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USER\Desktop\Data analysis Projects\"/>
    </mc:Choice>
  </mc:AlternateContent>
  <xr:revisionPtr revIDLastSave="0" documentId="13_ncr:1_{763075DE-A77D-4F99-A12B-8718178FED30}" xr6:coauthVersionLast="47" xr6:coauthVersionMax="47" xr10:uidLastSave="{00000000-0000-0000-0000-000000000000}"/>
  <bookViews>
    <workbookView xWindow="-108" yWindow="-108" windowWidth="23256" windowHeight="12456" tabRatio="619" firstSheet="5" activeTab="6" xr2:uid="{00000000-000D-0000-FFFF-FFFF00000000}"/>
  </bookViews>
  <sheets>
    <sheet name="orders" sheetId="17" r:id="rId1"/>
    <sheet name="customers" sheetId="13" r:id="rId2"/>
    <sheet name="products" sheetId="2" r:id="rId3"/>
    <sheet name="Total Sales" sheetId="20" r:id="rId4"/>
    <sheet name="Country Bar Chart" sheetId="21" r:id="rId5"/>
    <sheet name="Country Bar Chart (2)" sheetId="26" r:id="rId6"/>
    <sheet name="Dashboard" sheetId="27" r:id="rId7"/>
    <sheet name="Top 5 Customers" sheetId="25" r:id="rId8"/>
    <sheet name="Working Sheet" sheetId="18" r:id="rId9"/>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J2" i="18"/>
  <c r="O2" i="18" s="1"/>
  <c r="F2" i="18"/>
  <c r="I3" i="18"/>
  <c r="N3" i="18" s="1"/>
  <c r="J3" i="18"/>
  <c r="O3" i="18" s="1"/>
  <c r="K3" i="18"/>
  <c r="L3" i="18"/>
  <c r="M3" i="18" s="1"/>
  <c r="I4" i="18"/>
  <c r="N4" i="18" s="1"/>
  <c r="J4" i="18"/>
  <c r="O4" i="18" s="1"/>
  <c r="K4" i="18"/>
  <c r="L4" i="18"/>
  <c r="M4" i="18" s="1"/>
  <c r="I5" i="18"/>
  <c r="N5" i="18" s="1"/>
  <c r="J5" i="18"/>
  <c r="O5" i="18" s="1"/>
  <c r="K5" i="18"/>
  <c r="L5" i="18"/>
  <c r="M5" i="18" s="1"/>
  <c r="I6" i="18"/>
  <c r="N6" i="18" s="1"/>
  <c r="J6" i="18"/>
  <c r="O6" i="18" s="1"/>
  <c r="K6" i="18"/>
  <c r="L6" i="18"/>
  <c r="M6" i="18" s="1"/>
  <c r="I7" i="18"/>
  <c r="N7" i="18" s="1"/>
  <c r="J7" i="18"/>
  <c r="O7" i="18" s="1"/>
  <c r="K7" i="18"/>
  <c r="L7" i="18"/>
  <c r="M7" i="18" s="1"/>
  <c r="I8" i="18"/>
  <c r="N8" i="18" s="1"/>
  <c r="J8" i="18"/>
  <c r="O8" i="18" s="1"/>
  <c r="K8" i="18"/>
  <c r="L8" i="18"/>
  <c r="M8" i="18" s="1"/>
  <c r="I9" i="18"/>
  <c r="N9" i="18" s="1"/>
  <c r="J9" i="18"/>
  <c r="O9" i="18" s="1"/>
  <c r="K9" i="18"/>
  <c r="L9" i="18"/>
  <c r="M9" i="18" s="1"/>
  <c r="I10" i="18"/>
  <c r="N10" i="18" s="1"/>
  <c r="J10" i="18"/>
  <c r="O10" i="18" s="1"/>
  <c r="K10" i="18"/>
  <c r="L10" i="18"/>
  <c r="M10" i="18" s="1"/>
  <c r="I11" i="18"/>
  <c r="N11" i="18" s="1"/>
  <c r="J11" i="18"/>
  <c r="O11" i="18" s="1"/>
  <c r="K11" i="18"/>
  <c r="L11" i="18"/>
  <c r="M11" i="18" s="1"/>
  <c r="I12" i="18"/>
  <c r="N12" i="18" s="1"/>
  <c r="J12" i="18"/>
  <c r="O12" i="18" s="1"/>
  <c r="K12" i="18"/>
  <c r="L12" i="18"/>
  <c r="M12" i="18" s="1"/>
  <c r="I13" i="18"/>
  <c r="N13" i="18" s="1"/>
  <c r="J13" i="18"/>
  <c r="O13" i="18" s="1"/>
  <c r="K13" i="18"/>
  <c r="L13" i="18"/>
  <c r="M13" i="18" s="1"/>
  <c r="I14" i="18"/>
  <c r="N14" i="18" s="1"/>
  <c r="J14" i="18"/>
  <c r="O14" i="18" s="1"/>
  <c r="K14" i="18"/>
  <c r="L14" i="18"/>
  <c r="M14" i="18" s="1"/>
  <c r="I15" i="18"/>
  <c r="N15" i="18" s="1"/>
  <c r="J15" i="18"/>
  <c r="O15" i="18" s="1"/>
  <c r="K15" i="18"/>
  <c r="L15" i="18"/>
  <c r="M15" i="18" s="1"/>
  <c r="I16" i="18"/>
  <c r="N16" i="18" s="1"/>
  <c r="J16" i="18"/>
  <c r="O16" i="18" s="1"/>
  <c r="K16" i="18"/>
  <c r="L16" i="18"/>
  <c r="M16" i="18" s="1"/>
  <c r="I17" i="18"/>
  <c r="N17" i="18" s="1"/>
  <c r="J17" i="18"/>
  <c r="O17" i="18" s="1"/>
  <c r="K17" i="18"/>
  <c r="L17" i="18"/>
  <c r="M17" i="18" s="1"/>
  <c r="I18" i="18"/>
  <c r="N18" i="18" s="1"/>
  <c r="J18" i="18"/>
  <c r="O18" i="18" s="1"/>
  <c r="K18" i="18"/>
  <c r="L18" i="18"/>
  <c r="M18" i="18" s="1"/>
  <c r="I19" i="18"/>
  <c r="N19" i="18" s="1"/>
  <c r="J19" i="18"/>
  <c r="O19" i="18" s="1"/>
  <c r="K19" i="18"/>
  <c r="L19" i="18"/>
  <c r="M19" i="18" s="1"/>
  <c r="I20" i="18"/>
  <c r="N20" i="18" s="1"/>
  <c r="J20" i="18"/>
  <c r="O20" i="18" s="1"/>
  <c r="K20" i="18"/>
  <c r="L20" i="18"/>
  <c r="M20" i="18" s="1"/>
  <c r="I21" i="18"/>
  <c r="N21" i="18" s="1"/>
  <c r="J21" i="18"/>
  <c r="O21" i="18" s="1"/>
  <c r="K21" i="18"/>
  <c r="L21" i="18"/>
  <c r="M21" i="18" s="1"/>
  <c r="I22" i="18"/>
  <c r="N22" i="18" s="1"/>
  <c r="J22" i="18"/>
  <c r="O22" i="18" s="1"/>
  <c r="K22" i="18"/>
  <c r="L22" i="18"/>
  <c r="M22" i="18" s="1"/>
  <c r="I23" i="18"/>
  <c r="N23" i="18" s="1"/>
  <c r="J23" i="18"/>
  <c r="O23" i="18" s="1"/>
  <c r="K23" i="18"/>
  <c r="L23" i="18"/>
  <c r="M23" i="18" s="1"/>
  <c r="I24" i="18"/>
  <c r="N24" i="18" s="1"/>
  <c r="J24" i="18"/>
  <c r="O24" i="18" s="1"/>
  <c r="K24" i="18"/>
  <c r="L24" i="18"/>
  <c r="M24" i="18" s="1"/>
  <c r="I25" i="18"/>
  <c r="N25" i="18" s="1"/>
  <c r="J25" i="18"/>
  <c r="O25" i="18" s="1"/>
  <c r="K25" i="18"/>
  <c r="L25" i="18"/>
  <c r="M25" i="18" s="1"/>
  <c r="I26" i="18"/>
  <c r="N26" i="18" s="1"/>
  <c r="J26" i="18"/>
  <c r="O26" i="18" s="1"/>
  <c r="K26" i="18"/>
  <c r="L26" i="18"/>
  <c r="M26" i="18" s="1"/>
  <c r="I27" i="18"/>
  <c r="N27" i="18" s="1"/>
  <c r="J27" i="18"/>
  <c r="O27" i="18" s="1"/>
  <c r="K27" i="18"/>
  <c r="L27" i="18"/>
  <c r="M27" i="18" s="1"/>
  <c r="I28" i="18"/>
  <c r="N28" i="18" s="1"/>
  <c r="J28" i="18"/>
  <c r="O28" i="18" s="1"/>
  <c r="K28" i="18"/>
  <c r="L28" i="18"/>
  <c r="M28" i="18" s="1"/>
  <c r="I29" i="18"/>
  <c r="N29" i="18" s="1"/>
  <c r="J29" i="18"/>
  <c r="O29" i="18" s="1"/>
  <c r="K29" i="18"/>
  <c r="L29" i="18"/>
  <c r="M29" i="18" s="1"/>
  <c r="I30" i="18"/>
  <c r="N30" i="18" s="1"/>
  <c r="J30" i="18"/>
  <c r="O30" i="18" s="1"/>
  <c r="K30" i="18"/>
  <c r="L30" i="18"/>
  <c r="M30" i="18" s="1"/>
  <c r="I31" i="18"/>
  <c r="N31" i="18" s="1"/>
  <c r="J31" i="18"/>
  <c r="O31" i="18" s="1"/>
  <c r="K31" i="18"/>
  <c r="L31" i="18"/>
  <c r="M31" i="18" s="1"/>
  <c r="I32" i="18"/>
  <c r="N32" i="18" s="1"/>
  <c r="J32" i="18"/>
  <c r="O32" i="18" s="1"/>
  <c r="K32" i="18"/>
  <c r="L32" i="18"/>
  <c r="M32" i="18" s="1"/>
  <c r="I33" i="18"/>
  <c r="N33" i="18" s="1"/>
  <c r="J33" i="18"/>
  <c r="O33" i="18" s="1"/>
  <c r="K33" i="18"/>
  <c r="L33" i="18"/>
  <c r="M33" i="18" s="1"/>
  <c r="I34" i="18"/>
  <c r="N34" i="18" s="1"/>
  <c r="J34" i="18"/>
  <c r="O34" i="18" s="1"/>
  <c r="K34" i="18"/>
  <c r="L34" i="18"/>
  <c r="M34" i="18" s="1"/>
  <c r="I35" i="18"/>
  <c r="N35" i="18" s="1"/>
  <c r="J35" i="18"/>
  <c r="O35" i="18" s="1"/>
  <c r="K35" i="18"/>
  <c r="L35" i="18"/>
  <c r="M35" i="18" s="1"/>
  <c r="I36" i="18"/>
  <c r="N36" i="18" s="1"/>
  <c r="J36" i="18"/>
  <c r="O36" i="18" s="1"/>
  <c r="K36" i="18"/>
  <c r="L36" i="18"/>
  <c r="M36" i="18" s="1"/>
  <c r="I37" i="18"/>
  <c r="N37" i="18" s="1"/>
  <c r="J37" i="18"/>
  <c r="O37" i="18" s="1"/>
  <c r="K37" i="18"/>
  <c r="L37" i="18"/>
  <c r="M37" i="18" s="1"/>
  <c r="I38" i="18"/>
  <c r="N38" i="18" s="1"/>
  <c r="J38" i="18"/>
  <c r="O38" i="18" s="1"/>
  <c r="K38" i="18"/>
  <c r="L38" i="18"/>
  <c r="M38" i="18" s="1"/>
  <c r="I39" i="18"/>
  <c r="N39" i="18" s="1"/>
  <c r="J39" i="18"/>
  <c r="O39" i="18" s="1"/>
  <c r="K39" i="18"/>
  <c r="L39" i="18"/>
  <c r="M39" i="18" s="1"/>
  <c r="I40" i="18"/>
  <c r="N40" i="18" s="1"/>
  <c r="J40" i="18"/>
  <c r="O40" i="18" s="1"/>
  <c r="K40" i="18"/>
  <c r="L40" i="18"/>
  <c r="M40" i="18" s="1"/>
  <c r="I41" i="18"/>
  <c r="N41" i="18" s="1"/>
  <c r="J41" i="18"/>
  <c r="O41" i="18" s="1"/>
  <c r="K41" i="18"/>
  <c r="L41" i="18"/>
  <c r="M41" i="18" s="1"/>
  <c r="I42" i="18"/>
  <c r="N42" i="18" s="1"/>
  <c r="J42" i="18"/>
  <c r="O42" i="18" s="1"/>
  <c r="K42" i="18"/>
  <c r="L42" i="18"/>
  <c r="M42" i="18" s="1"/>
  <c r="I43" i="18"/>
  <c r="N43" i="18" s="1"/>
  <c r="J43" i="18"/>
  <c r="O43" i="18" s="1"/>
  <c r="K43" i="18"/>
  <c r="L43" i="18"/>
  <c r="M43" i="18" s="1"/>
  <c r="I44" i="18"/>
  <c r="N44" i="18" s="1"/>
  <c r="J44" i="18"/>
  <c r="O44" i="18" s="1"/>
  <c r="K44" i="18"/>
  <c r="L44" i="18"/>
  <c r="M44" i="18" s="1"/>
  <c r="I45" i="18"/>
  <c r="N45" i="18" s="1"/>
  <c r="J45" i="18"/>
  <c r="O45" i="18" s="1"/>
  <c r="K45" i="18"/>
  <c r="L45" i="18"/>
  <c r="M45" i="18" s="1"/>
  <c r="I46" i="18"/>
  <c r="N46" i="18" s="1"/>
  <c r="J46" i="18"/>
  <c r="O46" i="18" s="1"/>
  <c r="K46" i="18"/>
  <c r="L46" i="18"/>
  <c r="M46" i="18" s="1"/>
  <c r="I47" i="18"/>
  <c r="N47" i="18" s="1"/>
  <c r="J47" i="18"/>
  <c r="O47" i="18" s="1"/>
  <c r="K47" i="18"/>
  <c r="L47" i="18"/>
  <c r="M47" i="18" s="1"/>
  <c r="I48" i="18"/>
  <c r="N48" i="18" s="1"/>
  <c r="J48" i="18"/>
  <c r="O48" i="18" s="1"/>
  <c r="K48" i="18"/>
  <c r="L48" i="18"/>
  <c r="M48" i="18" s="1"/>
  <c r="I49" i="18"/>
  <c r="N49" i="18" s="1"/>
  <c r="J49" i="18"/>
  <c r="O49" i="18" s="1"/>
  <c r="K49" i="18"/>
  <c r="L49" i="18"/>
  <c r="M49" i="18" s="1"/>
  <c r="I50" i="18"/>
  <c r="N50" i="18" s="1"/>
  <c r="J50" i="18"/>
  <c r="O50" i="18" s="1"/>
  <c r="K50" i="18"/>
  <c r="L50" i="18"/>
  <c r="M50" i="18" s="1"/>
  <c r="I51" i="18"/>
  <c r="N51" i="18" s="1"/>
  <c r="J51" i="18"/>
  <c r="O51" i="18" s="1"/>
  <c r="K51" i="18"/>
  <c r="L51" i="18"/>
  <c r="M51" i="18" s="1"/>
  <c r="I52" i="18"/>
  <c r="N52" i="18" s="1"/>
  <c r="J52" i="18"/>
  <c r="O52" i="18" s="1"/>
  <c r="K52" i="18"/>
  <c r="L52" i="18"/>
  <c r="M52" i="18" s="1"/>
  <c r="I53" i="18"/>
  <c r="N53" i="18" s="1"/>
  <c r="J53" i="18"/>
  <c r="O53" i="18" s="1"/>
  <c r="K53" i="18"/>
  <c r="L53" i="18"/>
  <c r="M53" i="18" s="1"/>
  <c r="I54" i="18"/>
  <c r="N54" i="18" s="1"/>
  <c r="J54" i="18"/>
  <c r="O54" i="18" s="1"/>
  <c r="K54" i="18"/>
  <c r="L54" i="18"/>
  <c r="M54" i="18" s="1"/>
  <c r="I55" i="18"/>
  <c r="N55" i="18" s="1"/>
  <c r="J55" i="18"/>
  <c r="O55" i="18" s="1"/>
  <c r="K55" i="18"/>
  <c r="L55" i="18"/>
  <c r="M55" i="18" s="1"/>
  <c r="I56" i="18"/>
  <c r="N56" i="18" s="1"/>
  <c r="J56" i="18"/>
  <c r="O56" i="18" s="1"/>
  <c r="K56" i="18"/>
  <c r="L56" i="18"/>
  <c r="M56" i="18" s="1"/>
  <c r="I57" i="18"/>
  <c r="N57" i="18" s="1"/>
  <c r="J57" i="18"/>
  <c r="O57" i="18" s="1"/>
  <c r="K57" i="18"/>
  <c r="L57" i="18"/>
  <c r="M57" i="18" s="1"/>
  <c r="I58" i="18"/>
  <c r="N58" i="18" s="1"/>
  <c r="J58" i="18"/>
  <c r="O58" i="18" s="1"/>
  <c r="K58" i="18"/>
  <c r="L58" i="18"/>
  <c r="M58" i="18" s="1"/>
  <c r="I59" i="18"/>
  <c r="N59" i="18" s="1"/>
  <c r="J59" i="18"/>
  <c r="O59" i="18" s="1"/>
  <c r="K59" i="18"/>
  <c r="L59" i="18"/>
  <c r="M59" i="18" s="1"/>
  <c r="I60" i="18"/>
  <c r="N60" i="18" s="1"/>
  <c r="J60" i="18"/>
  <c r="O60" i="18" s="1"/>
  <c r="K60" i="18"/>
  <c r="L60" i="18"/>
  <c r="M60" i="18" s="1"/>
  <c r="I61" i="18"/>
  <c r="N61" i="18" s="1"/>
  <c r="J61" i="18"/>
  <c r="O61" i="18" s="1"/>
  <c r="K61" i="18"/>
  <c r="L61" i="18"/>
  <c r="M61" i="18" s="1"/>
  <c r="I62" i="18"/>
  <c r="N62" i="18" s="1"/>
  <c r="J62" i="18"/>
  <c r="O62" i="18" s="1"/>
  <c r="K62" i="18"/>
  <c r="L62" i="18"/>
  <c r="M62" i="18" s="1"/>
  <c r="I63" i="18"/>
  <c r="N63" i="18" s="1"/>
  <c r="J63" i="18"/>
  <c r="O63" i="18" s="1"/>
  <c r="K63" i="18"/>
  <c r="L63" i="18"/>
  <c r="M63" i="18" s="1"/>
  <c r="I64" i="18"/>
  <c r="N64" i="18" s="1"/>
  <c r="J64" i="18"/>
  <c r="O64" i="18" s="1"/>
  <c r="K64" i="18"/>
  <c r="L64" i="18"/>
  <c r="M64" i="18" s="1"/>
  <c r="I65" i="18"/>
  <c r="N65" i="18" s="1"/>
  <c r="J65" i="18"/>
  <c r="O65" i="18" s="1"/>
  <c r="K65" i="18"/>
  <c r="L65" i="18"/>
  <c r="M65" i="18" s="1"/>
  <c r="I66" i="18"/>
  <c r="N66" i="18" s="1"/>
  <c r="J66" i="18"/>
  <c r="O66" i="18" s="1"/>
  <c r="K66" i="18"/>
  <c r="L66" i="18"/>
  <c r="M66" i="18" s="1"/>
  <c r="I67" i="18"/>
  <c r="N67" i="18" s="1"/>
  <c r="J67" i="18"/>
  <c r="O67" i="18" s="1"/>
  <c r="K67" i="18"/>
  <c r="L67" i="18"/>
  <c r="M67" i="18" s="1"/>
  <c r="I68" i="18"/>
  <c r="N68" i="18" s="1"/>
  <c r="J68" i="18"/>
  <c r="O68" i="18" s="1"/>
  <c r="K68" i="18"/>
  <c r="L68" i="18"/>
  <c r="M68" i="18" s="1"/>
  <c r="I69" i="18"/>
  <c r="N69" i="18" s="1"/>
  <c r="J69" i="18"/>
  <c r="O69" i="18" s="1"/>
  <c r="K69" i="18"/>
  <c r="L69" i="18"/>
  <c r="M69" i="18" s="1"/>
  <c r="I70" i="18"/>
  <c r="N70" i="18" s="1"/>
  <c r="J70" i="18"/>
  <c r="O70" i="18" s="1"/>
  <c r="K70" i="18"/>
  <c r="L70" i="18"/>
  <c r="M70" i="18" s="1"/>
  <c r="I71" i="18"/>
  <c r="N71" i="18" s="1"/>
  <c r="J71" i="18"/>
  <c r="O71" i="18" s="1"/>
  <c r="K71" i="18"/>
  <c r="L71" i="18"/>
  <c r="M71" i="18" s="1"/>
  <c r="I72" i="18"/>
  <c r="N72" i="18" s="1"/>
  <c r="J72" i="18"/>
  <c r="O72" i="18" s="1"/>
  <c r="K72" i="18"/>
  <c r="L72" i="18"/>
  <c r="M72" i="18" s="1"/>
  <c r="I73" i="18"/>
  <c r="N73" i="18" s="1"/>
  <c r="J73" i="18"/>
  <c r="O73" i="18" s="1"/>
  <c r="K73" i="18"/>
  <c r="L73" i="18"/>
  <c r="M73" i="18" s="1"/>
  <c r="I74" i="18"/>
  <c r="N74" i="18" s="1"/>
  <c r="J74" i="18"/>
  <c r="O74" i="18" s="1"/>
  <c r="K74" i="18"/>
  <c r="L74" i="18"/>
  <c r="M74" i="18" s="1"/>
  <c r="I75" i="18"/>
  <c r="N75" i="18" s="1"/>
  <c r="J75" i="18"/>
  <c r="O75" i="18" s="1"/>
  <c r="K75" i="18"/>
  <c r="L75" i="18"/>
  <c r="M75" i="18" s="1"/>
  <c r="I76" i="18"/>
  <c r="N76" i="18" s="1"/>
  <c r="J76" i="18"/>
  <c r="O76" i="18" s="1"/>
  <c r="K76" i="18"/>
  <c r="L76" i="18"/>
  <c r="M76" i="18" s="1"/>
  <c r="I77" i="18"/>
  <c r="N77" i="18" s="1"/>
  <c r="J77" i="18"/>
  <c r="O77" i="18" s="1"/>
  <c r="K77" i="18"/>
  <c r="L77" i="18"/>
  <c r="M77" i="18" s="1"/>
  <c r="I78" i="18"/>
  <c r="N78" i="18" s="1"/>
  <c r="J78" i="18"/>
  <c r="O78" i="18" s="1"/>
  <c r="K78" i="18"/>
  <c r="L78" i="18"/>
  <c r="M78" i="18" s="1"/>
  <c r="I79" i="18"/>
  <c r="N79" i="18" s="1"/>
  <c r="J79" i="18"/>
  <c r="O79" i="18" s="1"/>
  <c r="K79" i="18"/>
  <c r="L79" i="18"/>
  <c r="M79" i="18" s="1"/>
  <c r="I80" i="18"/>
  <c r="N80" i="18" s="1"/>
  <c r="J80" i="18"/>
  <c r="O80" i="18" s="1"/>
  <c r="K80" i="18"/>
  <c r="L80" i="18"/>
  <c r="M80" i="18" s="1"/>
  <c r="I81" i="18"/>
  <c r="N81" i="18" s="1"/>
  <c r="J81" i="18"/>
  <c r="O81" i="18" s="1"/>
  <c r="K81" i="18"/>
  <c r="L81" i="18"/>
  <c r="M81" i="18" s="1"/>
  <c r="I82" i="18"/>
  <c r="N82" i="18" s="1"/>
  <c r="J82" i="18"/>
  <c r="O82" i="18" s="1"/>
  <c r="K82" i="18"/>
  <c r="L82" i="18"/>
  <c r="M82" i="18" s="1"/>
  <c r="I83" i="18"/>
  <c r="N83" i="18" s="1"/>
  <c r="J83" i="18"/>
  <c r="O83" i="18" s="1"/>
  <c r="K83" i="18"/>
  <c r="L83" i="18"/>
  <c r="M83" i="18" s="1"/>
  <c r="I84" i="18"/>
  <c r="N84" i="18" s="1"/>
  <c r="J84" i="18"/>
  <c r="O84" i="18" s="1"/>
  <c r="K84" i="18"/>
  <c r="L84" i="18"/>
  <c r="M84" i="18" s="1"/>
  <c r="I85" i="18"/>
  <c r="N85" i="18" s="1"/>
  <c r="J85" i="18"/>
  <c r="O85" i="18" s="1"/>
  <c r="K85" i="18"/>
  <c r="L85" i="18"/>
  <c r="M85" i="18" s="1"/>
  <c r="I86" i="18"/>
  <c r="N86" i="18" s="1"/>
  <c r="J86" i="18"/>
  <c r="O86" i="18" s="1"/>
  <c r="K86" i="18"/>
  <c r="L86" i="18"/>
  <c r="M86" i="18" s="1"/>
  <c r="I87" i="18"/>
  <c r="N87" i="18" s="1"/>
  <c r="J87" i="18"/>
  <c r="O87" i="18" s="1"/>
  <c r="K87" i="18"/>
  <c r="L87" i="18"/>
  <c r="M87" i="18" s="1"/>
  <c r="I88" i="18"/>
  <c r="N88" i="18" s="1"/>
  <c r="J88" i="18"/>
  <c r="O88" i="18" s="1"/>
  <c r="K88" i="18"/>
  <c r="L88" i="18"/>
  <c r="M88" i="18" s="1"/>
  <c r="I89" i="18"/>
  <c r="N89" i="18" s="1"/>
  <c r="J89" i="18"/>
  <c r="O89" i="18" s="1"/>
  <c r="K89" i="18"/>
  <c r="L89" i="18"/>
  <c r="M89" i="18" s="1"/>
  <c r="I90" i="18"/>
  <c r="N90" i="18" s="1"/>
  <c r="J90" i="18"/>
  <c r="O90" i="18" s="1"/>
  <c r="K90" i="18"/>
  <c r="L90" i="18"/>
  <c r="M90" i="18" s="1"/>
  <c r="I91" i="18"/>
  <c r="N91" i="18" s="1"/>
  <c r="J91" i="18"/>
  <c r="O91" i="18" s="1"/>
  <c r="K91" i="18"/>
  <c r="L91" i="18"/>
  <c r="M91" i="18" s="1"/>
  <c r="I92" i="18"/>
  <c r="N92" i="18" s="1"/>
  <c r="J92" i="18"/>
  <c r="O92" i="18" s="1"/>
  <c r="K92" i="18"/>
  <c r="L92" i="18"/>
  <c r="M92" i="18" s="1"/>
  <c r="I93" i="18"/>
  <c r="N93" i="18" s="1"/>
  <c r="J93" i="18"/>
  <c r="O93" i="18" s="1"/>
  <c r="K93" i="18"/>
  <c r="L93" i="18"/>
  <c r="M93" i="18" s="1"/>
  <c r="I94" i="18"/>
  <c r="N94" i="18" s="1"/>
  <c r="J94" i="18"/>
  <c r="O94" i="18" s="1"/>
  <c r="K94" i="18"/>
  <c r="L94" i="18"/>
  <c r="M94" i="18" s="1"/>
  <c r="I95" i="18"/>
  <c r="N95" i="18" s="1"/>
  <c r="J95" i="18"/>
  <c r="O95" i="18" s="1"/>
  <c r="K95" i="18"/>
  <c r="L95" i="18"/>
  <c r="M95" i="18" s="1"/>
  <c r="I96" i="18"/>
  <c r="N96" i="18" s="1"/>
  <c r="J96" i="18"/>
  <c r="O96" i="18" s="1"/>
  <c r="K96" i="18"/>
  <c r="L96" i="18"/>
  <c r="M96" i="18" s="1"/>
  <c r="I97" i="18"/>
  <c r="N97" i="18" s="1"/>
  <c r="J97" i="18"/>
  <c r="O97" i="18" s="1"/>
  <c r="K97" i="18"/>
  <c r="L97" i="18"/>
  <c r="M97" i="18" s="1"/>
  <c r="I98" i="18"/>
  <c r="N98" i="18" s="1"/>
  <c r="J98" i="18"/>
  <c r="O98" i="18" s="1"/>
  <c r="K98" i="18"/>
  <c r="L98" i="18"/>
  <c r="M98" i="18" s="1"/>
  <c r="I99" i="18"/>
  <c r="N99" i="18" s="1"/>
  <c r="J99" i="18"/>
  <c r="O99" i="18" s="1"/>
  <c r="K99" i="18"/>
  <c r="L99" i="18"/>
  <c r="M99" i="18" s="1"/>
  <c r="I100" i="18"/>
  <c r="N100" i="18" s="1"/>
  <c r="J100" i="18"/>
  <c r="O100" i="18" s="1"/>
  <c r="K100" i="18"/>
  <c r="L100" i="18"/>
  <c r="M100" i="18" s="1"/>
  <c r="I101" i="18"/>
  <c r="N101" i="18" s="1"/>
  <c r="J101" i="18"/>
  <c r="O101" i="18" s="1"/>
  <c r="K101" i="18"/>
  <c r="L101" i="18"/>
  <c r="M101" i="18" s="1"/>
  <c r="I102" i="18"/>
  <c r="N102" i="18" s="1"/>
  <c r="J102" i="18"/>
  <c r="O102" i="18" s="1"/>
  <c r="K102" i="18"/>
  <c r="L102" i="18"/>
  <c r="M102" i="18" s="1"/>
  <c r="I103" i="18"/>
  <c r="N103" i="18" s="1"/>
  <c r="J103" i="18"/>
  <c r="O103" i="18" s="1"/>
  <c r="K103" i="18"/>
  <c r="L103" i="18"/>
  <c r="M103" i="18" s="1"/>
  <c r="I104" i="18"/>
  <c r="N104" i="18" s="1"/>
  <c r="J104" i="18"/>
  <c r="O104" i="18" s="1"/>
  <c r="K104" i="18"/>
  <c r="L104" i="18"/>
  <c r="M104" i="18" s="1"/>
  <c r="I105" i="18"/>
  <c r="N105" i="18" s="1"/>
  <c r="J105" i="18"/>
  <c r="O105" i="18" s="1"/>
  <c r="K105" i="18"/>
  <c r="L105" i="18"/>
  <c r="M105" i="18" s="1"/>
  <c r="I106" i="18"/>
  <c r="N106" i="18" s="1"/>
  <c r="J106" i="18"/>
  <c r="O106" i="18" s="1"/>
  <c r="K106" i="18"/>
  <c r="L106" i="18"/>
  <c r="M106" i="18" s="1"/>
  <c r="I107" i="18"/>
  <c r="N107" i="18" s="1"/>
  <c r="J107" i="18"/>
  <c r="O107" i="18" s="1"/>
  <c r="K107" i="18"/>
  <c r="L107" i="18"/>
  <c r="M107" i="18" s="1"/>
  <c r="I108" i="18"/>
  <c r="N108" i="18" s="1"/>
  <c r="J108" i="18"/>
  <c r="O108" i="18" s="1"/>
  <c r="K108" i="18"/>
  <c r="L108" i="18"/>
  <c r="M108" i="18" s="1"/>
  <c r="I109" i="18"/>
  <c r="N109" i="18" s="1"/>
  <c r="J109" i="18"/>
  <c r="O109" i="18" s="1"/>
  <c r="K109" i="18"/>
  <c r="L109" i="18"/>
  <c r="M109" i="18" s="1"/>
  <c r="I110" i="18"/>
  <c r="N110" i="18" s="1"/>
  <c r="J110" i="18"/>
  <c r="O110" i="18" s="1"/>
  <c r="K110" i="18"/>
  <c r="L110" i="18"/>
  <c r="M110" i="18" s="1"/>
  <c r="I111" i="18"/>
  <c r="N111" i="18" s="1"/>
  <c r="J111" i="18"/>
  <c r="O111" i="18" s="1"/>
  <c r="K111" i="18"/>
  <c r="L111" i="18"/>
  <c r="M111" i="18" s="1"/>
  <c r="I112" i="18"/>
  <c r="N112" i="18" s="1"/>
  <c r="J112" i="18"/>
  <c r="O112" i="18" s="1"/>
  <c r="K112" i="18"/>
  <c r="L112" i="18"/>
  <c r="M112" i="18" s="1"/>
  <c r="I113" i="18"/>
  <c r="N113" i="18" s="1"/>
  <c r="J113" i="18"/>
  <c r="O113" i="18" s="1"/>
  <c r="K113" i="18"/>
  <c r="L113" i="18"/>
  <c r="M113" i="18" s="1"/>
  <c r="I114" i="18"/>
  <c r="N114" i="18" s="1"/>
  <c r="J114" i="18"/>
  <c r="O114" i="18" s="1"/>
  <c r="K114" i="18"/>
  <c r="L114" i="18"/>
  <c r="M114" i="18" s="1"/>
  <c r="I115" i="18"/>
  <c r="N115" i="18" s="1"/>
  <c r="J115" i="18"/>
  <c r="O115" i="18" s="1"/>
  <c r="K115" i="18"/>
  <c r="L115" i="18"/>
  <c r="M115" i="18" s="1"/>
  <c r="I116" i="18"/>
  <c r="N116" i="18" s="1"/>
  <c r="J116" i="18"/>
  <c r="O116" i="18" s="1"/>
  <c r="K116" i="18"/>
  <c r="L116" i="18"/>
  <c r="M116" i="18" s="1"/>
  <c r="I117" i="18"/>
  <c r="N117" i="18" s="1"/>
  <c r="J117" i="18"/>
  <c r="O117" i="18" s="1"/>
  <c r="K117" i="18"/>
  <c r="L117" i="18"/>
  <c r="M117" i="18" s="1"/>
  <c r="I118" i="18"/>
  <c r="N118" i="18" s="1"/>
  <c r="J118" i="18"/>
  <c r="O118" i="18" s="1"/>
  <c r="K118" i="18"/>
  <c r="L118" i="18"/>
  <c r="M118" i="18" s="1"/>
  <c r="I119" i="18"/>
  <c r="N119" i="18" s="1"/>
  <c r="J119" i="18"/>
  <c r="O119" i="18" s="1"/>
  <c r="K119" i="18"/>
  <c r="L119" i="18"/>
  <c r="M119" i="18" s="1"/>
  <c r="I120" i="18"/>
  <c r="N120" i="18" s="1"/>
  <c r="J120" i="18"/>
  <c r="O120" i="18" s="1"/>
  <c r="K120" i="18"/>
  <c r="L120" i="18"/>
  <c r="M120" i="18" s="1"/>
  <c r="I121" i="18"/>
  <c r="N121" i="18" s="1"/>
  <c r="J121" i="18"/>
  <c r="O121" i="18" s="1"/>
  <c r="K121" i="18"/>
  <c r="L121" i="18"/>
  <c r="M121" i="18" s="1"/>
  <c r="I122" i="18"/>
  <c r="N122" i="18" s="1"/>
  <c r="J122" i="18"/>
  <c r="O122" i="18" s="1"/>
  <c r="K122" i="18"/>
  <c r="L122" i="18"/>
  <c r="M122" i="18" s="1"/>
  <c r="I123" i="18"/>
  <c r="N123" i="18" s="1"/>
  <c r="J123" i="18"/>
  <c r="O123" i="18" s="1"/>
  <c r="K123" i="18"/>
  <c r="L123" i="18"/>
  <c r="M123" i="18" s="1"/>
  <c r="I124" i="18"/>
  <c r="N124" i="18" s="1"/>
  <c r="J124" i="18"/>
  <c r="O124" i="18" s="1"/>
  <c r="K124" i="18"/>
  <c r="L124" i="18"/>
  <c r="M124" i="18" s="1"/>
  <c r="I125" i="18"/>
  <c r="N125" i="18" s="1"/>
  <c r="J125" i="18"/>
  <c r="O125" i="18" s="1"/>
  <c r="K125" i="18"/>
  <c r="L125" i="18"/>
  <c r="M125" i="18" s="1"/>
  <c r="I126" i="18"/>
  <c r="N126" i="18" s="1"/>
  <c r="J126" i="18"/>
  <c r="O126" i="18" s="1"/>
  <c r="K126" i="18"/>
  <c r="L126" i="18"/>
  <c r="M126" i="18" s="1"/>
  <c r="I127" i="18"/>
  <c r="N127" i="18" s="1"/>
  <c r="J127" i="18"/>
  <c r="O127" i="18" s="1"/>
  <c r="K127" i="18"/>
  <c r="L127" i="18"/>
  <c r="M127" i="18" s="1"/>
  <c r="I128" i="18"/>
  <c r="N128" i="18" s="1"/>
  <c r="J128" i="18"/>
  <c r="O128" i="18" s="1"/>
  <c r="K128" i="18"/>
  <c r="L128" i="18"/>
  <c r="M128" i="18" s="1"/>
  <c r="I129" i="18"/>
  <c r="N129" i="18" s="1"/>
  <c r="J129" i="18"/>
  <c r="O129" i="18" s="1"/>
  <c r="K129" i="18"/>
  <c r="L129" i="18"/>
  <c r="M129" i="18" s="1"/>
  <c r="I130" i="18"/>
  <c r="N130" i="18" s="1"/>
  <c r="J130" i="18"/>
  <c r="O130" i="18" s="1"/>
  <c r="K130" i="18"/>
  <c r="L130" i="18"/>
  <c r="M130" i="18" s="1"/>
  <c r="I131" i="18"/>
  <c r="N131" i="18" s="1"/>
  <c r="J131" i="18"/>
  <c r="O131" i="18" s="1"/>
  <c r="K131" i="18"/>
  <c r="L131" i="18"/>
  <c r="M131" i="18" s="1"/>
  <c r="I132" i="18"/>
  <c r="N132" i="18" s="1"/>
  <c r="J132" i="18"/>
  <c r="O132" i="18" s="1"/>
  <c r="K132" i="18"/>
  <c r="L132" i="18"/>
  <c r="M132" i="18" s="1"/>
  <c r="I133" i="18"/>
  <c r="N133" i="18" s="1"/>
  <c r="J133" i="18"/>
  <c r="O133" i="18" s="1"/>
  <c r="K133" i="18"/>
  <c r="L133" i="18"/>
  <c r="M133" i="18" s="1"/>
  <c r="I134" i="18"/>
  <c r="N134" i="18" s="1"/>
  <c r="J134" i="18"/>
  <c r="O134" i="18" s="1"/>
  <c r="K134" i="18"/>
  <c r="L134" i="18"/>
  <c r="M134" i="18" s="1"/>
  <c r="I135" i="18"/>
  <c r="N135" i="18" s="1"/>
  <c r="J135" i="18"/>
  <c r="O135" i="18" s="1"/>
  <c r="K135" i="18"/>
  <c r="L135" i="18"/>
  <c r="M135" i="18" s="1"/>
  <c r="I136" i="18"/>
  <c r="N136" i="18" s="1"/>
  <c r="J136" i="18"/>
  <c r="O136" i="18" s="1"/>
  <c r="K136" i="18"/>
  <c r="L136" i="18"/>
  <c r="M136" i="18" s="1"/>
  <c r="I137" i="18"/>
  <c r="N137" i="18" s="1"/>
  <c r="J137" i="18"/>
  <c r="O137" i="18" s="1"/>
  <c r="K137" i="18"/>
  <c r="L137" i="18"/>
  <c r="M137" i="18" s="1"/>
  <c r="I138" i="18"/>
  <c r="N138" i="18" s="1"/>
  <c r="J138" i="18"/>
  <c r="O138" i="18" s="1"/>
  <c r="K138" i="18"/>
  <c r="L138" i="18"/>
  <c r="M138" i="18" s="1"/>
  <c r="I139" i="18"/>
  <c r="N139" i="18" s="1"/>
  <c r="J139" i="18"/>
  <c r="O139" i="18" s="1"/>
  <c r="K139" i="18"/>
  <c r="L139" i="18"/>
  <c r="M139" i="18" s="1"/>
  <c r="I140" i="18"/>
  <c r="N140" i="18" s="1"/>
  <c r="J140" i="18"/>
  <c r="O140" i="18" s="1"/>
  <c r="K140" i="18"/>
  <c r="L140" i="18"/>
  <c r="M140" i="18" s="1"/>
  <c r="I141" i="18"/>
  <c r="N141" i="18" s="1"/>
  <c r="J141" i="18"/>
  <c r="O141" i="18" s="1"/>
  <c r="K141" i="18"/>
  <c r="L141" i="18"/>
  <c r="M141" i="18" s="1"/>
  <c r="I142" i="18"/>
  <c r="N142" i="18" s="1"/>
  <c r="J142" i="18"/>
  <c r="O142" i="18" s="1"/>
  <c r="K142" i="18"/>
  <c r="L142" i="18"/>
  <c r="M142" i="18" s="1"/>
  <c r="I143" i="18"/>
  <c r="N143" i="18" s="1"/>
  <c r="J143" i="18"/>
  <c r="O143" i="18" s="1"/>
  <c r="K143" i="18"/>
  <c r="L143" i="18"/>
  <c r="M143" i="18" s="1"/>
  <c r="I144" i="18"/>
  <c r="N144" i="18" s="1"/>
  <c r="J144" i="18"/>
  <c r="O144" i="18" s="1"/>
  <c r="K144" i="18"/>
  <c r="L144" i="18"/>
  <c r="M144" i="18" s="1"/>
  <c r="I145" i="18"/>
  <c r="N145" i="18" s="1"/>
  <c r="J145" i="18"/>
  <c r="O145" i="18" s="1"/>
  <c r="K145" i="18"/>
  <c r="L145" i="18"/>
  <c r="M145" i="18" s="1"/>
  <c r="I146" i="18"/>
  <c r="N146" i="18" s="1"/>
  <c r="J146" i="18"/>
  <c r="O146" i="18" s="1"/>
  <c r="K146" i="18"/>
  <c r="L146" i="18"/>
  <c r="M146" i="18" s="1"/>
  <c r="I147" i="18"/>
  <c r="N147" i="18" s="1"/>
  <c r="J147" i="18"/>
  <c r="O147" i="18" s="1"/>
  <c r="K147" i="18"/>
  <c r="L147" i="18"/>
  <c r="M147" i="18" s="1"/>
  <c r="I148" i="18"/>
  <c r="N148" i="18" s="1"/>
  <c r="J148" i="18"/>
  <c r="O148" i="18" s="1"/>
  <c r="K148" i="18"/>
  <c r="L148" i="18"/>
  <c r="M148" i="18" s="1"/>
  <c r="I149" i="18"/>
  <c r="N149" i="18" s="1"/>
  <c r="J149" i="18"/>
  <c r="O149" i="18" s="1"/>
  <c r="K149" i="18"/>
  <c r="L149" i="18"/>
  <c r="M149" i="18" s="1"/>
  <c r="I150" i="18"/>
  <c r="N150" i="18" s="1"/>
  <c r="J150" i="18"/>
  <c r="O150" i="18" s="1"/>
  <c r="K150" i="18"/>
  <c r="L150" i="18"/>
  <c r="M150" i="18" s="1"/>
  <c r="I151" i="18"/>
  <c r="N151" i="18" s="1"/>
  <c r="J151" i="18"/>
  <c r="O151" i="18" s="1"/>
  <c r="K151" i="18"/>
  <c r="L151" i="18"/>
  <c r="M151" i="18" s="1"/>
  <c r="I152" i="18"/>
  <c r="N152" i="18" s="1"/>
  <c r="J152" i="18"/>
  <c r="O152" i="18" s="1"/>
  <c r="K152" i="18"/>
  <c r="L152" i="18"/>
  <c r="M152" i="18" s="1"/>
  <c r="I153" i="18"/>
  <c r="N153" i="18" s="1"/>
  <c r="J153" i="18"/>
  <c r="O153" i="18" s="1"/>
  <c r="K153" i="18"/>
  <c r="L153" i="18"/>
  <c r="M153" i="18" s="1"/>
  <c r="I154" i="18"/>
  <c r="N154" i="18" s="1"/>
  <c r="J154" i="18"/>
  <c r="O154" i="18" s="1"/>
  <c r="K154" i="18"/>
  <c r="L154" i="18"/>
  <c r="M154" i="18" s="1"/>
  <c r="I155" i="18"/>
  <c r="N155" i="18" s="1"/>
  <c r="J155" i="18"/>
  <c r="O155" i="18" s="1"/>
  <c r="K155" i="18"/>
  <c r="L155" i="18"/>
  <c r="M155" i="18" s="1"/>
  <c r="I156" i="18"/>
  <c r="N156" i="18" s="1"/>
  <c r="J156" i="18"/>
  <c r="O156" i="18" s="1"/>
  <c r="K156" i="18"/>
  <c r="L156" i="18"/>
  <c r="M156" i="18" s="1"/>
  <c r="I157" i="18"/>
  <c r="N157" i="18" s="1"/>
  <c r="J157" i="18"/>
  <c r="O157" i="18" s="1"/>
  <c r="K157" i="18"/>
  <c r="L157" i="18"/>
  <c r="M157" i="18" s="1"/>
  <c r="I158" i="18"/>
  <c r="N158" i="18" s="1"/>
  <c r="J158" i="18"/>
  <c r="O158" i="18" s="1"/>
  <c r="K158" i="18"/>
  <c r="L158" i="18"/>
  <c r="M158" i="18" s="1"/>
  <c r="I159" i="18"/>
  <c r="N159" i="18" s="1"/>
  <c r="J159" i="18"/>
  <c r="O159" i="18" s="1"/>
  <c r="K159" i="18"/>
  <c r="L159" i="18"/>
  <c r="M159" i="18" s="1"/>
  <c r="I160" i="18"/>
  <c r="N160" i="18" s="1"/>
  <c r="J160" i="18"/>
  <c r="O160" i="18" s="1"/>
  <c r="K160" i="18"/>
  <c r="L160" i="18"/>
  <c r="M160" i="18" s="1"/>
  <c r="I161" i="18"/>
  <c r="N161" i="18" s="1"/>
  <c r="J161" i="18"/>
  <c r="O161" i="18" s="1"/>
  <c r="K161" i="18"/>
  <c r="L161" i="18"/>
  <c r="M161" i="18" s="1"/>
  <c r="I162" i="18"/>
  <c r="N162" i="18" s="1"/>
  <c r="J162" i="18"/>
  <c r="O162" i="18" s="1"/>
  <c r="K162" i="18"/>
  <c r="L162" i="18"/>
  <c r="M162" i="18" s="1"/>
  <c r="I163" i="18"/>
  <c r="N163" i="18" s="1"/>
  <c r="J163" i="18"/>
  <c r="O163" i="18" s="1"/>
  <c r="K163" i="18"/>
  <c r="L163" i="18"/>
  <c r="M163" i="18" s="1"/>
  <c r="I164" i="18"/>
  <c r="N164" i="18" s="1"/>
  <c r="J164" i="18"/>
  <c r="O164" i="18" s="1"/>
  <c r="K164" i="18"/>
  <c r="L164" i="18"/>
  <c r="M164" i="18" s="1"/>
  <c r="I165" i="18"/>
  <c r="N165" i="18" s="1"/>
  <c r="J165" i="18"/>
  <c r="O165" i="18" s="1"/>
  <c r="K165" i="18"/>
  <c r="L165" i="18"/>
  <c r="M165" i="18" s="1"/>
  <c r="I166" i="18"/>
  <c r="N166" i="18" s="1"/>
  <c r="J166" i="18"/>
  <c r="O166" i="18" s="1"/>
  <c r="K166" i="18"/>
  <c r="L166" i="18"/>
  <c r="M166" i="18" s="1"/>
  <c r="I167" i="18"/>
  <c r="N167" i="18" s="1"/>
  <c r="J167" i="18"/>
  <c r="O167" i="18" s="1"/>
  <c r="K167" i="18"/>
  <c r="L167" i="18"/>
  <c r="M167" i="18" s="1"/>
  <c r="I168" i="18"/>
  <c r="N168" i="18" s="1"/>
  <c r="J168" i="18"/>
  <c r="O168" i="18" s="1"/>
  <c r="K168" i="18"/>
  <c r="L168" i="18"/>
  <c r="M168" i="18" s="1"/>
  <c r="I169" i="18"/>
  <c r="N169" i="18" s="1"/>
  <c r="J169" i="18"/>
  <c r="O169" i="18" s="1"/>
  <c r="K169" i="18"/>
  <c r="L169" i="18"/>
  <c r="M169" i="18" s="1"/>
  <c r="I170" i="18"/>
  <c r="N170" i="18" s="1"/>
  <c r="J170" i="18"/>
  <c r="O170" i="18" s="1"/>
  <c r="K170" i="18"/>
  <c r="L170" i="18"/>
  <c r="M170" i="18" s="1"/>
  <c r="I171" i="18"/>
  <c r="N171" i="18" s="1"/>
  <c r="J171" i="18"/>
  <c r="O171" i="18" s="1"/>
  <c r="K171" i="18"/>
  <c r="L171" i="18"/>
  <c r="M171" i="18" s="1"/>
  <c r="I172" i="18"/>
  <c r="N172" i="18" s="1"/>
  <c r="J172" i="18"/>
  <c r="O172" i="18" s="1"/>
  <c r="K172" i="18"/>
  <c r="L172" i="18"/>
  <c r="M172" i="18" s="1"/>
  <c r="I173" i="18"/>
  <c r="N173" i="18" s="1"/>
  <c r="J173" i="18"/>
  <c r="O173" i="18" s="1"/>
  <c r="K173" i="18"/>
  <c r="L173" i="18"/>
  <c r="M173" i="18" s="1"/>
  <c r="I174" i="18"/>
  <c r="N174" i="18" s="1"/>
  <c r="J174" i="18"/>
  <c r="O174" i="18" s="1"/>
  <c r="K174" i="18"/>
  <c r="L174" i="18"/>
  <c r="M174" i="18" s="1"/>
  <c r="I175" i="18"/>
  <c r="N175" i="18" s="1"/>
  <c r="J175" i="18"/>
  <c r="O175" i="18" s="1"/>
  <c r="K175" i="18"/>
  <c r="L175" i="18"/>
  <c r="M175" i="18" s="1"/>
  <c r="I176" i="18"/>
  <c r="N176" i="18" s="1"/>
  <c r="J176" i="18"/>
  <c r="O176" i="18" s="1"/>
  <c r="K176" i="18"/>
  <c r="L176" i="18"/>
  <c r="M176" i="18" s="1"/>
  <c r="I177" i="18"/>
  <c r="N177" i="18" s="1"/>
  <c r="J177" i="18"/>
  <c r="O177" i="18" s="1"/>
  <c r="K177" i="18"/>
  <c r="L177" i="18"/>
  <c r="M177" i="18" s="1"/>
  <c r="I178" i="18"/>
  <c r="N178" i="18" s="1"/>
  <c r="J178" i="18"/>
  <c r="O178" i="18" s="1"/>
  <c r="K178" i="18"/>
  <c r="L178" i="18"/>
  <c r="M178" i="18" s="1"/>
  <c r="I179" i="18"/>
  <c r="N179" i="18" s="1"/>
  <c r="J179" i="18"/>
  <c r="O179" i="18" s="1"/>
  <c r="K179" i="18"/>
  <c r="L179" i="18"/>
  <c r="M179" i="18" s="1"/>
  <c r="I180" i="18"/>
  <c r="N180" i="18" s="1"/>
  <c r="J180" i="18"/>
  <c r="O180" i="18" s="1"/>
  <c r="K180" i="18"/>
  <c r="L180" i="18"/>
  <c r="M180" i="18" s="1"/>
  <c r="I181" i="18"/>
  <c r="N181" i="18" s="1"/>
  <c r="J181" i="18"/>
  <c r="O181" i="18" s="1"/>
  <c r="K181" i="18"/>
  <c r="L181" i="18"/>
  <c r="M181" i="18" s="1"/>
  <c r="I182" i="18"/>
  <c r="N182" i="18" s="1"/>
  <c r="J182" i="18"/>
  <c r="O182" i="18" s="1"/>
  <c r="K182" i="18"/>
  <c r="L182" i="18"/>
  <c r="M182" i="18" s="1"/>
  <c r="I183" i="18"/>
  <c r="N183" i="18" s="1"/>
  <c r="J183" i="18"/>
  <c r="O183" i="18" s="1"/>
  <c r="K183" i="18"/>
  <c r="L183" i="18"/>
  <c r="M183" i="18" s="1"/>
  <c r="I184" i="18"/>
  <c r="N184" i="18" s="1"/>
  <c r="J184" i="18"/>
  <c r="O184" i="18" s="1"/>
  <c r="K184" i="18"/>
  <c r="L184" i="18"/>
  <c r="M184" i="18" s="1"/>
  <c r="I185" i="18"/>
  <c r="N185" i="18" s="1"/>
  <c r="J185" i="18"/>
  <c r="O185" i="18" s="1"/>
  <c r="K185" i="18"/>
  <c r="L185" i="18"/>
  <c r="M185" i="18" s="1"/>
  <c r="I186" i="18"/>
  <c r="N186" i="18" s="1"/>
  <c r="J186" i="18"/>
  <c r="O186" i="18" s="1"/>
  <c r="K186" i="18"/>
  <c r="L186" i="18"/>
  <c r="M186" i="18" s="1"/>
  <c r="I187" i="18"/>
  <c r="N187" i="18" s="1"/>
  <c r="J187" i="18"/>
  <c r="O187" i="18" s="1"/>
  <c r="K187" i="18"/>
  <c r="L187" i="18"/>
  <c r="M187" i="18" s="1"/>
  <c r="I188" i="18"/>
  <c r="N188" i="18" s="1"/>
  <c r="J188" i="18"/>
  <c r="O188" i="18" s="1"/>
  <c r="K188" i="18"/>
  <c r="L188" i="18"/>
  <c r="M188" i="18" s="1"/>
  <c r="I189" i="18"/>
  <c r="N189" i="18" s="1"/>
  <c r="J189" i="18"/>
  <c r="O189" i="18" s="1"/>
  <c r="K189" i="18"/>
  <c r="L189" i="18"/>
  <c r="M189" i="18" s="1"/>
  <c r="I190" i="18"/>
  <c r="N190" i="18" s="1"/>
  <c r="J190" i="18"/>
  <c r="O190" i="18" s="1"/>
  <c r="K190" i="18"/>
  <c r="L190" i="18"/>
  <c r="M190" i="18" s="1"/>
  <c r="I191" i="18"/>
  <c r="N191" i="18" s="1"/>
  <c r="J191" i="18"/>
  <c r="O191" i="18" s="1"/>
  <c r="K191" i="18"/>
  <c r="L191" i="18"/>
  <c r="M191" i="18" s="1"/>
  <c r="I192" i="18"/>
  <c r="N192" i="18" s="1"/>
  <c r="J192" i="18"/>
  <c r="O192" i="18" s="1"/>
  <c r="K192" i="18"/>
  <c r="L192" i="18"/>
  <c r="M192" i="18" s="1"/>
  <c r="I193" i="18"/>
  <c r="N193" i="18" s="1"/>
  <c r="J193" i="18"/>
  <c r="O193" i="18" s="1"/>
  <c r="K193" i="18"/>
  <c r="L193" i="18"/>
  <c r="M193" i="18" s="1"/>
  <c r="I194" i="18"/>
  <c r="N194" i="18" s="1"/>
  <c r="J194" i="18"/>
  <c r="O194" i="18" s="1"/>
  <c r="K194" i="18"/>
  <c r="L194" i="18"/>
  <c r="M194" i="18" s="1"/>
  <c r="I195" i="18"/>
  <c r="N195" i="18" s="1"/>
  <c r="J195" i="18"/>
  <c r="O195" i="18" s="1"/>
  <c r="K195" i="18"/>
  <c r="L195" i="18"/>
  <c r="M195" i="18" s="1"/>
  <c r="I196" i="18"/>
  <c r="N196" i="18" s="1"/>
  <c r="J196" i="18"/>
  <c r="O196" i="18" s="1"/>
  <c r="K196" i="18"/>
  <c r="L196" i="18"/>
  <c r="M196" i="18" s="1"/>
  <c r="I197" i="18"/>
  <c r="N197" i="18" s="1"/>
  <c r="J197" i="18"/>
  <c r="O197" i="18" s="1"/>
  <c r="K197" i="18"/>
  <c r="L197" i="18"/>
  <c r="M197" i="18" s="1"/>
  <c r="I198" i="18"/>
  <c r="N198" i="18" s="1"/>
  <c r="J198" i="18"/>
  <c r="O198" i="18" s="1"/>
  <c r="K198" i="18"/>
  <c r="L198" i="18"/>
  <c r="M198" i="18" s="1"/>
  <c r="I199" i="18"/>
  <c r="N199" i="18" s="1"/>
  <c r="J199" i="18"/>
  <c r="O199" i="18" s="1"/>
  <c r="K199" i="18"/>
  <c r="L199" i="18"/>
  <c r="M199" i="18" s="1"/>
  <c r="I200" i="18"/>
  <c r="N200" i="18" s="1"/>
  <c r="J200" i="18"/>
  <c r="O200" i="18" s="1"/>
  <c r="K200" i="18"/>
  <c r="L200" i="18"/>
  <c r="M200" i="18" s="1"/>
  <c r="I201" i="18"/>
  <c r="N201" i="18" s="1"/>
  <c r="J201" i="18"/>
  <c r="O201" i="18" s="1"/>
  <c r="K201" i="18"/>
  <c r="L201" i="18"/>
  <c r="M201" i="18" s="1"/>
  <c r="I202" i="18"/>
  <c r="N202" i="18" s="1"/>
  <c r="J202" i="18"/>
  <c r="O202" i="18" s="1"/>
  <c r="K202" i="18"/>
  <c r="L202" i="18"/>
  <c r="M202" i="18" s="1"/>
  <c r="I203" i="18"/>
  <c r="N203" i="18" s="1"/>
  <c r="J203" i="18"/>
  <c r="O203" i="18" s="1"/>
  <c r="K203" i="18"/>
  <c r="L203" i="18"/>
  <c r="M203" i="18" s="1"/>
  <c r="I204" i="18"/>
  <c r="N204" i="18" s="1"/>
  <c r="J204" i="18"/>
  <c r="O204" i="18" s="1"/>
  <c r="K204" i="18"/>
  <c r="L204" i="18"/>
  <c r="M204" i="18" s="1"/>
  <c r="I205" i="18"/>
  <c r="N205" i="18" s="1"/>
  <c r="J205" i="18"/>
  <c r="O205" i="18" s="1"/>
  <c r="K205" i="18"/>
  <c r="L205" i="18"/>
  <c r="M205" i="18" s="1"/>
  <c r="I206" i="18"/>
  <c r="N206" i="18" s="1"/>
  <c r="J206" i="18"/>
  <c r="O206" i="18" s="1"/>
  <c r="K206" i="18"/>
  <c r="L206" i="18"/>
  <c r="M206" i="18" s="1"/>
  <c r="I207" i="18"/>
  <c r="N207" i="18" s="1"/>
  <c r="J207" i="18"/>
  <c r="O207" i="18" s="1"/>
  <c r="K207" i="18"/>
  <c r="L207" i="18"/>
  <c r="M207" i="18" s="1"/>
  <c r="I208" i="18"/>
  <c r="N208" i="18" s="1"/>
  <c r="J208" i="18"/>
  <c r="O208" i="18" s="1"/>
  <c r="K208" i="18"/>
  <c r="L208" i="18"/>
  <c r="M208" i="18" s="1"/>
  <c r="I209" i="18"/>
  <c r="N209" i="18" s="1"/>
  <c r="J209" i="18"/>
  <c r="O209" i="18" s="1"/>
  <c r="K209" i="18"/>
  <c r="L209" i="18"/>
  <c r="M209" i="18" s="1"/>
  <c r="I210" i="18"/>
  <c r="N210" i="18" s="1"/>
  <c r="J210" i="18"/>
  <c r="O210" i="18" s="1"/>
  <c r="K210" i="18"/>
  <c r="L210" i="18"/>
  <c r="M210" i="18" s="1"/>
  <c r="I211" i="18"/>
  <c r="N211" i="18" s="1"/>
  <c r="J211" i="18"/>
  <c r="O211" i="18" s="1"/>
  <c r="K211" i="18"/>
  <c r="L211" i="18"/>
  <c r="M211" i="18" s="1"/>
  <c r="I212" i="18"/>
  <c r="N212" i="18" s="1"/>
  <c r="J212" i="18"/>
  <c r="O212" i="18" s="1"/>
  <c r="K212" i="18"/>
  <c r="L212" i="18"/>
  <c r="M212" i="18" s="1"/>
  <c r="I213" i="18"/>
  <c r="N213" i="18" s="1"/>
  <c r="J213" i="18"/>
  <c r="O213" i="18" s="1"/>
  <c r="K213" i="18"/>
  <c r="L213" i="18"/>
  <c r="M213" i="18" s="1"/>
  <c r="I214" i="18"/>
  <c r="N214" i="18" s="1"/>
  <c r="J214" i="18"/>
  <c r="O214" i="18" s="1"/>
  <c r="K214" i="18"/>
  <c r="L214" i="18"/>
  <c r="M214" i="18" s="1"/>
  <c r="I215" i="18"/>
  <c r="N215" i="18" s="1"/>
  <c r="J215" i="18"/>
  <c r="O215" i="18" s="1"/>
  <c r="K215" i="18"/>
  <c r="L215" i="18"/>
  <c r="M215" i="18" s="1"/>
  <c r="I216" i="18"/>
  <c r="N216" i="18" s="1"/>
  <c r="J216" i="18"/>
  <c r="O216" i="18" s="1"/>
  <c r="K216" i="18"/>
  <c r="L216" i="18"/>
  <c r="M216" i="18" s="1"/>
  <c r="I217" i="18"/>
  <c r="N217" i="18" s="1"/>
  <c r="J217" i="18"/>
  <c r="O217" i="18" s="1"/>
  <c r="K217" i="18"/>
  <c r="L217" i="18"/>
  <c r="M217" i="18" s="1"/>
  <c r="I218" i="18"/>
  <c r="N218" i="18" s="1"/>
  <c r="J218" i="18"/>
  <c r="O218" i="18" s="1"/>
  <c r="K218" i="18"/>
  <c r="L218" i="18"/>
  <c r="M218" i="18" s="1"/>
  <c r="I219" i="18"/>
  <c r="N219" i="18" s="1"/>
  <c r="J219" i="18"/>
  <c r="O219" i="18" s="1"/>
  <c r="K219" i="18"/>
  <c r="L219" i="18"/>
  <c r="M219" i="18" s="1"/>
  <c r="I220" i="18"/>
  <c r="N220" i="18" s="1"/>
  <c r="J220" i="18"/>
  <c r="O220" i="18" s="1"/>
  <c r="K220" i="18"/>
  <c r="L220" i="18"/>
  <c r="M220" i="18" s="1"/>
  <c r="I221" i="18"/>
  <c r="N221" i="18" s="1"/>
  <c r="J221" i="18"/>
  <c r="O221" i="18" s="1"/>
  <c r="K221" i="18"/>
  <c r="L221" i="18"/>
  <c r="M221" i="18" s="1"/>
  <c r="I222" i="18"/>
  <c r="N222" i="18" s="1"/>
  <c r="J222" i="18"/>
  <c r="O222" i="18" s="1"/>
  <c r="K222" i="18"/>
  <c r="L222" i="18"/>
  <c r="M222" i="18" s="1"/>
  <c r="I223" i="18"/>
  <c r="N223" i="18" s="1"/>
  <c r="J223" i="18"/>
  <c r="O223" i="18" s="1"/>
  <c r="K223" i="18"/>
  <c r="L223" i="18"/>
  <c r="M223" i="18" s="1"/>
  <c r="I224" i="18"/>
  <c r="N224" i="18" s="1"/>
  <c r="J224" i="18"/>
  <c r="O224" i="18" s="1"/>
  <c r="K224" i="18"/>
  <c r="L224" i="18"/>
  <c r="M224" i="18" s="1"/>
  <c r="I225" i="18"/>
  <c r="N225" i="18" s="1"/>
  <c r="J225" i="18"/>
  <c r="O225" i="18" s="1"/>
  <c r="K225" i="18"/>
  <c r="L225" i="18"/>
  <c r="M225" i="18" s="1"/>
  <c r="I226" i="18"/>
  <c r="N226" i="18" s="1"/>
  <c r="J226" i="18"/>
  <c r="O226" i="18" s="1"/>
  <c r="K226" i="18"/>
  <c r="L226" i="18"/>
  <c r="M226" i="18" s="1"/>
  <c r="I227" i="18"/>
  <c r="N227" i="18" s="1"/>
  <c r="J227" i="18"/>
  <c r="O227" i="18" s="1"/>
  <c r="K227" i="18"/>
  <c r="L227" i="18"/>
  <c r="M227" i="18" s="1"/>
  <c r="I228" i="18"/>
  <c r="N228" i="18" s="1"/>
  <c r="J228" i="18"/>
  <c r="O228" i="18" s="1"/>
  <c r="K228" i="18"/>
  <c r="L228" i="18"/>
  <c r="M228" i="18" s="1"/>
  <c r="I229" i="18"/>
  <c r="N229" i="18" s="1"/>
  <c r="J229" i="18"/>
  <c r="O229" i="18" s="1"/>
  <c r="K229" i="18"/>
  <c r="L229" i="18"/>
  <c r="M229" i="18" s="1"/>
  <c r="I230" i="18"/>
  <c r="N230" i="18" s="1"/>
  <c r="J230" i="18"/>
  <c r="O230" i="18" s="1"/>
  <c r="K230" i="18"/>
  <c r="L230" i="18"/>
  <c r="M230" i="18" s="1"/>
  <c r="I231" i="18"/>
  <c r="N231" i="18" s="1"/>
  <c r="J231" i="18"/>
  <c r="O231" i="18" s="1"/>
  <c r="K231" i="18"/>
  <c r="L231" i="18"/>
  <c r="M231" i="18" s="1"/>
  <c r="I232" i="18"/>
  <c r="N232" i="18" s="1"/>
  <c r="J232" i="18"/>
  <c r="O232" i="18" s="1"/>
  <c r="K232" i="18"/>
  <c r="L232" i="18"/>
  <c r="M232" i="18" s="1"/>
  <c r="I233" i="18"/>
  <c r="N233" i="18" s="1"/>
  <c r="J233" i="18"/>
  <c r="O233" i="18" s="1"/>
  <c r="K233" i="18"/>
  <c r="L233" i="18"/>
  <c r="M233" i="18" s="1"/>
  <c r="I234" i="18"/>
  <c r="N234" i="18" s="1"/>
  <c r="J234" i="18"/>
  <c r="O234" i="18" s="1"/>
  <c r="K234" i="18"/>
  <c r="L234" i="18"/>
  <c r="M234" i="18" s="1"/>
  <c r="I235" i="18"/>
  <c r="N235" i="18" s="1"/>
  <c r="J235" i="18"/>
  <c r="O235" i="18" s="1"/>
  <c r="K235" i="18"/>
  <c r="L235" i="18"/>
  <c r="M235" i="18" s="1"/>
  <c r="I236" i="18"/>
  <c r="N236" i="18" s="1"/>
  <c r="J236" i="18"/>
  <c r="O236" i="18" s="1"/>
  <c r="K236" i="18"/>
  <c r="L236" i="18"/>
  <c r="M236" i="18" s="1"/>
  <c r="I237" i="18"/>
  <c r="N237" i="18" s="1"/>
  <c r="J237" i="18"/>
  <c r="O237" i="18" s="1"/>
  <c r="K237" i="18"/>
  <c r="L237" i="18"/>
  <c r="M237" i="18" s="1"/>
  <c r="I238" i="18"/>
  <c r="N238" i="18" s="1"/>
  <c r="J238" i="18"/>
  <c r="O238" i="18" s="1"/>
  <c r="K238" i="18"/>
  <c r="L238" i="18"/>
  <c r="M238" i="18" s="1"/>
  <c r="I239" i="18"/>
  <c r="N239" i="18" s="1"/>
  <c r="J239" i="18"/>
  <c r="O239" i="18" s="1"/>
  <c r="K239" i="18"/>
  <c r="L239" i="18"/>
  <c r="M239" i="18" s="1"/>
  <c r="I240" i="18"/>
  <c r="N240" i="18" s="1"/>
  <c r="J240" i="18"/>
  <c r="O240" i="18" s="1"/>
  <c r="K240" i="18"/>
  <c r="L240" i="18"/>
  <c r="M240" i="18" s="1"/>
  <c r="I241" i="18"/>
  <c r="N241" i="18" s="1"/>
  <c r="J241" i="18"/>
  <c r="O241" i="18" s="1"/>
  <c r="K241" i="18"/>
  <c r="L241" i="18"/>
  <c r="M241" i="18" s="1"/>
  <c r="I242" i="18"/>
  <c r="N242" i="18" s="1"/>
  <c r="J242" i="18"/>
  <c r="O242" i="18" s="1"/>
  <c r="K242" i="18"/>
  <c r="L242" i="18"/>
  <c r="M242" i="18" s="1"/>
  <c r="I243" i="18"/>
  <c r="N243" i="18" s="1"/>
  <c r="J243" i="18"/>
  <c r="O243" i="18" s="1"/>
  <c r="K243" i="18"/>
  <c r="L243" i="18"/>
  <c r="M243" i="18" s="1"/>
  <c r="I244" i="18"/>
  <c r="N244" i="18" s="1"/>
  <c r="J244" i="18"/>
  <c r="O244" i="18" s="1"/>
  <c r="K244" i="18"/>
  <c r="L244" i="18"/>
  <c r="M244" i="18" s="1"/>
  <c r="I245" i="18"/>
  <c r="N245" i="18" s="1"/>
  <c r="J245" i="18"/>
  <c r="O245" i="18" s="1"/>
  <c r="K245" i="18"/>
  <c r="L245" i="18"/>
  <c r="M245" i="18" s="1"/>
  <c r="I246" i="18"/>
  <c r="N246" i="18" s="1"/>
  <c r="J246" i="18"/>
  <c r="O246" i="18" s="1"/>
  <c r="K246" i="18"/>
  <c r="L246" i="18"/>
  <c r="M246" i="18" s="1"/>
  <c r="I247" i="18"/>
  <c r="N247" i="18" s="1"/>
  <c r="J247" i="18"/>
  <c r="O247" i="18" s="1"/>
  <c r="K247" i="18"/>
  <c r="L247" i="18"/>
  <c r="M247" i="18" s="1"/>
  <c r="I248" i="18"/>
  <c r="N248" i="18" s="1"/>
  <c r="J248" i="18"/>
  <c r="O248" i="18" s="1"/>
  <c r="K248" i="18"/>
  <c r="L248" i="18"/>
  <c r="M248" i="18" s="1"/>
  <c r="I249" i="18"/>
  <c r="N249" i="18" s="1"/>
  <c r="J249" i="18"/>
  <c r="O249" i="18" s="1"/>
  <c r="K249" i="18"/>
  <c r="L249" i="18"/>
  <c r="M249" i="18" s="1"/>
  <c r="I250" i="18"/>
  <c r="N250" i="18" s="1"/>
  <c r="J250" i="18"/>
  <c r="O250" i="18" s="1"/>
  <c r="K250" i="18"/>
  <c r="L250" i="18"/>
  <c r="M250" i="18" s="1"/>
  <c r="I251" i="18"/>
  <c r="N251" i="18" s="1"/>
  <c r="J251" i="18"/>
  <c r="O251" i="18" s="1"/>
  <c r="K251" i="18"/>
  <c r="L251" i="18"/>
  <c r="M251" i="18" s="1"/>
  <c r="I252" i="18"/>
  <c r="N252" i="18" s="1"/>
  <c r="J252" i="18"/>
  <c r="O252" i="18" s="1"/>
  <c r="K252" i="18"/>
  <c r="L252" i="18"/>
  <c r="M252" i="18" s="1"/>
  <c r="I253" i="18"/>
  <c r="N253" i="18" s="1"/>
  <c r="J253" i="18"/>
  <c r="O253" i="18" s="1"/>
  <c r="K253" i="18"/>
  <c r="L253" i="18"/>
  <c r="M253" i="18" s="1"/>
  <c r="I254" i="18"/>
  <c r="N254" i="18" s="1"/>
  <c r="J254" i="18"/>
  <c r="O254" i="18" s="1"/>
  <c r="K254" i="18"/>
  <c r="L254" i="18"/>
  <c r="M254" i="18" s="1"/>
  <c r="I255" i="18"/>
  <c r="N255" i="18" s="1"/>
  <c r="J255" i="18"/>
  <c r="O255" i="18" s="1"/>
  <c r="K255" i="18"/>
  <c r="L255" i="18"/>
  <c r="M255" i="18" s="1"/>
  <c r="I256" i="18"/>
  <c r="N256" i="18" s="1"/>
  <c r="J256" i="18"/>
  <c r="O256" i="18" s="1"/>
  <c r="K256" i="18"/>
  <c r="L256" i="18"/>
  <c r="M256" i="18" s="1"/>
  <c r="I257" i="18"/>
  <c r="N257" i="18" s="1"/>
  <c r="J257" i="18"/>
  <c r="O257" i="18" s="1"/>
  <c r="K257" i="18"/>
  <c r="L257" i="18"/>
  <c r="M257" i="18" s="1"/>
  <c r="I258" i="18"/>
  <c r="N258" i="18" s="1"/>
  <c r="J258" i="18"/>
  <c r="O258" i="18" s="1"/>
  <c r="K258" i="18"/>
  <c r="L258" i="18"/>
  <c r="M258" i="18" s="1"/>
  <c r="I259" i="18"/>
  <c r="N259" i="18" s="1"/>
  <c r="J259" i="18"/>
  <c r="O259" i="18" s="1"/>
  <c r="K259" i="18"/>
  <c r="L259" i="18"/>
  <c r="M259" i="18" s="1"/>
  <c r="I260" i="18"/>
  <c r="N260" i="18" s="1"/>
  <c r="J260" i="18"/>
  <c r="O260" i="18" s="1"/>
  <c r="K260" i="18"/>
  <c r="L260" i="18"/>
  <c r="M260" i="18" s="1"/>
  <c r="I261" i="18"/>
  <c r="N261" i="18" s="1"/>
  <c r="J261" i="18"/>
  <c r="O261" i="18" s="1"/>
  <c r="K261" i="18"/>
  <c r="L261" i="18"/>
  <c r="M261" i="18" s="1"/>
  <c r="I262" i="18"/>
  <c r="N262" i="18" s="1"/>
  <c r="J262" i="18"/>
  <c r="O262" i="18" s="1"/>
  <c r="K262" i="18"/>
  <c r="L262" i="18"/>
  <c r="M262" i="18" s="1"/>
  <c r="I263" i="18"/>
  <c r="N263" i="18" s="1"/>
  <c r="J263" i="18"/>
  <c r="O263" i="18" s="1"/>
  <c r="K263" i="18"/>
  <c r="L263" i="18"/>
  <c r="M263" i="18" s="1"/>
  <c r="I264" i="18"/>
  <c r="N264" i="18" s="1"/>
  <c r="J264" i="18"/>
  <c r="O264" i="18" s="1"/>
  <c r="K264" i="18"/>
  <c r="L264" i="18"/>
  <c r="M264" i="18" s="1"/>
  <c r="I265" i="18"/>
  <c r="N265" i="18" s="1"/>
  <c r="J265" i="18"/>
  <c r="O265" i="18" s="1"/>
  <c r="K265" i="18"/>
  <c r="L265" i="18"/>
  <c r="M265" i="18" s="1"/>
  <c r="I266" i="18"/>
  <c r="N266" i="18" s="1"/>
  <c r="J266" i="18"/>
  <c r="O266" i="18" s="1"/>
  <c r="K266" i="18"/>
  <c r="L266" i="18"/>
  <c r="M266" i="18" s="1"/>
  <c r="I267" i="18"/>
  <c r="N267" i="18" s="1"/>
  <c r="J267" i="18"/>
  <c r="O267" i="18" s="1"/>
  <c r="K267" i="18"/>
  <c r="L267" i="18"/>
  <c r="M267" i="18" s="1"/>
  <c r="I268" i="18"/>
  <c r="N268" i="18" s="1"/>
  <c r="J268" i="18"/>
  <c r="O268" i="18" s="1"/>
  <c r="K268" i="18"/>
  <c r="L268" i="18"/>
  <c r="M268" i="18" s="1"/>
  <c r="I269" i="18"/>
  <c r="N269" i="18" s="1"/>
  <c r="J269" i="18"/>
  <c r="O269" i="18" s="1"/>
  <c r="K269" i="18"/>
  <c r="L269" i="18"/>
  <c r="M269" i="18" s="1"/>
  <c r="I270" i="18"/>
  <c r="N270" i="18" s="1"/>
  <c r="J270" i="18"/>
  <c r="O270" i="18" s="1"/>
  <c r="K270" i="18"/>
  <c r="L270" i="18"/>
  <c r="M270" i="18" s="1"/>
  <c r="I271" i="18"/>
  <c r="N271" i="18" s="1"/>
  <c r="J271" i="18"/>
  <c r="O271" i="18" s="1"/>
  <c r="K271" i="18"/>
  <c r="L271" i="18"/>
  <c r="M271" i="18" s="1"/>
  <c r="I272" i="18"/>
  <c r="N272" i="18" s="1"/>
  <c r="J272" i="18"/>
  <c r="O272" i="18" s="1"/>
  <c r="K272" i="18"/>
  <c r="L272" i="18"/>
  <c r="M272" i="18" s="1"/>
  <c r="I273" i="18"/>
  <c r="N273" i="18" s="1"/>
  <c r="J273" i="18"/>
  <c r="O273" i="18" s="1"/>
  <c r="K273" i="18"/>
  <c r="L273" i="18"/>
  <c r="M273" i="18" s="1"/>
  <c r="I274" i="18"/>
  <c r="N274" i="18" s="1"/>
  <c r="J274" i="18"/>
  <c r="O274" i="18" s="1"/>
  <c r="K274" i="18"/>
  <c r="L274" i="18"/>
  <c r="M274" i="18" s="1"/>
  <c r="I275" i="18"/>
  <c r="N275" i="18" s="1"/>
  <c r="J275" i="18"/>
  <c r="O275" i="18" s="1"/>
  <c r="K275" i="18"/>
  <c r="L275" i="18"/>
  <c r="M275" i="18" s="1"/>
  <c r="I276" i="18"/>
  <c r="N276" i="18" s="1"/>
  <c r="J276" i="18"/>
  <c r="O276" i="18" s="1"/>
  <c r="K276" i="18"/>
  <c r="L276" i="18"/>
  <c r="M276" i="18" s="1"/>
  <c r="I277" i="18"/>
  <c r="N277" i="18" s="1"/>
  <c r="J277" i="18"/>
  <c r="O277" i="18" s="1"/>
  <c r="K277" i="18"/>
  <c r="L277" i="18"/>
  <c r="M277" i="18" s="1"/>
  <c r="I278" i="18"/>
  <c r="N278" i="18" s="1"/>
  <c r="J278" i="18"/>
  <c r="O278" i="18" s="1"/>
  <c r="K278" i="18"/>
  <c r="L278" i="18"/>
  <c r="M278" i="18" s="1"/>
  <c r="I279" i="18"/>
  <c r="N279" i="18" s="1"/>
  <c r="J279" i="18"/>
  <c r="O279" i="18" s="1"/>
  <c r="K279" i="18"/>
  <c r="L279" i="18"/>
  <c r="M279" i="18" s="1"/>
  <c r="I280" i="18"/>
  <c r="N280" i="18" s="1"/>
  <c r="J280" i="18"/>
  <c r="O280" i="18" s="1"/>
  <c r="K280" i="18"/>
  <c r="L280" i="18"/>
  <c r="M280" i="18" s="1"/>
  <c r="I281" i="18"/>
  <c r="N281" i="18" s="1"/>
  <c r="J281" i="18"/>
  <c r="O281" i="18" s="1"/>
  <c r="K281" i="18"/>
  <c r="L281" i="18"/>
  <c r="M281" i="18" s="1"/>
  <c r="I282" i="18"/>
  <c r="N282" i="18" s="1"/>
  <c r="J282" i="18"/>
  <c r="O282" i="18" s="1"/>
  <c r="K282" i="18"/>
  <c r="L282" i="18"/>
  <c r="M282" i="18" s="1"/>
  <c r="I283" i="18"/>
  <c r="N283" i="18" s="1"/>
  <c r="J283" i="18"/>
  <c r="O283" i="18" s="1"/>
  <c r="K283" i="18"/>
  <c r="L283" i="18"/>
  <c r="M283" i="18" s="1"/>
  <c r="I284" i="18"/>
  <c r="N284" i="18" s="1"/>
  <c r="J284" i="18"/>
  <c r="O284" i="18" s="1"/>
  <c r="K284" i="18"/>
  <c r="L284" i="18"/>
  <c r="M284" i="18" s="1"/>
  <c r="I285" i="18"/>
  <c r="N285" i="18" s="1"/>
  <c r="J285" i="18"/>
  <c r="O285" i="18" s="1"/>
  <c r="K285" i="18"/>
  <c r="L285" i="18"/>
  <c r="M285" i="18" s="1"/>
  <c r="I286" i="18"/>
  <c r="N286" i="18" s="1"/>
  <c r="J286" i="18"/>
  <c r="O286" i="18" s="1"/>
  <c r="K286" i="18"/>
  <c r="L286" i="18"/>
  <c r="M286" i="18" s="1"/>
  <c r="I287" i="18"/>
  <c r="N287" i="18" s="1"/>
  <c r="J287" i="18"/>
  <c r="O287" i="18" s="1"/>
  <c r="K287" i="18"/>
  <c r="L287" i="18"/>
  <c r="M287" i="18" s="1"/>
  <c r="I288" i="18"/>
  <c r="N288" i="18" s="1"/>
  <c r="J288" i="18"/>
  <c r="O288" i="18" s="1"/>
  <c r="K288" i="18"/>
  <c r="L288" i="18"/>
  <c r="M288" i="18" s="1"/>
  <c r="I289" i="18"/>
  <c r="N289" i="18" s="1"/>
  <c r="J289" i="18"/>
  <c r="O289" i="18" s="1"/>
  <c r="K289" i="18"/>
  <c r="L289" i="18"/>
  <c r="M289" i="18" s="1"/>
  <c r="I290" i="18"/>
  <c r="N290" i="18" s="1"/>
  <c r="J290" i="18"/>
  <c r="O290" i="18" s="1"/>
  <c r="K290" i="18"/>
  <c r="L290" i="18"/>
  <c r="M290" i="18" s="1"/>
  <c r="I291" i="18"/>
  <c r="N291" i="18" s="1"/>
  <c r="J291" i="18"/>
  <c r="O291" i="18" s="1"/>
  <c r="K291" i="18"/>
  <c r="L291" i="18"/>
  <c r="M291" i="18" s="1"/>
  <c r="I292" i="18"/>
  <c r="N292" i="18" s="1"/>
  <c r="J292" i="18"/>
  <c r="O292" i="18" s="1"/>
  <c r="K292" i="18"/>
  <c r="L292" i="18"/>
  <c r="M292" i="18" s="1"/>
  <c r="I293" i="18"/>
  <c r="N293" i="18" s="1"/>
  <c r="J293" i="18"/>
  <c r="O293" i="18" s="1"/>
  <c r="K293" i="18"/>
  <c r="L293" i="18"/>
  <c r="M293" i="18" s="1"/>
  <c r="I294" i="18"/>
  <c r="N294" i="18" s="1"/>
  <c r="J294" i="18"/>
  <c r="O294" i="18" s="1"/>
  <c r="K294" i="18"/>
  <c r="L294" i="18"/>
  <c r="M294" i="18" s="1"/>
  <c r="I295" i="18"/>
  <c r="N295" i="18" s="1"/>
  <c r="J295" i="18"/>
  <c r="O295" i="18" s="1"/>
  <c r="K295" i="18"/>
  <c r="L295" i="18"/>
  <c r="M295" i="18" s="1"/>
  <c r="I296" i="18"/>
  <c r="N296" i="18" s="1"/>
  <c r="J296" i="18"/>
  <c r="O296" i="18" s="1"/>
  <c r="K296" i="18"/>
  <c r="L296" i="18"/>
  <c r="M296" i="18" s="1"/>
  <c r="I297" i="18"/>
  <c r="N297" i="18" s="1"/>
  <c r="J297" i="18"/>
  <c r="O297" i="18" s="1"/>
  <c r="K297" i="18"/>
  <c r="L297" i="18"/>
  <c r="M297" i="18" s="1"/>
  <c r="I298" i="18"/>
  <c r="N298" i="18" s="1"/>
  <c r="J298" i="18"/>
  <c r="O298" i="18" s="1"/>
  <c r="K298" i="18"/>
  <c r="L298" i="18"/>
  <c r="M298" i="18" s="1"/>
  <c r="I299" i="18"/>
  <c r="N299" i="18" s="1"/>
  <c r="J299" i="18"/>
  <c r="O299" i="18" s="1"/>
  <c r="K299" i="18"/>
  <c r="L299" i="18"/>
  <c r="M299" i="18" s="1"/>
  <c r="I300" i="18"/>
  <c r="N300" i="18" s="1"/>
  <c r="J300" i="18"/>
  <c r="O300" i="18" s="1"/>
  <c r="K300" i="18"/>
  <c r="L300" i="18"/>
  <c r="M300" i="18" s="1"/>
  <c r="I301" i="18"/>
  <c r="N301" i="18" s="1"/>
  <c r="J301" i="18"/>
  <c r="O301" i="18" s="1"/>
  <c r="K301" i="18"/>
  <c r="L301" i="18"/>
  <c r="M301" i="18" s="1"/>
  <c r="I302" i="18"/>
  <c r="N302" i="18" s="1"/>
  <c r="J302" i="18"/>
  <c r="O302" i="18" s="1"/>
  <c r="K302" i="18"/>
  <c r="L302" i="18"/>
  <c r="M302" i="18" s="1"/>
  <c r="I303" i="18"/>
  <c r="N303" i="18" s="1"/>
  <c r="J303" i="18"/>
  <c r="O303" i="18" s="1"/>
  <c r="K303" i="18"/>
  <c r="L303" i="18"/>
  <c r="M303" i="18" s="1"/>
  <c r="I304" i="18"/>
  <c r="N304" i="18" s="1"/>
  <c r="J304" i="18"/>
  <c r="O304" i="18" s="1"/>
  <c r="K304" i="18"/>
  <c r="L304" i="18"/>
  <c r="M304" i="18" s="1"/>
  <c r="I305" i="18"/>
  <c r="N305" i="18" s="1"/>
  <c r="J305" i="18"/>
  <c r="O305" i="18" s="1"/>
  <c r="K305" i="18"/>
  <c r="L305" i="18"/>
  <c r="M305" i="18" s="1"/>
  <c r="I306" i="18"/>
  <c r="N306" i="18" s="1"/>
  <c r="J306" i="18"/>
  <c r="O306" i="18" s="1"/>
  <c r="K306" i="18"/>
  <c r="L306" i="18"/>
  <c r="M306" i="18" s="1"/>
  <c r="I307" i="18"/>
  <c r="N307" i="18" s="1"/>
  <c r="J307" i="18"/>
  <c r="O307" i="18" s="1"/>
  <c r="K307" i="18"/>
  <c r="L307" i="18"/>
  <c r="M307" i="18" s="1"/>
  <c r="I308" i="18"/>
  <c r="N308" i="18" s="1"/>
  <c r="J308" i="18"/>
  <c r="O308" i="18" s="1"/>
  <c r="K308" i="18"/>
  <c r="L308" i="18"/>
  <c r="M308" i="18" s="1"/>
  <c r="I309" i="18"/>
  <c r="N309" i="18" s="1"/>
  <c r="J309" i="18"/>
  <c r="O309" i="18" s="1"/>
  <c r="K309" i="18"/>
  <c r="L309" i="18"/>
  <c r="M309" i="18" s="1"/>
  <c r="I310" i="18"/>
  <c r="N310" i="18" s="1"/>
  <c r="J310" i="18"/>
  <c r="O310" i="18" s="1"/>
  <c r="K310" i="18"/>
  <c r="L310" i="18"/>
  <c r="M310" i="18" s="1"/>
  <c r="I311" i="18"/>
  <c r="N311" i="18" s="1"/>
  <c r="J311" i="18"/>
  <c r="O311" i="18" s="1"/>
  <c r="K311" i="18"/>
  <c r="L311" i="18"/>
  <c r="M311" i="18" s="1"/>
  <c r="I312" i="18"/>
  <c r="N312" i="18" s="1"/>
  <c r="J312" i="18"/>
  <c r="O312" i="18" s="1"/>
  <c r="K312" i="18"/>
  <c r="L312" i="18"/>
  <c r="M312" i="18" s="1"/>
  <c r="I313" i="18"/>
  <c r="N313" i="18" s="1"/>
  <c r="J313" i="18"/>
  <c r="O313" i="18" s="1"/>
  <c r="K313" i="18"/>
  <c r="L313" i="18"/>
  <c r="M313" i="18" s="1"/>
  <c r="I314" i="18"/>
  <c r="N314" i="18" s="1"/>
  <c r="J314" i="18"/>
  <c r="O314" i="18" s="1"/>
  <c r="K314" i="18"/>
  <c r="L314" i="18"/>
  <c r="M314" i="18" s="1"/>
  <c r="I315" i="18"/>
  <c r="N315" i="18" s="1"/>
  <c r="J315" i="18"/>
  <c r="O315" i="18" s="1"/>
  <c r="K315" i="18"/>
  <c r="L315" i="18"/>
  <c r="M315" i="18" s="1"/>
  <c r="I316" i="18"/>
  <c r="N316" i="18" s="1"/>
  <c r="J316" i="18"/>
  <c r="O316" i="18" s="1"/>
  <c r="K316" i="18"/>
  <c r="L316" i="18"/>
  <c r="M316" i="18" s="1"/>
  <c r="I317" i="18"/>
  <c r="N317" i="18" s="1"/>
  <c r="J317" i="18"/>
  <c r="O317" i="18" s="1"/>
  <c r="K317" i="18"/>
  <c r="L317" i="18"/>
  <c r="M317" i="18" s="1"/>
  <c r="I318" i="18"/>
  <c r="N318" i="18" s="1"/>
  <c r="J318" i="18"/>
  <c r="O318" i="18" s="1"/>
  <c r="K318" i="18"/>
  <c r="L318" i="18"/>
  <c r="M318" i="18" s="1"/>
  <c r="I319" i="18"/>
  <c r="N319" i="18" s="1"/>
  <c r="J319" i="18"/>
  <c r="O319" i="18" s="1"/>
  <c r="K319" i="18"/>
  <c r="L319" i="18"/>
  <c r="M319" i="18" s="1"/>
  <c r="I320" i="18"/>
  <c r="N320" i="18" s="1"/>
  <c r="J320" i="18"/>
  <c r="O320" i="18" s="1"/>
  <c r="K320" i="18"/>
  <c r="L320" i="18"/>
  <c r="M320" i="18" s="1"/>
  <c r="I321" i="18"/>
  <c r="N321" i="18" s="1"/>
  <c r="J321" i="18"/>
  <c r="O321" i="18" s="1"/>
  <c r="K321" i="18"/>
  <c r="L321" i="18"/>
  <c r="M321" i="18" s="1"/>
  <c r="I322" i="18"/>
  <c r="N322" i="18" s="1"/>
  <c r="J322" i="18"/>
  <c r="O322" i="18" s="1"/>
  <c r="K322" i="18"/>
  <c r="L322" i="18"/>
  <c r="M322" i="18" s="1"/>
  <c r="I323" i="18"/>
  <c r="N323" i="18" s="1"/>
  <c r="J323" i="18"/>
  <c r="O323" i="18" s="1"/>
  <c r="K323" i="18"/>
  <c r="L323" i="18"/>
  <c r="M323" i="18" s="1"/>
  <c r="I324" i="18"/>
  <c r="N324" i="18" s="1"/>
  <c r="J324" i="18"/>
  <c r="O324" i="18" s="1"/>
  <c r="K324" i="18"/>
  <c r="L324" i="18"/>
  <c r="M324" i="18" s="1"/>
  <c r="I325" i="18"/>
  <c r="N325" i="18" s="1"/>
  <c r="J325" i="18"/>
  <c r="O325" i="18" s="1"/>
  <c r="K325" i="18"/>
  <c r="L325" i="18"/>
  <c r="M325" i="18" s="1"/>
  <c r="I326" i="18"/>
  <c r="N326" i="18" s="1"/>
  <c r="J326" i="18"/>
  <c r="O326" i="18" s="1"/>
  <c r="K326" i="18"/>
  <c r="L326" i="18"/>
  <c r="M326" i="18" s="1"/>
  <c r="I327" i="18"/>
  <c r="N327" i="18" s="1"/>
  <c r="J327" i="18"/>
  <c r="O327" i="18" s="1"/>
  <c r="K327" i="18"/>
  <c r="L327" i="18"/>
  <c r="M327" i="18" s="1"/>
  <c r="I328" i="18"/>
  <c r="N328" i="18" s="1"/>
  <c r="J328" i="18"/>
  <c r="O328" i="18" s="1"/>
  <c r="K328" i="18"/>
  <c r="L328" i="18"/>
  <c r="M328" i="18" s="1"/>
  <c r="I329" i="18"/>
  <c r="N329" i="18" s="1"/>
  <c r="J329" i="18"/>
  <c r="O329" i="18" s="1"/>
  <c r="K329" i="18"/>
  <c r="L329" i="18"/>
  <c r="M329" i="18" s="1"/>
  <c r="I330" i="18"/>
  <c r="N330" i="18" s="1"/>
  <c r="J330" i="18"/>
  <c r="O330" i="18" s="1"/>
  <c r="K330" i="18"/>
  <c r="L330" i="18"/>
  <c r="M330" i="18" s="1"/>
  <c r="I331" i="18"/>
  <c r="N331" i="18" s="1"/>
  <c r="J331" i="18"/>
  <c r="O331" i="18" s="1"/>
  <c r="K331" i="18"/>
  <c r="L331" i="18"/>
  <c r="M331" i="18" s="1"/>
  <c r="I332" i="18"/>
  <c r="N332" i="18" s="1"/>
  <c r="J332" i="18"/>
  <c r="O332" i="18" s="1"/>
  <c r="K332" i="18"/>
  <c r="L332" i="18"/>
  <c r="M332" i="18" s="1"/>
  <c r="I333" i="18"/>
  <c r="N333" i="18" s="1"/>
  <c r="J333" i="18"/>
  <c r="O333" i="18" s="1"/>
  <c r="K333" i="18"/>
  <c r="L333" i="18"/>
  <c r="M333" i="18" s="1"/>
  <c r="I334" i="18"/>
  <c r="N334" i="18" s="1"/>
  <c r="J334" i="18"/>
  <c r="O334" i="18" s="1"/>
  <c r="K334" i="18"/>
  <c r="L334" i="18"/>
  <c r="M334" i="18" s="1"/>
  <c r="I335" i="18"/>
  <c r="N335" i="18" s="1"/>
  <c r="J335" i="18"/>
  <c r="O335" i="18" s="1"/>
  <c r="K335" i="18"/>
  <c r="L335" i="18"/>
  <c r="M335" i="18" s="1"/>
  <c r="I336" i="18"/>
  <c r="N336" i="18" s="1"/>
  <c r="J336" i="18"/>
  <c r="O336" i="18" s="1"/>
  <c r="K336" i="18"/>
  <c r="L336" i="18"/>
  <c r="M336" i="18" s="1"/>
  <c r="I337" i="18"/>
  <c r="N337" i="18" s="1"/>
  <c r="J337" i="18"/>
  <c r="O337" i="18" s="1"/>
  <c r="K337" i="18"/>
  <c r="L337" i="18"/>
  <c r="M337" i="18" s="1"/>
  <c r="I338" i="18"/>
  <c r="N338" i="18" s="1"/>
  <c r="J338" i="18"/>
  <c r="O338" i="18" s="1"/>
  <c r="K338" i="18"/>
  <c r="L338" i="18"/>
  <c r="M338" i="18" s="1"/>
  <c r="I339" i="18"/>
  <c r="N339" i="18" s="1"/>
  <c r="J339" i="18"/>
  <c r="O339" i="18" s="1"/>
  <c r="K339" i="18"/>
  <c r="L339" i="18"/>
  <c r="M339" i="18" s="1"/>
  <c r="I340" i="18"/>
  <c r="N340" i="18" s="1"/>
  <c r="J340" i="18"/>
  <c r="O340" i="18" s="1"/>
  <c r="K340" i="18"/>
  <c r="L340" i="18"/>
  <c r="M340" i="18" s="1"/>
  <c r="I341" i="18"/>
  <c r="N341" i="18" s="1"/>
  <c r="J341" i="18"/>
  <c r="O341" i="18" s="1"/>
  <c r="K341" i="18"/>
  <c r="L341" i="18"/>
  <c r="M341" i="18" s="1"/>
  <c r="I342" i="18"/>
  <c r="N342" i="18" s="1"/>
  <c r="J342" i="18"/>
  <c r="O342" i="18" s="1"/>
  <c r="K342" i="18"/>
  <c r="L342" i="18"/>
  <c r="M342" i="18" s="1"/>
  <c r="I343" i="18"/>
  <c r="N343" i="18" s="1"/>
  <c r="J343" i="18"/>
  <c r="O343" i="18" s="1"/>
  <c r="K343" i="18"/>
  <c r="L343" i="18"/>
  <c r="M343" i="18" s="1"/>
  <c r="I344" i="18"/>
  <c r="N344" i="18" s="1"/>
  <c r="J344" i="18"/>
  <c r="O344" i="18" s="1"/>
  <c r="K344" i="18"/>
  <c r="L344" i="18"/>
  <c r="M344" i="18" s="1"/>
  <c r="I345" i="18"/>
  <c r="N345" i="18" s="1"/>
  <c r="J345" i="18"/>
  <c r="O345" i="18" s="1"/>
  <c r="K345" i="18"/>
  <c r="L345" i="18"/>
  <c r="M345" i="18" s="1"/>
  <c r="I346" i="18"/>
  <c r="N346" i="18" s="1"/>
  <c r="J346" i="18"/>
  <c r="O346" i="18" s="1"/>
  <c r="K346" i="18"/>
  <c r="L346" i="18"/>
  <c r="M346" i="18" s="1"/>
  <c r="I347" i="18"/>
  <c r="N347" i="18" s="1"/>
  <c r="J347" i="18"/>
  <c r="O347" i="18" s="1"/>
  <c r="K347" i="18"/>
  <c r="L347" i="18"/>
  <c r="M347" i="18" s="1"/>
  <c r="I348" i="18"/>
  <c r="N348" i="18" s="1"/>
  <c r="J348" i="18"/>
  <c r="O348" i="18" s="1"/>
  <c r="K348" i="18"/>
  <c r="L348" i="18"/>
  <c r="M348" i="18" s="1"/>
  <c r="I349" i="18"/>
  <c r="N349" i="18" s="1"/>
  <c r="J349" i="18"/>
  <c r="O349" i="18" s="1"/>
  <c r="K349" i="18"/>
  <c r="L349" i="18"/>
  <c r="M349" i="18" s="1"/>
  <c r="I350" i="18"/>
  <c r="N350" i="18" s="1"/>
  <c r="J350" i="18"/>
  <c r="O350" i="18" s="1"/>
  <c r="K350" i="18"/>
  <c r="L350" i="18"/>
  <c r="M350" i="18" s="1"/>
  <c r="I351" i="18"/>
  <c r="N351" i="18" s="1"/>
  <c r="J351" i="18"/>
  <c r="O351" i="18" s="1"/>
  <c r="K351" i="18"/>
  <c r="L351" i="18"/>
  <c r="M351" i="18" s="1"/>
  <c r="I352" i="18"/>
  <c r="N352" i="18" s="1"/>
  <c r="J352" i="18"/>
  <c r="O352" i="18" s="1"/>
  <c r="K352" i="18"/>
  <c r="L352" i="18"/>
  <c r="M352" i="18" s="1"/>
  <c r="I353" i="18"/>
  <c r="N353" i="18" s="1"/>
  <c r="J353" i="18"/>
  <c r="O353" i="18" s="1"/>
  <c r="K353" i="18"/>
  <c r="L353" i="18"/>
  <c r="M353" i="18" s="1"/>
  <c r="I354" i="18"/>
  <c r="N354" i="18" s="1"/>
  <c r="J354" i="18"/>
  <c r="O354" i="18" s="1"/>
  <c r="K354" i="18"/>
  <c r="L354" i="18"/>
  <c r="M354" i="18" s="1"/>
  <c r="I355" i="18"/>
  <c r="N355" i="18" s="1"/>
  <c r="J355" i="18"/>
  <c r="O355" i="18" s="1"/>
  <c r="K355" i="18"/>
  <c r="L355" i="18"/>
  <c r="M355" i="18" s="1"/>
  <c r="I356" i="18"/>
  <c r="N356" i="18" s="1"/>
  <c r="J356" i="18"/>
  <c r="O356" i="18" s="1"/>
  <c r="K356" i="18"/>
  <c r="L356" i="18"/>
  <c r="M356" i="18" s="1"/>
  <c r="I357" i="18"/>
  <c r="N357" i="18" s="1"/>
  <c r="J357" i="18"/>
  <c r="O357" i="18" s="1"/>
  <c r="K357" i="18"/>
  <c r="L357" i="18"/>
  <c r="M357" i="18" s="1"/>
  <c r="I358" i="18"/>
  <c r="N358" i="18" s="1"/>
  <c r="J358" i="18"/>
  <c r="O358" i="18" s="1"/>
  <c r="K358" i="18"/>
  <c r="L358" i="18"/>
  <c r="M358" i="18" s="1"/>
  <c r="I359" i="18"/>
  <c r="N359" i="18" s="1"/>
  <c r="J359" i="18"/>
  <c r="O359" i="18" s="1"/>
  <c r="K359" i="18"/>
  <c r="L359" i="18"/>
  <c r="M359" i="18" s="1"/>
  <c r="I360" i="18"/>
  <c r="N360" i="18" s="1"/>
  <c r="J360" i="18"/>
  <c r="O360" i="18" s="1"/>
  <c r="K360" i="18"/>
  <c r="L360" i="18"/>
  <c r="M360" i="18" s="1"/>
  <c r="I361" i="18"/>
  <c r="N361" i="18" s="1"/>
  <c r="J361" i="18"/>
  <c r="O361" i="18" s="1"/>
  <c r="K361" i="18"/>
  <c r="L361" i="18"/>
  <c r="M361" i="18" s="1"/>
  <c r="I362" i="18"/>
  <c r="N362" i="18" s="1"/>
  <c r="J362" i="18"/>
  <c r="O362" i="18" s="1"/>
  <c r="K362" i="18"/>
  <c r="L362" i="18"/>
  <c r="M362" i="18" s="1"/>
  <c r="I363" i="18"/>
  <c r="N363" i="18" s="1"/>
  <c r="J363" i="18"/>
  <c r="O363" i="18" s="1"/>
  <c r="K363" i="18"/>
  <c r="L363" i="18"/>
  <c r="M363" i="18" s="1"/>
  <c r="I364" i="18"/>
  <c r="N364" i="18" s="1"/>
  <c r="J364" i="18"/>
  <c r="O364" i="18" s="1"/>
  <c r="K364" i="18"/>
  <c r="L364" i="18"/>
  <c r="M364" i="18" s="1"/>
  <c r="I365" i="18"/>
  <c r="N365" i="18" s="1"/>
  <c r="J365" i="18"/>
  <c r="O365" i="18" s="1"/>
  <c r="K365" i="18"/>
  <c r="L365" i="18"/>
  <c r="M365" i="18" s="1"/>
  <c r="I366" i="18"/>
  <c r="N366" i="18" s="1"/>
  <c r="J366" i="18"/>
  <c r="O366" i="18" s="1"/>
  <c r="K366" i="18"/>
  <c r="L366" i="18"/>
  <c r="M366" i="18" s="1"/>
  <c r="I367" i="18"/>
  <c r="N367" i="18" s="1"/>
  <c r="J367" i="18"/>
  <c r="O367" i="18" s="1"/>
  <c r="K367" i="18"/>
  <c r="L367" i="18"/>
  <c r="M367" i="18" s="1"/>
  <c r="I368" i="18"/>
  <c r="N368" i="18" s="1"/>
  <c r="J368" i="18"/>
  <c r="O368" i="18" s="1"/>
  <c r="K368" i="18"/>
  <c r="L368" i="18"/>
  <c r="M368" i="18" s="1"/>
  <c r="I369" i="18"/>
  <c r="N369" i="18" s="1"/>
  <c r="J369" i="18"/>
  <c r="O369" i="18" s="1"/>
  <c r="K369" i="18"/>
  <c r="L369" i="18"/>
  <c r="M369" i="18" s="1"/>
  <c r="I370" i="18"/>
  <c r="N370" i="18" s="1"/>
  <c r="J370" i="18"/>
  <c r="O370" i="18" s="1"/>
  <c r="K370" i="18"/>
  <c r="L370" i="18"/>
  <c r="M370" i="18" s="1"/>
  <c r="I371" i="18"/>
  <c r="N371" i="18" s="1"/>
  <c r="J371" i="18"/>
  <c r="O371" i="18" s="1"/>
  <c r="K371" i="18"/>
  <c r="L371" i="18"/>
  <c r="M371" i="18" s="1"/>
  <c r="I372" i="18"/>
  <c r="N372" i="18" s="1"/>
  <c r="J372" i="18"/>
  <c r="O372" i="18" s="1"/>
  <c r="K372" i="18"/>
  <c r="L372" i="18"/>
  <c r="M372" i="18" s="1"/>
  <c r="I373" i="18"/>
  <c r="N373" i="18" s="1"/>
  <c r="J373" i="18"/>
  <c r="O373" i="18" s="1"/>
  <c r="K373" i="18"/>
  <c r="L373" i="18"/>
  <c r="M373" i="18" s="1"/>
  <c r="I374" i="18"/>
  <c r="N374" i="18" s="1"/>
  <c r="J374" i="18"/>
  <c r="O374" i="18" s="1"/>
  <c r="K374" i="18"/>
  <c r="L374" i="18"/>
  <c r="M374" i="18" s="1"/>
  <c r="I375" i="18"/>
  <c r="N375" i="18" s="1"/>
  <c r="J375" i="18"/>
  <c r="O375" i="18" s="1"/>
  <c r="K375" i="18"/>
  <c r="L375" i="18"/>
  <c r="M375" i="18" s="1"/>
  <c r="I376" i="18"/>
  <c r="N376" i="18" s="1"/>
  <c r="J376" i="18"/>
  <c r="O376" i="18" s="1"/>
  <c r="K376" i="18"/>
  <c r="L376" i="18"/>
  <c r="M376" i="18" s="1"/>
  <c r="I377" i="18"/>
  <c r="N377" i="18" s="1"/>
  <c r="J377" i="18"/>
  <c r="O377" i="18" s="1"/>
  <c r="K377" i="18"/>
  <c r="L377" i="18"/>
  <c r="M377" i="18" s="1"/>
  <c r="I378" i="18"/>
  <c r="N378" i="18" s="1"/>
  <c r="J378" i="18"/>
  <c r="O378" i="18" s="1"/>
  <c r="K378" i="18"/>
  <c r="L378" i="18"/>
  <c r="M378" i="18" s="1"/>
  <c r="I379" i="18"/>
  <c r="N379" i="18" s="1"/>
  <c r="J379" i="18"/>
  <c r="O379" i="18" s="1"/>
  <c r="K379" i="18"/>
  <c r="L379" i="18"/>
  <c r="M379" i="18" s="1"/>
  <c r="I380" i="18"/>
  <c r="N380" i="18" s="1"/>
  <c r="J380" i="18"/>
  <c r="O380" i="18" s="1"/>
  <c r="K380" i="18"/>
  <c r="L380" i="18"/>
  <c r="M380" i="18" s="1"/>
  <c r="I381" i="18"/>
  <c r="N381" i="18" s="1"/>
  <c r="J381" i="18"/>
  <c r="O381" i="18" s="1"/>
  <c r="K381" i="18"/>
  <c r="L381" i="18"/>
  <c r="M381" i="18" s="1"/>
  <c r="I382" i="18"/>
  <c r="N382" i="18" s="1"/>
  <c r="J382" i="18"/>
  <c r="O382" i="18" s="1"/>
  <c r="K382" i="18"/>
  <c r="L382" i="18"/>
  <c r="M382" i="18" s="1"/>
  <c r="I383" i="18"/>
  <c r="N383" i="18" s="1"/>
  <c r="J383" i="18"/>
  <c r="O383" i="18" s="1"/>
  <c r="K383" i="18"/>
  <c r="L383" i="18"/>
  <c r="M383" i="18" s="1"/>
  <c r="I384" i="18"/>
  <c r="N384" i="18" s="1"/>
  <c r="J384" i="18"/>
  <c r="O384" i="18" s="1"/>
  <c r="K384" i="18"/>
  <c r="L384" i="18"/>
  <c r="M384" i="18" s="1"/>
  <c r="I385" i="18"/>
  <c r="N385" i="18" s="1"/>
  <c r="J385" i="18"/>
  <c r="O385" i="18" s="1"/>
  <c r="K385" i="18"/>
  <c r="L385" i="18"/>
  <c r="M385" i="18" s="1"/>
  <c r="I386" i="18"/>
  <c r="N386" i="18" s="1"/>
  <c r="J386" i="18"/>
  <c r="O386" i="18" s="1"/>
  <c r="K386" i="18"/>
  <c r="L386" i="18"/>
  <c r="M386" i="18" s="1"/>
  <c r="I387" i="18"/>
  <c r="N387" i="18" s="1"/>
  <c r="J387" i="18"/>
  <c r="O387" i="18" s="1"/>
  <c r="K387" i="18"/>
  <c r="L387" i="18"/>
  <c r="M387" i="18" s="1"/>
  <c r="I388" i="18"/>
  <c r="N388" i="18" s="1"/>
  <c r="J388" i="18"/>
  <c r="O388" i="18" s="1"/>
  <c r="K388" i="18"/>
  <c r="L388" i="18"/>
  <c r="M388" i="18" s="1"/>
  <c r="I389" i="18"/>
  <c r="N389" i="18" s="1"/>
  <c r="J389" i="18"/>
  <c r="O389" i="18" s="1"/>
  <c r="K389" i="18"/>
  <c r="L389" i="18"/>
  <c r="M389" i="18" s="1"/>
  <c r="I390" i="18"/>
  <c r="N390" i="18" s="1"/>
  <c r="J390" i="18"/>
  <c r="O390" i="18" s="1"/>
  <c r="K390" i="18"/>
  <c r="L390" i="18"/>
  <c r="M390" i="18" s="1"/>
  <c r="I391" i="18"/>
  <c r="N391" i="18" s="1"/>
  <c r="J391" i="18"/>
  <c r="O391" i="18" s="1"/>
  <c r="K391" i="18"/>
  <c r="L391" i="18"/>
  <c r="M391" i="18" s="1"/>
  <c r="I392" i="18"/>
  <c r="N392" i="18" s="1"/>
  <c r="J392" i="18"/>
  <c r="O392" i="18" s="1"/>
  <c r="K392" i="18"/>
  <c r="L392" i="18"/>
  <c r="M392" i="18" s="1"/>
  <c r="I393" i="18"/>
  <c r="N393" i="18" s="1"/>
  <c r="J393" i="18"/>
  <c r="O393" i="18" s="1"/>
  <c r="K393" i="18"/>
  <c r="L393" i="18"/>
  <c r="M393" i="18" s="1"/>
  <c r="I394" i="18"/>
  <c r="N394" i="18" s="1"/>
  <c r="J394" i="18"/>
  <c r="O394" i="18" s="1"/>
  <c r="K394" i="18"/>
  <c r="L394" i="18"/>
  <c r="M394" i="18" s="1"/>
  <c r="I395" i="18"/>
  <c r="N395" i="18" s="1"/>
  <c r="J395" i="18"/>
  <c r="O395" i="18" s="1"/>
  <c r="K395" i="18"/>
  <c r="L395" i="18"/>
  <c r="M395" i="18" s="1"/>
  <c r="I396" i="18"/>
  <c r="N396" i="18" s="1"/>
  <c r="J396" i="18"/>
  <c r="O396" i="18" s="1"/>
  <c r="K396" i="18"/>
  <c r="L396" i="18"/>
  <c r="M396" i="18" s="1"/>
  <c r="I397" i="18"/>
  <c r="N397" i="18" s="1"/>
  <c r="J397" i="18"/>
  <c r="O397" i="18" s="1"/>
  <c r="K397" i="18"/>
  <c r="L397" i="18"/>
  <c r="M397" i="18" s="1"/>
  <c r="I398" i="18"/>
  <c r="N398" i="18" s="1"/>
  <c r="J398" i="18"/>
  <c r="O398" i="18" s="1"/>
  <c r="K398" i="18"/>
  <c r="L398" i="18"/>
  <c r="M398" i="18" s="1"/>
  <c r="I399" i="18"/>
  <c r="N399" i="18" s="1"/>
  <c r="J399" i="18"/>
  <c r="O399" i="18" s="1"/>
  <c r="K399" i="18"/>
  <c r="L399" i="18"/>
  <c r="M399" i="18" s="1"/>
  <c r="I400" i="18"/>
  <c r="N400" i="18" s="1"/>
  <c r="J400" i="18"/>
  <c r="O400" i="18" s="1"/>
  <c r="K400" i="18"/>
  <c r="L400" i="18"/>
  <c r="M400" i="18" s="1"/>
  <c r="I401" i="18"/>
  <c r="N401" i="18" s="1"/>
  <c r="J401" i="18"/>
  <c r="O401" i="18" s="1"/>
  <c r="K401" i="18"/>
  <c r="L401" i="18"/>
  <c r="M401" i="18" s="1"/>
  <c r="I402" i="18"/>
  <c r="N402" i="18" s="1"/>
  <c r="J402" i="18"/>
  <c r="O402" i="18" s="1"/>
  <c r="K402" i="18"/>
  <c r="L402" i="18"/>
  <c r="M402" i="18" s="1"/>
  <c r="I403" i="18"/>
  <c r="N403" i="18" s="1"/>
  <c r="J403" i="18"/>
  <c r="O403" i="18" s="1"/>
  <c r="K403" i="18"/>
  <c r="L403" i="18"/>
  <c r="M403" i="18" s="1"/>
  <c r="I404" i="18"/>
  <c r="N404" i="18" s="1"/>
  <c r="J404" i="18"/>
  <c r="O404" i="18" s="1"/>
  <c r="K404" i="18"/>
  <c r="L404" i="18"/>
  <c r="M404" i="18" s="1"/>
  <c r="I405" i="18"/>
  <c r="N405" i="18" s="1"/>
  <c r="J405" i="18"/>
  <c r="O405" i="18" s="1"/>
  <c r="K405" i="18"/>
  <c r="L405" i="18"/>
  <c r="M405" i="18" s="1"/>
  <c r="I406" i="18"/>
  <c r="N406" i="18" s="1"/>
  <c r="J406" i="18"/>
  <c r="O406" i="18" s="1"/>
  <c r="K406" i="18"/>
  <c r="L406" i="18"/>
  <c r="M406" i="18" s="1"/>
  <c r="I407" i="18"/>
  <c r="N407" i="18" s="1"/>
  <c r="J407" i="18"/>
  <c r="O407" i="18" s="1"/>
  <c r="K407" i="18"/>
  <c r="L407" i="18"/>
  <c r="M407" i="18" s="1"/>
  <c r="I408" i="18"/>
  <c r="N408" i="18" s="1"/>
  <c r="J408" i="18"/>
  <c r="O408" i="18" s="1"/>
  <c r="K408" i="18"/>
  <c r="L408" i="18"/>
  <c r="M408" i="18" s="1"/>
  <c r="I409" i="18"/>
  <c r="N409" i="18" s="1"/>
  <c r="J409" i="18"/>
  <c r="O409" i="18" s="1"/>
  <c r="K409" i="18"/>
  <c r="L409" i="18"/>
  <c r="M409" i="18" s="1"/>
  <c r="I410" i="18"/>
  <c r="N410" i="18" s="1"/>
  <c r="J410" i="18"/>
  <c r="O410" i="18" s="1"/>
  <c r="K410" i="18"/>
  <c r="L410" i="18"/>
  <c r="M410" i="18" s="1"/>
  <c r="I411" i="18"/>
  <c r="N411" i="18" s="1"/>
  <c r="J411" i="18"/>
  <c r="O411" i="18" s="1"/>
  <c r="K411" i="18"/>
  <c r="L411" i="18"/>
  <c r="M411" i="18" s="1"/>
  <c r="I412" i="18"/>
  <c r="N412" i="18" s="1"/>
  <c r="J412" i="18"/>
  <c r="O412" i="18" s="1"/>
  <c r="K412" i="18"/>
  <c r="L412" i="18"/>
  <c r="M412" i="18" s="1"/>
  <c r="I413" i="18"/>
  <c r="N413" i="18" s="1"/>
  <c r="J413" i="18"/>
  <c r="O413" i="18" s="1"/>
  <c r="K413" i="18"/>
  <c r="L413" i="18"/>
  <c r="M413" i="18" s="1"/>
  <c r="I414" i="18"/>
  <c r="N414" i="18" s="1"/>
  <c r="J414" i="18"/>
  <c r="O414" i="18" s="1"/>
  <c r="K414" i="18"/>
  <c r="L414" i="18"/>
  <c r="M414" i="18" s="1"/>
  <c r="I415" i="18"/>
  <c r="N415" i="18" s="1"/>
  <c r="J415" i="18"/>
  <c r="O415" i="18" s="1"/>
  <c r="K415" i="18"/>
  <c r="L415" i="18"/>
  <c r="M415" i="18" s="1"/>
  <c r="I416" i="18"/>
  <c r="N416" i="18" s="1"/>
  <c r="J416" i="18"/>
  <c r="O416" i="18" s="1"/>
  <c r="K416" i="18"/>
  <c r="L416" i="18"/>
  <c r="M416" i="18" s="1"/>
  <c r="I417" i="18"/>
  <c r="N417" i="18" s="1"/>
  <c r="J417" i="18"/>
  <c r="O417" i="18" s="1"/>
  <c r="K417" i="18"/>
  <c r="L417" i="18"/>
  <c r="M417" i="18" s="1"/>
  <c r="I418" i="18"/>
  <c r="N418" i="18" s="1"/>
  <c r="J418" i="18"/>
  <c r="O418" i="18" s="1"/>
  <c r="K418" i="18"/>
  <c r="L418" i="18"/>
  <c r="M418" i="18" s="1"/>
  <c r="I419" i="18"/>
  <c r="N419" i="18" s="1"/>
  <c r="J419" i="18"/>
  <c r="O419" i="18" s="1"/>
  <c r="K419" i="18"/>
  <c r="L419" i="18"/>
  <c r="M419" i="18" s="1"/>
  <c r="I420" i="18"/>
  <c r="N420" i="18" s="1"/>
  <c r="J420" i="18"/>
  <c r="O420" i="18" s="1"/>
  <c r="K420" i="18"/>
  <c r="L420" i="18"/>
  <c r="M420" i="18" s="1"/>
  <c r="I421" i="18"/>
  <c r="N421" i="18" s="1"/>
  <c r="J421" i="18"/>
  <c r="O421" i="18" s="1"/>
  <c r="K421" i="18"/>
  <c r="L421" i="18"/>
  <c r="M421" i="18" s="1"/>
  <c r="I422" i="18"/>
  <c r="N422" i="18" s="1"/>
  <c r="J422" i="18"/>
  <c r="O422" i="18" s="1"/>
  <c r="K422" i="18"/>
  <c r="L422" i="18"/>
  <c r="M422" i="18" s="1"/>
  <c r="I423" i="18"/>
  <c r="N423" i="18" s="1"/>
  <c r="J423" i="18"/>
  <c r="O423" i="18" s="1"/>
  <c r="K423" i="18"/>
  <c r="L423" i="18"/>
  <c r="M423" i="18" s="1"/>
  <c r="I424" i="18"/>
  <c r="N424" i="18" s="1"/>
  <c r="J424" i="18"/>
  <c r="O424" i="18" s="1"/>
  <c r="K424" i="18"/>
  <c r="L424" i="18"/>
  <c r="M424" i="18" s="1"/>
  <c r="I425" i="18"/>
  <c r="N425" i="18" s="1"/>
  <c r="J425" i="18"/>
  <c r="O425" i="18" s="1"/>
  <c r="K425" i="18"/>
  <c r="L425" i="18"/>
  <c r="M425" i="18" s="1"/>
  <c r="I426" i="18"/>
  <c r="N426" i="18" s="1"/>
  <c r="J426" i="18"/>
  <c r="O426" i="18" s="1"/>
  <c r="K426" i="18"/>
  <c r="L426" i="18"/>
  <c r="M426" i="18" s="1"/>
  <c r="I427" i="18"/>
  <c r="N427" i="18" s="1"/>
  <c r="J427" i="18"/>
  <c r="O427" i="18" s="1"/>
  <c r="K427" i="18"/>
  <c r="L427" i="18"/>
  <c r="M427" i="18" s="1"/>
  <c r="I428" i="18"/>
  <c r="N428" i="18" s="1"/>
  <c r="J428" i="18"/>
  <c r="O428" i="18" s="1"/>
  <c r="K428" i="18"/>
  <c r="L428" i="18"/>
  <c r="M428" i="18" s="1"/>
  <c r="I429" i="18"/>
  <c r="N429" i="18" s="1"/>
  <c r="J429" i="18"/>
  <c r="O429" i="18" s="1"/>
  <c r="K429" i="18"/>
  <c r="L429" i="18"/>
  <c r="M429" i="18" s="1"/>
  <c r="I430" i="18"/>
  <c r="N430" i="18" s="1"/>
  <c r="J430" i="18"/>
  <c r="O430" i="18" s="1"/>
  <c r="K430" i="18"/>
  <c r="L430" i="18"/>
  <c r="M430" i="18" s="1"/>
  <c r="I431" i="18"/>
  <c r="N431" i="18" s="1"/>
  <c r="J431" i="18"/>
  <c r="O431" i="18" s="1"/>
  <c r="K431" i="18"/>
  <c r="L431" i="18"/>
  <c r="M431" i="18" s="1"/>
  <c r="I432" i="18"/>
  <c r="N432" i="18" s="1"/>
  <c r="J432" i="18"/>
  <c r="O432" i="18" s="1"/>
  <c r="K432" i="18"/>
  <c r="L432" i="18"/>
  <c r="M432" i="18" s="1"/>
  <c r="I433" i="18"/>
  <c r="N433" i="18" s="1"/>
  <c r="J433" i="18"/>
  <c r="O433" i="18" s="1"/>
  <c r="K433" i="18"/>
  <c r="L433" i="18"/>
  <c r="M433" i="18" s="1"/>
  <c r="I434" i="18"/>
  <c r="N434" i="18" s="1"/>
  <c r="J434" i="18"/>
  <c r="O434" i="18" s="1"/>
  <c r="K434" i="18"/>
  <c r="L434" i="18"/>
  <c r="M434" i="18" s="1"/>
  <c r="I435" i="18"/>
  <c r="N435" i="18" s="1"/>
  <c r="J435" i="18"/>
  <c r="O435" i="18" s="1"/>
  <c r="K435" i="18"/>
  <c r="L435" i="18"/>
  <c r="M435" i="18" s="1"/>
  <c r="I436" i="18"/>
  <c r="N436" i="18" s="1"/>
  <c r="J436" i="18"/>
  <c r="O436" i="18" s="1"/>
  <c r="K436" i="18"/>
  <c r="L436" i="18"/>
  <c r="M436" i="18" s="1"/>
  <c r="I437" i="18"/>
  <c r="N437" i="18" s="1"/>
  <c r="J437" i="18"/>
  <c r="O437" i="18" s="1"/>
  <c r="K437" i="18"/>
  <c r="L437" i="18"/>
  <c r="M437" i="18" s="1"/>
  <c r="I438" i="18"/>
  <c r="N438" i="18" s="1"/>
  <c r="J438" i="18"/>
  <c r="O438" i="18" s="1"/>
  <c r="K438" i="18"/>
  <c r="L438" i="18"/>
  <c r="M438" i="18" s="1"/>
  <c r="I439" i="18"/>
  <c r="N439" i="18" s="1"/>
  <c r="J439" i="18"/>
  <c r="O439" i="18" s="1"/>
  <c r="K439" i="18"/>
  <c r="L439" i="18"/>
  <c r="M439" i="18" s="1"/>
  <c r="I440" i="18"/>
  <c r="N440" i="18" s="1"/>
  <c r="J440" i="18"/>
  <c r="O440" i="18" s="1"/>
  <c r="K440" i="18"/>
  <c r="L440" i="18"/>
  <c r="M440" i="18" s="1"/>
  <c r="I441" i="18"/>
  <c r="N441" i="18" s="1"/>
  <c r="J441" i="18"/>
  <c r="O441" i="18" s="1"/>
  <c r="K441" i="18"/>
  <c r="L441" i="18"/>
  <c r="M441" i="18" s="1"/>
  <c r="I442" i="18"/>
  <c r="N442" i="18" s="1"/>
  <c r="J442" i="18"/>
  <c r="O442" i="18" s="1"/>
  <c r="K442" i="18"/>
  <c r="L442" i="18"/>
  <c r="M442" i="18" s="1"/>
  <c r="I443" i="18"/>
  <c r="N443" i="18" s="1"/>
  <c r="J443" i="18"/>
  <c r="O443" i="18" s="1"/>
  <c r="K443" i="18"/>
  <c r="L443" i="18"/>
  <c r="M443" i="18" s="1"/>
  <c r="I444" i="18"/>
  <c r="N444" i="18" s="1"/>
  <c r="J444" i="18"/>
  <c r="O444" i="18" s="1"/>
  <c r="K444" i="18"/>
  <c r="L444" i="18"/>
  <c r="M444" i="18" s="1"/>
  <c r="I445" i="18"/>
  <c r="N445" i="18" s="1"/>
  <c r="J445" i="18"/>
  <c r="O445" i="18" s="1"/>
  <c r="K445" i="18"/>
  <c r="L445" i="18"/>
  <c r="M445" i="18" s="1"/>
  <c r="I446" i="18"/>
  <c r="N446" i="18" s="1"/>
  <c r="J446" i="18"/>
  <c r="O446" i="18" s="1"/>
  <c r="K446" i="18"/>
  <c r="L446" i="18"/>
  <c r="M446" i="18" s="1"/>
  <c r="I447" i="18"/>
  <c r="N447" i="18" s="1"/>
  <c r="J447" i="18"/>
  <c r="O447" i="18" s="1"/>
  <c r="K447" i="18"/>
  <c r="L447" i="18"/>
  <c r="M447" i="18" s="1"/>
  <c r="I448" i="18"/>
  <c r="N448" i="18" s="1"/>
  <c r="J448" i="18"/>
  <c r="O448" i="18" s="1"/>
  <c r="K448" i="18"/>
  <c r="L448" i="18"/>
  <c r="M448" i="18" s="1"/>
  <c r="I449" i="18"/>
  <c r="N449" i="18" s="1"/>
  <c r="J449" i="18"/>
  <c r="O449" i="18" s="1"/>
  <c r="K449" i="18"/>
  <c r="L449" i="18"/>
  <c r="M449" i="18" s="1"/>
  <c r="I450" i="18"/>
  <c r="N450" i="18" s="1"/>
  <c r="J450" i="18"/>
  <c r="O450" i="18" s="1"/>
  <c r="K450" i="18"/>
  <c r="L450" i="18"/>
  <c r="M450" i="18" s="1"/>
  <c r="I451" i="18"/>
  <c r="N451" i="18" s="1"/>
  <c r="J451" i="18"/>
  <c r="O451" i="18" s="1"/>
  <c r="K451" i="18"/>
  <c r="L451" i="18"/>
  <c r="M451" i="18" s="1"/>
  <c r="I452" i="18"/>
  <c r="N452" i="18" s="1"/>
  <c r="J452" i="18"/>
  <c r="O452" i="18" s="1"/>
  <c r="K452" i="18"/>
  <c r="L452" i="18"/>
  <c r="M452" i="18" s="1"/>
  <c r="I453" i="18"/>
  <c r="N453" i="18" s="1"/>
  <c r="J453" i="18"/>
  <c r="O453" i="18" s="1"/>
  <c r="K453" i="18"/>
  <c r="L453" i="18"/>
  <c r="M453" i="18" s="1"/>
  <c r="I454" i="18"/>
  <c r="N454" i="18" s="1"/>
  <c r="J454" i="18"/>
  <c r="O454" i="18" s="1"/>
  <c r="K454" i="18"/>
  <c r="L454" i="18"/>
  <c r="M454" i="18" s="1"/>
  <c r="I455" i="18"/>
  <c r="N455" i="18" s="1"/>
  <c r="J455" i="18"/>
  <c r="O455" i="18" s="1"/>
  <c r="K455" i="18"/>
  <c r="L455" i="18"/>
  <c r="M455" i="18" s="1"/>
  <c r="I456" i="18"/>
  <c r="N456" i="18" s="1"/>
  <c r="J456" i="18"/>
  <c r="O456" i="18" s="1"/>
  <c r="K456" i="18"/>
  <c r="L456" i="18"/>
  <c r="M456" i="18" s="1"/>
  <c r="I457" i="18"/>
  <c r="N457" i="18" s="1"/>
  <c r="J457" i="18"/>
  <c r="O457" i="18" s="1"/>
  <c r="K457" i="18"/>
  <c r="L457" i="18"/>
  <c r="M457" i="18" s="1"/>
  <c r="I458" i="18"/>
  <c r="N458" i="18" s="1"/>
  <c r="J458" i="18"/>
  <c r="O458" i="18" s="1"/>
  <c r="K458" i="18"/>
  <c r="L458" i="18"/>
  <c r="M458" i="18" s="1"/>
  <c r="I459" i="18"/>
  <c r="N459" i="18" s="1"/>
  <c r="J459" i="18"/>
  <c r="O459" i="18" s="1"/>
  <c r="K459" i="18"/>
  <c r="L459" i="18"/>
  <c r="M459" i="18" s="1"/>
  <c r="I460" i="18"/>
  <c r="N460" i="18" s="1"/>
  <c r="J460" i="18"/>
  <c r="O460" i="18" s="1"/>
  <c r="K460" i="18"/>
  <c r="L460" i="18"/>
  <c r="M460" i="18" s="1"/>
  <c r="I461" i="18"/>
  <c r="N461" i="18" s="1"/>
  <c r="J461" i="18"/>
  <c r="O461" i="18" s="1"/>
  <c r="K461" i="18"/>
  <c r="L461" i="18"/>
  <c r="M461" i="18" s="1"/>
  <c r="I462" i="18"/>
  <c r="N462" i="18" s="1"/>
  <c r="J462" i="18"/>
  <c r="O462" i="18" s="1"/>
  <c r="K462" i="18"/>
  <c r="L462" i="18"/>
  <c r="M462" i="18" s="1"/>
  <c r="I463" i="18"/>
  <c r="N463" i="18" s="1"/>
  <c r="J463" i="18"/>
  <c r="O463" i="18" s="1"/>
  <c r="K463" i="18"/>
  <c r="L463" i="18"/>
  <c r="M463" i="18" s="1"/>
  <c r="I464" i="18"/>
  <c r="N464" i="18" s="1"/>
  <c r="J464" i="18"/>
  <c r="O464" i="18" s="1"/>
  <c r="K464" i="18"/>
  <c r="L464" i="18"/>
  <c r="M464" i="18" s="1"/>
  <c r="I465" i="18"/>
  <c r="N465" i="18" s="1"/>
  <c r="J465" i="18"/>
  <c r="O465" i="18" s="1"/>
  <c r="K465" i="18"/>
  <c r="L465" i="18"/>
  <c r="M465" i="18" s="1"/>
  <c r="I466" i="18"/>
  <c r="N466" i="18" s="1"/>
  <c r="J466" i="18"/>
  <c r="O466" i="18" s="1"/>
  <c r="K466" i="18"/>
  <c r="L466" i="18"/>
  <c r="M466" i="18" s="1"/>
  <c r="I467" i="18"/>
  <c r="N467" i="18" s="1"/>
  <c r="J467" i="18"/>
  <c r="O467" i="18" s="1"/>
  <c r="K467" i="18"/>
  <c r="L467" i="18"/>
  <c r="M467" i="18" s="1"/>
  <c r="I468" i="18"/>
  <c r="N468" i="18" s="1"/>
  <c r="J468" i="18"/>
  <c r="O468" i="18" s="1"/>
  <c r="K468" i="18"/>
  <c r="L468" i="18"/>
  <c r="M468" i="18" s="1"/>
  <c r="I469" i="18"/>
  <c r="N469" i="18" s="1"/>
  <c r="J469" i="18"/>
  <c r="O469" i="18" s="1"/>
  <c r="K469" i="18"/>
  <c r="L469" i="18"/>
  <c r="M469" i="18" s="1"/>
  <c r="I470" i="18"/>
  <c r="N470" i="18" s="1"/>
  <c r="J470" i="18"/>
  <c r="O470" i="18" s="1"/>
  <c r="K470" i="18"/>
  <c r="L470" i="18"/>
  <c r="M470" i="18" s="1"/>
  <c r="I471" i="18"/>
  <c r="N471" i="18" s="1"/>
  <c r="J471" i="18"/>
  <c r="O471" i="18" s="1"/>
  <c r="K471" i="18"/>
  <c r="L471" i="18"/>
  <c r="M471" i="18" s="1"/>
  <c r="I472" i="18"/>
  <c r="N472" i="18" s="1"/>
  <c r="J472" i="18"/>
  <c r="O472" i="18" s="1"/>
  <c r="K472" i="18"/>
  <c r="L472" i="18"/>
  <c r="M472" i="18" s="1"/>
  <c r="I473" i="18"/>
  <c r="N473" i="18" s="1"/>
  <c r="J473" i="18"/>
  <c r="O473" i="18" s="1"/>
  <c r="K473" i="18"/>
  <c r="L473" i="18"/>
  <c r="M473" i="18" s="1"/>
  <c r="I474" i="18"/>
  <c r="N474" i="18" s="1"/>
  <c r="J474" i="18"/>
  <c r="O474" i="18" s="1"/>
  <c r="K474" i="18"/>
  <c r="L474" i="18"/>
  <c r="M474" i="18" s="1"/>
  <c r="I475" i="18"/>
  <c r="N475" i="18" s="1"/>
  <c r="J475" i="18"/>
  <c r="O475" i="18" s="1"/>
  <c r="K475" i="18"/>
  <c r="L475" i="18"/>
  <c r="M475" i="18" s="1"/>
  <c r="I476" i="18"/>
  <c r="N476" i="18" s="1"/>
  <c r="J476" i="18"/>
  <c r="O476" i="18" s="1"/>
  <c r="K476" i="18"/>
  <c r="L476" i="18"/>
  <c r="M476" i="18" s="1"/>
  <c r="I477" i="18"/>
  <c r="N477" i="18" s="1"/>
  <c r="J477" i="18"/>
  <c r="O477" i="18" s="1"/>
  <c r="K477" i="18"/>
  <c r="L477" i="18"/>
  <c r="M477" i="18" s="1"/>
  <c r="I478" i="18"/>
  <c r="N478" i="18" s="1"/>
  <c r="J478" i="18"/>
  <c r="O478" i="18" s="1"/>
  <c r="K478" i="18"/>
  <c r="L478" i="18"/>
  <c r="M478" i="18" s="1"/>
  <c r="I479" i="18"/>
  <c r="N479" i="18" s="1"/>
  <c r="J479" i="18"/>
  <c r="O479" i="18" s="1"/>
  <c r="K479" i="18"/>
  <c r="L479" i="18"/>
  <c r="M479" i="18" s="1"/>
  <c r="I480" i="18"/>
  <c r="N480" i="18" s="1"/>
  <c r="J480" i="18"/>
  <c r="O480" i="18" s="1"/>
  <c r="K480" i="18"/>
  <c r="L480" i="18"/>
  <c r="M480" i="18" s="1"/>
  <c r="I481" i="18"/>
  <c r="N481" i="18" s="1"/>
  <c r="J481" i="18"/>
  <c r="O481" i="18" s="1"/>
  <c r="K481" i="18"/>
  <c r="L481" i="18"/>
  <c r="M481" i="18" s="1"/>
  <c r="I482" i="18"/>
  <c r="N482" i="18" s="1"/>
  <c r="J482" i="18"/>
  <c r="O482" i="18" s="1"/>
  <c r="K482" i="18"/>
  <c r="L482" i="18"/>
  <c r="M482" i="18" s="1"/>
  <c r="I483" i="18"/>
  <c r="N483" i="18" s="1"/>
  <c r="J483" i="18"/>
  <c r="O483" i="18" s="1"/>
  <c r="K483" i="18"/>
  <c r="L483" i="18"/>
  <c r="M483" i="18" s="1"/>
  <c r="I484" i="18"/>
  <c r="N484" i="18" s="1"/>
  <c r="J484" i="18"/>
  <c r="O484" i="18" s="1"/>
  <c r="K484" i="18"/>
  <c r="L484" i="18"/>
  <c r="M484" i="18" s="1"/>
  <c r="I485" i="18"/>
  <c r="N485" i="18" s="1"/>
  <c r="J485" i="18"/>
  <c r="O485" i="18" s="1"/>
  <c r="K485" i="18"/>
  <c r="L485" i="18"/>
  <c r="M485" i="18" s="1"/>
  <c r="I486" i="18"/>
  <c r="N486" i="18" s="1"/>
  <c r="J486" i="18"/>
  <c r="O486" i="18" s="1"/>
  <c r="K486" i="18"/>
  <c r="L486" i="18"/>
  <c r="M486" i="18" s="1"/>
  <c r="I487" i="18"/>
  <c r="N487" i="18" s="1"/>
  <c r="J487" i="18"/>
  <c r="O487" i="18" s="1"/>
  <c r="K487" i="18"/>
  <c r="L487" i="18"/>
  <c r="M487" i="18" s="1"/>
  <c r="I488" i="18"/>
  <c r="N488" i="18" s="1"/>
  <c r="J488" i="18"/>
  <c r="O488" i="18" s="1"/>
  <c r="K488" i="18"/>
  <c r="L488" i="18"/>
  <c r="M488" i="18" s="1"/>
  <c r="I489" i="18"/>
  <c r="N489" i="18" s="1"/>
  <c r="J489" i="18"/>
  <c r="O489" i="18" s="1"/>
  <c r="K489" i="18"/>
  <c r="L489" i="18"/>
  <c r="M489" i="18" s="1"/>
  <c r="I490" i="18"/>
  <c r="N490" i="18" s="1"/>
  <c r="J490" i="18"/>
  <c r="O490" i="18" s="1"/>
  <c r="K490" i="18"/>
  <c r="L490" i="18"/>
  <c r="M490" i="18" s="1"/>
  <c r="I491" i="18"/>
  <c r="N491" i="18" s="1"/>
  <c r="J491" i="18"/>
  <c r="O491" i="18" s="1"/>
  <c r="K491" i="18"/>
  <c r="L491" i="18"/>
  <c r="M491" i="18" s="1"/>
  <c r="I492" i="18"/>
  <c r="N492" i="18" s="1"/>
  <c r="J492" i="18"/>
  <c r="O492" i="18" s="1"/>
  <c r="K492" i="18"/>
  <c r="L492" i="18"/>
  <c r="M492" i="18" s="1"/>
  <c r="I493" i="18"/>
  <c r="N493" i="18" s="1"/>
  <c r="J493" i="18"/>
  <c r="O493" i="18" s="1"/>
  <c r="K493" i="18"/>
  <c r="L493" i="18"/>
  <c r="M493" i="18" s="1"/>
  <c r="I494" i="18"/>
  <c r="N494" i="18" s="1"/>
  <c r="J494" i="18"/>
  <c r="O494" i="18" s="1"/>
  <c r="K494" i="18"/>
  <c r="L494" i="18"/>
  <c r="M494" i="18" s="1"/>
  <c r="I495" i="18"/>
  <c r="N495" i="18" s="1"/>
  <c r="J495" i="18"/>
  <c r="O495" i="18" s="1"/>
  <c r="K495" i="18"/>
  <c r="L495" i="18"/>
  <c r="M495" i="18" s="1"/>
  <c r="I496" i="18"/>
  <c r="N496" i="18" s="1"/>
  <c r="J496" i="18"/>
  <c r="O496" i="18" s="1"/>
  <c r="K496" i="18"/>
  <c r="L496" i="18"/>
  <c r="M496" i="18" s="1"/>
  <c r="I497" i="18"/>
  <c r="N497" i="18" s="1"/>
  <c r="J497" i="18"/>
  <c r="O497" i="18" s="1"/>
  <c r="K497" i="18"/>
  <c r="L497" i="18"/>
  <c r="M497" i="18" s="1"/>
  <c r="I498" i="18"/>
  <c r="N498" i="18" s="1"/>
  <c r="J498" i="18"/>
  <c r="O498" i="18" s="1"/>
  <c r="K498" i="18"/>
  <c r="L498" i="18"/>
  <c r="M498" i="18" s="1"/>
  <c r="I499" i="18"/>
  <c r="N499" i="18" s="1"/>
  <c r="J499" i="18"/>
  <c r="O499" i="18" s="1"/>
  <c r="K499" i="18"/>
  <c r="L499" i="18"/>
  <c r="M499" i="18" s="1"/>
  <c r="I500" i="18"/>
  <c r="N500" i="18" s="1"/>
  <c r="J500" i="18"/>
  <c r="O500" i="18" s="1"/>
  <c r="K500" i="18"/>
  <c r="L500" i="18"/>
  <c r="M500" i="18" s="1"/>
  <c r="I501" i="18"/>
  <c r="N501" i="18" s="1"/>
  <c r="J501" i="18"/>
  <c r="O501" i="18" s="1"/>
  <c r="K501" i="18"/>
  <c r="L501" i="18"/>
  <c r="M501" i="18" s="1"/>
  <c r="I502" i="18"/>
  <c r="N502" i="18" s="1"/>
  <c r="J502" i="18"/>
  <c r="O502" i="18" s="1"/>
  <c r="K502" i="18"/>
  <c r="L502" i="18"/>
  <c r="M502" i="18" s="1"/>
  <c r="I503" i="18"/>
  <c r="N503" i="18" s="1"/>
  <c r="J503" i="18"/>
  <c r="O503" i="18" s="1"/>
  <c r="K503" i="18"/>
  <c r="L503" i="18"/>
  <c r="M503" i="18" s="1"/>
  <c r="I504" i="18"/>
  <c r="N504" i="18" s="1"/>
  <c r="J504" i="18"/>
  <c r="O504" i="18" s="1"/>
  <c r="K504" i="18"/>
  <c r="L504" i="18"/>
  <c r="M504" i="18" s="1"/>
  <c r="I505" i="18"/>
  <c r="N505" i="18" s="1"/>
  <c r="J505" i="18"/>
  <c r="O505" i="18" s="1"/>
  <c r="K505" i="18"/>
  <c r="L505" i="18"/>
  <c r="M505" i="18" s="1"/>
  <c r="I506" i="18"/>
  <c r="N506" i="18" s="1"/>
  <c r="J506" i="18"/>
  <c r="O506" i="18" s="1"/>
  <c r="K506" i="18"/>
  <c r="L506" i="18"/>
  <c r="M506" i="18" s="1"/>
  <c r="I507" i="18"/>
  <c r="N507" i="18" s="1"/>
  <c r="J507" i="18"/>
  <c r="O507" i="18" s="1"/>
  <c r="K507" i="18"/>
  <c r="L507" i="18"/>
  <c r="M507" i="18" s="1"/>
  <c r="I508" i="18"/>
  <c r="N508" i="18" s="1"/>
  <c r="J508" i="18"/>
  <c r="O508" i="18" s="1"/>
  <c r="K508" i="18"/>
  <c r="L508" i="18"/>
  <c r="M508" i="18" s="1"/>
  <c r="I509" i="18"/>
  <c r="N509" i="18" s="1"/>
  <c r="J509" i="18"/>
  <c r="O509" i="18" s="1"/>
  <c r="K509" i="18"/>
  <c r="L509" i="18"/>
  <c r="M509" i="18" s="1"/>
  <c r="I510" i="18"/>
  <c r="N510" i="18" s="1"/>
  <c r="J510" i="18"/>
  <c r="O510" i="18" s="1"/>
  <c r="K510" i="18"/>
  <c r="L510" i="18"/>
  <c r="M510" i="18" s="1"/>
  <c r="I511" i="18"/>
  <c r="N511" i="18" s="1"/>
  <c r="J511" i="18"/>
  <c r="O511" i="18" s="1"/>
  <c r="K511" i="18"/>
  <c r="L511" i="18"/>
  <c r="M511" i="18" s="1"/>
  <c r="I512" i="18"/>
  <c r="N512" i="18" s="1"/>
  <c r="J512" i="18"/>
  <c r="O512" i="18" s="1"/>
  <c r="K512" i="18"/>
  <c r="L512" i="18"/>
  <c r="M512" i="18" s="1"/>
  <c r="I513" i="18"/>
  <c r="N513" i="18" s="1"/>
  <c r="J513" i="18"/>
  <c r="O513" i="18" s="1"/>
  <c r="K513" i="18"/>
  <c r="L513" i="18"/>
  <c r="M513" i="18" s="1"/>
  <c r="I514" i="18"/>
  <c r="N514" i="18" s="1"/>
  <c r="J514" i="18"/>
  <c r="O514" i="18" s="1"/>
  <c r="K514" i="18"/>
  <c r="L514" i="18"/>
  <c r="M514" i="18" s="1"/>
  <c r="I515" i="18"/>
  <c r="N515" i="18" s="1"/>
  <c r="J515" i="18"/>
  <c r="O515" i="18" s="1"/>
  <c r="K515" i="18"/>
  <c r="L515" i="18"/>
  <c r="M515" i="18" s="1"/>
  <c r="I516" i="18"/>
  <c r="N516" i="18" s="1"/>
  <c r="J516" i="18"/>
  <c r="O516" i="18" s="1"/>
  <c r="K516" i="18"/>
  <c r="L516" i="18"/>
  <c r="M516" i="18" s="1"/>
  <c r="I517" i="18"/>
  <c r="N517" i="18" s="1"/>
  <c r="J517" i="18"/>
  <c r="O517" i="18" s="1"/>
  <c r="K517" i="18"/>
  <c r="L517" i="18"/>
  <c r="M517" i="18" s="1"/>
  <c r="I518" i="18"/>
  <c r="N518" i="18" s="1"/>
  <c r="J518" i="18"/>
  <c r="O518" i="18" s="1"/>
  <c r="K518" i="18"/>
  <c r="L518" i="18"/>
  <c r="M518" i="18" s="1"/>
  <c r="I519" i="18"/>
  <c r="N519" i="18" s="1"/>
  <c r="J519" i="18"/>
  <c r="O519" i="18" s="1"/>
  <c r="K519" i="18"/>
  <c r="L519" i="18"/>
  <c r="M519" i="18" s="1"/>
  <c r="I520" i="18"/>
  <c r="N520" i="18" s="1"/>
  <c r="J520" i="18"/>
  <c r="O520" i="18" s="1"/>
  <c r="K520" i="18"/>
  <c r="L520" i="18"/>
  <c r="M520" i="18" s="1"/>
  <c r="I521" i="18"/>
  <c r="N521" i="18" s="1"/>
  <c r="J521" i="18"/>
  <c r="O521" i="18" s="1"/>
  <c r="K521" i="18"/>
  <c r="L521" i="18"/>
  <c r="M521" i="18" s="1"/>
  <c r="I522" i="18"/>
  <c r="N522" i="18" s="1"/>
  <c r="J522" i="18"/>
  <c r="O522" i="18" s="1"/>
  <c r="K522" i="18"/>
  <c r="L522" i="18"/>
  <c r="M522" i="18" s="1"/>
  <c r="I523" i="18"/>
  <c r="N523" i="18" s="1"/>
  <c r="J523" i="18"/>
  <c r="O523" i="18" s="1"/>
  <c r="K523" i="18"/>
  <c r="L523" i="18"/>
  <c r="M523" i="18" s="1"/>
  <c r="I524" i="18"/>
  <c r="N524" i="18" s="1"/>
  <c r="J524" i="18"/>
  <c r="O524" i="18" s="1"/>
  <c r="K524" i="18"/>
  <c r="L524" i="18"/>
  <c r="M524" i="18" s="1"/>
  <c r="I525" i="18"/>
  <c r="N525" i="18" s="1"/>
  <c r="J525" i="18"/>
  <c r="O525" i="18" s="1"/>
  <c r="K525" i="18"/>
  <c r="L525" i="18"/>
  <c r="M525" i="18" s="1"/>
  <c r="I526" i="18"/>
  <c r="N526" i="18" s="1"/>
  <c r="J526" i="18"/>
  <c r="O526" i="18" s="1"/>
  <c r="K526" i="18"/>
  <c r="L526" i="18"/>
  <c r="M526" i="18" s="1"/>
  <c r="I527" i="18"/>
  <c r="N527" i="18" s="1"/>
  <c r="J527" i="18"/>
  <c r="O527" i="18" s="1"/>
  <c r="K527" i="18"/>
  <c r="L527" i="18"/>
  <c r="M527" i="18" s="1"/>
  <c r="I528" i="18"/>
  <c r="N528" i="18" s="1"/>
  <c r="J528" i="18"/>
  <c r="O528" i="18" s="1"/>
  <c r="K528" i="18"/>
  <c r="L528" i="18"/>
  <c r="M528" i="18" s="1"/>
  <c r="I529" i="18"/>
  <c r="N529" i="18" s="1"/>
  <c r="J529" i="18"/>
  <c r="O529" i="18" s="1"/>
  <c r="K529" i="18"/>
  <c r="L529" i="18"/>
  <c r="M529" i="18" s="1"/>
  <c r="I530" i="18"/>
  <c r="N530" i="18" s="1"/>
  <c r="J530" i="18"/>
  <c r="O530" i="18" s="1"/>
  <c r="K530" i="18"/>
  <c r="L530" i="18"/>
  <c r="M530" i="18" s="1"/>
  <c r="I531" i="18"/>
  <c r="N531" i="18" s="1"/>
  <c r="J531" i="18"/>
  <c r="O531" i="18" s="1"/>
  <c r="K531" i="18"/>
  <c r="L531" i="18"/>
  <c r="M531" i="18" s="1"/>
  <c r="I532" i="18"/>
  <c r="N532" i="18" s="1"/>
  <c r="J532" i="18"/>
  <c r="O532" i="18" s="1"/>
  <c r="K532" i="18"/>
  <c r="L532" i="18"/>
  <c r="M532" i="18" s="1"/>
  <c r="I533" i="18"/>
  <c r="N533" i="18" s="1"/>
  <c r="J533" i="18"/>
  <c r="O533" i="18" s="1"/>
  <c r="K533" i="18"/>
  <c r="L533" i="18"/>
  <c r="M533" i="18" s="1"/>
  <c r="I534" i="18"/>
  <c r="N534" i="18" s="1"/>
  <c r="J534" i="18"/>
  <c r="O534" i="18" s="1"/>
  <c r="K534" i="18"/>
  <c r="L534" i="18"/>
  <c r="M534" i="18" s="1"/>
  <c r="I535" i="18"/>
  <c r="N535" i="18" s="1"/>
  <c r="J535" i="18"/>
  <c r="O535" i="18" s="1"/>
  <c r="K535" i="18"/>
  <c r="L535" i="18"/>
  <c r="M535" i="18" s="1"/>
  <c r="I536" i="18"/>
  <c r="N536" i="18" s="1"/>
  <c r="J536" i="18"/>
  <c r="O536" i="18" s="1"/>
  <c r="K536" i="18"/>
  <c r="L536" i="18"/>
  <c r="M536" i="18" s="1"/>
  <c r="I537" i="18"/>
  <c r="N537" i="18" s="1"/>
  <c r="J537" i="18"/>
  <c r="O537" i="18" s="1"/>
  <c r="K537" i="18"/>
  <c r="L537" i="18"/>
  <c r="M537" i="18" s="1"/>
  <c r="I538" i="18"/>
  <c r="N538" i="18" s="1"/>
  <c r="J538" i="18"/>
  <c r="O538" i="18" s="1"/>
  <c r="K538" i="18"/>
  <c r="L538" i="18"/>
  <c r="M538" i="18" s="1"/>
  <c r="I539" i="18"/>
  <c r="N539" i="18" s="1"/>
  <c r="J539" i="18"/>
  <c r="O539" i="18" s="1"/>
  <c r="K539" i="18"/>
  <c r="L539" i="18"/>
  <c r="M539" i="18" s="1"/>
  <c r="I540" i="18"/>
  <c r="N540" i="18" s="1"/>
  <c r="J540" i="18"/>
  <c r="O540" i="18" s="1"/>
  <c r="K540" i="18"/>
  <c r="L540" i="18"/>
  <c r="M540" i="18" s="1"/>
  <c r="I541" i="18"/>
  <c r="N541" i="18" s="1"/>
  <c r="J541" i="18"/>
  <c r="O541" i="18" s="1"/>
  <c r="K541" i="18"/>
  <c r="L541" i="18"/>
  <c r="M541" i="18" s="1"/>
  <c r="I542" i="18"/>
  <c r="N542" i="18" s="1"/>
  <c r="J542" i="18"/>
  <c r="O542" i="18" s="1"/>
  <c r="K542" i="18"/>
  <c r="L542" i="18"/>
  <c r="M542" i="18" s="1"/>
  <c r="I543" i="18"/>
  <c r="N543" i="18" s="1"/>
  <c r="J543" i="18"/>
  <c r="O543" i="18" s="1"/>
  <c r="K543" i="18"/>
  <c r="L543" i="18"/>
  <c r="M543" i="18" s="1"/>
  <c r="I544" i="18"/>
  <c r="N544" i="18" s="1"/>
  <c r="J544" i="18"/>
  <c r="O544" i="18" s="1"/>
  <c r="K544" i="18"/>
  <c r="L544" i="18"/>
  <c r="M544" i="18" s="1"/>
  <c r="I545" i="18"/>
  <c r="N545" i="18" s="1"/>
  <c r="J545" i="18"/>
  <c r="O545" i="18" s="1"/>
  <c r="K545" i="18"/>
  <c r="L545" i="18"/>
  <c r="M545" i="18" s="1"/>
  <c r="I546" i="18"/>
  <c r="N546" i="18" s="1"/>
  <c r="J546" i="18"/>
  <c r="O546" i="18" s="1"/>
  <c r="K546" i="18"/>
  <c r="L546" i="18"/>
  <c r="M546" i="18" s="1"/>
  <c r="I547" i="18"/>
  <c r="N547" i="18" s="1"/>
  <c r="J547" i="18"/>
  <c r="O547" i="18" s="1"/>
  <c r="K547" i="18"/>
  <c r="L547" i="18"/>
  <c r="M547" i="18" s="1"/>
  <c r="I548" i="18"/>
  <c r="N548" i="18" s="1"/>
  <c r="J548" i="18"/>
  <c r="O548" i="18" s="1"/>
  <c r="K548" i="18"/>
  <c r="L548" i="18"/>
  <c r="M548" i="18" s="1"/>
  <c r="I549" i="18"/>
  <c r="N549" i="18" s="1"/>
  <c r="J549" i="18"/>
  <c r="O549" i="18" s="1"/>
  <c r="K549" i="18"/>
  <c r="L549" i="18"/>
  <c r="M549" i="18" s="1"/>
  <c r="I550" i="18"/>
  <c r="N550" i="18" s="1"/>
  <c r="J550" i="18"/>
  <c r="O550" i="18" s="1"/>
  <c r="K550" i="18"/>
  <c r="L550" i="18"/>
  <c r="M550" i="18" s="1"/>
  <c r="I551" i="18"/>
  <c r="N551" i="18" s="1"/>
  <c r="J551" i="18"/>
  <c r="O551" i="18" s="1"/>
  <c r="K551" i="18"/>
  <c r="L551" i="18"/>
  <c r="M551" i="18" s="1"/>
  <c r="I552" i="18"/>
  <c r="N552" i="18" s="1"/>
  <c r="J552" i="18"/>
  <c r="O552" i="18" s="1"/>
  <c r="K552" i="18"/>
  <c r="L552" i="18"/>
  <c r="M552" i="18" s="1"/>
  <c r="I553" i="18"/>
  <c r="N553" i="18" s="1"/>
  <c r="J553" i="18"/>
  <c r="O553" i="18" s="1"/>
  <c r="K553" i="18"/>
  <c r="L553" i="18"/>
  <c r="M553" i="18" s="1"/>
  <c r="I554" i="18"/>
  <c r="N554" i="18" s="1"/>
  <c r="J554" i="18"/>
  <c r="O554" i="18" s="1"/>
  <c r="K554" i="18"/>
  <c r="L554" i="18"/>
  <c r="M554" i="18" s="1"/>
  <c r="I555" i="18"/>
  <c r="N555" i="18" s="1"/>
  <c r="J555" i="18"/>
  <c r="O555" i="18" s="1"/>
  <c r="K555" i="18"/>
  <c r="L555" i="18"/>
  <c r="M555" i="18" s="1"/>
  <c r="I556" i="18"/>
  <c r="N556" i="18" s="1"/>
  <c r="J556" i="18"/>
  <c r="O556" i="18" s="1"/>
  <c r="K556" i="18"/>
  <c r="L556" i="18"/>
  <c r="M556" i="18" s="1"/>
  <c r="I557" i="18"/>
  <c r="N557" i="18" s="1"/>
  <c r="J557" i="18"/>
  <c r="O557" i="18" s="1"/>
  <c r="K557" i="18"/>
  <c r="L557" i="18"/>
  <c r="M557" i="18" s="1"/>
  <c r="I558" i="18"/>
  <c r="N558" i="18" s="1"/>
  <c r="J558" i="18"/>
  <c r="O558" i="18" s="1"/>
  <c r="K558" i="18"/>
  <c r="L558" i="18"/>
  <c r="M558" i="18" s="1"/>
  <c r="I559" i="18"/>
  <c r="N559" i="18" s="1"/>
  <c r="J559" i="18"/>
  <c r="O559" i="18" s="1"/>
  <c r="K559" i="18"/>
  <c r="L559" i="18"/>
  <c r="M559" i="18" s="1"/>
  <c r="I560" i="18"/>
  <c r="N560" i="18" s="1"/>
  <c r="J560" i="18"/>
  <c r="O560" i="18" s="1"/>
  <c r="K560" i="18"/>
  <c r="L560" i="18"/>
  <c r="M560" i="18" s="1"/>
  <c r="I561" i="18"/>
  <c r="N561" i="18" s="1"/>
  <c r="J561" i="18"/>
  <c r="O561" i="18" s="1"/>
  <c r="K561" i="18"/>
  <c r="L561" i="18"/>
  <c r="M561" i="18" s="1"/>
  <c r="I562" i="18"/>
  <c r="N562" i="18" s="1"/>
  <c r="J562" i="18"/>
  <c r="O562" i="18" s="1"/>
  <c r="K562" i="18"/>
  <c r="L562" i="18"/>
  <c r="M562" i="18" s="1"/>
  <c r="I563" i="18"/>
  <c r="N563" i="18" s="1"/>
  <c r="J563" i="18"/>
  <c r="O563" i="18" s="1"/>
  <c r="K563" i="18"/>
  <c r="L563" i="18"/>
  <c r="M563" i="18" s="1"/>
  <c r="I564" i="18"/>
  <c r="N564" i="18" s="1"/>
  <c r="J564" i="18"/>
  <c r="O564" i="18" s="1"/>
  <c r="K564" i="18"/>
  <c r="L564" i="18"/>
  <c r="M564" i="18" s="1"/>
  <c r="I565" i="18"/>
  <c r="N565" i="18" s="1"/>
  <c r="J565" i="18"/>
  <c r="O565" i="18" s="1"/>
  <c r="K565" i="18"/>
  <c r="L565" i="18"/>
  <c r="M565" i="18" s="1"/>
  <c r="I566" i="18"/>
  <c r="N566" i="18" s="1"/>
  <c r="J566" i="18"/>
  <c r="O566" i="18" s="1"/>
  <c r="K566" i="18"/>
  <c r="L566" i="18"/>
  <c r="M566" i="18" s="1"/>
  <c r="I567" i="18"/>
  <c r="N567" i="18" s="1"/>
  <c r="J567" i="18"/>
  <c r="O567" i="18" s="1"/>
  <c r="K567" i="18"/>
  <c r="L567" i="18"/>
  <c r="M567" i="18" s="1"/>
  <c r="I568" i="18"/>
  <c r="N568" i="18" s="1"/>
  <c r="J568" i="18"/>
  <c r="O568" i="18" s="1"/>
  <c r="K568" i="18"/>
  <c r="L568" i="18"/>
  <c r="M568" i="18" s="1"/>
  <c r="I569" i="18"/>
  <c r="N569" i="18" s="1"/>
  <c r="J569" i="18"/>
  <c r="O569" i="18" s="1"/>
  <c r="K569" i="18"/>
  <c r="L569" i="18"/>
  <c r="M569" i="18" s="1"/>
  <c r="I570" i="18"/>
  <c r="N570" i="18" s="1"/>
  <c r="J570" i="18"/>
  <c r="O570" i="18" s="1"/>
  <c r="K570" i="18"/>
  <c r="L570" i="18"/>
  <c r="M570" i="18" s="1"/>
  <c r="I571" i="18"/>
  <c r="N571" i="18" s="1"/>
  <c r="J571" i="18"/>
  <c r="O571" i="18" s="1"/>
  <c r="K571" i="18"/>
  <c r="L571" i="18"/>
  <c r="M571" i="18" s="1"/>
  <c r="I572" i="18"/>
  <c r="N572" i="18" s="1"/>
  <c r="J572" i="18"/>
  <c r="O572" i="18" s="1"/>
  <c r="K572" i="18"/>
  <c r="L572" i="18"/>
  <c r="M572" i="18" s="1"/>
  <c r="I573" i="18"/>
  <c r="N573" i="18" s="1"/>
  <c r="J573" i="18"/>
  <c r="O573" i="18" s="1"/>
  <c r="K573" i="18"/>
  <c r="L573" i="18"/>
  <c r="M573" i="18" s="1"/>
  <c r="I574" i="18"/>
  <c r="N574" i="18" s="1"/>
  <c r="J574" i="18"/>
  <c r="O574" i="18" s="1"/>
  <c r="K574" i="18"/>
  <c r="L574" i="18"/>
  <c r="M574" i="18" s="1"/>
  <c r="I575" i="18"/>
  <c r="N575" i="18" s="1"/>
  <c r="J575" i="18"/>
  <c r="O575" i="18" s="1"/>
  <c r="K575" i="18"/>
  <c r="L575" i="18"/>
  <c r="M575" i="18" s="1"/>
  <c r="I576" i="18"/>
  <c r="N576" i="18" s="1"/>
  <c r="J576" i="18"/>
  <c r="O576" i="18" s="1"/>
  <c r="K576" i="18"/>
  <c r="L576" i="18"/>
  <c r="M576" i="18" s="1"/>
  <c r="I577" i="18"/>
  <c r="N577" i="18" s="1"/>
  <c r="J577" i="18"/>
  <c r="O577" i="18" s="1"/>
  <c r="K577" i="18"/>
  <c r="L577" i="18"/>
  <c r="M577" i="18" s="1"/>
  <c r="I578" i="18"/>
  <c r="N578" i="18" s="1"/>
  <c r="J578" i="18"/>
  <c r="O578" i="18" s="1"/>
  <c r="K578" i="18"/>
  <c r="L578" i="18"/>
  <c r="M578" i="18" s="1"/>
  <c r="I579" i="18"/>
  <c r="N579" i="18" s="1"/>
  <c r="J579" i="18"/>
  <c r="O579" i="18" s="1"/>
  <c r="K579" i="18"/>
  <c r="L579" i="18"/>
  <c r="M579" i="18" s="1"/>
  <c r="I580" i="18"/>
  <c r="N580" i="18" s="1"/>
  <c r="J580" i="18"/>
  <c r="O580" i="18" s="1"/>
  <c r="K580" i="18"/>
  <c r="L580" i="18"/>
  <c r="M580" i="18" s="1"/>
  <c r="I581" i="18"/>
  <c r="N581" i="18" s="1"/>
  <c r="J581" i="18"/>
  <c r="O581" i="18" s="1"/>
  <c r="K581" i="18"/>
  <c r="L581" i="18"/>
  <c r="M581" i="18" s="1"/>
  <c r="I582" i="18"/>
  <c r="N582" i="18" s="1"/>
  <c r="J582" i="18"/>
  <c r="O582" i="18" s="1"/>
  <c r="K582" i="18"/>
  <c r="L582" i="18"/>
  <c r="M582" i="18" s="1"/>
  <c r="I583" i="18"/>
  <c r="N583" i="18" s="1"/>
  <c r="J583" i="18"/>
  <c r="O583" i="18" s="1"/>
  <c r="K583" i="18"/>
  <c r="L583" i="18"/>
  <c r="M583" i="18" s="1"/>
  <c r="I584" i="18"/>
  <c r="N584" i="18" s="1"/>
  <c r="J584" i="18"/>
  <c r="O584" i="18" s="1"/>
  <c r="K584" i="18"/>
  <c r="L584" i="18"/>
  <c r="M584" i="18" s="1"/>
  <c r="I585" i="18"/>
  <c r="N585" i="18" s="1"/>
  <c r="J585" i="18"/>
  <c r="O585" i="18" s="1"/>
  <c r="K585" i="18"/>
  <c r="L585" i="18"/>
  <c r="M585" i="18" s="1"/>
  <c r="I586" i="18"/>
  <c r="N586" i="18" s="1"/>
  <c r="J586" i="18"/>
  <c r="O586" i="18" s="1"/>
  <c r="K586" i="18"/>
  <c r="L586" i="18"/>
  <c r="M586" i="18" s="1"/>
  <c r="I587" i="18"/>
  <c r="N587" i="18" s="1"/>
  <c r="J587" i="18"/>
  <c r="O587" i="18" s="1"/>
  <c r="K587" i="18"/>
  <c r="L587" i="18"/>
  <c r="M587" i="18" s="1"/>
  <c r="I588" i="18"/>
  <c r="N588" i="18" s="1"/>
  <c r="J588" i="18"/>
  <c r="O588" i="18" s="1"/>
  <c r="K588" i="18"/>
  <c r="L588" i="18"/>
  <c r="M588" i="18" s="1"/>
  <c r="I589" i="18"/>
  <c r="N589" i="18" s="1"/>
  <c r="J589" i="18"/>
  <c r="O589" i="18" s="1"/>
  <c r="K589" i="18"/>
  <c r="L589" i="18"/>
  <c r="M589" i="18" s="1"/>
  <c r="I590" i="18"/>
  <c r="N590" i="18" s="1"/>
  <c r="J590" i="18"/>
  <c r="O590" i="18" s="1"/>
  <c r="K590" i="18"/>
  <c r="L590" i="18"/>
  <c r="M590" i="18" s="1"/>
  <c r="I591" i="18"/>
  <c r="N591" i="18" s="1"/>
  <c r="J591" i="18"/>
  <c r="O591" i="18" s="1"/>
  <c r="K591" i="18"/>
  <c r="L591" i="18"/>
  <c r="M591" i="18" s="1"/>
  <c r="I592" i="18"/>
  <c r="N592" i="18" s="1"/>
  <c r="J592" i="18"/>
  <c r="O592" i="18" s="1"/>
  <c r="K592" i="18"/>
  <c r="L592" i="18"/>
  <c r="M592" i="18" s="1"/>
  <c r="I593" i="18"/>
  <c r="N593" i="18" s="1"/>
  <c r="J593" i="18"/>
  <c r="O593" i="18" s="1"/>
  <c r="K593" i="18"/>
  <c r="L593" i="18"/>
  <c r="M593" i="18" s="1"/>
  <c r="I594" i="18"/>
  <c r="N594" i="18" s="1"/>
  <c r="J594" i="18"/>
  <c r="O594" i="18" s="1"/>
  <c r="K594" i="18"/>
  <c r="L594" i="18"/>
  <c r="M594" i="18" s="1"/>
  <c r="I595" i="18"/>
  <c r="N595" i="18" s="1"/>
  <c r="J595" i="18"/>
  <c r="O595" i="18" s="1"/>
  <c r="K595" i="18"/>
  <c r="L595" i="18"/>
  <c r="M595" i="18" s="1"/>
  <c r="I596" i="18"/>
  <c r="N596" i="18" s="1"/>
  <c r="J596" i="18"/>
  <c r="O596" i="18" s="1"/>
  <c r="K596" i="18"/>
  <c r="L596" i="18"/>
  <c r="M596" i="18" s="1"/>
  <c r="I597" i="18"/>
  <c r="N597" i="18" s="1"/>
  <c r="J597" i="18"/>
  <c r="O597" i="18" s="1"/>
  <c r="K597" i="18"/>
  <c r="L597" i="18"/>
  <c r="M597" i="18" s="1"/>
  <c r="I598" i="18"/>
  <c r="N598" i="18" s="1"/>
  <c r="J598" i="18"/>
  <c r="O598" i="18" s="1"/>
  <c r="K598" i="18"/>
  <c r="L598" i="18"/>
  <c r="M598" i="18" s="1"/>
  <c r="I599" i="18"/>
  <c r="N599" i="18" s="1"/>
  <c r="J599" i="18"/>
  <c r="O599" i="18" s="1"/>
  <c r="K599" i="18"/>
  <c r="L599" i="18"/>
  <c r="M599" i="18" s="1"/>
  <c r="I600" i="18"/>
  <c r="N600" i="18" s="1"/>
  <c r="J600" i="18"/>
  <c r="O600" i="18" s="1"/>
  <c r="K600" i="18"/>
  <c r="L600" i="18"/>
  <c r="M600" i="18" s="1"/>
  <c r="I601" i="18"/>
  <c r="N601" i="18" s="1"/>
  <c r="J601" i="18"/>
  <c r="O601" i="18" s="1"/>
  <c r="K601" i="18"/>
  <c r="L601" i="18"/>
  <c r="M601" i="18" s="1"/>
  <c r="I602" i="18"/>
  <c r="N602" i="18" s="1"/>
  <c r="J602" i="18"/>
  <c r="O602" i="18" s="1"/>
  <c r="K602" i="18"/>
  <c r="L602" i="18"/>
  <c r="M602" i="18" s="1"/>
  <c r="I603" i="18"/>
  <c r="N603" i="18" s="1"/>
  <c r="J603" i="18"/>
  <c r="O603" i="18" s="1"/>
  <c r="K603" i="18"/>
  <c r="L603" i="18"/>
  <c r="M603" i="18" s="1"/>
  <c r="I604" i="18"/>
  <c r="N604" i="18" s="1"/>
  <c r="J604" i="18"/>
  <c r="O604" i="18" s="1"/>
  <c r="K604" i="18"/>
  <c r="L604" i="18"/>
  <c r="M604" i="18" s="1"/>
  <c r="I605" i="18"/>
  <c r="N605" i="18" s="1"/>
  <c r="J605" i="18"/>
  <c r="O605" i="18" s="1"/>
  <c r="K605" i="18"/>
  <c r="L605" i="18"/>
  <c r="M605" i="18" s="1"/>
  <c r="I606" i="18"/>
  <c r="N606" i="18" s="1"/>
  <c r="J606" i="18"/>
  <c r="O606" i="18" s="1"/>
  <c r="K606" i="18"/>
  <c r="L606" i="18"/>
  <c r="M606" i="18" s="1"/>
  <c r="I607" i="18"/>
  <c r="N607" i="18" s="1"/>
  <c r="J607" i="18"/>
  <c r="O607" i="18" s="1"/>
  <c r="K607" i="18"/>
  <c r="L607" i="18"/>
  <c r="M607" i="18" s="1"/>
  <c r="I608" i="18"/>
  <c r="N608" i="18" s="1"/>
  <c r="J608" i="18"/>
  <c r="O608" i="18" s="1"/>
  <c r="K608" i="18"/>
  <c r="L608" i="18"/>
  <c r="M608" i="18" s="1"/>
  <c r="I609" i="18"/>
  <c r="N609" i="18" s="1"/>
  <c r="J609" i="18"/>
  <c r="O609" i="18" s="1"/>
  <c r="K609" i="18"/>
  <c r="L609" i="18"/>
  <c r="M609" i="18" s="1"/>
  <c r="I610" i="18"/>
  <c r="N610" i="18" s="1"/>
  <c r="J610" i="18"/>
  <c r="O610" i="18" s="1"/>
  <c r="K610" i="18"/>
  <c r="L610" i="18"/>
  <c r="M610" i="18" s="1"/>
  <c r="I611" i="18"/>
  <c r="N611" i="18" s="1"/>
  <c r="J611" i="18"/>
  <c r="O611" i="18" s="1"/>
  <c r="K611" i="18"/>
  <c r="L611" i="18"/>
  <c r="M611" i="18" s="1"/>
  <c r="I612" i="18"/>
  <c r="N612" i="18" s="1"/>
  <c r="J612" i="18"/>
  <c r="O612" i="18" s="1"/>
  <c r="K612" i="18"/>
  <c r="L612" i="18"/>
  <c r="M612" i="18" s="1"/>
  <c r="I613" i="18"/>
  <c r="N613" i="18" s="1"/>
  <c r="J613" i="18"/>
  <c r="O613" i="18" s="1"/>
  <c r="K613" i="18"/>
  <c r="L613" i="18"/>
  <c r="M613" i="18" s="1"/>
  <c r="I614" i="18"/>
  <c r="N614" i="18" s="1"/>
  <c r="J614" i="18"/>
  <c r="O614" i="18" s="1"/>
  <c r="K614" i="18"/>
  <c r="L614" i="18"/>
  <c r="M614" i="18" s="1"/>
  <c r="I615" i="18"/>
  <c r="N615" i="18" s="1"/>
  <c r="J615" i="18"/>
  <c r="O615" i="18" s="1"/>
  <c r="K615" i="18"/>
  <c r="L615" i="18"/>
  <c r="M615" i="18" s="1"/>
  <c r="I616" i="18"/>
  <c r="N616" i="18" s="1"/>
  <c r="J616" i="18"/>
  <c r="O616" i="18" s="1"/>
  <c r="K616" i="18"/>
  <c r="L616" i="18"/>
  <c r="M616" i="18" s="1"/>
  <c r="I617" i="18"/>
  <c r="N617" i="18" s="1"/>
  <c r="J617" i="18"/>
  <c r="O617" i="18" s="1"/>
  <c r="K617" i="18"/>
  <c r="L617" i="18"/>
  <c r="M617" i="18" s="1"/>
  <c r="I618" i="18"/>
  <c r="N618" i="18" s="1"/>
  <c r="J618" i="18"/>
  <c r="O618" i="18" s="1"/>
  <c r="K618" i="18"/>
  <c r="L618" i="18"/>
  <c r="M618" i="18" s="1"/>
  <c r="I619" i="18"/>
  <c r="N619" i="18" s="1"/>
  <c r="J619" i="18"/>
  <c r="O619" i="18" s="1"/>
  <c r="K619" i="18"/>
  <c r="L619" i="18"/>
  <c r="M619" i="18" s="1"/>
  <c r="I620" i="18"/>
  <c r="N620" i="18" s="1"/>
  <c r="J620" i="18"/>
  <c r="O620" i="18" s="1"/>
  <c r="K620" i="18"/>
  <c r="L620" i="18"/>
  <c r="M620" i="18" s="1"/>
  <c r="I621" i="18"/>
  <c r="N621" i="18" s="1"/>
  <c r="J621" i="18"/>
  <c r="O621" i="18" s="1"/>
  <c r="K621" i="18"/>
  <c r="L621" i="18"/>
  <c r="M621" i="18" s="1"/>
  <c r="I622" i="18"/>
  <c r="N622" i="18" s="1"/>
  <c r="J622" i="18"/>
  <c r="O622" i="18" s="1"/>
  <c r="K622" i="18"/>
  <c r="L622" i="18"/>
  <c r="M622" i="18" s="1"/>
  <c r="I623" i="18"/>
  <c r="N623" i="18" s="1"/>
  <c r="J623" i="18"/>
  <c r="O623" i="18" s="1"/>
  <c r="K623" i="18"/>
  <c r="L623" i="18"/>
  <c r="M623" i="18" s="1"/>
  <c r="I624" i="18"/>
  <c r="N624" i="18" s="1"/>
  <c r="J624" i="18"/>
  <c r="O624" i="18" s="1"/>
  <c r="K624" i="18"/>
  <c r="L624" i="18"/>
  <c r="M624" i="18" s="1"/>
  <c r="I625" i="18"/>
  <c r="N625" i="18" s="1"/>
  <c r="J625" i="18"/>
  <c r="O625" i="18" s="1"/>
  <c r="K625" i="18"/>
  <c r="L625" i="18"/>
  <c r="M625" i="18" s="1"/>
  <c r="I626" i="18"/>
  <c r="N626" i="18" s="1"/>
  <c r="J626" i="18"/>
  <c r="O626" i="18" s="1"/>
  <c r="K626" i="18"/>
  <c r="L626" i="18"/>
  <c r="M626" i="18" s="1"/>
  <c r="I627" i="18"/>
  <c r="N627" i="18" s="1"/>
  <c r="J627" i="18"/>
  <c r="O627" i="18" s="1"/>
  <c r="K627" i="18"/>
  <c r="L627" i="18"/>
  <c r="M627" i="18" s="1"/>
  <c r="I628" i="18"/>
  <c r="N628" i="18" s="1"/>
  <c r="J628" i="18"/>
  <c r="O628" i="18" s="1"/>
  <c r="K628" i="18"/>
  <c r="L628" i="18"/>
  <c r="M628" i="18" s="1"/>
  <c r="I629" i="18"/>
  <c r="N629" i="18" s="1"/>
  <c r="J629" i="18"/>
  <c r="O629" i="18" s="1"/>
  <c r="K629" i="18"/>
  <c r="L629" i="18"/>
  <c r="M629" i="18" s="1"/>
  <c r="I630" i="18"/>
  <c r="N630" i="18" s="1"/>
  <c r="J630" i="18"/>
  <c r="O630" i="18" s="1"/>
  <c r="K630" i="18"/>
  <c r="L630" i="18"/>
  <c r="M630" i="18" s="1"/>
  <c r="I631" i="18"/>
  <c r="N631" i="18" s="1"/>
  <c r="J631" i="18"/>
  <c r="O631" i="18" s="1"/>
  <c r="K631" i="18"/>
  <c r="L631" i="18"/>
  <c r="M631" i="18" s="1"/>
  <c r="I632" i="18"/>
  <c r="N632" i="18" s="1"/>
  <c r="J632" i="18"/>
  <c r="O632" i="18" s="1"/>
  <c r="K632" i="18"/>
  <c r="L632" i="18"/>
  <c r="M632" i="18" s="1"/>
  <c r="I633" i="18"/>
  <c r="N633" i="18" s="1"/>
  <c r="J633" i="18"/>
  <c r="O633" i="18" s="1"/>
  <c r="K633" i="18"/>
  <c r="L633" i="18"/>
  <c r="M633" i="18" s="1"/>
  <c r="I634" i="18"/>
  <c r="N634" i="18" s="1"/>
  <c r="J634" i="18"/>
  <c r="O634" i="18" s="1"/>
  <c r="K634" i="18"/>
  <c r="L634" i="18"/>
  <c r="M634" i="18" s="1"/>
  <c r="I635" i="18"/>
  <c r="N635" i="18" s="1"/>
  <c r="J635" i="18"/>
  <c r="O635" i="18" s="1"/>
  <c r="K635" i="18"/>
  <c r="L635" i="18"/>
  <c r="M635" i="18" s="1"/>
  <c r="I636" i="18"/>
  <c r="N636" i="18" s="1"/>
  <c r="J636" i="18"/>
  <c r="O636" i="18" s="1"/>
  <c r="K636" i="18"/>
  <c r="L636" i="18"/>
  <c r="M636" i="18" s="1"/>
  <c r="I637" i="18"/>
  <c r="N637" i="18" s="1"/>
  <c r="J637" i="18"/>
  <c r="O637" i="18" s="1"/>
  <c r="K637" i="18"/>
  <c r="L637" i="18"/>
  <c r="M637" i="18" s="1"/>
  <c r="I638" i="18"/>
  <c r="N638" i="18" s="1"/>
  <c r="J638" i="18"/>
  <c r="O638" i="18" s="1"/>
  <c r="K638" i="18"/>
  <c r="L638" i="18"/>
  <c r="M638" i="18" s="1"/>
  <c r="I639" i="18"/>
  <c r="N639" i="18" s="1"/>
  <c r="J639" i="18"/>
  <c r="O639" i="18" s="1"/>
  <c r="K639" i="18"/>
  <c r="L639" i="18"/>
  <c r="M639" i="18" s="1"/>
  <c r="I640" i="18"/>
  <c r="N640" i="18" s="1"/>
  <c r="J640" i="18"/>
  <c r="O640" i="18" s="1"/>
  <c r="K640" i="18"/>
  <c r="L640" i="18"/>
  <c r="M640" i="18" s="1"/>
  <c r="I641" i="18"/>
  <c r="N641" i="18" s="1"/>
  <c r="J641" i="18"/>
  <c r="O641" i="18" s="1"/>
  <c r="K641" i="18"/>
  <c r="L641" i="18"/>
  <c r="M641" i="18" s="1"/>
  <c r="I642" i="18"/>
  <c r="N642" i="18" s="1"/>
  <c r="J642" i="18"/>
  <c r="O642" i="18" s="1"/>
  <c r="K642" i="18"/>
  <c r="L642" i="18"/>
  <c r="M642" i="18" s="1"/>
  <c r="I643" i="18"/>
  <c r="N643" i="18" s="1"/>
  <c r="J643" i="18"/>
  <c r="O643" i="18" s="1"/>
  <c r="K643" i="18"/>
  <c r="L643" i="18"/>
  <c r="M643" i="18" s="1"/>
  <c r="I644" i="18"/>
  <c r="N644" i="18" s="1"/>
  <c r="J644" i="18"/>
  <c r="O644" i="18" s="1"/>
  <c r="K644" i="18"/>
  <c r="L644" i="18"/>
  <c r="M644" i="18" s="1"/>
  <c r="I645" i="18"/>
  <c r="N645" i="18" s="1"/>
  <c r="J645" i="18"/>
  <c r="O645" i="18" s="1"/>
  <c r="K645" i="18"/>
  <c r="L645" i="18"/>
  <c r="M645" i="18" s="1"/>
  <c r="I646" i="18"/>
  <c r="N646" i="18" s="1"/>
  <c r="J646" i="18"/>
  <c r="O646" i="18" s="1"/>
  <c r="K646" i="18"/>
  <c r="L646" i="18"/>
  <c r="M646" i="18" s="1"/>
  <c r="I647" i="18"/>
  <c r="N647" i="18" s="1"/>
  <c r="J647" i="18"/>
  <c r="O647" i="18" s="1"/>
  <c r="K647" i="18"/>
  <c r="L647" i="18"/>
  <c r="M647" i="18" s="1"/>
  <c r="I648" i="18"/>
  <c r="N648" i="18" s="1"/>
  <c r="J648" i="18"/>
  <c r="O648" i="18" s="1"/>
  <c r="K648" i="18"/>
  <c r="L648" i="18"/>
  <c r="M648" i="18" s="1"/>
  <c r="I649" i="18"/>
  <c r="N649" i="18" s="1"/>
  <c r="J649" i="18"/>
  <c r="O649" i="18" s="1"/>
  <c r="K649" i="18"/>
  <c r="L649" i="18"/>
  <c r="M649" i="18" s="1"/>
  <c r="I650" i="18"/>
  <c r="N650" i="18" s="1"/>
  <c r="J650" i="18"/>
  <c r="O650" i="18" s="1"/>
  <c r="K650" i="18"/>
  <c r="L650" i="18"/>
  <c r="M650" i="18" s="1"/>
  <c r="I651" i="18"/>
  <c r="N651" i="18" s="1"/>
  <c r="J651" i="18"/>
  <c r="O651" i="18" s="1"/>
  <c r="K651" i="18"/>
  <c r="L651" i="18"/>
  <c r="M651" i="18" s="1"/>
  <c r="I652" i="18"/>
  <c r="N652" i="18" s="1"/>
  <c r="J652" i="18"/>
  <c r="O652" i="18" s="1"/>
  <c r="K652" i="18"/>
  <c r="L652" i="18"/>
  <c r="M652" i="18" s="1"/>
  <c r="I653" i="18"/>
  <c r="N653" i="18" s="1"/>
  <c r="J653" i="18"/>
  <c r="O653" i="18" s="1"/>
  <c r="K653" i="18"/>
  <c r="L653" i="18"/>
  <c r="M653" i="18" s="1"/>
  <c r="I654" i="18"/>
  <c r="N654" i="18" s="1"/>
  <c r="J654" i="18"/>
  <c r="O654" i="18" s="1"/>
  <c r="K654" i="18"/>
  <c r="L654" i="18"/>
  <c r="M654" i="18" s="1"/>
  <c r="I655" i="18"/>
  <c r="N655" i="18" s="1"/>
  <c r="J655" i="18"/>
  <c r="O655" i="18" s="1"/>
  <c r="K655" i="18"/>
  <c r="L655" i="18"/>
  <c r="M655" i="18" s="1"/>
  <c r="I656" i="18"/>
  <c r="N656" i="18" s="1"/>
  <c r="J656" i="18"/>
  <c r="O656" i="18" s="1"/>
  <c r="K656" i="18"/>
  <c r="L656" i="18"/>
  <c r="M656" i="18" s="1"/>
  <c r="I657" i="18"/>
  <c r="N657" i="18" s="1"/>
  <c r="J657" i="18"/>
  <c r="O657" i="18" s="1"/>
  <c r="K657" i="18"/>
  <c r="L657" i="18"/>
  <c r="M657" i="18" s="1"/>
  <c r="I658" i="18"/>
  <c r="N658" i="18" s="1"/>
  <c r="J658" i="18"/>
  <c r="O658" i="18" s="1"/>
  <c r="K658" i="18"/>
  <c r="L658" i="18"/>
  <c r="M658" i="18" s="1"/>
  <c r="I659" i="18"/>
  <c r="N659" i="18" s="1"/>
  <c r="J659" i="18"/>
  <c r="O659" i="18" s="1"/>
  <c r="K659" i="18"/>
  <c r="L659" i="18"/>
  <c r="M659" i="18" s="1"/>
  <c r="I660" i="18"/>
  <c r="N660" i="18" s="1"/>
  <c r="J660" i="18"/>
  <c r="O660" i="18" s="1"/>
  <c r="K660" i="18"/>
  <c r="L660" i="18"/>
  <c r="M660" i="18" s="1"/>
  <c r="I661" i="18"/>
  <c r="N661" i="18" s="1"/>
  <c r="J661" i="18"/>
  <c r="O661" i="18" s="1"/>
  <c r="K661" i="18"/>
  <c r="L661" i="18"/>
  <c r="M661" i="18" s="1"/>
  <c r="I662" i="18"/>
  <c r="N662" i="18" s="1"/>
  <c r="J662" i="18"/>
  <c r="O662" i="18" s="1"/>
  <c r="K662" i="18"/>
  <c r="L662" i="18"/>
  <c r="M662" i="18" s="1"/>
  <c r="I663" i="18"/>
  <c r="N663" i="18" s="1"/>
  <c r="J663" i="18"/>
  <c r="O663" i="18" s="1"/>
  <c r="K663" i="18"/>
  <c r="L663" i="18"/>
  <c r="M663" i="18" s="1"/>
  <c r="I664" i="18"/>
  <c r="N664" i="18" s="1"/>
  <c r="J664" i="18"/>
  <c r="O664" i="18" s="1"/>
  <c r="K664" i="18"/>
  <c r="L664" i="18"/>
  <c r="M664" i="18" s="1"/>
  <c r="I665" i="18"/>
  <c r="N665" i="18" s="1"/>
  <c r="J665" i="18"/>
  <c r="O665" i="18" s="1"/>
  <c r="K665" i="18"/>
  <c r="L665" i="18"/>
  <c r="M665" i="18" s="1"/>
  <c r="I666" i="18"/>
  <c r="N666" i="18" s="1"/>
  <c r="J666" i="18"/>
  <c r="O666" i="18" s="1"/>
  <c r="K666" i="18"/>
  <c r="L666" i="18"/>
  <c r="M666" i="18" s="1"/>
  <c r="I667" i="18"/>
  <c r="N667" i="18" s="1"/>
  <c r="J667" i="18"/>
  <c r="O667" i="18" s="1"/>
  <c r="K667" i="18"/>
  <c r="L667" i="18"/>
  <c r="M667" i="18" s="1"/>
  <c r="I668" i="18"/>
  <c r="N668" i="18" s="1"/>
  <c r="J668" i="18"/>
  <c r="O668" i="18" s="1"/>
  <c r="K668" i="18"/>
  <c r="L668" i="18"/>
  <c r="M668" i="18" s="1"/>
  <c r="I669" i="18"/>
  <c r="N669" i="18" s="1"/>
  <c r="J669" i="18"/>
  <c r="O669" i="18" s="1"/>
  <c r="K669" i="18"/>
  <c r="L669" i="18"/>
  <c r="M669" i="18" s="1"/>
  <c r="I670" i="18"/>
  <c r="N670" i="18" s="1"/>
  <c r="J670" i="18"/>
  <c r="O670" i="18" s="1"/>
  <c r="K670" i="18"/>
  <c r="L670" i="18"/>
  <c r="M670" i="18" s="1"/>
  <c r="I671" i="18"/>
  <c r="N671" i="18" s="1"/>
  <c r="J671" i="18"/>
  <c r="O671" i="18" s="1"/>
  <c r="K671" i="18"/>
  <c r="L671" i="18"/>
  <c r="M671" i="18" s="1"/>
  <c r="I672" i="18"/>
  <c r="N672" i="18" s="1"/>
  <c r="J672" i="18"/>
  <c r="O672" i="18" s="1"/>
  <c r="K672" i="18"/>
  <c r="L672" i="18"/>
  <c r="M672" i="18" s="1"/>
  <c r="I673" i="18"/>
  <c r="N673" i="18" s="1"/>
  <c r="J673" i="18"/>
  <c r="O673" i="18" s="1"/>
  <c r="K673" i="18"/>
  <c r="L673" i="18"/>
  <c r="M673" i="18" s="1"/>
  <c r="I674" i="18"/>
  <c r="N674" i="18" s="1"/>
  <c r="J674" i="18"/>
  <c r="O674" i="18" s="1"/>
  <c r="K674" i="18"/>
  <c r="L674" i="18"/>
  <c r="M674" i="18" s="1"/>
  <c r="I675" i="18"/>
  <c r="N675" i="18" s="1"/>
  <c r="J675" i="18"/>
  <c r="O675" i="18" s="1"/>
  <c r="K675" i="18"/>
  <c r="L675" i="18"/>
  <c r="M675" i="18" s="1"/>
  <c r="I676" i="18"/>
  <c r="N676" i="18" s="1"/>
  <c r="J676" i="18"/>
  <c r="O676" i="18" s="1"/>
  <c r="K676" i="18"/>
  <c r="L676" i="18"/>
  <c r="M676" i="18" s="1"/>
  <c r="I677" i="18"/>
  <c r="N677" i="18" s="1"/>
  <c r="J677" i="18"/>
  <c r="O677" i="18" s="1"/>
  <c r="K677" i="18"/>
  <c r="L677" i="18"/>
  <c r="M677" i="18" s="1"/>
  <c r="I678" i="18"/>
  <c r="N678" i="18" s="1"/>
  <c r="J678" i="18"/>
  <c r="O678" i="18" s="1"/>
  <c r="K678" i="18"/>
  <c r="L678" i="18"/>
  <c r="M678" i="18" s="1"/>
  <c r="I679" i="18"/>
  <c r="N679" i="18" s="1"/>
  <c r="J679" i="18"/>
  <c r="O679" i="18" s="1"/>
  <c r="K679" i="18"/>
  <c r="L679" i="18"/>
  <c r="M679" i="18" s="1"/>
  <c r="I680" i="18"/>
  <c r="N680" i="18" s="1"/>
  <c r="J680" i="18"/>
  <c r="O680" i="18" s="1"/>
  <c r="K680" i="18"/>
  <c r="L680" i="18"/>
  <c r="M680" i="18" s="1"/>
  <c r="I681" i="18"/>
  <c r="N681" i="18" s="1"/>
  <c r="J681" i="18"/>
  <c r="O681" i="18" s="1"/>
  <c r="K681" i="18"/>
  <c r="L681" i="18"/>
  <c r="M681" i="18" s="1"/>
  <c r="I682" i="18"/>
  <c r="N682" i="18" s="1"/>
  <c r="J682" i="18"/>
  <c r="O682" i="18" s="1"/>
  <c r="K682" i="18"/>
  <c r="L682" i="18"/>
  <c r="M682" i="18" s="1"/>
  <c r="I683" i="18"/>
  <c r="N683" i="18" s="1"/>
  <c r="J683" i="18"/>
  <c r="O683" i="18" s="1"/>
  <c r="K683" i="18"/>
  <c r="L683" i="18"/>
  <c r="M683" i="18" s="1"/>
  <c r="I684" i="18"/>
  <c r="N684" i="18" s="1"/>
  <c r="J684" i="18"/>
  <c r="O684" i="18" s="1"/>
  <c r="K684" i="18"/>
  <c r="L684" i="18"/>
  <c r="M684" i="18" s="1"/>
  <c r="I685" i="18"/>
  <c r="N685" i="18" s="1"/>
  <c r="J685" i="18"/>
  <c r="O685" i="18" s="1"/>
  <c r="K685" i="18"/>
  <c r="L685" i="18"/>
  <c r="M685" i="18" s="1"/>
  <c r="I686" i="18"/>
  <c r="N686" i="18" s="1"/>
  <c r="J686" i="18"/>
  <c r="O686" i="18" s="1"/>
  <c r="K686" i="18"/>
  <c r="L686" i="18"/>
  <c r="M686" i="18" s="1"/>
  <c r="I687" i="18"/>
  <c r="N687" i="18" s="1"/>
  <c r="J687" i="18"/>
  <c r="O687" i="18" s="1"/>
  <c r="K687" i="18"/>
  <c r="L687" i="18"/>
  <c r="M687" i="18" s="1"/>
  <c r="I688" i="18"/>
  <c r="N688" i="18" s="1"/>
  <c r="J688" i="18"/>
  <c r="O688" i="18" s="1"/>
  <c r="K688" i="18"/>
  <c r="L688" i="18"/>
  <c r="M688" i="18" s="1"/>
  <c r="I689" i="18"/>
  <c r="N689" i="18" s="1"/>
  <c r="J689" i="18"/>
  <c r="O689" i="18" s="1"/>
  <c r="K689" i="18"/>
  <c r="L689" i="18"/>
  <c r="M689" i="18" s="1"/>
  <c r="I690" i="18"/>
  <c r="N690" i="18" s="1"/>
  <c r="J690" i="18"/>
  <c r="O690" i="18" s="1"/>
  <c r="K690" i="18"/>
  <c r="L690" i="18"/>
  <c r="M690" i="18" s="1"/>
  <c r="I691" i="18"/>
  <c r="N691" i="18" s="1"/>
  <c r="J691" i="18"/>
  <c r="O691" i="18" s="1"/>
  <c r="K691" i="18"/>
  <c r="L691" i="18"/>
  <c r="M691" i="18" s="1"/>
  <c r="I692" i="18"/>
  <c r="N692" i="18" s="1"/>
  <c r="J692" i="18"/>
  <c r="O692" i="18" s="1"/>
  <c r="K692" i="18"/>
  <c r="L692" i="18"/>
  <c r="M692" i="18" s="1"/>
  <c r="I693" i="18"/>
  <c r="N693" i="18" s="1"/>
  <c r="J693" i="18"/>
  <c r="O693" i="18" s="1"/>
  <c r="K693" i="18"/>
  <c r="L693" i="18"/>
  <c r="M693" i="18" s="1"/>
  <c r="I694" i="18"/>
  <c r="N694" i="18" s="1"/>
  <c r="J694" i="18"/>
  <c r="O694" i="18" s="1"/>
  <c r="K694" i="18"/>
  <c r="L694" i="18"/>
  <c r="M694" i="18" s="1"/>
  <c r="I695" i="18"/>
  <c r="N695" i="18" s="1"/>
  <c r="J695" i="18"/>
  <c r="O695" i="18" s="1"/>
  <c r="K695" i="18"/>
  <c r="L695" i="18"/>
  <c r="M695" i="18" s="1"/>
  <c r="I696" i="18"/>
  <c r="N696" i="18" s="1"/>
  <c r="J696" i="18"/>
  <c r="O696" i="18" s="1"/>
  <c r="K696" i="18"/>
  <c r="L696" i="18"/>
  <c r="M696" i="18" s="1"/>
  <c r="I697" i="18"/>
  <c r="N697" i="18" s="1"/>
  <c r="J697" i="18"/>
  <c r="O697" i="18" s="1"/>
  <c r="K697" i="18"/>
  <c r="L697" i="18"/>
  <c r="M697" i="18" s="1"/>
  <c r="I698" i="18"/>
  <c r="N698" i="18" s="1"/>
  <c r="J698" i="18"/>
  <c r="O698" i="18" s="1"/>
  <c r="K698" i="18"/>
  <c r="L698" i="18"/>
  <c r="M698" i="18" s="1"/>
  <c r="I699" i="18"/>
  <c r="N699" i="18" s="1"/>
  <c r="J699" i="18"/>
  <c r="O699" i="18" s="1"/>
  <c r="K699" i="18"/>
  <c r="L699" i="18"/>
  <c r="M699" i="18" s="1"/>
  <c r="I700" i="18"/>
  <c r="N700" i="18" s="1"/>
  <c r="J700" i="18"/>
  <c r="O700" i="18" s="1"/>
  <c r="K700" i="18"/>
  <c r="L700" i="18"/>
  <c r="M700" i="18" s="1"/>
  <c r="I701" i="18"/>
  <c r="N701" i="18" s="1"/>
  <c r="J701" i="18"/>
  <c r="O701" i="18" s="1"/>
  <c r="K701" i="18"/>
  <c r="L701" i="18"/>
  <c r="M701" i="18" s="1"/>
  <c r="I702" i="18"/>
  <c r="N702" i="18" s="1"/>
  <c r="J702" i="18"/>
  <c r="O702" i="18" s="1"/>
  <c r="K702" i="18"/>
  <c r="L702" i="18"/>
  <c r="M702" i="18" s="1"/>
  <c r="I703" i="18"/>
  <c r="N703" i="18" s="1"/>
  <c r="J703" i="18"/>
  <c r="O703" i="18" s="1"/>
  <c r="K703" i="18"/>
  <c r="L703" i="18"/>
  <c r="M703" i="18" s="1"/>
  <c r="I704" i="18"/>
  <c r="N704" i="18" s="1"/>
  <c r="J704" i="18"/>
  <c r="O704" i="18" s="1"/>
  <c r="K704" i="18"/>
  <c r="L704" i="18"/>
  <c r="M704" i="18" s="1"/>
  <c r="I705" i="18"/>
  <c r="N705" i="18" s="1"/>
  <c r="J705" i="18"/>
  <c r="O705" i="18" s="1"/>
  <c r="K705" i="18"/>
  <c r="L705" i="18"/>
  <c r="M705" i="18" s="1"/>
  <c r="I706" i="18"/>
  <c r="N706" i="18" s="1"/>
  <c r="J706" i="18"/>
  <c r="O706" i="18" s="1"/>
  <c r="K706" i="18"/>
  <c r="L706" i="18"/>
  <c r="M706" i="18" s="1"/>
  <c r="I707" i="18"/>
  <c r="N707" i="18" s="1"/>
  <c r="J707" i="18"/>
  <c r="O707" i="18" s="1"/>
  <c r="K707" i="18"/>
  <c r="L707" i="18"/>
  <c r="M707" i="18" s="1"/>
  <c r="I708" i="18"/>
  <c r="N708" i="18" s="1"/>
  <c r="J708" i="18"/>
  <c r="O708" i="18" s="1"/>
  <c r="K708" i="18"/>
  <c r="L708" i="18"/>
  <c r="M708" i="18" s="1"/>
  <c r="I709" i="18"/>
  <c r="N709" i="18" s="1"/>
  <c r="J709" i="18"/>
  <c r="O709" i="18" s="1"/>
  <c r="K709" i="18"/>
  <c r="L709" i="18"/>
  <c r="M709" i="18" s="1"/>
  <c r="I710" i="18"/>
  <c r="N710" i="18" s="1"/>
  <c r="J710" i="18"/>
  <c r="O710" i="18" s="1"/>
  <c r="K710" i="18"/>
  <c r="L710" i="18"/>
  <c r="M710" i="18" s="1"/>
  <c r="I711" i="18"/>
  <c r="N711" i="18" s="1"/>
  <c r="J711" i="18"/>
  <c r="O711" i="18" s="1"/>
  <c r="K711" i="18"/>
  <c r="L711" i="18"/>
  <c r="M711" i="18" s="1"/>
  <c r="I712" i="18"/>
  <c r="N712" i="18" s="1"/>
  <c r="J712" i="18"/>
  <c r="O712" i="18" s="1"/>
  <c r="K712" i="18"/>
  <c r="L712" i="18"/>
  <c r="M712" i="18" s="1"/>
  <c r="I713" i="18"/>
  <c r="N713" i="18" s="1"/>
  <c r="J713" i="18"/>
  <c r="O713" i="18" s="1"/>
  <c r="K713" i="18"/>
  <c r="L713" i="18"/>
  <c r="M713" i="18" s="1"/>
  <c r="I714" i="18"/>
  <c r="N714" i="18" s="1"/>
  <c r="J714" i="18"/>
  <c r="O714" i="18" s="1"/>
  <c r="K714" i="18"/>
  <c r="L714" i="18"/>
  <c r="M714" i="18" s="1"/>
  <c r="I715" i="18"/>
  <c r="N715" i="18" s="1"/>
  <c r="J715" i="18"/>
  <c r="O715" i="18" s="1"/>
  <c r="K715" i="18"/>
  <c r="L715" i="18"/>
  <c r="M715" i="18" s="1"/>
  <c r="I716" i="18"/>
  <c r="N716" i="18" s="1"/>
  <c r="J716" i="18"/>
  <c r="O716" i="18" s="1"/>
  <c r="K716" i="18"/>
  <c r="L716" i="18"/>
  <c r="M716" i="18" s="1"/>
  <c r="I717" i="18"/>
  <c r="N717" i="18" s="1"/>
  <c r="J717" i="18"/>
  <c r="O717" i="18" s="1"/>
  <c r="K717" i="18"/>
  <c r="L717" i="18"/>
  <c r="M717" i="18" s="1"/>
  <c r="I718" i="18"/>
  <c r="N718" i="18" s="1"/>
  <c r="J718" i="18"/>
  <c r="O718" i="18" s="1"/>
  <c r="K718" i="18"/>
  <c r="L718" i="18"/>
  <c r="M718" i="18" s="1"/>
  <c r="I719" i="18"/>
  <c r="N719" i="18" s="1"/>
  <c r="J719" i="18"/>
  <c r="O719" i="18" s="1"/>
  <c r="K719" i="18"/>
  <c r="L719" i="18"/>
  <c r="M719" i="18" s="1"/>
  <c r="I720" i="18"/>
  <c r="N720" i="18" s="1"/>
  <c r="J720" i="18"/>
  <c r="O720" i="18" s="1"/>
  <c r="K720" i="18"/>
  <c r="L720" i="18"/>
  <c r="M720" i="18" s="1"/>
  <c r="I721" i="18"/>
  <c r="N721" i="18" s="1"/>
  <c r="J721" i="18"/>
  <c r="O721" i="18" s="1"/>
  <c r="K721" i="18"/>
  <c r="L721" i="18"/>
  <c r="M721" i="18" s="1"/>
  <c r="I722" i="18"/>
  <c r="N722" i="18" s="1"/>
  <c r="J722" i="18"/>
  <c r="O722" i="18" s="1"/>
  <c r="K722" i="18"/>
  <c r="L722" i="18"/>
  <c r="M722" i="18" s="1"/>
  <c r="I723" i="18"/>
  <c r="N723" i="18" s="1"/>
  <c r="J723" i="18"/>
  <c r="O723" i="18" s="1"/>
  <c r="K723" i="18"/>
  <c r="L723" i="18"/>
  <c r="M723" i="18" s="1"/>
  <c r="I724" i="18"/>
  <c r="N724" i="18" s="1"/>
  <c r="J724" i="18"/>
  <c r="O724" i="18" s="1"/>
  <c r="K724" i="18"/>
  <c r="L724" i="18"/>
  <c r="M724" i="18" s="1"/>
  <c r="I725" i="18"/>
  <c r="N725" i="18" s="1"/>
  <c r="J725" i="18"/>
  <c r="O725" i="18" s="1"/>
  <c r="K725" i="18"/>
  <c r="L725" i="18"/>
  <c r="M725" i="18" s="1"/>
  <c r="I726" i="18"/>
  <c r="N726" i="18" s="1"/>
  <c r="J726" i="18"/>
  <c r="O726" i="18" s="1"/>
  <c r="K726" i="18"/>
  <c r="L726" i="18"/>
  <c r="M726" i="18" s="1"/>
  <c r="I727" i="18"/>
  <c r="N727" i="18" s="1"/>
  <c r="J727" i="18"/>
  <c r="O727" i="18" s="1"/>
  <c r="K727" i="18"/>
  <c r="L727" i="18"/>
  <c r="M727" i="18" s="1"/>
  <c r="I728" i="18"/>
  <c r="N728" i="18" s="1"/>
  <c r="J728" i="18"/>
  <c r="O728" i="18" s="1"/>
  <c r="K728" i="18"/>
  <c r="L728" i="18"/>
  <c r="M728" i="18" s="1"/>
  <c r="I729" i="18"/>
  <c r="N729" i="18" s="1"/>
  <c r="J729" i="18"/>
  <c r="O729" i="18" s="1"/>
  <c r="K729" i="18"/>
  <c r="L729" i="18"/>
  <c r="M729" i="18" s="1"/>
  <c r="I730" i="18"/>
  <c r="N730" i="18" s="1"/>
  <c r="J730" i="18"/>
  <c r="O730" i="18" s="1"/>
  <c r="K730" i="18"/>
  <c r="L730" i="18"/>
  <c r="M730" i="18" s="1"/>
  <c r="I731" i="18"/>
  <c r="N731" i="18" s="1"/>
  <c r="J731" i="18"/>
  <c r="O731" i="18" s="1"/>
  <c r="K731" i="18"/>
  <c r="L731" i="18"/>
  <c r="M731" i="18" s="1"/>
  <c r="I732" i="18"/>
  <c r="N732" i="18" s="1"/>
  <c r="J732" i="18"/>
  <c r="O732" i="18" s="1"/>
  <c r="K732" i="18"/>
  <c r="L732" i="18"/>
  <c r="M732" i="18" s="1"/>
  <c r="I733" i="18"/>
  <c r="N733" i="18" s="1"/>
  <c r="J733" i="18"/>
  <c r="O733" i="18" s="1"/>
  <c r="K733" i="18"/>
  <c r="L733" i="18"/>
  <c r="M733" i="18" s="1"/>
  <c r="I734" i="18"/>
  <c r="N734" i="18" s="1"/>
  <c r="J734" i="18"/>
  <c r="O734" i="18" s="1"/>
  <c r="K734" i="18"/>
  <c r="L734" i="18"/>
  <c r="M734" i="18" s="1"/>
  <c r="I735" i="18"/>
  <c r="N735" i="18" s="1"/>
  <c r="J735" i="18"/>
  <c r="O735" i="18" s="1"/>
  <c r="K735" i="18"/>
  <c r="L735" i="18"/>
  <c r="M735" i="18" s="1"/>
  <c r="I736" i="18"/>
  <c r="N736" i="18" s="1"/>
  <c r="J736" i="18"/>
  <c r="O736" i="18" s="1"/>
  <c r="K736" i="18"/>
  <c r="L736" i="18"/>
  <c r="M736" i="18" s="1"/>
  <c r="I737" i="18"/>
  <c r="N737" i="18" s="1"/>
  <c r="J737" i="18"/>
  <c r="O737" i="18" s="1"/>
  <c r="K737" i="18"/>
  <c r="L737" i="18"/>
  <c r="M737" i="18" s="1"/>
  <c r="I738" i="18"/>
  <c r="N738" i="18" s="1"/>
  <c r="J738" i="18"/>
  <c r="O738" i="18" s="1"/>
  <c r="K738" i="18"/>
  <c r="L738" i="18"/>
  <c r="M738" i="18" s="1"/>
  <c r="I739" i="18"/>
  <c r="N739" i="18" s="1"/>
  <c r="J739" i="18"/>
  <c r="O739" i="18" s="1"/>
  <c r="K739" i="18"/>
  <c r="L739" i="18"/>
  <c r="M739" i="18" s="1"/>
  <c r="I740" i="18"/>
  <c r="N740" i="18" s="1"/>
  <c r="J740" i="18"/>
  <c r="O740" i="18" s="1"/>
  <c r="K740" i="18"/>
  <c r="L740" i="18"/>
  <c r="M740" i="18" s="1"/>
  <c r="I741" i="18"/>
  <c r="N741" i="18" s="1"/>
  <c r="J741" i="18"/>
  <c r="O741" i="18" s="1"/>
  <c r="K741" i="18"/>
  <c r="L741" i="18"/>
  <c r="M741" i="18" s="1"/>
  <c r="I742" i="18"/>
  <c r="N742" i="18" s="1"/>
  <c r="J742" i="18"/>
  <c r="O742" i="18" s="1"/>
  <c r="K742" i="18"/>
  <c r="L742" i="18"/>
  <c r="M742" i="18" s="1"/>
  <c r="I743" i="18"/>
  <c r="N743" i="18" s="1"/>
  <c r="J743" i="18"/>
  <c r="O743" i="18" s="1"/>
  <c r="K743" i="18"/>
  <c r="L743" i="18"/>
  <c r="M743" i="18" s="1"/>
  <c r="I744" i="18"/>
  <c r="N744" i="18" s="1"/>
  <c r="J744" i="18"/>
  <c r="O744" i="18" s="1"/>
  <c r="K744" i="18"/>
  <c r="L744" i="18"/>
  <c r="M744" i="18" s="1"/>
  <c r="I745" i="18"/>
  <c r="N745" i="18" s="1"/>
  <c r="J745" i="18"/>
  <c r="O745" i="18" s="1"/>
  <c r="K745" i="18"/>
  <c r="L745" i="18"/>
  <c r="M745" i="18" s="1"/>
  <c r="I746" i="18"/>
  <c r="N746" i="18" s="1"/>
  <c r="J746" i="18"/>
  <c r="O746" i="18" s="1"/>
  <c r="K746" i="18"/>
  <c r="L746" i="18"/>
  <c r="M746" i="18" s="1"/>
  <c r="I747" i="18"/>
  <c r="N747" i="18" s="1"/>
  <c r="J747" i="18"/>
  <c r="O747" i="18" s="1"/>
  <c r="K747" i="18"/>
  <c r="L747" i="18"/>
  <c r="M747" i="18" s="1"/>
  <c r="I748" i="18"/>
  <c r="N748" i="18" s="1"/>
  <c r="J748" i="18"/>
  <c r="O748" i="18" s="1"/>
  <c r="K748" i="18"/>
  <c r="L748" i="18"/>
  <c r="M748" i="18" s="1"/>
  <c r="I749" i="18"/>
  <c r="N749" i="18" s="1"/>
  <c r="J749" i="18"/>
  <c r="O749" i="18" s="1"/>
  <c r="K749" i="18"/>
  <c r="L749" i="18"/>
  <c r="M749" i="18" s="1"/>
  <c r="I750" i="18"/>
  <c r="N750" i="18" s="1"/>
  <c r="J750" i="18"/>
  <c r="O750" i="18" s="1"/>
  <c r="K750" i="18"/>
  <c r="L750" i="18"/>
  <c r="M750" i="18" s="1"/>
  <c r="I751" i="18"/>
  <c r="N751" i="18" s="1"/>
  <c r="J751" i="18"/>
  <c r="O751" i="18" s="1"/>
  <c r="K751" i="18"/>
  <c r="L751" i="18"/>
  <c r="M751" i="18" s="1"/>
  <c r="I752" i="18"/>
  <c r="N752" i="18" s="1"/>
  <c r="J752" i="18"/>
  <c r="O752" i="18" s="1"/>
  <c r="K752" i="18"/>
  <c r="L752" i="18"/>
  <c r="M752" i="18" s="1"/>
  <c r="I753" i="18"/>
  <c r="N753" i="18" s="1"/>
  <c r="J753" i="18"/>
  <c r="O753" i="18" s="1"/>
  <c r="K753" i="18"/>
  <c r="L753" i="18"/>
  <c r="M753" i="18" s="1"/>
  <c r="I754" i="18"/>
  <c r="N754" i="18" s="1"/>
  <c r="J754" i="18"/>
  <c r="O754" i="18" s="1"/>
  <c r="K754" i="18"/>
  <c r="L754" i="18"/>
  <c r="M754" i="18" s="1"/>
  <c r="I755" i="18"/>
  <c r="N755" i="18" s="1"/>
  <c r="J755" i="18"/>
  <c r="O755" i="18" s="1"/>
  <c r="K755" i="18"/>
  <c r="L755" i="18"/>
  <c r="M755" i="18" s="1"/>
  <c r="I756" i="18"/>
  <c r="N756" i="18" s="1"/>
  <c r="J756" i="18"/>
  <c r="O756" i="18" s="1"/>
  <c r="K756" i="18"/>
  <c r="L756" i="18"/>
  <c r="M756" i="18" s="1"/>
  <c r="I757" i="18"/>
  <c r="N757" i="18" s="1"/>
  <c r="J757" i="18"/>
  <c r="O757" i="18" s="1"/>
  <c r="K757" i="18"/>
  <c r="L757" i="18"/>
  <c r="M757" i="18" s="1"/>
  <c r="I758" i="18"/>
  <c r="N758" i="18" s="1"/>
  <c r="J758" i="18"/>
  <c r="O758" i="18" s="1"/>
  <c r="K758" i="18"/>
  <c r="L758" i="18"/>
  <c r="M758" i="18" s="1"/>
  <c r="I759" i="18"/>
  <c r="N759" i="18" s="1"/>
  <c r="J759" i="18"/>
  <c r="O759" i="18" s="1"/>
  <c r="K759" i="18"/>
  <c r="L759" i="18"/>
  <c r="M759" i="18" s="1"/>
  <c r="I760" i="18"/>
  <c r="N760" i="18" s="1"/>
  <c r="J760" i="18"/>
  <c r="O760" i="18" s="1"/>
  <c r="K760" i="18"/>
  <c r="L760" i="18"/>
  <c r="M760" i="18" s="1"/>
  <c r="I761" i="18"/>
  <c r="N761" i="18" s="1"/>
  <c r="J761" i="18"/>
  <c r="O761" i="18" s="1"/>
  <c r="K761" i="18"/>
  <c r="L761" i="18"/>
  <c r="M761" i="18" s="1"/>
  <c r="I762" i="18"/>
  <c r="N762" i="18" s="1"/>
  <c r="J762" i="18"/>
  <c r="O762" i="18" s="1"/>
  <c r="K762" i="18"/>
  <c r="L762" i="18"/>
  <c r="M762" i="18" s="1"/>
  <c r="I763" i="18"/>
  <c r="N763" i="18" s="1"/>
  <c r="J763" i="18"/>
  <c r="O763" i="18" s="1"/>
  <c r="K763" i="18"/>
  <c r="L763" i="18"/>
  <c r="M763" i="18" s="1"/>
  <c r="I764" i="18"/>
  <c r="N764" i="18" s="1"/>
  <c r="J764" i="18"/>
  <c r="O764" i="18" s="1"/>
  <c r="K764" i="18"/>
  <c r="L764" i="18"/>
  <c r="M764" i="18" s="1"/>
  <c r="I765" i="18"/>
  <c r="N765" i="18" s="1"/>
  <c r="J765" i="18"/>
  <c r="O765" i="18" s="1"/>
  <c r="K765" i="18"/>
  <c r="L765" i="18"/>
  <c r="M765" i="18" s="1"/>
  <c r="I766" i="18"/>
  <c r="N766" i="18" s="1"/>
  <c r="J766" i="18"/>
  <c r="O766" i="18" s="1"/>
  <c r="K766" i="18"/>
  <c r="L766" i="18"/>
  <c r="M766" i="18" s="1"/>
  <c r="I767" i="18"/>
  <c r="N767" i="18" s="1"/>
  <c r="J767" i="18"/>
  <c r="O767" i="18" s="1"/>
  <c r="K767" i="18"/>
  <c r="L767" i="18"/>
  <c r="M767" i="18" s="1"/>
  <c r="I768" i="18"/>
  <c r="N768" i="18" s="1"/>
  <c r="J768" i="18"/>
  <c r="O768" i="18" s="1"/>
  <c r="K768" i="18"/>
  <c r="L768" i="18"/>
  <c r="M768" i="18" s="1"/>
  <c r="I769" i="18"/>
  <c r="N769" i="18" s="1"/>
  <c r="J769" i="18"/>
  <c r="O769" i="18" s="1"/>
  <c r="K769" i="18"/>
  <c r="L769" i="18"/>
  <c r="M769" i="18" s="1"/>
  <c r="I770" i="18"/>
  <c r="N770" i="18" s="1"/>
  <c r="J770" i="18"/>
  <c r="O770" i="18" s="1"/>
  <c r="K770" i="18"/>
  <c r="L770" i="18"/>
  <c r="M770" i="18" s="1"/>
  <c r="I771" i="18"/>
  <c r="N771" i="18" s="1"/>
  <c r="J771" i="18"/>
  <c r="O771" i="18" s="1"/>
  <c r="K771" i="18"/>
  <c r="L771" i="18"/>
  <c r="M771" i="18" s="1"/>
  <c r="I772" i="18"/>
  <c r="N772" i="18" s="1"/>
  <c r="J772" i="18"/>
  <c r="O772" i="18" s="1"/>
  <c r="K772" i="18"/>
  <c r="L772" i="18"/>
  <c r="M772" i="18" s="1"/>
  <c r="I773" i="18"/>
  <c r="N773" i="18" s="1"/>
  <c r="J773" i="18"/>
  <c r="O773" i="18" s="1"/>
  <c r="K773" i="18"/>
  <c r="L773" i="18"/>
  <c r="M773" i="18" s="1"/>
  <c r="I774" i="18"/>
  <c r="N774" i="18" s="1"/>
  <c r="J774" i="18"/>
  <c r="O774" i="18" s="1"/>
  <c r="K774" i="18"/>
  <c r="L774" i="18"/>
  <c r="M774" i="18" s="1"/>
  <c r="I775" i="18"/>
  <c r="N775" i="18" s="1"/>
  <c r="J775" i="18"/>
  <c r="O775" i="18" s="1"/>
  <c r="K775" i="18"/>
  <c r="L775" i="18"/>
  <c r="M775" i="18" s="1"/>
  <c r="I776" i="18"/>
  <c r="N776" i="18" s="1"/>
  <c r="J776" i="18"/>
  <c r="O776" i="18" s="1"/>
  <c r="K776" i="18"/>
  <c r="L776" i="18"/>
  <c r="M776" i="18" s="1"/>
  <c r="I777" i="18"/>
  <c r="N777" i="18" s="1"/>
  <c r="J777" i="18"/>
  <c r="O777" i="18" s="1"/>
  <c r="K777" i="18"/>
  <c r="L777" i="18"/>
  <c r="M777" i="18" s="1"/>
  <c r="I778" i="18"/>
  <c r="N778" i="18" s="1"/>
  <c r="J778" i="18"/>
  <c r="O778" i="18" s="1"/>
  <c r="K778" i="18"/>
  <c r="L778" i="18"/>
  <c r="M778" i="18" s="1"/>
  <c r="I779" i="18"/>
  <c r="N779" i="18" s="1"/>
  <c r="J779" i="18"/>
  <c r="O779" i="18" s="1"/>
  <c r="K779" i="18"/>
  <c r="L779" i="18"/>
  <c r="M779" i="18" s="1"/>
  <c r="I780" i="18"/>
  <c r="N780" i="18" s="1"/>
  <c r="J780" i="18"/>
  <c r="O780" i="18" s="1"/>
  <c r="K780" i="18"/>
  <c r="L780" i="18"/>
  <c r="M780" i="18" s="1"/>
  <c r="I781" i="18"/>
  <c r="N781" i="18" s="1"/>
  <c r="J781" i="18"/>
  <c r="O781" i="18" s="1"/>
  <c r="K781" i="18"/>
  <c r="L781" i="18"/>
  <c r="M781" i="18" s="1"/>
  <c r="I782" i="18"/>
  <c r="N782" i="18" s="1"/>
  <c r="J782" i="18"/>
  <c r="O782" i="18" s="1"/>
  <c r="K782" i="18"/>
  <c r="L782" i="18"/>
  <c r="M782" i="18" s="1"/>
  <c r="I783" i="18"/>
  <c r="N783" i="18" s="1"/>
  <c r="J783" i="18"/>
  <c r="O783" i="18" s="1"/>
  <c r="K783" i="18"/>
  <c r="L783" i="18"/>
  <c r="M783" i="18" s="1"/>
  <c r="I784" i="18"/>
  <c r="N784" i="18" s="1"/>
  <c r="J784" i="18"/>
  <c r="O784" i="18" s="1"/>
  <c r="K784" i="18"/>
  <c r="L784" i="18"/>
  <c r="M784" i="18" s="1"/>
  <c r="I785" i="18"/>
  <c r="N785" i="18" s="1"/>
  <c r="J785" i="18"/>
  <c r="O785" i="18" s="1"/>
  <c r="K785" i="18"/>
  <c r="L785" i="18"/>
  <c r="M785" i="18" s="1"/>
  <c r="I786" i="18"/>
  <c r="N786" i="18" s="1"/>
  <c r="J786" i="18"/>
  <c r="O786" i="18" s="1"/>
  <c r="K786" i="18"/>
  <c r="L786" i="18"/>
  <c r="M786" i="18" s="1"/>
  <c r="I787" i="18"/>
  <c r="N787" i="18" s="1"/>
  <c r="J787" i="18"/>
  <c r="O787" i="18" s="1"/>
  <c r="K787" i="18"/>
  <c r="L787" i="18"/>
  <c r="M787" i="18" s="1"/>
  <c r="I788" i="18"/>
  <c r="N788" i="18" s="1"/>
  <c r="J788" i="18"/>
  <c r="O788" i="18" s="1"/>
  <c r="K788" i="18"/>
  <c r="L788" i="18"/>
  <c r="M788" i="18" s="1"/>
  <c r="I789" i="18"/>
  <c r="N789" i="18" s="1"/>
  <c r="J789" i="18"/>
  <c r="O789" i="18" s="1"/>
  <c r="K789" i="18"/>
  <c r="L789" i="18"/>
  <c r="M789" i="18" s="1"/>
  <c r="I790" i="18"/>
  <c r="N790" i="18" s="1"/>
  <c r="J790" i="18"/>
  <c r="O790" i="18" s="1"/>
  <c r="K790" i="18"/>
  <c r="L790" i="18"/>
  <c r="M790" i="18" s="1"/>
  <c r="I791" i="18"/>
  <c r="N791" i="18" s="1"/>
  <c r="J791" i="18"/>
  <c r="O791" i="18" s="1"/>
  <c r="K791" i="18"/>
  <c r="L791" i="18"/>
  <c r="M791" i="18" s="1"/>
  <c r="I792" i="18"/>
  <c r="N792" i="18" s="1"/>
  <c r="J792" i="18"/>
  <c r="O792" i="18" s="1"/>
  <c r="K792" i="18"/>
  <c r="L792" i="18"/>
  <c r="M792" i="18" s="1"/>
  <c r="I793" i="18"/>
  <c r="N793" i="18" s="1"/>
  <c r="J793" i="18"/>
  <c r="O793" i="18" s="1"/>
  <c r="K793" i="18"/>
  <c r="L793" i="18"/>
  <c r="M793" i="18" s="1"/>
  <c r="I794" i="18"/>
  <c r="N794" i="18" s="1"/>
  <c r="J794" i="18"/>
  <c r="O794" i="18" s="1"/>
  <c r="K794" i="18"/>
  <c r="L794" i="18"/>
  <c r="M794" i="18" s="1"/>
  <c r="I795" i="18"/>
  <c r="N795" i="18" s="1"/>
  <c r="J795" i="18"/>
  <c r="O795" i="18" s="1"/>
  <c r="K795" i="18"/>
  <c r="L795" i="18"/>
  <c r="M795" i="18" s="1"/>
  <c r="I796" i="18"/>
  <c r="N796" i="18" s="1"/>
  <c r="J796" i="18"/>
  <c r="O796" i="18" s="1"/>
  <c r="K796" i="18"/>
  <c r="L796" i="18"/>
  <c r="M796" i="18" s="1"/>
  <c r="I797" i="18"/>
  <c r="N797" i="18" s="1"/>
  <c r="J797" i="18"/>
  <c r="O797" i="18" s="1"/>
  <c r="K797" i="18"/>
  <c r="L797" i="18"/>
  <c r="M797" i="18" s="1"/>
  <c r="I798" i="18"/>
  <c r="N798" i="18" s="1"/>
  <c r="J798" i="18"/>
  <c r="O798" i="18" s="1"/>
  <c r="K798" i="18"/>
  <c r="L798" i="18"/>
  <c r="M798" i="18" s="1"/>
  <c r="I799" i="18"/>
  <c r="N799" i="18" s="1"/>
  <c r="J799" i="18"/>
  <c r="O799" i="18" s="1"/>
  <c r="K799" i="18"/>
  <c r="L799" i="18"/>
  <c r="M799" i="18" s="1"/>
  <c r="I800" i="18"/>
  <c r="N800" i="18" s="1"/>
  <c r="J800" i="18"/>
  <c r="O800" i="18" s="1"/>
  <c r="K800" i="18"/>
  <c r="L800" i="18"/>
  <c r="M800" i="18" s="1"/>
  <c r="I801" i="18"/>
  <c r="N801" i="18" s="1"/>
  <c r="J801" i="18"/>
  <c r="O801" i="18" s="1"/>
  <c r="K801" i="18"/>
  <c r="L801" i="18"/>
  <c r="M801" i="18" s="1"/>
  <c r="I802" i="18"/>
  <c r="N802" i="18" s="1"/>
  <c r="J802" i="18"/>
  <c r="O802" i="18" s="1"/>
  <c r="K802" i="18"/>
  <c r="L802" i="18"/>
  <c r="M802" i="18" s="1"/>
  <c r="I803" i="18"/>
  <c r="N803" i="18" s="1"/>
  <c r="J803" i="18"/>
  <c r="O803" i="18" s="1"/>
  <c r="K803" i="18"/>
  <c r="L803" i="18"/>
  <c r="M803" i="18" s="1"/>
  <c r="I804" i="18"/>
  <c r="N804" i="18" s="1"/>
  <c r="J804" i="18"/>
  <c r="O804" i="18" s="1"/>
  <c r="K804" i="18"/>
  <c r="L804" i="18"/>
  <c r="M804" i="18" s="1"/>
  <c r="I805" i="18"/>
  <c r="N805" i="18" s="1"/>
  <c r="J805" i="18"/>
  <c r="O805" i="18" s="1"/>
  <c r="K805" i="18"/>
  <c r="L805" i="18"/>
  <c r="M805" i="18" s="1"/>
  <c r="I806" i="18"/>
  <c r="N806" i="18" s="1"/>
  <c r="J806" i="18"/>
  <c r="O806" i="18" s="1"/>
  <c r="K806" i="18"/>
  <c r="L806" i="18"/>
  <c r="M806" i="18" s="1"/>
  <c r="I807" i="18"/>
  <c r="N807" i="18" s="1"/>
  <c r="J807" i="18"/>
  <c r="O807" i="18" s="1"/>
  <c r="K807" i="18"/>
  <c r="L807" i="18"/>
  <c r="M807" i="18" s="1"/>
  <c r="I808" i="18"/>
  <c r="N808" i="18" s="1"/>
  <c r="J808" i="18"/>
  <c r="O808" i="18" s="1"/>
  <c r="K808" i="18"/>
  <c r="L808" i="18"/>
  <c r="M808" i="18" s="1"/>
  <c r="I809" i="18"/>
  <c r="N809" i="18" s="1"/>
  <c r="J809" i="18"/>
  <c r="O809" i="18" s="1"/>
  <c r="K809" i="18"/>
  <c r="L809" i="18"/>
  <c r="M809" i="18" s="1"/>
  <c r="I810" i="18"/>
  <c r="N810" i="18" s="1"/>
  <c r="J810" i="18"/>
  <c r="O810" i="18" s="1"/>
  <c r="K810" i="18"/>
  <c r="L810" i="18"/>
  <c r="M810" i="18" s="1"/>
  <c r="I811" i="18"/>
  <c r="N811" i="18" s="1"/>
  <c r="J811" i="18"/>
  <c r="O811" i="18" s="1"/>
  <c r="K811" i="18"/>
  <c r="L811" i="18"/>
  <c r="M811" i="18" s="1"/>
  <c r="I812" i="18"/>
  <c r="N812" i="18" s="1"/>
  <c r="J812" i="18"/>
  <c r="O812" i="18" s="1"/>
  <c r="K812" i="18"/>
  <c r="L812" i="18"/>
  <c r="M812" i="18" s="1"/>
  <c r="I813" i="18"/>
  <c r="N813" i="18" s="1"/>
  <c r="J813" i="18"/>
  <c r="O813" i="18" s="1"/>
  <c r="K813" i="18"/>
  <c r="L813" i="18"/>
  <c r="M813" i="18" s="1"/>
  <c r="I814" i="18"/>
  <c r="N814" i="18" s="1"/>
  <c r="J814" i="18"/>
  <c r="O814" i="18" s="1"/>
  <c r="K814" i="18"/>
  <c r="L814" i="18"/>
  <c r="M814" i="18" s="1"/>
  <c r="I815" i="18"/>
  <c r="N815" i="18" s="1"/>
  <c r="J815" i="18"/>
  <c r="O815" i="18" s="1"/>
  <c r="K815" i="18"/>
  <c r="L815" i="18"/>
  <c r="M815" i="18" s="1"/>
  <c r="I816" i="18"/>
  <c r="N816" i="18" s="1"/>
  <c r="J816" i="18"/>
  <c r="O816" i="18" s="1"/>
  <c r="K816" i="18"/>
  <c r="L816" i="18"/>
  <c r="M816" i="18" s="1"/>
  <c r="I817" i="18"/>
  <c r="N817" i="18" s="1"/>
  <c r="J817" i="18"/>
  <c r="O817" i="18" s="1"/>
  <c r="K817" i="18"/>
  <c r="L817" i="18"/>
  <c r="M817" i="18" s="1"/>
  <c r="I818" i="18"/>
  <c r="N818" i="18" s="1"/>
  <c r="J818" i="18"/>
  <c r="O818" i="18" s="1"/>
  <c r="K818" i="18"/>
  <c r="L818" i="18"/>
  <c r="M818" i="18" s="1"/>
  <c r="I819" i="18"/>
  <c r="N819" i="18" s="1"/>
  <c r="J819" i="18"/>
  <c r="O819" i="18" s="1"/>
  <c r="K819" i="18"/>
  <c r="L819" i="18"/>
  <c r="M819" i="18" s="1"/>
  <c r="I820" i="18"/>
  <c r="N820" i="18" s="1"/>
  <c r="J820" i="18"/>
  <c r="O820" i="18" s="1"/>
  <c r="K820" i="18"/>
  <c r="L820" i="18"/>
  <c r="M820" i="18" s="1"/>
  <c r="I821" i="18"/>
  <c r="N821" i="18" s="1"/>
  <c r="J821" i="18"/>
  <c r="O821" i="18" s="1"/>
  <c r="K821" i="18"/>
  <c r="L821" i="18"/>
  <c r="M821" i="18" s="1"/>
  <c r="I822" i="18"/>
  <c r="N822" i="18" s="1"/>
  <c r="J822" i="18"/>
  <c r="O822" i="18" s="1"/>
  <c r="K822" i="18"/>
  <c r="L822" i="18"/>
  <c r="M822" i="18" s="1"/>
  <c r="I823" i="18"/>
  <c r="N823" i="18" s="1"/>
  <c r="J823" i="18"/>
  <c r="O823" i="18" s="1"/>
  <c r="K823" i="18"/>
  <c r="L823" i="18"/>
  <c r="M823" i="18" s="1"/>
  <c r="I824" i="18"/>
  <c r="N824" i="18" s="1"/>
  <c r="J824" i="18"/>
  <c r="O824" i="18" s="1"/>
  <c r="K824" i="18"/>
  <c r="L824" i="18"/>
  <c r="M824" i="18" s="1"/>
  <c r="I825" i="18"/>
  <c r="N825" i="18" s="1"/>
  <c r="J825" i="18"/>
  <c r="O825" i="18" s="1"/>
  <c r="K825" i="18"/>
  <c r="L825" i="18"/>
  <c r="M825" i="18" s="1"/>
  <c r="I826" i="18"/>
  <c r="N826" i="18" s="1"/>
  <c r="J826" i="18"/>
  <c r="O826" i="18" s="1"/>
  <c r="K826" i="18"/>
  <c r="L826" i="18"/>
  <c r="M826" i="18" s="1"/>
  <c r="I827" i="18"/>
  <c r="N827" i="18" s="1"/>
  <c r="J827" i="18"/>
  <c r="O827" i="18" s="1"/>
  <c r="K827" i="18"/>
  <c r="L827" i="18"/>
  <c r="M827" i="18" s="1"/>
  <c r="I828" i="18"/>
  <c r="N828" i="18" s="1"/>
  <c r="J828" i="18"/>
  <c r="O828" i="18" s="1"/>
  <c r="K828" i="18"/>
  <c r="L828" i="18"/>
  <c r="M828" i="18" s="1"/>
  <c r="I829" i="18"/>
  <c r="N829" i="18" s="1"/>
  <c r="J829" i="18"/>
  <c r="O829" i="18" s="1"/>
  <c r="K829" i="18"/>
  <c r="L829" i="18"/>
  <c r="M829" i="18" s="1"/>
  <c r="I830" i="18"/>
  <c r="N830" i="18" s="1"/>
  <c r="J830" i="18"/>
  <c r="O830" i="18" s="1"/>
  <c r="K830" i="18"/>
  <c r="L830" i="18"/>
  <c r="M830" i="18" s="1"/>
  <c r="I831" i="18"/>
  <c r="N831" i="18" s="1"/>
  <c r="J831" i="18"/>
  <c r="O831" i="18" s="1"/>
  <c r="K831" i="18"/>
  <c r="L831" i="18"/>
  <c r="M831" i="18" s="1"/>
  <c r="I832" i="18"/>
  <c r="N832" i="18" s="1"/>
  <c r="J832" i="18"/>
  <c r="O832" i="18" s="1"/>
  <c r="K832" i="18"/>
  <c r="L832" i="18"/>
  <c r="M832" i="18" s="1"/>
  <c r="I833" i="18"/>
  <c r="N833" i="18" s="1"/>
  <c r="J833" i="18"/>
  <c r="O833" i="18" s="1"/>
  <c r="K833" i="18"/>
  <c r="L833" i="18"/>
  <c r="M833" i="18" s="1"/>
  <c r="I834" i="18"/>
  <c r="N834" i="18" s="1"/>
  <c r="J834" i="18"/>
  <c r="O834" i="18" s="1"/>
  <c r="K834" i="18"/>
  <c r="L834" i="18"/>
  <c r="M834" i="18" s="1"/>
  <c r="I835" i="18"/>
  <c r="N835" i="18" s="1"/>
  <c r="J835" i="18"/>
  <c r="O835" i="18" s="1"/>
  <c r="K835" i="18"/>
  <c r="L835" i="18"/>
  <c r="M835" i="18" s="1"/>
  <c r="I836" i="18"/>
  <c r="N836" i="18" s="1"/>
  <c r="J836" i="18"/>
  <c r="O836" i="18" s="1"/>
  <c r="K836" i="18"/>
  <c r="L836" i="18"/>
  <c r="M836" i="18" s="1"/>
  <c r="I837" i="18"/>
  <c r="N837" i="18" s="1"/>
  <c r="J837" i="18"/>
  <c r="O837" i="18" s="1"/>
  <c r="K837" i="18"/>
  <c r="L837" i="18"/>
  <c r="M837" i="18" s="1"/>
  <c r="I838" i="18"/>
  <c r="N838" i="18" s="1"/>
  <c r="J838" i="18"/>
  <c r="O838" i="18" s="1"/>
  <c r="K838" i="18"/>
  <c r="L838" i="18"/>
  <c r="M838" i="18" s="1"/>
  <c r="I839" i="18"/>
  <c r="N839" i="18" s="1"/>
  <c r="J839" i="18"/>
  <c r="O839" i="18" s="1"/>
  <c r="K839" i="18"/>
  <c r="L839" i="18"/>
  <c r="M839" i="18" s="1"/>
  <c r="I840" i="18"/>
  <c r="N840" i="18" s="1"/>
  <c r="J840" i="18"/>
  <c r="O840" i="18" s="1"/>
  <c r="K840" i="18"/>
  <c r="L840" i="18"/>
  <c r="M840" i="18" s="1"/>
  <c r="I841" i="18"/>
  <c r="N841" i="18" s="1"/>
  <c r="J841" i="18"/>
  <c r="O841" i="18" s="1"/>
  <c r="K841" i="18"/>
  <c r="L841" i="18"/>
  <c r="M841" i="18" s="1"/>
  <c r="I842" i="18"/>
  <c r="N842" i="18" s="1"/>
  <c r="J842" i="18"/>
  <c r="O842" i="18" s="1"/>
  <c r="K842" i="18"/>
  <c r="L842" i="18"/>
  <c r="M842" i="18" s="1"/>
  <c r="I843" i="18"/>
  <c r="N843" i="18" s="1"/>
  <c r="J843" i="18"/>
  <c r="O843" i="18" s="1"/>
  <c r="K843" i="18"/>
  <c r="L843" i="18"/>
  <c r="M843" i="18" s="1"/>
  <c r="I844" i="18"/>
  <c r="N844" i="18" s="1"/>
  <c r="J844" i="18"/>
  <c r="O844" i="18" s="1"/>
  <c r="K844" i="18"/>
  <c r="L844" i="18"/>
  <c r="M844" i="18" s="1"/>
  <c r="I845" i="18"/>
  <c r="N845" i="18" s="1"/>
  <c r="J845" i="18"/>
  <c r="O845" i="18" s="1"/>
  <c r="K845" i="18"/>
  <c r="L845" i="18"/>
  <c r="M845" i="18" s="1"/>
  <c r="I846" i="18"/>
  <c r="N846" i="18" s="1"/>
  <c r="J846" i="18"/>
  <c r="O846" i="18" s="1"/>
  <c r="K846" i="18"/>
  <c r="L846" i="18"/>
  <c r="M846" i="18" s="1"/>
  <c r="I847" i="18"/>
  <c r="N847" i="18" s="1"/>
  <c r="J847" i="18"/>
  <c r="O847" i="18" s="1"/>
  <c r="K847" i="18"/>
  <c r="L847" i="18"/>
  <c r="M847" i="18" s="1"/>
  <c r="I848" i="18"/>
  <c r="N848" i="18" s="1"/>
  <c r="J848" i="18"/>
  <c r="O848" i="18" s="1"/>
  <c r="K848" i="18"/>
  <c r="L848" i="18"/>
  <c r="M848" i="18" s="1"/>
  <c r="I849" i="18"/>
  <c r="N849" i="18" s="1"/>
  <c r="J849" i="18"/>
  <c r="O849" i="18" s="1"/>
  <c r="K849" i="18"/>
  <c r="L849" i="18"/>
  <c r="M849" i="18" s="1"/>
  <c r="I850" i="18"/>
  <c r="N850" i="18" s="1"/>
  <c r="J850" i="18"/>
  <c r="O850" i="18" s="1"/>
  <c r="K850" i="18"/>
  <c r="L850" i="18"/>
  <c r="M850" i="18" s="1"/>
  <c r="I851" i="18"/>
  <c r="N851" i="18" s="1"/>
  <c r="J851" i="18"/>
  <c r="O851" i="18" s="1"/>
  <c r="K851" i="18"/>
  <c r="L851" i="18"/>
  <c r="M851" i="18" s="1"/>
  <c r="I852" i="18"/>
  <c r="N852" i="18" s="1"/>
  <c r="J852" i="18"/>
  <c r="O852" i="18" s="1"/>
  <c r="K852" i="18"/>
  <c r="L852" i="18"/>
  <c r="M852" i="18" s="1"/>
  <c r="I853" i="18"/>
  <c r="N853" i="18" s="1"/>
  <c r="J853" i="18"/>
  <c r="O853" i="18" s="1"/>
  <c r="K853" i="18"/>
  <c r="L853" i="18"/>
  <c r="M853" i="18" s="1"/>
  <c r="I854" i="18"/>
  <c r="N854" i="18" s="1"/>
  <c r="J854" i="18"/>
  <c r="O854" i="18" s="1"/>
  <c r="K854" i="18"/>
  <c r="L854" i="18"/>
  <c r="M854" i="18" s="1"/>
  <c r="I855" i="18"/>
  <c r="N855" i="18" s="1"/>
  <c r="J855" i="18"/>
  <c r="O855" i="18" s="1"/>
  <c r="K855" i="18"/>
  <c r="L855" i="18"/>
  <c r="M855" i="18" s="1"/>
  <c r="I856" i="18"/>
  <c r="N856" i="18" s="1"/>
  <c r="J856" i="18"/>
  <c r="O856" i="18" s="1"/>
  <c r="K856" i="18"/>
  <c r="L856" i="18"/>
  <c r="M856" i="18" s="1"/>
  <c r="I857" i="18"/>
  <c r="N857" i="18" s="1"/>
  <c r="J857" i="18"/>
  <c r="O857" i="18" s="1"/>
  <c r="K857" i="18"/>
  <c r="L857" i="18"/>
  <c r="M857" i="18" s="1"/>
  <c r="I858" i="18"/>
  <c r="N858" i="18" s="1"/>
  <c r="J858" i="18"/>
  <c r="O858" i="18" s="1"/>
  <c r="K858" i="18"/>
  <c r="L858" i="18"/>
  <c r="M858" i="18" s="1"/>
  <c r="I859" i="18"/>
  <c r="N859" i="18" s="1"/>
  <c r="J859" i="18"/>
  <c r="O859" i="18" s="1"/>
  <c r="K859" i="18"/>
  <c r="L859" i="18"/>
  <c r="M859" i="18" s="1"/>
  <c r="I860" i="18"/>
  <c r="N860" i="18" s="1"/>
  <c r="J860" i="18"/>
  <c r="O860" i="18" s="1"/>
  <c r="K860" i="18"/>
  <c r="L860" i="18"/>
  <c r="M860" i="18" s="1"/>
  <c r="I861" i="18"/>
  <c r="N861" i="18" s="1"/>
  <c r="J861" i="18"/>
  <c r="O861" i="18" s="1"/>
  <c r="K861" i="18"/>
  <c r="L861" i="18"/>
  <c r="M861" i="18" s="1"/>
  <c r="I862" i="18"/>
  <c r="N862" i="18" s="1"/>
  <c r="J862" i="18"/>
  <c r="O862" i="18" s="1"/>
  <c r="K862" i="18"/>
  <c r="L862" i="18"/>
  <c r="M862" i="18" s="1"/>
  <c r="I863" i="18"/>
  <c r="N863" i="18" s="1"/>
  <c r="J863" i="18"/>
  <c r="O863" i="18" s="1"/>
  <c r="K863" i="18"/>
  <c r="L863" i="18"/>
  <c r="M863" i="18" s="1"/>
  <c r="I864" i="18"/>
  <c r="N864" i="18" s="1"/>
  <c r="J864" i="18"/>
  <c r="O864" i="18" s="1"/>
  <c r="K864" i="18"/>
  <c r="L864" i="18"/>
  <c r="M864" i="18" s="1"/>
  <c r="I865" i="18"/>
  <c r="N865" i="18" s="1"/>
  <c r="J865" i="18"/>
  <c r="O865" i="18" s="1"/>
  <c r="K865" i="18"/>
  <c r="L865" i="18"/>
  <c r="M865" i="18" s="1"/>
  <c r="I866" i="18"/>
  <c r="N866" i="18" s="1"/>
  <c r="J866" i="18"/>
  <c r="O866" i="18" s="1"/>
  <c r="K866" i="18"/>
  <c r="L866" i="18"/>
  <c r="M866" i="18" s="1"/>
  <c r="I867" i="18"/>
  <c r="N867" i="18" s="1"/>
  <c r="J867" i="18"/>
  <c r="O867" i="18" s="1"/>
  <c r="K867" i="18"/>
  <c r="L867" i="18"/>
  <c r="M867" i="18" s="1"/>
  <c r="I868" i="18"/>
  <c r="N868" i="18" s="1"/>
  <c r="J868" i="18"/>
  <c r="O868" i="18" s="1"/>
  <c r="K868" i="18"/>
  <c r="L868" i="18"/>
  <c r="M868" i="18" s="1"/>
  <c r="I869" i="18"/>
  <c r="N869" i="18" s="1"/>
  <c r="J869" i="18"/>
  <c r="O869" i="18" s="1"/>
  <c r="K869" i="18"/>
  <c r="L869" i="18"/>
  <c r="M869" i="18" s="1"/>
  <c r="I870" i="18"/>
  <c r="N870" i="18" s="1"/>
  <c r="J870" i="18"/>
  <c r="O870" i="18" s="1"/>
  <c r="K870" i="18"/>
  <c r="L870" i="18"/>
  <c r="M870" i="18" s="1"/>
  <c r="I871" i="18"/>
  <c r="N871" i="18" s="1"/>
  <c r="J871" i="18"/>
  <c r="O871" i="18" s="1"/>
  <c r="K871" i="18"/>
  <c r="L871" i="18"/>
  <c r="M871" i="18" s="1"/>
  <c r="I872" i="18"/>
  <c r="N872" i="18" s="1"/>
  <c r="J872" i="18"/>
  <c r="O872" i="18" s="1"/>
  <c r="K872" i="18"/>
  <c r="L872" i="18"/>
  <c r="M872" i="18" s="1"/>
  <c r="I873" i="18"/>
  <c r="N873" i="18" s="1"/>
  <c r="J873" i="18"/>
  <c r="O873" i="18" s="1"/>
  <c r="K873" i="18"/>
  <c r="L873" i="18"/>
  <c r="M873" i="18" s="1"/>
  <c r="I874" i="18"/>
  <c r="N874" i="18" s="1"/>
  <c r="J874" i="18"/>
  <c r="O874" i="18" s="1"/>
  <c r="K874" i="18"/>
  <c r="L874" i="18"/>
  <c r="M874" i="18" s="1"/>
  <c r="I875" i="18"/>
  <c r="N875" i="18" s="1"/>
  <c r="J875" i="18"/>
  <c r="O875" i="18" s="1"/>
  <c r="K875" i="18"/>
  <c r="L875" i="18"/>
  <c r="M875" i="18" s="1"/>
  <c r="I876" i="18"/>
  <c r="N876" i="18" s="1"/>
  <c r="J876" i="18"/>
  <c r="O876" i="18" s="1"/>
  <c r="K876" i="18"/>
  <c r="L876" i="18"/>
  <c r="M876" i="18" s="1"/>
  <c r="I877" i="18"/>
  <c r="N877" i="18" s="1"/>
  <c r="J877" i="18"/>
  <c r="O877" i="18" s="1"/>
  <c r="K877" i="18"/>
  <c r="L877" i="18"/>
  <c r="M877" i="18" s="1"/>
  <c r="I878" i="18"/>
  <c r="N878" i="18" s="1"/>
  <c r="J878" i="18"/>
  <c r="O878" i="18" s="1"/>
  <c r="K878" i="18"/>
  <c r="L878" i="18"/>
  <c r="M878" i="18" s="1"/>
  <c r="I879" i="18"/>
  <c r="N879" i="18" s="1"/>
  <c r="J879" i="18"/>
  <c r="O879" i="18" s="1"/>
  <c r="K879" i="18"/>
  <c r="L879" i="18"/>
  <c r="M879" i="18" s="1"/>
  <c r="I880" i="18"/>
  <c r="N880" i="18" s="1"/>
  <c r="J880" i="18"/>
  <c r="O880" i="18" s="1"/>
  <c r="K880" i="18"/>
  <c r="L880" i="18"/>
  <c r="M880" i="18" s="1"/>
  <c r="I881" i="18"/>
  <c r="N881" i="18" s="1"/>
  <c r="J881" i="18"/>
  <c r="O881" i="18" s="1"/>
  <c r="K881" i="18"/>
  <c r="L881" i="18"/>
  <c r="M881" i="18" s="1"/>
  <c r="I882" i="18"/>
  <c r="N882" i="18" s="1"/>
  <c r="J882" i="18"/>
  <c r="O882" i="18" s="1"/>
  <c r="K882" i="18"/>
  <c r="L882" i="18"/>
  <c r="M882" i="18" s="1"/>
  <c r="I883" i="18"/>
  <c r="N883" i="18" s="1"/>
  <c r="J883" i="18"/>
  <c r="O883" i="18" s="1"/>
  <c r="K883" i="18"/>
  <c r="L883" i="18"/>
  <c r="M883" i="18" s="1"/>
  <c r="I884" i="18"/>
  <c r="N884" i="18" s="1"/>
  <c r="J884" i="18"/>
  <c r="O884" i="18" s="1"/>
  <c r="K884" i="18"/>
  <c r="L884" i="18"/>
  <c r="M884" i="18" s="1"/>
  <c r="I885" i="18"/>
  <c r="N885" i="18" s="1"/>
  <c r="J885" i="18"/>
  <c r="O885" i="18" s="1"/>
  <c r="K885" i="18"/>
  <c r="L885" i="18"/>
  <c r="M885" i="18" s="1"/>
  <c r="I886" i="18"/>
  <c r="N886" i="18" s="1"/>
  <c r="J886" i="18"/>
  <c r="O886" i="18" s="1"/>
  <c r="K886" i="18"/>
  <c r="L886" i="18"/>
  <c r="M886" i="18" s="1"/>
  <c r="I887" i="18"/>
  <c r="N887" i="18" s="1"/>
  <c r="J887" i="18"/>
  <c r="O887" i="18" s="1"/>
  <c r="K887" i="18"/>
  <c r="L887" i="18"/>
  <c r="M887" i="18" s="1"/>
  <c r="I888" i="18"/>
  <c r="N888" i="18" s="1"/>
  <c r="J888" i="18"/>
  <c r="O888" i="18" s="1"/>
  <c r="K888" i="18"/>
  <c r="L888" i="18"/>
  <c r="M888" i="18" s="1"/>
  <c r="I889" i="18"/>
  <c r="N889" i="18" s="1"/>
  <c r="J889" i="18"/>
  <c r="O889" i="18" s="1"/>
  <c r="K889" i="18"/>
  <c r="L889" i="18"/>
  <c r="M889" i="18" s="1"/>
  <c r="I890" i="18"/>
  <c r="N890" i="18" s="1"/>
  <c r="J890" i="18"/>
  <c r="O890" i="18" s="1"/>
  <c r="K890" i="18"/>
  <c r="L890" i="18"/>
  <c r="M890" i="18" s="1"/>
  <c r="I891" i="18"/>
  <c r="N891" i="18" s="1"/>
  <c r="J891" i="18"/>
  <c r="O891" i="18" s="1"/>
  <c r="K891" i="18"/>
  <c r="L891" i="18"/>
  <c r="M891" i="18" s="1"/>
  <c r="I892" i="18"/>
  <c r="N892" i="18" s="1"/>
  <c r="J892" i="18"/>
  <c r="O892" i="18" s="1"/>
  <c r="K892" i="18"/>
  <c r="L892" i="18"/>
  <c r="M892" i="18" s="1"/>
  <c r="I893" i="18"/>
  <c r="N893" i="18" s="1"/>
  <c r="J893" i="18"/>
  <c r="O893" i="18" s="1"/>
  <c r="K893" i="18"/>
  <c r="L893" i="18"/>
  <c r="M893" i="18" s="1"/>
  <c r="I894" i="18"/>
  <c r="N894" i="18" s="1"/>
  <c r="J894" i="18"/>
  <c r="O894" i="18" s="1"/>
  <c r="K894" i="18"/>
  <c r="L894" i="18"/>
  <c r="M894" i="18" s="1"/>
  <c r="I895" i="18"/>
  <c r="N895" i="18" s="1"/>
  <c r="J895" i="18"/>
  <c r="O895" i="18" s="1"/>
  <c r="K895" i="18"/>
  <c r="L895" i="18"/>
  <c r="M895" i="18" s="1"/>
  <c r="I896" i="18"/>
  <c r="N896" i="18" s="1"/>
  <c r="J896" i="18"/>
  <c r="O896" i="18" s="1"/>
  <c r="K896" i="18"/>
  <c r="L896" i="18"/>
  <c r="M896" i="18" s="1"/>
  <c r="I897" i="18"/>
  <c r="N897" i="18" s="1"/>
  <c r="J897" i="18"/>
  <c r="O897" i="18" s="1"/>
  <c r="K897" i="18"/>
  <c r="L897" i="18"/>
  <c r="M897" i="18" s="1"/>
  <c r="I898" i="18"/>
  <c r="N898" i="18" s="1"/>
  <c r="J898" i="18"/>
  <c r="O898" i="18" s="1"/>
  <c r="K898" i="18"/>
  <c r="L898" i="18"/>
  <c r="M898" i="18" s="1"/>
  <c r="I899" i="18"/>
  <c r="N899" i="18" s="1"/>
  <c r="J899" i="18"/>
  <c r="O899" i="18" s="1"/>
  <c r="K899" i="18"/>
  <c r="L899" i="18"/>
  <c r="M899" i="18" s="1"/>
  <c r="I900" i="18"/>
  <c r="N900" i="18" s="1"/>
  <c r="J900" i="18"/>
  <c r="O900" i="18" s="1"/>
  <c r="K900" i="18"/>
  <c r="L900" i="18"/>
  <c r="M900" i="18" s="1"/>
  <c r="I901" i="18"/>
  <c r="N901" i="18" s="1"/>
  <c r="J901" i="18"/>
  <c r="O901" i="18" s="1"/>
  <c r="K901" i="18"/>
  <c r="L901" i="18"/>
  <c r="M901" i="18" s="1"/>
  <c r="I902" i="18"/>
  <c r="N902" i="18" s="1"/>
  <c r="J902" i="18"/>
  <c r="O902" i="18" s="1"/>
  <c r="K902" i="18"/>
  <c r="L902" i="18"/>
  <c r="M902" i="18" s="1"/>
  <c r="I903" i="18"/>
  <c r="N903" i="18" s="1"/>
  <c r="J903" i="18"/>
  <c r="O903" i="18" s="1"/>
  <c r="K903" i="18"/>
  <c r="L903" i="18"/>
  <c r="M903" i="18" s="1"/>
  <c r="I904" i="18"/>
  <c r="N904" i="18" s="1"/>
  <c r="J904" i="18"/>
  <c r="O904" i="18" s="1"/>
  <c r="K904" i="18"/>
  <c r="L904" i="18"/>
  <c r="M904" i="18" s="1"/>
  <c r="I905" i="18"/>
  <c r="N905" i="18" s="1"/>
  <c r="J905" i="18"/>
  <c r="O905" i="18" s="1"/>
  <c r="K905" i="18"/>
  <c r="L905" i="18"/>
  <c r="M905" i="18" s="1"/>
  <c r="I906" i="18"/>
  <c r="N906" i="18" s="1"/>
  <c r="J906" i="18"/>
  <c r="O906" i="18" s="1"/>
  <c r="K906" i="18"/>
  <c r="L906" i="18"/>
  <c r="M906" i="18" s="1"/>
  <c r="I907" i="18"/>
  <c r="N907" i="18" s="1"/>
  <c r="J907" i="18"/>
  <c r="O907" i="18" s="1"/>
  <c r="K907" i="18"/>
  <c r="L907" i="18"/>
  <c r="M907" i="18" s="1"/>
  <c r="I908" i="18"/>
  <c r="N908" i="18" s="1"/>
  <c r="J908" i="18"/>
  <c r="O908" i="18" s="1"/>
  <c r="K908" i="18"/>
  <c r="L908" i="18"/>
  <c r="M908" i="18" s="1"/>
  <c r="I909" i="18"/>
  <c r="N909" i="18" s="1"/>
  <c r="J909" i="18"/>
  <c r="O909" i="18" s="1"/>
  <c r="K909" i="18"/>
  <c r="L909" i="18"/>
  <c r="M909" i="18" s="1"/>
  <c r="I910" i="18"/>
  <c r="N910" i="18" s="1"/>
  <c r="J910" i="18"/>
  <c r="O910" i="18" s="1"/>
  <c r="K910" i="18"/>
  <c r="L910" i="18"/>
  <c r="M910" i="18" s="1"/>
  <c r="I911" i="18"/>
  <c r="N911" i="18" s="1"/>
  <c r="J911" i="18"/>
  <c r="O911" i="18" s="1"/>
  <c r="K911" i="18"/>
  <c r="L911" i="18"/>
  <c r="M911" i="18" s="1"/>
  <c r="I912" i="18"/>
  <c r="N912" i="18" s="1"/>
  <c r="J912" i="18"/>
  <c r="O912" i="18" s="1"/>
  <c r="K912" i="18"/>
  <c r="L912" i="18"/>
  <c r="M912" i="18" s="1"/>
  <c r="I913" i="18"/>
  <c r="N913" i="18" s="1"/>
  <c r="J913" i="18"/>
  <c r="O913" i="18" s="1"/>
  <c r="K913" i="18"/>
  <c r="L913" i="18"/>
  <c r="M913" i="18" s="1"/>
  <c r="I914" i="18"/>
  <c r="N914" i="18" s="1"/>
  <c r="J914" i="18"/>
  <c r="O914" i="18" s="1"/>
  <c r="K914" i="18"/>
  <c r="L914" i="18"/>
  <c r="M914" i="18" s="1"/>
  <c r="I915" i="18"/>
  <c r="N915" i="18" s="1"/>
  <c r="J915" i="18"/>
  <c r="O915" i="18" s="1"/>
  <c r="K915" i="18"/>
  <c r="L915" i="18"/>
  <c r="M915" i="18" s="1"/>
  <c r="I916" i="18"/>
  <c r="N916" i="18" s="1"/>
  <c r="J916" i="18"/>
  <c r="O916" i="18" s="1"/>
  <c r="K916" i="18"/>
  <c r="L916" i="18"/>
  <c r="M916" i="18" s="1"/>
  <c r="I917" i="18"/>
  <c r="N917" i="18" s="1"/>
  <c r="J917" i="18"/>
  <c r="O917" i="18" s="1"/>
  <c r="K917" i="18"/>
  <c r="L917" i="18"/>
  <c r="M917" i="18" s="1"/>
  <c r="I918" i="18"/>
  <c r="N918" i="18" s="1"/>
  <c r="J918" i="18"/>
  <c r="O918" i="18" s="1"/>
  <c r="K918" i="18"/>
  <c r="L918" i="18"/>
  <c r="M918" i="18" s="1"/>
  <c r="I919" i="18"/>
  <c r="N919" i="18" s="1"/>
  <c r="J919" i="18"/>
  <c r="O919" i="18" s="1"/>
  <c r="K919" i="18"/>
  <c r="L919" i="18"/>
  <c r="M919" i="18" s="1"/>
  <c r="I920" i="18"/>
  <c r="N920" i="18" s="1"/>
  <c r="J920" i="18"/>
  <c r="O920" i="18" s="1"/>
  <c r="K920" i="18"/>
  <c r="L920" i="18"/>
  <c r="M920" i="18" s="1"/>
  <c r="I921" i="18"/>
  <c r="N921" i="18" s="1"/>
  <c r="J921" i="18"/>
  <c r="O921" i="18" s="1"/>
  <c r="K921" i="18"/>
  <c r="L921" i="18"/>
  <c r="M921" i="18" s="1"/>
  <c r="I922" i="18"/>
  <c r="N922" i="18" s="1"/>
  <c r="J922" i="18"/>
  <c r="O922" i="18" s="1"/>
  <c r="K922" i="18"/>
  <c r="L922" i="18"/>
  <c r="M922" i="18" s="1"/>
  <c r="I923" i="18"/>
  <c r="N923" i="18" s="1"/>
  <c r="J923" i="18"/>
  <c r="O923" i="18" s="1"/>
  <c r="K923" i="18"/>
  <c r="L923" i="18"/>
  <c r="M923" i="18" s="1"/>
  <c r="I924" i="18"/>
  <c r="N924" i="18" s="1"/>
  <c r="J924" i="18"/>
  <c r="O924" i="18" s="1"/>
  <c r="K924" i="18"/>
  <c r="L924" i="18"/>
  <c r="M924" i="18" s="1"/>
  <c r="I925" i="18"/>
  <c r="N925" i="18" s="1"/>
  <c r="J925" i="18"/>
  <c r="O925" i="18" s="1"/>
  <c r="K925" i="18"/>
  <c r="L925" i="18"/>
  <c r="M925" i="18" s="1"/>
  <c r="I926" i="18"/>
  <c r="N926" i="18" s="1"/>
  <c r="J926" i="18"/>
  <c r="O926" i="18" s="1"/>
  <c r="K926" i="18"/>
  <c r="L926" i="18"/>
  <c r="M926" i="18" s="1"/>
  <c r="I927" i="18"/>
  <c r="N927" i="18" s="1"/>
  <c r="J927" i="18"/>
  <c r="O927" i="18" s="1"/>
  <c r="K927" i="18"/>
  <c r="L927" i="18"/>
  <c r="M927" i="18" s="1"/>
  <c r="I928" i="18"/>
  <c r="N928" i="18" s="1"/>
  <c r="J928" i="18"/>
  <c r="O928" i="18" s="1"/>
  <c r="K928" i="18"/>
  <c r="L928" i="18"/>
  <c r="M928" i="18" s="1"/>
  <c r="I929" i="18"/>
  <c r="N929" i="18" s="1"/>
  <c r="J929" i="18"/>
  <c r="O929" i="18" s="1"/>
  <c r="K929" i="18"/>
  <c r="L929" i="18"/>
  <c r="M929" i="18" s="1"/>
  <c r="I930" i="18"/>
  <c r="N930" i="18" s="1"/>
  <c r="J930" i="18"/>
  <c r="O930" i="18" s="1"/>
  <c r="K930" i="18"/>
  <c r="L930" i="18"/>
  <c r="M930" i="18" s="1"/>
  <c r="I931" i="18"/>
  <c r="N931" i="18" s="1"/>
  <c r="J931" i="18"/>
  <c r="O931" i="18" s="1"/>
  <c r="K931" i="18"/>
  <c r="L931" i="18"/>
  <c r="M931" i="18" s="1"/>
  <c r="I932" i="18"/>
  <c r="N932" i="18" s="1"/>
  <c r="J932" i="18"/>
  <c r="O932" i="18" s="1"/>
  <c r="K932" i="18"/>
  <c r="L932" i="18"/>
  <c r="M932" i="18" s="1"/>
  <c r="I933" i="18"/>
  <c r="N933" i="18" s="1"/>
  <c r="J933" i="18"/>
  <c r="O933" i="18" s="1"/>
  <c r="K933" i="18"/>
  <c r="L933" i="18"/>
  <c r="M933" i="18" s="1"/>
  <c r="I934" i="18"/>
  <c r="N934" i="18" s="1"/>
  <c r="J934" i="18"/>
  <c r="O934" i="18" s="1"/>
  <c r="K934" i="18"/>
  <c r="L934" i="18"/>
  <c r="M934" i="18" s="1"/>
  <c r="I935" i="18"/>
  <c r="N935" i="18" s="1"/>
  <c r="J935" i="18"/>
  <c r="O935" i="18" s="1"/>
  <c r="K935" i="18"/>
  <c r="L935" i="18"/>
  <c r="M935" i="18" s="1"/>
  <c r="I936" i="18"/>
  <c r="N936" i="18" s="1"/>
  <c r="J936" i="18"/>
  <c r="O936" i="18" s="1"/>
  <c r="K936" i="18"/>
  <c r="L936" i="18"/>
  <c r="M936" i="18" s="1"/>
  <c r="I937" i="18"/>
  <c r="N937" i="18" s="1"/>
  <c r="J937" i="18"/>
  <c r="O937" i="18" s="1"/>
  <c r="K937" i="18"/>
  <c r="L937" i="18"/>
  <c r="M937" i="18" s="1"/>
  <c r="I938" i="18"/>
  <c r="N938" i="18" s="1"/>
  <c r="J938" i="18"/>
  <c r="O938" i="18" s="1"/>
  <c r="K938" i="18"/>
  <c r="L938" i="18"/>
  <c r="M938" i="18" s="1"/>
  <c r="I939" i="18"/>
  <c r="N939" i="18" s="1"/>
  <c r="J939" i="18"/>
  <c r="O939" i="18" s="1"/>
  <c r="K939" i="18"/>
  <c r="L939" i="18"/>
  <c r="M939" i="18" s="1"/>
  <c r="I940" i="18"/>
  <c r="N940" i="18" s="1"/>
  <c r="J940" i="18"/>
  <c r="O940" i="18" s="1"/>
  <c r="K940" i="18"/>
  <c r="L940" i="18"/>
  <c r="M940" i="18" s="1"/>
  <c r="I941" i="18"/>
  <c r="N941" i="18" s="1"/>
  <c r="J941" i="18"/>
  <c r="O941" i="18" s="1"/>
  <c r="K941" i="18"/>
  <c r="L941" i="18"/>
  <c r="M941" i="18" s="1"/>
  <c r="I942" i="18"/>
  <c r="N942" i="18" s="1"/>
  <c r="J942" i="18"/>
  <c r="O942" i="18" s="1"/>
  <c r="K942" i="18"/>
  <c r="L942" i="18"/>
  <c r="M942" i="18" s="1"/>
  <c r="I943" i="18"/>
  <c r="N943" i="18" s="1"/>
  <c r="J943" i="18"/>
  <c r="O943" i="18" s="1"/>
  <c r="K943" i="18"/>
  <c r="L943" i="18"/>
  <c r="M943" i="18" s="1"/>
  <c r="I944" i="18"/>
  <c r="N944" i="18" s="1"/>
  <c r="J944" i="18"/>
  <c r="O944" i="18" s="1"/>
  <c r="K944" i="18"/>
  <c r="L944" i="18"/>
  <c r="M944" i="18" s="1"/>
  <c r="I945" i="18"/>
  <c r="N945" i="18" s="1"/>
  <c r="J945" i="18"/>
  <c r="O945" i="18" s="1"/>
  <c r="K945" i="18"/>
  <c r="L945" i="18"/>
  <c r="M945" i="18" s="1"/>
  <c r="I946" i="18"/>
  <c r="N946" i="18" s="1"/>
  <c r="J946" i="18"/>
  <c r="O946" i="18" s="1"/>
  <c r="K946" i="18"/>
  <c r="L946" i="18"/>
  <c r="M946" i="18" s="1"/>
  <c r="I947" i="18"/>
  <c r="N947" i="18" s="1"/>
  <c r="J947" i="18"/>
  <c r="O947" i="18" s="1"/>
  <c r="K947" i="18"/>
  <c r="L947" i="18"/>
  <c r="M947" i="18" s="1"/>
  <c r="I948" i="18"/>
  <c r="N948" i="18" s="1"/>
  <c r="J948" i="18"/>
  <c r="O948" i="18" s="1"/>
  <c r="K948" i="18"/>
  <c r="L948" i="18"/>
  <c r="M948" i="18" s="1"/>
  <c r="I949" i="18"/>
  <c r="N949" i="18" s="1"/>
  <c r="J949" i="18"/>
  <c r="O949" i="18" s="1"/>
  <c r="K949" i="18"/>
  <c r="L949" i="18"/>
  <c r="M949" i="18" s="1"/>
  <c r="I950" i="18"/>
  <c r="N950" i="18" s="1"/>
  <c r="J950" i="18"/>
  <c r="O950" i="18" s="1"/>
  <c r="K950" i="18"/>
  <c r="L950" i="18"/>
  <c r="M950" i="18" s="1"/>
  <c r="I951" i="18"/>
  <c r="N951" i="18" s="1"/>
  <c r="J951" i="18"/>
  <c r="O951" i="18" s="1"/>
  <c r="K951" i="18"/>
  <c r="L951" i="18"/>
  <c r="M951" i="18" s="1"/>
  <c r="I952" i="18"/>
  <c r="N952" i="18" s="1"/>
  <c r="J952" i="18"/>
  <c r="O952" i="18" s="1"/>
  <c r="K952" i="18"/>
  <c r="L952" i="18"/>
  <c r="M952" i="18" s="1"/>
  <c r="I953" i="18"/>
  <c r="N953" i="18" s="1"/>
  <c r="J953" i="18"/>
  <c r="O953" i="18" s="1"/>
  <c r="K953" i="18"/>
  <c r="L953" i="18"/>
  <c r="M953" i="18" s="1"/>
  <c r="I954" i="18"/>
  <c r="N954" i="18" s="1"/>
  <c r="J954" i="18"/>
  <c r="O954" i="18" s="1"/>
  <c r="K954" i="18"/>
  <c r="L954" i="18"/>
  <c r="M954" i="18" s="1"/>
  <c r="I955" i="18"/>
  <c r="N955" i="18" s="1"/>
  <c r="J955" i="18"/>
  <c r="O955" i="18" s="1"/>
  <c r="K955" i="18"/>
  <c r="L955" i="18"/>
  <c r="M955" i="18" s="1"/>
  <c r="I956" i="18"/>
  <c r="N956" i="18" s="1"/>
  <c r="J956" i="18"/>
  <c r="O956" i="18" s="1"/>
  <c r="K956" i="18"/>
  <c r="L956" i="18"/>
  <c r="M956" i="18" s="1"/>
  <c r="I957" i="18"/>
  <c r="N957" i="18" s="1"/>
  <c r="J957" i="18"/>
  <c r="O957" i="18" s="1"/>
  <c r="K957" i="18"/>
  <c r="L957" i="18"/>
  <c r="M957" i="18" s="1"/>
  <c r="I958" i="18"/>
  <c r="N958" i="18" s="1"/>
  <c r="J958" i="18"/>
  <c r="O958" i="18" s="1"/>
  <c r="K958" i="18"/>
  <c r="L958" i="18"/>
  <c r="M958" i="18" s="1"/>
  <c r="I959" i="18"/>
  <c r="N959" i="18" s="1"/>
  <c r="J959" i="18"/>
  <c r="O959" i="18" s="1"/>
  <c r="K959" i="18"/>
  <c r="L959" i="18"/>
  <c r="M959" i="18" s="1"/>
  <c r="I960" i="18"/>
  <c r="N960" i="18" s="1"/>
  <c r="J960" i="18"/>
  <c r="O960" i="18" s="1"/>
  <c r="K960" i="18"/>
  <c r="L960" i="18"/>
  <c r="M960" i="18" s="1"/>
  <c r="I961" i="18"/>
  <c r="N961" i="18" s="1"/>
  <c r="J961" i="18"/>
  <c r="O961" i="18" s="1"/>
  <c r="K961" i="18"/>
  <c r="L961" i="18"/>
  <c r="M961" i="18" s="1"/>
  <c r="I962" i="18"/>
  <c r="N962" i="18" s="1"/>
  <c r="J962" i="18"/>
  <c r="O962" i="18" s="1"/>
  <c r="K962" i="18"/>
  <c r="L962" i="18"/>
  <c r="M962" i="18" s="1"/>
  <c r="I963" i="18"/>
  <c r="N963" i="18" s="1"/>
  <c r="J963" i="18"/>
  <c r="O963" i="18" s="1"/>
  <c r="K963" i="18"/>
  <c r="L963" i="18"/>
  <c r="M963" i="18" s="1"/>
  <c r="I964" i="18"/>
  <c r="N964" i="18" s="1"/>
  <c r="J964" i="18"/>
  <c r="O964" i="18" s="1"/>
  <c r="K964" i="18"/>
  <c r="L964" i="18"/>
  <c r="M964" i="18" s="1"/>
  <c r="I965" i="18"/>
  <c r="N965" i="18" s="1"/>
  <c r="J965" i="18"/>
  <c r="O965" i="18" s="1"/>
  <c r="K965" i="18"/>
  <c r="L965" i="18"/>
  <c r="M965" i="18" s="1"/>
  <c r="I966" i="18"/>
  <c r="N966" i="18" s="1"/>
  <c r="J966" i="18"/>
  <c r="O966" i="18" s="1"/>
  <c r="K966" i="18"/>
  <c r="L966" i="18"/>
  <c r="M966" i="18" s="1"/>
  <c r="I967" i="18"/>
  <c r="N967" i="18" s="1"/>
  <c r="J967" i="18"/>
  <c r="O967" i="18" s="1"/>
  <c r="K967" i="18"/>
  <c r="L967" i="18"/>
  <c r="M967" i="18" s="1"/>
  <c r="I968" i="18"/>
  <c r="N968" i="18" s="1"/>
  <c r="J968" i="18"/>
  <c r="O968" i="18" s="1"/>
  <c r="K968" i="18"/>
  <c r="L968" i="18"/>
  <c r="M968" i="18" s="1"/>
  <c r="I969" i="18"/>
  <c r="N969" i="18" s="1"/>
  <c r="J969" i="18"/>
  <c r="O969" i="18" s="1"/>
  <c r="K969" i="18"/>
  <c r="L969" i="18"/>
  <c r="M969" i="18" s="1"/>
  <c r="I970" i="18"/>
  <c r="N970" i="18" s="1"/>
  <c r="J970" i="18"/>
  <c r="O970" i="18" s="1"/>
  <c r="K970" i="18"/>
  <c r="L970" i="18"/>
  <c r="M970" i="18" s="1"/>
  <c r="I971" i="18"/>
  <c r="N971" i="18" s="1"/>
  <c r="J971" i="18"/>
  <c r="O971" i="18" s="1"/>
  <c r="K971" i="18"/>
  <c r="L971" i="18"/>
  <c r="M971" i="18" s="1"/>
  <c r="I972" i="18"/>
  <c r="N972" i="18" s="1"/>
  <c r="J972" i="18"/>
  <c r="O972" i="18" s="1"/>
  <c r="K972" i="18"/>
  <c r="L972" i="18"/>
  <c r="M972" i="18" s="1"/>
  <c r="I973" i="18"/>
  <c r="N973" i="18" s="1"/>
  <c r="J973" i="18"/>
  <c r="O973" i="18" s="1"/>
  <c r="K973" i="18"/>
  <c r="L973" i="18"/>
  <c r="M973" i="18" s="1"/>
  <c r="I974" i="18"/>
  <c r="N974" i="18" s="1"/>
  <c r="J974" i="18"/>
  <c r="O974" i="18" s="1"/>
  <c r="K974" i="18"/>
  <c r="L974" i="18"/>
  <c r="M974" i="18" s="1"/>
  <c r="I975" i="18"/>
  <c r="N975" i="18" s="1"/>
  <c r="J975" i="18"/>
  <c r="O975" i="18" s="1"/>
  <c r="K975" i="18"/>
  <c r="L975" i="18"/>
  <c r="M975" i="18" s="1"/>
  <c r="I976" i="18"/>
  <c r="N976" i="18" s="1"/>
  <c r="J976" i="18"/>
  <c r="O976" i="18" s="1"/>
  <c r="K976" i="18"/>
  <c r="L976" i="18"/>
  <c r="M976" i="18" s="1"/>
  <c r="I977" i="18"/>
  <c r="N977" i="18" s="1"/>
  <c r="J977" i="18"/>
  <c r="O977" i="18" s="1"/>
  <c r="K977" i="18"/>
  <c r="L977" i="18"/>
  <c r="M977" i="18" s="1"/>
  <c r="I978" i="18"/>
  <c r="N978" i="18" s="1"/>
  <c r="J978" i="18"/>
  <c r="O978" i="18" s="1"/>
  <c r="K978" i="18"/>
  <c r="L978" i="18"/>
  <c r="M978" i="18" s="1"/>
  <c r="I979" i="18"/>
  <c r="N979" i="18" s="1"/>
  <c r="J979" i="18"/>
  <c r="O979" i="18" s="1"/>
  <c r="K979" i="18"/>
  <c r="L979" i="18"/>
  <c r="M979" i="18" s="1"/>
  <c r="I980" i="18"/>
  <c r="N980" i="18" s="1"/>
  <c r="J980" i="18"/>
  <c r="O980" i="18" s="1"/>
  <c r="K980" i="18"/>
  <c r="L980" i="18"/>
  <c r="M980" i="18" s="1"/>
  <c r="I981" i="18"/>
  <c r="N981" i="18" s="1"/>
  <c r="J981" i="18"/>
  <c r="O981" i="18" s="1"/>
  <c r="K981" i="18"/>
  <c r="L981" i="18"/>
  <c r="M981" i="18" s="1"/>
  <c r="I982" i="18"/>
  <c r="N982" i="18" s="1"/>
  <c r="J982" i="18"/>
  <c r="O982" i="18" s="1"/>
  <c r="K982" i="18"/>
  <c r="L982" i="18"/>
  <c r="M982" i="18" s="1"/>
  <c r="I983" i="18"/>
  <c r="N983" i="18" s="1"/>
  <c r="J983" i="18"/>
  <c r="O983" i="18" s="1"/>
  <c r="K983" i="18"/>
  <c r="L983" i="18"/>
  <c r="M983" i="18" s="1"/>
  <c r="I984" i="18"/>
  <c r="N984" i="18" s="1"/>
  <c r="J984" i="18"/>
  <c r="O984" i="18" s="1"/>
  <c r="K984" i="18"/>
  <c r="L984" i="18"/>
  <c r="M984" i="18" s="1"/>
  <c r="I985" i="18"/>
  <c r="N985" i="18" s="1"/>
  <c r="J985" i="18"/>
  <c r="O985" i="18" s="1"/>
  <c r="K985" i="18"/>
  <c r="L985" i="18"/>
  <c r="M985" i="18" s="1"/>
  <c r="I986" i="18"/>
  <c r="N986" i="18" s="1"/>
  <c r="J986" i="18"/>
  <c r="O986" i="18" s="1"/>
  <c r="K986" i="18"/>
  <c r="L986" i="18"/>
  <c r="M986" i="18" s="1"/>
  <c r="I987" i="18"/>
  <c r="N987" i="18" s="1"/>
  <c r="J987" i="18"/>
  <c r="O987" i="18" s="1"/>
  <c r="K987" i="18"/>
  <c r="L987" i="18"/>
  <c r="M987" i="18" s="1"/>
  <c r="I988" i="18"/>
  <c r="N988" i="18" s="1"/>
  <c r="J988" i="18"/>
  <c r="O988" i="18" s="1"/>
  <c r="K988" i="18"/>
  <c r="L988" i="18"/>
  <c r="M988" i="18" s="1"/>
  <c r="I989" i="18"/>
  <c r="N989" i="18" s="1"/>
  <c r="J989" i="18"/>
  <c r="O989" i="18" s="1"/>
  <c r="K989" i="18"/>
  <c r="L989" i="18"/>
  <c r="M989" i="18" s="1"/>
  <c r="I990" i="18"/>
  <c r="N990" i="18" s="1"/>
  <c r="J990" i="18"/>
  <c r="O990" i="18" s="1"/>
  <c r="K990" i="18"/>
  <c r="L990" i="18"/>
  <c r="M990" i="18" s="1"/>
  <c r="I991" i="18"/>
  <c r="N991" i="18" s="1"/>
  <c r="J991" i="18"/>
  <c r="O991" i="18" s="1"/>
  <c r="K991" i="18"/>
  <c r="L991" i="18"/>
  <c r="M991" i="18" s="1"/>
  <c r="I992" i="18"/>
  <c r="N992" i="18" s="1"/>
  <c r="J992" i="18"/>
  <c r="O992" i="18" s="1"/>
  <c r="K992" i="18"/>
  <c r="L992" i="18"/>
  <c r="M992" i="18" s="1"/>
  <c r="I993" i="18"/>
  <c r="N993" i="18" s="1"/>
  <c r="J993" i="18"/>
  <c r="O993" i="18" s="1"/>
  <c r="K993" i="18"/>
  <c r="L993" i="18"/>
  <c r="M993" i="18" s="1"/>
  <c r="I994" i="18"/>
  <c r="N994" i="18" s="1"/>
  <c r="J994" i="18"/>
  <c r="O994" i="18" s="1"/>
  <c r="K994" i="18"/>
  <c r="L994" i="18"/>
  <c r="M994" i="18" s="1"/>
  <c r="I995" i="18"/>
  <c r="N995" i="18" s="1"/>
  <c r="J995" i="18"/>
  <c r="O995" i="18" s="1"/>
  <c r="K995" i="18"/>
  <c r="L995" i="18"/>
  <c r="M995" i="18" s="1"/>
  <c r="I996" i="18"/>
  <c r="N996" i="18" s="1"/>
  <c r="J996" i="18"/>
  <c r="O996" i="18" s="1"/>
  <c r="K996" i="18"/>
  <c r="L996" i="18"/>
  <c r="M996" i="18" s="1"/>
  <c r="I997" i="18"/>
  <c r="N997" i="18" s="1"/>
  <c r="J997" i="18"/>
  <c r="O997" i="18" s="1"/>
  <c r="K997" i="18"/>
  <c r="L997" i="18"/>
  <c r="M997" i="18" s="1"/>
  <c r="I998" i="18"/>
  <c r="N998" i="18" s="1"/>
  <c r="J998" i="18"/>
  <c r="O998" i="18" s="1"/>
  <c r="K998" i="18"/>
  <c r="L998" i="18"/>
  <c r="M998" i="18" s="1"/>
  <c r="I999" i="18"/>
  <c r="N999" i="18" s="1"/>
  <c r="J999" i="18"/>
  <c r="O999" i="18" s="1"/>
  <c r="K999" i="18"/>
  <c r="L999" i="18"/>
  <c r="M999" i="18" s="1"/>
  <c r="I1000" i="18"/>
  <c r="N1000" i="18" s="1"/>
  <c r="J1000" i="18"/>
  <c r="O1000" i="18" s="1"/>
  <c r="K1000" i="18"/>
  <c r="L1000" i="18"/>
  <c r="M1000" i="18" s="1"/>
  <c r="I1001" i="18"/>
  <c r="N1001" i="18" s="1"/>
  <c r="J1001" i="18"/>
  <c r="O1001" i="18" s="1"/>
  <c r="K1001" i="18"/>
  <c r="L1001" i="18"/>
  <c r="M1001" i="18" s="1"/>
  <c r="K2" i="18"/>
  <c r="L2" i="18"/>
  <c r="M2" i="18" s="1"/>
  <c r="I2" i="18"/>
  <c r="N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alcChain>
</file>

<file path=xl/sharedStrings.xml><?xml version="1.0" encoding="utf-8"?>
<sst xmlns="http://schemas.openxmlformats.org/spreadsheetml/2006/main" count="15028" uniqueCount="6221">
  <si>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</si>
  <si>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</si>
  <si>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</si>
  <si>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</si>
  <si>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</si>
  <si>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</si>
  <si>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</si>
  <si>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</si>
  <si>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</si>
  <si>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</si>
  <si>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</si>
  <si>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</si>
  <si>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</si>
  <si>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</si>
  <si>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</si>
  <si>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</si>
  <si>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</si>
  <si>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</si>
  <si>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</si>
  <si>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</si>
  <si>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</si>
  <si>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</si>
  <si>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</si>
  <si>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</si>
  <si>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</si>
  <si>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</si>
  <si>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</si>
  <si>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</si>
  <si>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</si>
  <si>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</si>
  <si>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</si>
  <si>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</si>
  <si>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</si>
  <si>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</si>
  <si>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</si>
  <si>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</si>
  <si>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</si>
  <si>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</si>
  <si>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</si>
  <si>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</si>
  <si>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</si>
  <si>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</si>
  <si>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</si>
  <si>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</si>
  <si>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</si>
  <si>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</si>
  <si>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</si>
  <si>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</si>
  <si>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</si>
  <si>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</si>
  <si>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</si>
  <si>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</si>
  <si>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</si>
  <si>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</si>
  <si>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</si>
  <si>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</si>
  <si>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</si>
  <si>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</si>
  <si>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</si>
  <si>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</si>
  <si>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</si>
  <si>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</si>
  <si>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</si>
  <si>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</si>
  <si>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</si>
  <si>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</si>
  <si>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</si>
  <si>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</si>
  <si>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</si>
  <si>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</si>
  <si>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</si>
  <si>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</si>
  <si>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</si>
  <si>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</si>
  <si>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</si>
  <si>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</si>
  <si>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</si>
  <si>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</si>
  <si>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</si>
  <si>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</si>
  <si>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</si>
  <si>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</si>
  <si>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</si>
  <si>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</si>
  <si>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</si>
  <si>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</si>
  <si>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</si>
  <si>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</si>
  <si>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</si>
  <si>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</si>
  <si>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</si>
  <si>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</si>
  <si>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</si>
  <si>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</si>
  <si>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</si>
  <si>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</si>
  <si>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</si>
  <si>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</si>
  <si>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</si>
  <si>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</si>
  <si>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</si>
  <si>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</si>
  <si>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</si>
  <si>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</si>
  <si>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</si>
  <si>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</si>
  <si>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</si>
  <si>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</si>
  <si>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</si>
  <si>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</si>
  <si>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</si>
  <si>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</si>
  <si>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</si>
  <si>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</si>
  <si>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</si>
  <si>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</si>
  <si>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</si>
  <si>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</si>
  <si>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</si>
  <si>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</si>
  <si>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</si>
  <si>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</si>
  <si>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</si>
  <si>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</si>
  <si>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</si>
  <si>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</si>
  <si>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</si>
  <si>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</si>
  <si>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</si>
  <si>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</si>
  <si>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</si>
  <si>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</si>
  <si>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</si>
  <si>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</si>
  <si>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</si>
  <si>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</si>
  <si>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</si>
  <si>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</si>
  <si>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</si>
  <si>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</si>
  <si>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</si>
  <si>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</si>
  <si>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</si>
  <si>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</si>
  <si>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</si>
  <si>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</si>
  <si>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</si>
  <si>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</si>
  <si>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</si>
  <si>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</si>
  <si>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</si>
  <si>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</si>
  <si>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</si>
  <si>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</si>
  <si>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</si>
  <si>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</si>
  <si>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</si>
  <si>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</si>
  <si>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</si>
  <si>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</si>
  <si>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</si>
  <si>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</si>
  <si>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</si>
  <si>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</si>
  <si>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</si>
  <si>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</si>
  <si>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</si>
  <si>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</si>
  <si>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</si>
  <si>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</si>
  <si>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</si>
  <si>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</si>
  <si>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</si>
  <si>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</si>
  <si>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</si>
  <si>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</si>
  <si>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</si>
  <si>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</si>
  <si>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</si>
  <si>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</si>
  <si>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</si>
  <si>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</si>
  <si>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</si>
  <si>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</si>
  <si>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</si>
  <si>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</si>
  <si>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</si>
  <si>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</si>
  <si>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</si>
  <si>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</si>
  <si>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</si>
  <si>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</si>
  <si>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</si>
  <si>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</si>
  <si>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</si>
  <si>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</si>
  <si>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</si>
  <si>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</si>
  <si>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</si>
  <si>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</si>
  <si>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</si>
  <si>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</si>
  <si>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</si>
  <si>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</si>
  <si>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</si>
  <si>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</si>
  <si>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</si>
  <si>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</si>
  <si>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</si>
  <si>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</si>
  <si>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</si>
  <si>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</si>
  <si>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</si>
  <si>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</si>
  <si>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</si>
  <si>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</si>
  <si>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</si>
  <si>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</si>
  <si>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</si>
  <si>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</si>
  <si>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</si>
  <si>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</si>
  <si>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</si>
  <si>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</si>
  <si>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</si>
  <si>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</si>
  <si>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</si>
  <si>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</si>
  <si>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</si>
  <si>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</si>
  <si>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</si>
  <si>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</si>
  <si>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</si>
  <si>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</si>
  <si>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</si>
  <si>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</si>
  <si>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</si>
  <si>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</si>
  <si>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</si>
  <si>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</si>
  <si>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</si>
  <si>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</si>
  <si>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</si>
  <si>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</si>
  <si>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</si>
  <si>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</si>
  <si>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</si>
  <si>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</si>
  <si>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</si>
  <si>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</si>
  <si>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</si>
  <si>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</si>
  <si>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</si>
  <si>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</si>
  <si>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</si>
  <si>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</si>
  <si>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</si>
  <si>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</si>
  <si>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</si>
  <si>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</si>
  <si>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</si>
  <si>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</si>
  <si>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</si>
  <si>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</si>
  <si>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</si>
  <si>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</si>
  <si>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</si>
  <si>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</si>
  <si>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</si>
  <si>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</si>
  <si>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</si>
  <si>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</si>
  <si>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</si>
  <si>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</si>
  <si>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</si>
  <si>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</si>
  <si>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</si>
  <si>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</si>
  <si>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</si>
  <si>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</si>
  <si>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</si>
  <si>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</si>
  <si>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</si>
  <si>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</si>
  <si>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</si>
  <si>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</si>
  <si>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</si>
  <si>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</si>
  <si>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</si>
  <si>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</si>
  <si>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</si>
  <si>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</si>
  <si>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</si>
  <si>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</si>
  <si>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</si>
  <si>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</si>
  <si>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</si>
  <si>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</si>
  <si>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</si>
  <si>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</si>
  <si>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</si>
  <si>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</si>
  <si>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</si>
  <si>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</si>
  <si>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</si>
  <si>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</si>
  <si>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</si>
  <si>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</si>
  <si>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</si>
  <si>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</si>
  <si>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</si>
  <si>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</si>
  <si>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</si>
  <si>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</si>
  <si>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</si>
  <si>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</si>
  <si>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</si>
  <si>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</si>
  <si>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</si>
  <si>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</si>
  <si>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</si>
  <si>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</si>
  <si>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</si>
  <si>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</si>
  <si>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</si>
  <si>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</si>
  <si>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</si>
  <si>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</si>
  <si>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</si>
  <si>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</si>
  <si>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</si>
  <si>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</si>
  <si>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</si>
  <si>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</si>
  <si>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</si>
  <si>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</si>
  <si>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</si>
  <si>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</si>
  <si>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</si>
  <si>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</si>
  <si>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</si>
  <si>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</si>
  <si>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</si>
  <si>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</si>
  <si>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</si>
  <si>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</si>
  <si>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</si>
  <si>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</si>
  <si>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</si>
  <si>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</si>
  <si>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</si>
  <si>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</si>
  <si>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</si>
  <si>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</si>
  <si>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</si>
  <si>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</si>
  <si>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</si>
  <si>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</si>
  <si>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</si>
  <si>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</si>
  <si>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</si>
  <si>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</si>
  <si>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</si>
  <si>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</si>
  <si>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</si>
  <si>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</si>
  <si>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</si>
  <si>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</si>
  <si>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</si>
  <si>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</si>
  <si>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</si>
  <si>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</si>
  <si>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</si>
  <si>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</si>
  <si>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</si>
  <si>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</si>
  <si>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</si>
  <si>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</si>
  <si>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</si>
  <si>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</si>
  <si>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</si>
  <si>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</si>
  <si>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</si>
  <si>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</si>
  <si>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</si>
  <si>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</si>
  <si>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</si>
  <si>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</si>
  <si>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</si>
  <si>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</si>
  <si>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</si>
  <si>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</si>
  <si>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</si>
  <si>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</si>
  <si>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</si>
  <si>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</si>
  <si>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</si>
  <si>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</si>
  <si>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</si>
  <si>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</si>
  <si>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</si>
  <si>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</si>
  <si>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</si>
  <si>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</si>
  <si>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</si>
  <si>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</si>
  <si>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</si>
  <si>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</si>
  <si>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</si>
  <si>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</si>
  <si>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</si>
  <si>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</si>
  <si>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</si>
  <si>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</si>
  <si>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</si>
  <si>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</si>
  <si>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</si>
  <si>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</si>
  <si>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</si>
  <si>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</si>
  <si>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</si>
  <si>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</si>
  <si>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</si>
  <si>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</si>
  <si>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</si>
  <si>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</si>
  <si>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</si>
  <si>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</si>
  <si>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</si>
  <si>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</si>
  <si>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</si>
  <si>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</si>
  <si>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</si>
  <si>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</si>
  <si>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</si>
  <si>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</si>
  <si>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</si>
  <si>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</si>
  <si>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</si>
  <si>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</si>
  <si>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</si>
  <si>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</si>
  <si>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</si>
  <si>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</si>
  <si>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</si>
  <si>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</si>
  <si>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</si>
  <si>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</si>
  <si>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</si>
  <si>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</si>
  <si>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</si>
  <si>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</si>
  <si>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</si>
  <si>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</si>
  <si>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</si>
  <si>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</si>
  <si>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</si>
  <si>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</si>
  <si>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</si>
  <si>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</si>
  <si>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</si>
  <si>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</si>
  <si>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</si>
  <si>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</si>
  <si>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</si>
  <si>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</si>
  <si>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</si>
  <si>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</si>
  <si>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</si>
  <si>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</si>
  <si>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</si>
  <si>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</si>
  <si>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</si>
  <si>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</si>
  <si>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</si>
  <si>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</si>
  <si>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</si>
  <si>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</si>
  <si>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</si>
  <si>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</si>
  <si>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</si>
  <si>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</si>
  <si>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</si>
  <si>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</si>
  <si>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</si>
  <si>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</si>
  <si>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</si>
  <si>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</si>
  <si>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</si>
  <si>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</si>
  <si>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</si>
  <si>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</si>
  <si>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</si>
  <si>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</si>
  <si>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</si>
  <si>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</si>
  <si>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</si>
  <si>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</si>
  <si>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</si>
  <si>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</si>
  <si>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</si>
  <si>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</si>
  <si>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</si>
  <si>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</si>
  <si>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</si>
  <si>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</si>
  <si>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</si>
  <si>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</si>
  <si>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</si>
  <si>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</si>
  <si>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</si>
  <si>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</si>
  <si>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</si>
  <si>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</si>
  <si>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</si>
  <si>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</si>
  <si>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</si>
  <si>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</si>
  <si>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</si>
  <si>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</si>
  <si>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</si>
  <si>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</si>
  <si>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</si>
  <si>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</si>
  <si>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</si>
  <si>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</si>
  <si>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</si>
  <si>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</si>
  <si>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</si>
  <si>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</si>
  <si>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</si>
  <si>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</si>
  <si>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</si>
  <si>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</si>
  <si>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</si>
  <si>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</si>
  <si>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</si>
  <si>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</si>
  <si>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</si>
  <si>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</si>
  <si>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</si>
  <si>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</si>
  <si>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</si>
  <si>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</si>
  <si>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</si>
  <si>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</si>
  <si>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</si>
  <si>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</si>
  <si>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</si>
  <si>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</si>
  <si>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</si>
  <si>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</si>
  <si>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</si>
  <si>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</si>
  <si>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</si>
  <si>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</si>
  <si>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</si>
  <si>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</si>
  <si>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</si>
  <si>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</si>
  <si>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</si>
  <si>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</si>
  <si>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</si>
  <si>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</si>
  <si>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</si>
  <si>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</si>
  <si>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</si>
  <si>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</si>
  <si>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</si>
  <si>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</si>
  <si>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</si>
  <si>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</si>
  <si>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</si>
  <si>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</si>
  <si>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</si>
  <si>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</si>
  <si>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</si>
  <si>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</si>
  <si>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</si>
  <si>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</si>
  <si>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</si>
  <si>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</si>
  <si>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</si>
  <si>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</si>
  <si>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</si>
  <si>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</si>
  <si>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</si>
  <si>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</si>
  <si>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</si>
  <si>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</si>
  <si>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</si>
  <si>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</si>
  <si>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</si>
  <si>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</si>
  <si>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</si>
  <si>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</si>
  <si>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</si>
  <si>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</si>
  <si>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</si>
  <si>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</si>
  <si>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</si>
  <si>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</si>
  <si>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</si>
  <si>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</si>
  <si>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</si>
  <si>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</si>
  <si>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</si>
  <si>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</si>
  <si>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</si>
  <si>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</si>
  <si>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</si>
  <si>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</si>
  <si>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</si>
  <si>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</si>
  <si>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</si>
  <si>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</si>
  <si>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</si>
  <si>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</si>
  <si>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</si>
  <si>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</si>
  <si>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</si>
  <si>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</si>
  <si>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</si>
  <si>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</si>
  <si>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</si>
  <si>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</si>
  <si>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</si>
  <si>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</si>
  <si>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</si>
  <si>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</si>
  <si>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</si>
  <si>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</si>
  <si>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</si>
  <si>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</si>
  <si>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</si>
  <si>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</si>
  <si>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</si>
  <si>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</si>
  <si>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</si>
  <si>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</si>
  <si>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</si>
  <si>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</si>
  <si>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</si>
  <si>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</si>
  <si>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</si>
  <si>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</si>
  <si>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</si>
  <si>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</si>
  <si>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</si>
  <si>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</si>
  <si>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</si>
  <si>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</si>
  <si>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</si>
  <si>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</si>
  <si>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</si>
  <si>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</si>
  <si>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</si>
  <si>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</si>
  <si>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</si>
  <si>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</si>
  <si>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</si>
  <si>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</si>
  <si>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</si>
  <si>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</si>
  <si>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</si>
  <si>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</si>
  <si>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</si>
  <si>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</si>
  <si>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</si>
  <si>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</si>
  <si>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</si>
  <si>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</si>
  <si>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</si>
  <si>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</si>
  <si>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</si>
  <si>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</si>
  <si>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</si>
  <si>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</si>
  <si>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</si>
  <si>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</si>
  <si>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</si>
  <si>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</si>
  <si>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</si>
  <si>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</si>
  <si>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</si>
  <si>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</si>
  <si>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</si>
  <si>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</si>
  <si>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</si>
  <si>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</si>
  <si>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</si>
  <si>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</si>
  <si>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</si>
  <si>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</si>
  <si>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</si>
  <si>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</si>
  <si>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</si>
  <si>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</si>
  <si>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</si>
  <si>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</si>
  <si>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</si>
  <si>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</si>
  <si>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</si>
  <si>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</si>
  <si>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</si>
  <si>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</si>
  <si>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</si>
  <si>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</si>
  <si>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</si>
  <si>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</si>
  <si>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</si>
  <si>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</si>
  <si>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</si>
  <si>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</si>
  <si>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</si>
  <si>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</si>
  <si>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</si>
  <si>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</si>
  <si>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</si>
  <si>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</si>
  <si>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</si>
  <si>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</si>
  <si>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</si>
  <si>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</si>
  <si>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</si>
  <si>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</si>
  <si>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</si>
  <si>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</si>
  <si>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</si>
  <si>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</si>
  <si>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</si>
  <si>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</si>
  <si>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</si>
  <si>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</si>
  <si>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</si>
  <si>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</si>
  <si>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</si>
  <si>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</si>
  <si>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</si>
  <si>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</si>
  <si>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</si>
  <si>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</si>
  <si>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</si>
  <si>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</si>
  <si>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</si>
  <si>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</si>
  <si>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</si>
  <si>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</si>
  <si>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</si>
  <si>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</si>
  <si>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</si>
  <si>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</si>
  <si>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</si>
  <si>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</si>
  <si>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</si>
  <si>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</si>
  <si>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</si>
  <si>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</si>
  <si>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</si>
  <si>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</si>
  <si>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</si>
  <si>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</si>
  <si>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</si>
  <si>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</si>
  <si>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</si>
  <si>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</si>
  <si>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</si>
  <si>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</si>
  <si>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</si>
  <si>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</si>
  <si>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</si>
  <si>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</si>
  <si>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</si>
  <si>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</si>
  <si>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</si>
  <si>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</si>
  <si>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</si>
  <si>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</si>
  <si>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</si>
  <si>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</si>
  <si>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</si>
  <si>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</si>
  <si>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</si>
  <si>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</si>
  <si>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</si>
  <si>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</si>
  <si>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</si>
  <si>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</si>
  <si>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</si>
  <si>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</si>
  <si>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</si>
  <si>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</si>
  <si>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</si>
  <si>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</si>
  <si>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</si>
  <si>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</si>
  <si>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</si>
  <si>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</si>
  <si>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</si>
  <si>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</si>
  <si>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</si>
  <si>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</si>
  <si>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</si>
  <si>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</si>
  <si>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</si>
  <si>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</si>
  <si>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</si>
  <si>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</si>
  <si>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</si>
  <si>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</si>
  <si>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</si>
  <si>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</si>
  <si>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</si>
  <si>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</si>
  <si>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</si>
  <si>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</si>
  <si>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</si>
  <si>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</si>
  <si>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</si>
  <si>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</si>
  <si>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</si>
  <si>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</si>
  <si>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</si>
  <si>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</si>
  <si>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</si>
  <si>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</si>
  <si>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</si>
  <si>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</si>
  <si>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</si>
  <si>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</si>
  <si>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</si>
  <si>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</si>
  <si>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</si>
  <si>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</si>
  <si>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</si>
  <si>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</si>
  <si>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</si>
  <si>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</si>
  <si>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</si>
  <si>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</si>
  <si>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</si>
  <si>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</si>
  <si>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</si>
  <si>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</si>
  <si>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</si>
  <si>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</si>
  <si>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</si>
  <si>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</si>
  <si>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</si>
  <si>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</si>
  <si>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</si>
  <si>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</si>
  <si>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</si>
  <si>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</si>
  <si>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</si>
  <si>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</si>
  <si>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</si>
  <si>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</si>
  <si>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</si>
  <si>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</si>
  <si>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</si>
  <si>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</si>
  <si>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</si>
  <si>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</si>
  <si>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</si>
  <si>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</si>
  <si>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</si>
  <si>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</si>
  <si>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</si>
  <si>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</si>
  <si>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</si>
  <si>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</si>
  <si>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</si>
  <si>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</si>
  <si>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</si>
  <si>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</si>
  <si>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</si>
  <si>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</si>
  <si>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</si>
  <si>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</si>
  <si>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</si>
  <si>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</si>
  <si>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</si>
  <si>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</si>
  <si>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</si>
  <si>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</si>
  <si>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</si>
  <si>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</si>
  <si>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</si>
  <si>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</si>
  <si>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</si>
  <si>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</si>
  <si>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</si>
  <si>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</si>
  <si>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</si>
  <si>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</si>
  <si>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</si>
  <si>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</si>
  <si>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</si>
  <si>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</si>
  <si>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</si>
  <si>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</si>
  <si>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</si>
  <si>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</si>
  <si>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</si>
  <si>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</si>
  <si>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</si>
  <si>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</si>
  <si>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</si>
  <si>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</si>
  <si>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</si>
  <si>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</si>
  <si>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</si>
  <si>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</si>
  <si>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</si>
  <si>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</si>
  <si>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</si>
  <si>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</si>
  <si>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</si>
  <si>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</si>
  <si>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</si>
  <si>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</si>
  <si>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</si>
  <si>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</si>
  <si>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</si>
  <si>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</si>
  <si>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</si>
  <si>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</si>
  <si>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</si>
  <si>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</si>
  <si>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</si>
  <si>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</si>
  <si>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</si>
  <si>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</si>
  <si>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</si>
  <si>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</si>
  <si>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</si>
  <si>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</si>
  <si>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</si>
  <si>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</si>
  <si>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</si>
  <si>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</si>
  <si>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</si>
  <si>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</si>
  <si>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</si>
  <si>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</si>
  <si>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</si>
  <si>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</si>
  <si>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</si>
  <si>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</si>
  <si>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</si>
  <si>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</si>
  <si>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</si>
  <si>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</si>
  <si>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</si>
  <si>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</si>
  <si>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</si>
  <si>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</si>
  <si>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</si>
  <si>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</si>
  <si>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</si>
  <si>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</si>
  <si>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</si>
  <si>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</si>
  <si>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</si>
  <si>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</si>
  <si>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</si>
  <si>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</si>
  <si>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</si>
  <si>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</si>
  <si>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</si>
  <si>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</si>
  <si>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</si>
  <si>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</si>
  <si>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</si>
  <si>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</si>
  <si>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</si>
  <si>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</si>
  <si>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</si>
  <si>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</si>
  <si>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</si>
  <si>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</si>
  <si>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</si>
  <si>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</si>
  <si>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</si>
  <si>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</si>
  <si>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</si>
  <si>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</si>
  <si>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</si>
  <si>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</si>
  <si>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</si>
  <si>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</si>
  <si>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</si>
  <si>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</si>
  <si>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</si>
  <si>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</si>
  <si>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</si>
  <si>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</si>
  <si>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</si>
  <si>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</si>
  <si>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</si>
  <si>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</si>
  <si>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</si>
  <si>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</si>
  <si>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</si>
  <si>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</si>
  <si>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</si>
  <si>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</si>
  <si>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</si>
  <si>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</si>
  <si>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</si>
  <si>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</si>
  <si>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</si>
  <si>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</si>
  <si>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</si>
  <si>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</si>
  <si>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</si>
  <si>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</si>
  <si>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</si>
  <si>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</si>
  <si>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</si>
  <si>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</si>
  <si>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</si>
  <si>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</si>
  <si>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</si>
  <si>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</si>
  <si>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</si>
  <si>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</si>
  <si>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</si>
  <si>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</si>
  <si>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</si>
  <si>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</si>
  <si>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</si>
  <si>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</si>
  <si>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</si>
  <si>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</si>
  <si>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</si>
  <si>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</si>
  <si>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</si>
  <si>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</si>
  <si>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</si>
  <si>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</si>
  <si>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</si>
  <si>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</si>
  <si>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</si>
  <si>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</si>
  <si>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</si>
  <si>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</si>
  <si>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</si>
  <si>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</si>
  <si>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</si>
  <si>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</si>
  <si>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</si>
  <si>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</si>
  <si>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</si>
  <si>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</si>
  <si>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</si>
  <si>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</si>
  <si>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</si>
  <si>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</si>
  <si>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</si>
  <si>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</si>
  <si>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</si>
  <si>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</si>
  <si>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</si>
  <si>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</si>
  <si>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</si>
  <si>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</si>
  <si>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</si>
  <si>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</si>
  <si>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</si>
  <si>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</si>
  <si>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</si>
  <si>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</si>
  <si>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</si>
  <si>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</si>
  <si>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</si>
  <si>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</si>
  <si>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</si>
  <si>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</si>
  <si>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</si>
  <si>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</si>
  <si>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</si>
  <si>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</si>
  <si>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</si>
  <si>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</si>
  <si>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</si>
  <si>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</si>
  <si>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</si>
  <si>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</si>
  <si>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</si>
  <si>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</si>
  <si>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</si>
  <si>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</si>
  <si>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</si>
  <si>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</si>
  <si>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</si>
  <si>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</si>
  <si>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</si>
  <si>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</si>
  <si>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</si>
  <si>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</si>
  <si>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</si>
  <si>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</si>
  <si>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</si>
  <si>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</si>
  <si>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</si>
  <si>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</si>
  <si>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</si>
  <si>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</si>
  <si>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</si>
  <si>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</si>
  <si>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</si>
  <si>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</si>
  <si>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</si>
  <si>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</si>
  <si>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</si>
  <si>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</si>
  <si>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</si>
  <si>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</si>
  <si>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</si>
  <si>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</si>
  <si>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</si>
  <si>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</si>
  <si>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</si>
  <si>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</si>
  <si>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</si>
  <si>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</si>
  <si>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</si>
  <si>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</si>
  <si>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</si>
  <si>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</si>
  <si>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</si>
  <si>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</si>
  <si>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</si>
  <si>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</si>
  <si>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</si>
  <si>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</si>
  <si>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</si>
  <si>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</si>
  <si>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</si>
  <si>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</si>
  <si>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</si>
  <si>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</si>
  <si>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</si>
  <si>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</si>
  <si>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</si>
  <si>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</si>
  <si>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</si>
  <si>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</si>
  <si>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</si>
  <si>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</si>
  <si>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</si>
  <si>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</si>
  <si>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</si>
  <si>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</si>
  <si>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</si>
  <si>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</si>
  <si>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</si>
  <si>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</si>
  <si>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</si>
  <si>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</si>
  <si>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</si>
  <si>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</si>
  <si>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</si>
  <si>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</si>
  <si>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</si>
  <si>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</si>
  <si>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</si>
  <si>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</si>
  <si>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</si>
  <si>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</si>
  <si>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</si>
  <si>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</si>
  <si>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</si>
  <si>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</si>
  <si>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</si>
  <si>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</si>
  <si>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</si>
  <si>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</si>
  <si>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</si>
  <si>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</si>
  <si>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</si>
  <si>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</si>
  <si>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</si>
  <si>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</si>
  <si>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</si>
  <si>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</si>
  <si>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</si>
  <si>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</si>
  <si>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</si>
  <si>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</si>
  <si>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</si>
  <si>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</si>
  <si>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</si>
  <si>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</si>
  <si>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</si>
  <si>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</si>
  <si>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</si>
  <si>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</si>
  <si>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</si>
  <si>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</si>
  <si>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</si>
  <si>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</si>
  <si>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</si>
  <si>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</si>
  <si>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</si>
  <si>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</si>
  <si>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</si>
  <si>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</si>
  <si>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</si>
  <si>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</si>
  <si>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</si>
  <si>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</si>
  <si>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</si>
  <si>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</si>
  <si>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</si>
  <si>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</si>
  <si>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</si>
  <si>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</si>
  <si>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</si>
  <si>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</si>
  <si>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</si>
  <si>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</si>
  <si>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</si>
  <si>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</si>
  <si>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</si>
  <si>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</si>
  <si>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</si>
  <si>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</si>
  <si>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</si>
  <si>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</si>
  <si>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</si>
  <si>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</si>
  <si>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</si>
  <si>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</si>
  <si>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</si>
  <si>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</si>
  <si>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</si>
  <si>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</si>
  <si>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</si>
  <si>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</si>
  <si>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</si>
  <si>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</si>
  <si>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</si>
  <si>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</si>
  <si>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</si>
  <si>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</si>
  <si>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</si>
  <si>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</si>
  <si>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</si>
  <si>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</si>
  <si>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</si>
  <si>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</si>
  <si>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</si>
  <si>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</si>
  <si>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</si>
  <si>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</si>
  <si>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</si>
  <si>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</si>
  <si>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</si>
  <si>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</si>
  <si>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</si>
  <si>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</si>
  <si>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</si>
  <si>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</si>
  <si>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</si>
  <si>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</si>
  <si>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</si>
  <si>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</si>
  <si>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</si>
  <si>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</si>
  <si>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</si>
  <si>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</si>
  <si>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</si>
  <si>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</si>
  <si>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</si>
  <si>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</si>
  <si>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</si>
  <si>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</si>
  <si>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</si>
  <si>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</si>
  <si>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</si>
  <si>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</si>
  <si>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</si>
  <si>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</si>
  <si>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</si>
  <si>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</si>
  <si>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</si>
  <si>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</si>
  <si>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</si>
  <si>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</si>
  <si>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</si>
  <si>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</si>
  <si>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</si>
  <si>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</si>
  <si>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</si>
  <si>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</si>
  <si>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</si>
  <si>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</si>
  <si>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</si>
  <si>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</si>
  <si>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</si>
  <si>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</si>
  <si>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</si>
  <si>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</si>
  <si>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</si>
  <si>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</si>
  <si>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</si>
  <si>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</si>
  <si>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</si>
  <si>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</si>
  <si>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</si>
  <si>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</si>
  <si>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</si>
  <si>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</si>
  <si>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</si>
  <si>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</si>
  <si>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</si>
  <si>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</si>
  <si>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</si>
  <si>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</si>
  <si>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</si>
  <si>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</si>
  <si>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</si>
  <si>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</si>
  <si>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</si>
  <si>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</si>
  <si>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</si>
  <si>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</si>
  <si>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</si>
  <si>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</si>
  <si>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</si>
  <si>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</si>
  <si>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</si>
  <si>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</si>
  <si>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</si>
  <si>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</si>
  <si>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</si>
  <si>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</si>
  <si>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</si>
  <si>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</si>
  <si>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</si>
  <si>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</si>
  <si>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</si>
  <si>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</si>
  <si>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</si>
  <si>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</si>
  <si>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</si>
  <si>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</si>
  <si>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</si>
  <si>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</si>
  <si>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</si>
  <si>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</si>
  <si>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</si>
  <si>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</si>
  <si>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</si>
  <si>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</si>
  <si>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</si>
  <si>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</si>
  <si>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</si>
  <si>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</si>
  <si>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</si>
  <si>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</si>
  <si>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</si>
  <si>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</si>
  <si>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</si>
  <si>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</si>
  <si>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</si>
  <si>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</si>
  <si>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</si>
  <si>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</si>
  <si>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</si>
  <si>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</si>
  <si>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</si>
  <si>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</si>
  <si>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</si>
  <si>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</si>
  <si>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</si>
  <si>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</si>
  <si>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</si>
  <si>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</si>
  <si>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</si>
  <si>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</si>
  <si>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</si>
  <si>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</si>
  <si>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</si>
  <si>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</si>
  <si>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</si>
  <si>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</si>
  <si>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</si>
  <si>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</si>
  <si>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</si>
  <si>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</si>
  <si>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</si>
  <si>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</si>
  <si>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</si>
  <si>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</si>
  <si>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</si>
  <si>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</si>
  <si>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</si>
  <si>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</si>
  <si>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</si>
  <si>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</si>
  <si>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</si>
  <si>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</si>
  <si>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</si>
  <si>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</si>
  <si>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</si>
  <si>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</si>
  <si>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</si>
  <si>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</si>
  <si>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</si>
  <si>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</si>
  <si>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</si>
  <si>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</si>
  <si>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</si>
  <si>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</si>
  <si>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</si>
  <si>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</si>
  <si>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</si>
  <si>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</si>
  <si>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</si>
  <si>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</si>
  <si>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</si>
  <si>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</si>
  <si>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</si>
  <si>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</si>
  <si>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</si>
  <si>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</si>
  <si>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</si>
  <si>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</si>
  <si>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</si>
  <si>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</si>
  <si>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</si>
  <si>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</si>
  <si>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</si>
  <si>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</si>
  <si>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</si>
  <si>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</si>
  <si>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</si>
  <si>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</si>
  <si>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</si>
  <si>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</si>
  <si>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</si>
  <si>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</si>
  <si>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</si>
  <si>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</si>
  <si>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</si>
  <si>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</si>
  <si>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</si>
  <si>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</si>
  <si>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</si>
  <si>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</si>
  <si>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</si>
  <si>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</si>
  <si>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</si>
  <si>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</si>
  <si>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</si>
  <si>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</si>
  <si>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</si>
  <si>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</si>
  <si>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</si>
  <si>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</si>
  <si>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</si>
  <si>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</si>
  <si>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</si>
  <si>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</si>
  <si>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</si>
  <si>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</si>
  <si>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</si>
  <si>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</si>
  <si>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</si>
  <si>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</si>
  <si>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</si>
  <si>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</si>
  <si>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</si>
  <si>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</si>
  <si>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</si>
  <si>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</si>
  <si>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</si>
  <si>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</si>
  <si>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</si>
  <si>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</si>
  <si>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</si>
  <si>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</si>
  <si>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</si>
  <si>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</si>
  <si>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</si>
  <si>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</si>
  <si>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</si>
  <si>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</si>
  <si>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</si>
  <si>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</si>
  <si>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</si>
  <si>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</si>
  <si>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</si>
  <si>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</si>
  <si>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</si>
  <si>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</si>
  <si>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</si>
  <si>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</si>
  <si>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</si>
  <si>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</si>
  <si>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</si>
  <si>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</si>
  <si>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</si>
  <si>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</si>
  <si>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</si>
  <si>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</si>
  <si>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</si>
  <si>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</si>
  <si>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</si>
  <si>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</si>
  <si>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</si>
  <si>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</si>
  <si>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</si>
  <si>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</si>
  <si>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</si>
  <si>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</si>
  <si>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</si>
  <si>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</si>
  <si>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</si>
  <si>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</si>
  <si>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</si>
  <si>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</si>
  <si>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</si>
  <si>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</si>
  <si>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</si>
  <si>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</si>
  <si>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</si>
  <si>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</si>
  <si>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</si>
  <si>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</si>
  <si>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</si>
  <si>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</si>
  <si>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</si>
  <si>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</si>
  <si>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</si>
  <si>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</si>
  <si>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</si>
  <si>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</si>
  <si>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</si>
  <si>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</si>
  <si>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</si>
  <si>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</si>
  <si>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</si>
  <si>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</si>
  <si>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</si>
  <si>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</si>
  <si>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</si>
  <si>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</si>
  <si>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</si>
  <si>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</si>
  <si>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</si>
  <si>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</si>
  <si>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</si>
  <si>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</si>
  <si>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</si>
  <si>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</si>
  <si>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</si>
  <si>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</si>
  <si>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</si>
  <si>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</si>
  <si>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</si>
  <si>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</si>
  <si>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</si>
  <si>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</si>
  <si>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</si>
  <si>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</si>
  <si>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</si>
  <si>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</si>
  <si>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</si>
  <si>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</si>
  <si>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</si>
  <si>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</si>
  <si>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</si>
  <si>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</si>
  <si>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</si>
  <si>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</si>
  <si>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</si>
  <si>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</si>
  <si>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</si>
  <si>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</si>
  <si>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</si>
  <si>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</si>
  <si>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</si>
  <si>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</si>
  <si>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</si>
  <si>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</si>
  <si>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</si>
  <si>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</si>
  <si>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</si>
  <si>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</si>
  <si>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</si>
  <si>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</si>
  <si>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</si>
  <si>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</si>
  <si>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</si>
  <si>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</si>
  <si>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</si>
  <si>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</si>
  <si>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</si>
  <si>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</si>
  <si>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</si>
  <si>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</si>
  <si>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</si>
  <si>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</si>
  <si>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</si>
  <si>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</si>
  <si>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</si>
  <si>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</si>
  <si>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</si>
  <si>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</si>
  <si>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</si>
  <si>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</si>
  <si>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</si>
  <si>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</si>
  <si>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</si>
  <si>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</si>
  <si>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</si>
  <si>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</si>
  <si>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</si>
  <si>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</si>
  <si>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</si>
  <si>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</si>
  <si>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</si>
  <si>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</si>
  <si>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</si>
  <si>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</si>
  <si>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</si>
  <si>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</si>
  <si>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</si>
  <si>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</si>
  <si>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</si>
  <si>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</si>
  <si>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</si>
  <si>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</si>
  <si>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</si>
  <si>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</si>
  <si>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</si>
  <si>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</si>
  <si>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</si>
  <si>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</si>
  <si>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</si>
  <si>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</si>
  <si>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</si>
  <si>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</si>
  <si>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</si>
  <si>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</si>
  <si>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</si>
  <si>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</si>
  <si>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</si>
  <si>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</si>
  <si>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</si>
  <si>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</si>
  <si>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</si>
  <si>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</si>
  <si>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</si>
  <si>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</si>
  <si>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</si>
  <si>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</si>
  <si>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</si>
  <si>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</si>
  <si>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</si>
  <si>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</si>
  <si>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</si>
  <si>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</si>
  <si>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</si>
  <si>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</si>
  <si>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</si>
  <si>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</si>
  <si>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</si>
  <si>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</si>
  <si>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</si>
  <si>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</si>
  <si>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</si>
  <si>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</si>
  <si>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</si>
  <si>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</si>
  <si>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</si>
  <si>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</si>
  <si>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</si>
  <si>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</si>
  <si>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</si>
  <si>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</si>
  <si>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</si>
  <si>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</si>
  <si>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</si>
  <si>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</si>
  <si>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</si>
  <si>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</si>
  <si>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</si>
  <si>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</si>
  <si>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</si>
  <si>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</si>
  <si>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</si>
  <si>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</si>
  <si>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</si>
  <si>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</si>
  <si>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</si>
  <si>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</si>
  <si>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</si>
  <si>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</si>
  <si>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</si>
  <si>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</si>
  <si>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</si>
  <si>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</si>
  <si>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</si>
  <si>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</si>
  <si>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</si>
  <si>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</si>
  <si>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</si>
  <si>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</si>
  <si>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</si>
  <si>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</si>
  <si>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</si>
  <si>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</si>
  <si>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</si>
  <si>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</si>
  <si>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</si>
  <si>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</si>
  <si>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</si>
  <si>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</si>
  <si>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</si>
  <si>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</si>
  <si>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</si>
  <si>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</si>
  <si>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</si>
  <si>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</si>
  <si>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</si>
  <si>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</si>
  <si>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</si>
  <si>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</si>
  <si>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</si>
  <si>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</si>
  <si>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</si>
  <si>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</si>
  <si>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</si>
  <si>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</si>
  <si>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</si>
  <si>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</si>
  <si>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</si>
  <si>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</si>
  <si>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</si>
  <si>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</si>
  <si>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</si>
  <si>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</si>
  <si>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</si>
  <si>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</si>
  <si>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</si>
  <si>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</si>
  <si>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</si>
  <si>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</si>
  <si>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</si>
  <si>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</si>
  <si>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</si>
  <si>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</si>
  <si>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</si>
  <si>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</si>
  <si>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</si>
  <si>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</si>
  <si>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</si>
  <si>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</si>
  <si>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</si>
  <si>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</si>
  <si>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</si>
  <si>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</si>
  <si>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</si>
  <si>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</si>
  <si>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</si>
  <si>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</si>
  <si>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</si>
  <si>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</si>
  <si>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</si>
  <si>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</si>
  <si>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</si>
  <si>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</si>
  <si>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</si>
  <si>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</si>
  <si>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</si>
  <si>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</si>
  <si>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</si>
  <si>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</si>
  <si>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</si>
  <si>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</si>
  <si>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</si>
  <si>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</si>
  <si>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</si>
  <si>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</si>
  <si>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</si>
  <si>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</si>
  <si>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</si>
  <si>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</si>
  <si>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</si>
  <si>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</si>
  <si>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</si>
  <si>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</si>
  <si>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</si>
  <si>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</si>
  <si>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</si>
  <si>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</si>
  <si>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</si>
  <si>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</si>
  <si>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</si>
  <si>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</si>
  <si>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</si>
  <si>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</si>
  <si>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</si>
  <si>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</si>
  <si>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</si>
  <si>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</si>
  <si>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</si>
  <si>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</si>
  <si>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</si>
  <si>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</si>
  <si>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</si>
  <si>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</si>
  <si>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</si>
  <si>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</si>
  <si>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</si>
  <si>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</si>
  <si>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</si>
  <si>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</si>
  <si>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</si>
  <si>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</si>
  <si>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</si>
  <si>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</si>
  <si>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</si>
  <si>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</si>
  <si>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</si>
  <si>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</si>
  <si>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</si>
  <si>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</si>
  <si>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</si>
  <si>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</si>
  <si>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</si>
  <si>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</si>
  <si>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</si>
  <si>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</si>
  <si>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</si>
  <si>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</si>
  <si>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</si>
  <si>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</si>
  <si>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</si>
  <si>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</si>
  <si>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</si>
  <si>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</si>
  <si>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</si>
  <si>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</si>
  <si>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</si>
  <si>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</si>
  <si>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</si>
  <si>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</si>
  <si>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</si>
  <si>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</si>
  <si>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</si>
  <si>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</si>
  <si>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</si>
  <si>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</si>
  <si>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</si>
  <si>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</si>
  <si>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</si>
  <si>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</si>
  <si>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</si>
  <si>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</si>
  <si>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</si>
  <si>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</si>
  <si>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</si>
  <si>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</si>
  <si>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</si>
  <si>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</si>
  <si>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</si>
  <si>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</si>
  <si>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</si>
  <si>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</si>
  <si>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</si>
  <si>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</si>
  <si>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</si>
  <si>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</si>
  <si>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</si>
  <si>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</si>
  <si>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</si>
  <si>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</si>
  <si>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</si>
  <si>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</si>
  <si>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</si>
  <si>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</si>
  <si>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</si>
  <si>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</si>
  <si>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</si>
  <si>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</si>
  <si>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</si>
  <si>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</si>
  <si>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</si>
  <si>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</si>
  <si>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</si>
  <si>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</si>
  <si>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</si>
  <si>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</si>
  <si>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</si>
  <si>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</si>
  <si>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</si>
  <si>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</si>
  <si>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</si>
  <si>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</si>
  <si>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</si>
  <si>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</si>
  <si>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</si>
  <si>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</si>
  <si>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</si>
  <si>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</si>
  <si>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</si>
  <si>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</si>
  <si>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</si>
  <si>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</si>
  <si>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</si>
  <si>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</si>
  <si>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</si>
  <si>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</si>
  <si>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</si>
  <si>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</si>
  <si>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</si>
  <si>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</si>
  <si>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</si>
  <si>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</si>
  <si>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</si>
  <si>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</si>
  <si>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</si>
  <si>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</si>
  <si>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</si>
  <si>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</si>
  <si>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</si>
  <si>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</si>
  <si>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</si>
  <si>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</si>
  <si>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</si>
  <si>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</si>
  <si>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</si>
  <si>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</si>
  <si>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</si>
  <si>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</si>
  <si>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</si>
  <si>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</si>
  <si>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</si>
  <si>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</si>
  <si>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</si>
  <si>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</si>
  <si>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</si>
  <si>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</si>
  <si>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</si>
  <si>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</si>
  <si>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</si>
  <si>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</si>
  <si>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</si>
  <si>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</si>
  <si>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</si>
  <si>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</si>
  <si>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</si>
  <si>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</si>
  <si>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</si>
  <si>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</si>
  <si>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</si>
  <si>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</si>
  <si>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</si>
  <si>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</si>
  <si>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</si>
  <si>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</si>
  <si>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</si>
  <si>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</si>
  <si>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</si>
  <si>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</si>
  <si>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</si>
  <si>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</si>
  <si>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</si>
  <si>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</si>
  <si>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</si>
  <si>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</si>
  <si>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</si>
  <si>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</si>
  <si>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</si>
  <si>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</si>
  <si>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</si>
  <si>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</si>
  <si>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</si>
  <si>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</si>
  <si>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</si>
  <si>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</si>
  <si>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</si>
  <si>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</si>
  <si>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</si>
  <si>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</si>
  <si>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</si>
  <si>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</si>
  <si>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</si>
  <si>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</si>
  <si>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</si>
  <si>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</si>
  <si>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</si>
  <si>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</si>
  <si>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</si>
  <si>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</si>
  <si>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</si>
  <si>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</si>
  <si>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</si>
  <si>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</si>
  <si>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</si>
  <si>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</si>
  <si>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</si>
  <si>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</si>
  <si>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</si>
  <si>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</si>
  <si>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</si>
  <si>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</si>
  <si>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</si>
  <si>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</si>
  <si>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</si>
  <si>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</si>
  <si>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</si>
  <si>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</si>
  <si>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</si>
  <si>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</si>
  <si>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</si>
  <si>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</si>
  <si>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</si>
  <si>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</si>
  <si>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</si>
  <si>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</si>
  <si>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</si>
  <si>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</si>
  <si>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</si>
  <si>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</si>
  <si>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</si>
  <si>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</si>
  <si>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</si>
  <si>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</si>
  <si>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</si>
  <si>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</si>
  <si>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</si>
  <si>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</si>
  <si>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</si>
  <si>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</si>
  <si>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</si>
  <si>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</si>
  <si>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</si>
  <si>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</si>
  <si>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</si>
  <si>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</si>
  <si>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</si>
  <si>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</si>
  <si>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</si>
  <si>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</si>
  <si>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</si>
  <si>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</si>
  <si>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</si>
  <si>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</si>
  <si>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</si>
  <si>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</si>
  <si>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</si>
  <si>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</si>
  <si>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</si>
  <si>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</si>
  <si>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</si>
  <si>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</si>
  <si>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</si>
  <si>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</si>
  <si>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</si>
  <si>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</si>
  <si>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</si>
  <si>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</si>
  <si>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</si>
  <si>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</si>
  <si>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</si>
  <si>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</si>
  <si>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</si>
  <si>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</si>
  <si>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</si>
  <si>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</si>
  <si>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</si>
  <si>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</si>
  <si>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</si>
  <si>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</si>
  <si>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</si>
  <si>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</si>
  <si>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</si>
  <si>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</si>
  <si>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</si>
  <si>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</si>
  <si>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</si>
  <si>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</si>
  <si>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</si>
  <si>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</si>
  <si>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</si>
  <si>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</si>
  <si>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</si>
  <si>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</si>
  <si>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</si>
  <si>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</si>
  <si>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</si>
  <si>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</si>
  <si>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</si>
  <si>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</si>
  <si>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</si>
  <si>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</si>
  <si>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</si>
  <si>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</si>
  <si>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</si>
  <si>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</si>
  <si>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</si>
  <si>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</si>
  <si>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</si>
  <si>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</si>
  <si>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</si>
  <si>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</si>
  <si>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</si>
  <si>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</si>
  <si>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</si>
  <si>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</si>
  <si>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</si>
  <si>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</si>
  <si>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</si>
  <si>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</si>
  <si>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</si>
  <si>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</si>
  <si>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</si>
  <si>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</si>
  <si>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</si>
  <si>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</si>
  <si>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</si>
  <si>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</si>
  <si>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</si>
  <si>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</si>
  <si>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</si>
  <si>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</si>
  <si>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</si>
  <si>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</si>
  <si>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</si>
  <si>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</si>
  <si>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</si>
  <si>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</si>
  <si>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</si>
  <si>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</si>
  <si>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</si>
  <si>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</si>
  <si>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</si>
  <si>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</si>
  <si>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</si>
  <si>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</si>
  <si>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</si>
  <si>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</si>
  <si>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</si>
  <si>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</si>
  <si>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</si>
  <si>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</si>
  <si>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</si>
  <si>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</si>
  <si>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</si>
  <si>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</si>
  <si>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</si>
  <si>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</si>
  <si>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</si>
  <si>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</si>
  <si>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</si>
  <si>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</si>
  <si>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</si>
  <si>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</si>
  <si>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</si>
  <si>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</si>
  <si>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</si>
  <si>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</si>
  <si>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</si>
  <si>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</si>
  <si>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</si>
  <si>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</si>
  <si>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</si>
  <si>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</si>
  <si>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</si>
  <si>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</si>
  <si>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</si>
  <si>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</si>
  <si>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</si>
  <si>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</si>
  <si>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</si>
  <si>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</si>
  <si>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</si>
  <si>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</si>
  <si>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</si>
  <si>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</si>
  <si>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</si>
  <si>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</si>
  <si>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</si>
  <si>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</si>
  <si>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</si>
  <si>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</si>
  <si>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</si>
  <si>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</si>
  <si>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</si>
  <si>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</si>
  <si>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</si>
  <si>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</si>
  <si>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</si>
  <si>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</si>
  <si>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</si>
  <si>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</si>
  <si>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</si>
  <si>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</si>
  <si>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</si>
  <si>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</si>
  <si>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</si>
  <si>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</si>
  <si>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</si>
  <si>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</si>
  <si>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</si>
  <si>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</si>
  <si>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</si>
  <si>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</si>
  <si>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</si>
  <si>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</si>
  <si>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</si>
  <si>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</si>
  <si>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</si>
  <si>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</si>
  <si>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</si>
  <si>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</si>
  <si>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</si>
  <si>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</si>
  <si>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</si>
  <si>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</si>
  <si>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</si>
  <si>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</si>
  <si>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</si>
  <si>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</si>
  <si>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</si>
  <si>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</si>
  <si>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</si>
  <si>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</si>
  <si>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</si>
  <si>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</si>
  <si>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</si>
  <si>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</si>
  <si>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</si>
  <si>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</si>
  <si>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</si>
  <si>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</si>
  <si>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</si>
  <si>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</si>
  <si>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</si>
  <si>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</si>
  <si>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</si>
  <si>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</si>
  <si>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</si>
  <si>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</si>
  <si>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</si>
  <si>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</si>
  <si>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</si>
  <si>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</si>
  <si>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</si>
  <si>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</si>
  <si>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</si>
  <si>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</si>
  <si>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</si>
  <si>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</si>
  <si>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</si>
  <si>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</si>
  <si>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</si>
  <si>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</si>
  <si>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</si>
  <si>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</si>
  <si>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</si>
  <si>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</si>
  <si>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</si>
  <si>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</si>
  <si>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</si>
  <si>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</si>
  <si>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</si>
  <si>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</si>
  <si>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</si>
  <si>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</si>
  <si>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</si>
  <si>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</si>
  <si>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</si>
  <si>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</si>
  <si>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</si>
  <si>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</si>
  <si>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</si>
  <si>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</si>
  <si>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</si>
  <si>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</si>
  <si>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</si>
  <si>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</si>
  <si>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</si>
  <si>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</si>
  <si>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</si>
  <si>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</si>
  <si>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</si>
  <si>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</si>
  <si>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</si>
  <si>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</si>
  <si>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</si>
  <si>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</si>
  <si>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</si>
  <si>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</si>
  <si>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</si>
  <si>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</si>
  <si>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</si>
  <si>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</si>
  <si>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</si>
  <si>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</si>
  <si>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</si>
  <si>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</si>
  <si>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</si>
  <si>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</si>
  <si>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</si>
  <si>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</si>
  <si>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</si>
  <si>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</si>
  <si>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</si>
  <si>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</si>
  <si>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</si>
  <si>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</si>
  <si>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</si>
  <si>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</si>
  <si>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</si>
  <si>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</si>
  <si>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</si>
  <si>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</si>
  <si>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</si>
  <si>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</si>
  <si>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</si>
  <si>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</si>
  <si>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</si>
  <si>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</si>
  <si>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</si>
  <si>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</si>
  <si>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</si>
  <si>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</si>
  <si>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</si>
  <si>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</si>
  <si>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</si>
  <si>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</si>
  <si>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</si>
  <si>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</si>
  <si>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</si>
  <si>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</si>
  <si>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</si>
  <si>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</si>
  <si>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</si>
  <si>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</si>
  <si>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</si>
  <si>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</si>
  <si>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</si>
  <si>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</si>
  <si>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</si>
  <si>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</si>
  <si>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</si>
  <si>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</si>
  <si>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</si>
  <si>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</si>
  <si>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</si>
  <si>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</si>
  <si>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</si>
  <si>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</si>
  <si>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</si>
  <si>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</si>
  <si>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</si>
  <si>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</si>
  <si>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</si>
  <si>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</si>
  <si>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</si>
  <si>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</si>
  <si>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</si>
  <si>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</si>
  <si>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</si>
  <si>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</si>
  <si>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</si>
  <si>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</si>
  <si>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</si>
  <si>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</si>
  <si>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</si>
  <si>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</si>
  <si>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</si>
  <si>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</si>
  <si>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</si>
  <si>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</si>
  <si>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</si>
  <si>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</si>
  <si>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</si>
  <si>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</si>
  <si>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</si>
  <si>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</si>
  <si>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</si>
  <si>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</si>
  <si>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</si>
  <si>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</si>
  <si>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</si>
  <si>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</si>
  <si>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</si>
  <si>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</si>
  <si>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</si>
  <si>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</si>
  <si>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</si>
  <si>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</si>
  <si>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</si>
  <si>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</si>
  <si>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</si>
  <si>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</si>
  <si>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</si>
  <si>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</si>
  <si>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</si>
  <si>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</si>
  <si>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</si>
  <si>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</si>
  <si>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</si>
  <si>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</si>
  <si>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</si>
  <si>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</si>
  <si>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</si>
  <si>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</si>
  <si>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</si>
  <si>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</si>
  <si>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</si>
  <si>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</si>
  <si>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</si>
  <si>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</si>
  <si>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</si>
  <si>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</si>
  <si>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</si>
  <si>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</si>
  <si>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</si>
  <si>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</si>
  <si>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</si>
  <si>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</si>
  <si>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</si>
  <si>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</si>
  <si>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</si>
  <si>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</si>
  <si>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</si>
  <si>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</si>
  <si>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</si>
  <si>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</si>
  <si>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</si>
  <si>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</si>
  <si>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</si>
  <si>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</si>
  <si>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</si>
  <si>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</si>
  <si>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</si>
  <si>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</si>
  <si>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</si>
  <si>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</si>
  <si>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</si>
  <si>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</si>
  <si>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</si>
  <si>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</si>
  <si>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</si>
  <si>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</si>
  <si>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</si>
  <si>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</si>
  <si>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</si>
  <si>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</si>
  <si>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</si>
  <si>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</si>
  <si>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</si>
  <si>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</si>
  <si>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</si>
  <si>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</si>
  <si>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</si>
  <si>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</si>
  <si>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</si>
  <si>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</si>
  <si>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</si>
  <si>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</si>
  <si>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</si>
  <si>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</si>
  <si>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</si>
  <si>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</si>
  <si>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</si>
  <si>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</si>
  <si>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</si>
  <si>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</si>
  <si>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</si>
  <si>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</si>
  <si>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</si>
  <si>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</si>
  <si>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</si>
  <si>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</si>
  <si>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</si>
  <si>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</si>
  <si>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</si>
  <si>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</si>
  <si>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</si>
  <si>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</si>
  <si>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</si>
  <si>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</si>
  <si>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</si>
  <si>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</si>
  <si>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</si>
  <si>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</si>
  <si>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</si>
  <si>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</si>
  <si>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</si>
  <si>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</si>
  <si>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</si>
  <si>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</si>
  <si>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</si>
  <si>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</si>
  <si>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</si>
  <si>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</si>
  <si>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</si>
  <si>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</si>
  <si>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</si>
  <si>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</si>
  <si>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</si>
  <si>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</si>
  <si>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</si>
  <si>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</si>
  <si>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</si>
  <si>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</si>
  <si>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</si>
  <si>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</si>
  <si>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</si>
  <si>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</si>
  <si>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</si>
  <si>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</si>
  <si>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</si>
  <si>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</si>
  <si>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</si>
  <si>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</si>
  <si>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</si>
  <si>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</si>
  <si>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</si>
  <si>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</si>
  <si>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</si>
  <si>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</si>
  <si>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</si>
  <si>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</si>
  <si>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</si>
  <si>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</si>
  <si>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</si>
  <si>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</si>
  <si>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</si>
  <si>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</si>
  <si>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</si>
  <si>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</si>
  <si>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</si>
  <si>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</si>
  <si>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</si>
  <si>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</si>
  <si>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</si>
  <si>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</si>
  <si>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</si>
  <si>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</si>
  <si>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</si>
  <si>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</si>
  <si>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</si>
  <si>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</si>
  <si>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</si>
  <si>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</si>
  <si>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</si>
  <si>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</si>
  <si>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</si>
  <si>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</si>
  <si>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</si>
  <si>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</si>
  <si>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</si>
  <si>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</si>
  <si>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</si>
  <si>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</si>
  <si>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</si>
  <si>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</si>
  <si>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</si>
  <si>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</si>
  <si>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</si>
  <si>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</si>
  <si>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</si>
  <si>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</si>
  <si>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</si>
  <si>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</si>
  <si>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</si>
  <si>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</si>
  <si>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</si>
  <si>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</si>
  <si>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</si>
  <si>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</si>
  <si>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</si>
  <si>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</si>
  <si>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</si>
  <si>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</si>
  <si>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</si>
  <si>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</si>
  <si>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</si>
  <si>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</si>
  <si>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</si>
  <si>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</si>
  <si>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</si>
  <si>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</si>
  <si>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</si>
  <si>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</si>
  <si>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</si>
  <si>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</si>
  <si>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</si>
  <si>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</si>
  <si>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</si>
  <si>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</si>
  <si>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</si>
  <si>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</si>
  <si>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</si>
  <si>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</si>
  <si>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</si>
  <si>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</si>
  <si>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</si>
  <si>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</si>
  <si>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</si>
  <si>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</si>
  <si>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</si>
  <si>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</si>
  <si>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</si>
  <si>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</si>
  <si>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</si>
  <si>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</si>
  <si>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</si>
  <si>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</si>
  <si>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</si>
  <si>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</si>
  <si>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</si>
  <si>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</si>
  <si>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</si>
  <si>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</si>
  <si>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</si>
  <si>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</si>
  <si>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</si>
  <si>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</si>
  <si>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</si>
  <si>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</si>
  <si>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</si>
  <si>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</si>
  <si>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</si>
  <si>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</si>
  <si>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</si>
  <si>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</si>
  <si>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</si>
  <si>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</si>
  <si>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</si>
  <si>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</si>
  <si>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</si>
  <si>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</si>
  <si>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</si>
  <si>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</si>
  <si>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</si>
  <si>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</si>
  <si>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</si>
  <si>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</si>
  <si>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</si>
  <si>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</si>
  <si>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</si>
  <si>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</si>
  <si>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</si>
  <si>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</si>
  <si>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</si>
  <si>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</si>
  <si>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</si>
  <si>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</si>
  <si>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</si>
  <si>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</si>
  <si>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</si>
  <si>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</si>
  <si>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</si>
  <si>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</si>
  <si>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</si>
  <si>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</si>
  <si>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</si>
  <si>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</si>
  <si>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</si>
  <si>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</si>
  <si>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</si>
  <si>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</si>
  <si>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</si>
  <si>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</si>
  <si>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</si>
  <si>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</si>
  <si>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</si>
  <si>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</si>
  <si>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</si>
  <si>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</si>
  <si>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</si>
  <si>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</si>
  <si>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</si>
  <si>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</si>
  <si>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</si>
  <si>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</si>
  <si>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</si>
  <si>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</si>
  <si>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</si>
  <si>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</si>
  <si>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</si>
  <si>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</si>
  <si>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</si>
  <si>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</si>
  <si>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</si>
  <si>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</si>
  <si>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</si>
  <si>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</si>
  <si>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</si>
  <si>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</si>
  <si>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</si>
  <si>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</si>
  <si>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</si>
  <si>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</si>
  <si>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</si>
  <si>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</si>
  <si>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</si>
  <si>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</si>
  <si>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</si>
  <si>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</si>
  <si>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</si>
  <si>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</si>
  <si>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</si>
  <si>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</si>
  <si>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</si>
  <si>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</si>
  <si>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</si>
  <si>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</si>
  <si>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</si>
  <si>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</si>
  <si>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</si>
  <si>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</si>
  <si>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</si>
  <si>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</si>
  <si>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</si>
  <si>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</si>
  <si>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</si>
  <si>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</si>
  <si>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</si>
  <si>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</si>
  <si>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</si>
  <si>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</si>
  <si>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</si>
  <si>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</si>
  <si>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</si>
  <si>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</si>
  <si>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</si>
  <si>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</si>
  <si>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</si>
  <si>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</si>
  <si>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</si>
  <si>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</si>
  <si>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</si>
  <si>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</si>
  <si>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</si>
  <si>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</si>
  <si>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</si>
  <si>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</si>
  <si>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</si>
  <si>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</si>
  <si>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</si>
  <si>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</si>
  <si>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</si>
  <si>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</si>
  <si>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</si>
  <si>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</si>
  <si>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</si>
  <si>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</si>
  <si>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</si>
  <si>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</si>
  <si>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</si>
  <si>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</si>
  <si>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</si>
  <si>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</si>
  <si>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</si>
  <si>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</si>
  <si>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</si>
  <si>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</si>
  <si>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</si>
  <si>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</si>
  <si>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</si>
  <si>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</si>
  <si>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</si>
  <si>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</si>
  <si>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</si>
  <si>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</si>
  <si>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</si>
  <si>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</si>
  <si>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</si>
  <si>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</si>
  <si>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</si>
  <si>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</si>
  <si>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</si>
  <si>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</si>
  <si>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</si>
  <si>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</si>
  <si>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</si>
  <si>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</si>
  <si>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</si>
  <si>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</si>
  <si>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</si>
  <si>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</si>
  <si>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</si>
  <si>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</si>
  <si>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</si>
  <si>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</si>
  <si>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</si>
  <si>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</si>
  <si>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</si>
  <si>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</si>
  <si>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</si>
  <si>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</si>
  <si>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</si>
  <si>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</si>
  <si>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</si>
  <si>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</si>
  <si>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</si>
  <si>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</si>
  <si>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</si>
  <si>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</si>
  <si>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</si>
  <si>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</si>
  <si>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</si>
  <si>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</si>
  <si>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</si>
  <si>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</si>
  <si>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</si>
  <si>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</si>
  <si>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</si>
  <si>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</si>
  <si>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</si>
  <si>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</si>
  <si>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</si>
  <si>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</si>
  <si>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</si>
  <si>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</si>
  <si>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</si>
  <si>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</si>
  <si>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</si>
  <si>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</si>
  <si>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</si>
  <si>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</si>
  <si>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</si>
  <si>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</si>
  <si>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</si>
  <si>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</si>
  <si>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</si>
  <si>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</si>
  <si>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</si>
  <si>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</si>
  <si>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</si>
  <si>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</si>
  <si>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</si>
  <si>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</si>
  <si>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</si>
  <si>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</si>
  <si>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</si>
  <si>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</si>
  <si>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</si>
  <si>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</si>
  <si>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</si>
  <si>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</si>
  <si>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</si>
  <si>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</si>
  <si>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</si>
  <si>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</si>
  <si>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</si>
  <si>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</si>
  <si>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</si>
  <si>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</si>
  <si>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</si>
  <si>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</si>
  <si>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</si>
  <si>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</si>
  <si>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</si>
  <si>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</si>
  <si>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</si>
  <si>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</si>
  <si>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</si>
  <si>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</si>
  <si>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</si>
  <si>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</si>
  <si>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</si>
  <si>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</si>
  <si>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</si>
  <si>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</si>
  <si>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</si>
  <si>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</si>
  <si>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</si>
  <si>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</si>
  <si>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</si>
  <si>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</si>
  <si>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</si>
  <si>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</si>
  <si>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</si>
  <si>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</si>
  <si>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</si>
  <si>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</si>
  <si>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</si>
  <si>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</si>
  <si>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</si>
  <si>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</si>
  <si>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</si>
  <si>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</si>
  <si>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</si>
  <si>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</si>
  <si>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</si>
  <si>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</si>
  <si>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</si>
  <si>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</si>
  <si>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</si>
  <si>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</si>
  <si>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</si>
  <si>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</si>
  <si>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</si>
  <si>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</si>
  <si>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</si>
  <si>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</si>
  <si>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</si>
  <si>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</si>
  <si>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</si>
  <si>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</si>
  <si>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</si>
  <si>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</si>
  <si>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</si>
  <si>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</si>
  <si>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</si>
  <si>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</si>
  <si>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</si>
  <si>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</si>
  <si>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</si>
  <si>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</si>
  <si>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</si>
  <si>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</si>
  <si>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</si>
  <si>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</si>
  <si>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</si>
  <si>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</si>
  <si>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</si>
  <si>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</si>
  <si>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</si>
  <si>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</si>
  <si>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</si>
  <si>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</si>
  <si>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</si>
  <si>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</si>
  <si>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</si>
  <si>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</si>
  <si>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</si>
  <si>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</si>
  <si>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</si>
  <si>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</si>
  <si>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</si>
  <si>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</si>
  <si>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</si>
  <si>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</si>
  <si>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</si>
  <si>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</si>
  <si>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</si>
  <si>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</si>
  <si>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</si>
  <si>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</si>
  <si>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</si>
  <si>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</si>
  <si>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</si>
  <si>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</si>
  <si>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</si>
  <si>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</si>
  <si>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</si>
  <si>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</si>
  <si>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</si>
  <si>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</si>
  <si>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</si>
  <si>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</si>
  <si>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</si>
  <si>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</si>
  <si>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</si>
  <si>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</si>
  <si>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</si>
  <si>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</si>
  <si>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</si>
  <si>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</si>
  <si>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</si>
  <si>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</si>
  <si>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</si>
  <si>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</si>
  <si>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</si>
  <si>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</si>
  <si>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</si>
  <si>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</si>
  <si>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</si>
  <si>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</si>
  <si>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</si>
  <si>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</si>
  <si>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</si>
  <si>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</si>
  <si>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</si>
  <si>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</si>
  <si>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</si>
  <si>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</si>
  <si>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</si>
  <si>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</si>
  <si>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</si>
  <si>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</si>
  <si>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</si>
  <si>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</si>
  <si>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</si>
  <si>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</si>
  <si>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</si>
  <si>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</si>
  <si>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</si>
  <si>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</si>
  <si>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</si>
  <si>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</si>
  <si>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</si>
  <si>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</si>
  <si>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</si>
  <si>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</si>
  <si>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</si>
  <si>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</si>
  <si>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</si>
  <si>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</si>
  <si>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</si>
  <si>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</si>
  <si>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</si>
  <si>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</si>
  <si>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</si>
  <si>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</si>
  <si>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</si>
  <si>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</si>
  <si>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</si>
  <si>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</si>
  <si>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</si>
  <si>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</si>
  <si>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</si>
  <si>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</si>
  <si>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</si>
  <si>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</si>
  <si>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</si>
  <si>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</si>
  <si>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</si>
  <si>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</si>
  <si>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</si>
  <si>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</si>
  <si>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</si>
  <si>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</si>
  <si>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</si>
  <si>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</si>
  <si>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</si>
  <si>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</si>
  <si>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</si>
  <si>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</si>
  <si>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</si>
  <si>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</si>
  <si>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</si>
  <si>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</si>
  <si>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</si>
  <si>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</si>
  <si>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</si>
  <si>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</si>
  <si>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</si>
  <si>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</si>
  <si>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</si>
  <si>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</si>
  <si>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</si>
  <si>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</si>
  <si>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</si>
  <si>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</si>
  <si>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</si>
  <si>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</si>
  <si>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</si>
  <si>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</si>
  <si>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</si>
  <si>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</si>
  <si>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</si>
  <si>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</si>
  <si>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</si>
  <si>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</si>
  <si>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</si>
  <si>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</si>
  <si>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</si>
  <si>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</si>
  <si>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</si>
  <si>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</si>
  <si>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</si>
  <si>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</si>
  <si>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</si>
  <si>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</si>
  <si>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</si>
  <si>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</si>
  <si>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</si>
  <si>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</si>
  <si>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</si>
  <si>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</si>
  <si>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</si>
  <si>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</si>
  <si>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</si>
  <si>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</si>
  <si>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</si>
  <si>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</si>
  <si>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</si>
  <si>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</si>
  <si>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</si>
  <si>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</si>
  <si>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</si>
  <si>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</si>
  <si>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</si>
  <si>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</si>
  <si>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</si>
  <si>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</si>
  <si>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</si>
  <si>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</si>
  <si>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</si>
  <si>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</si>
  <si>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</si>
  <si>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</si>
  <si>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</si>
  <si>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</si>
  <si>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</si>
  <si>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</si>
  <si>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</si>
  <si>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</si>
  <si>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</si>
  <si>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</si>
  <si>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</si>
  <si>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</si>
  <si>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</si>
  <si>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</si>
  <si>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</si>
  <si>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</si>
  <si>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</si>
  <si>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</si>
  <si>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</si>
  <si>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</si>
  <si>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</si>
  <si>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</si>
  <si>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</si>
  <si>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</si>
  <si>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</si>
  <si>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</si>
  <si>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</si>
  <si>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</si>
  <si>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</si>
  <si>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</si>
  <si>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</si>
  <si>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</si>
  <si>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</si>
  <si>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</si>
  <si>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</si>
  <si>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</si>
  <si>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</si>
  <si>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</si>
  <si>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</si>
  <si>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</si>
  <si>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</si>
  <si>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</si>
  <si>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</si>
  <si>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</si>
  <si>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</si>
  <si>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</si>
  <si>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</si>
  <si>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</si>
  <si>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</si>
  <si>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</si>
  <si>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</si>
  <si>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</si>
  <si>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</si>
  <si>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</si>
  <si>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</si>
  <si>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</si>
  <si>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</si>
  <si>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</si>
  <si>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</si>
  <si>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</si>
  <si>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</si>
  <si>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</si>
  <si>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</si>
  <si>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</si>
  <si>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</si>
  <si>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</si>
  <si>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</si>
  <si>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</si>
  <si>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</si>
  <si>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</si>
  <si>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</si>
  <si>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</si>
  <si>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</si>
  <si>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</si>
  <si>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</si>
  <si>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</si>
  <si>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</si>
  <si>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</si>
  <si>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</si>
  <si>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</si>
  <si>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</si>
  <si>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</si>
  <si>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</si>
  <si>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</si>
  <si>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</si>
  <si>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</si>
  <si>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</si>
  <si>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</si>
  <si>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</si>
  <si>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</si>
  <si>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</si>
  <si>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</si>
  <si>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</si>
  <si>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</si>
  <si>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</si>
  <si>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</si>
  <si>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</si>
  <si>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</si>
  <si>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</si>
  <si>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</si>
  <si>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</si>
  <si>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</si>
  <si>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</si>
  <si>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</si>
  <si>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</si>
  <si>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</si>
  <si>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</si>
  <si>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</si>
  <si>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</si>
  <si>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</si>
  <si>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</si>
  <si>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</si>
  <si>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</si>
  <si>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</si>
  <si>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</si>
  <si>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</si>
  <si>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</si>
  <si>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</si>
  <si>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</si>
  <si>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</si>
  <si>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</si>
  <si>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</si>
  <si>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</si>
  <si>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</si>
  <si>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</si>
  <si>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</si>
  <si>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</si>
  <si>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</si>
  <si>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</si>
  <si>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</si>
  <si>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</si>
  <si>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</si>
  <si>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</si>
  <si>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</si>
  <si>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</si>
  <si>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</si>
  <si>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</si>
  <si>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</si>
  <si>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</si>
  <si>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</si>
  <si>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</si>
  <si>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</si>
  <si>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</si>
  <si>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</si>
  <si>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</si>
  <si>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</si>
  <si>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</si>
  <si>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</si>
  <si>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</si>
  <si>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</si>
  <si>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</si>
  <si>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</si>
  <si>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</si>
  <si>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</si>
  <si>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</si>
  <si>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</si>
  <si>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</si>
  <si>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</si>
  <si>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</si>
  <si>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</si>
  <si>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</si>
  <si>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</si>
  <si>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</si>
  <si>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</si>
  <si>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</si>
  <si>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</si>
  <si>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</si>
  <si>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</si>
  <si>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</si>
  <si>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</si>
  <si>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</si>
  <si>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</si>
  <si>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</si>
  <si>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</si>
  <si>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</si>
  <si>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</si>
  <si>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</si>
  <si>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</si>
  <si>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</si>
  <si>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</si>
  <si>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</si>
  <si>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</si>
  <si>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</si>
  <si>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</si>
  <si>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</si>
  <si>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</si>
  <si>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</si>
  <si>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</si>
  <si>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</si>
  <si>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</si>
  <si>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</si>
  <si>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</si>
  <si>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</si>
  <si>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</si>
  <si>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</si>
  <si>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</si>
  <si>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</si>
  <si>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</si>
  <si>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</si>
  <si>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</si>
  <si>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</si>
  <si>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</si>
  <si>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</si>
  <si>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</si>
  <si>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</si>
  <si>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</si>
  <si>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</si>
  <si>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</si>
  <si>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</si>
  <si>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</si>
  <si>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</si>
  <si>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</si>
  <si>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</si>
  <si>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</si>
  <si>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</si>
  <si>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</si>
  <si>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</si>
  <si>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</si>
  <si>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</si>
  <si>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</si>
  <si>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</si>
  <si>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</si>
  <si>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</si>
  <si>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</si>
  <si>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</si>
  <si>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</si>
  <si>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</si>
  <si>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</si>
  <si>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</si>
  <si>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</si>
  <si>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</si>
  <si>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</si>
  <si>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</si>
  <si>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</si>
  <si>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</si>
  <si>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</si>
  <si>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</si>
  <si>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</si>
  <si>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</si>
  <si>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</si>
  <si>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</si>
  <si>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</si>
  <si>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</si>
  <si>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</si>
  <si>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</si>
  <si>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</si>
  <si>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</si>
  <si>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</si>
  <si>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</si>
  <si>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</si>
  <si>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</si>
  <si>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</si>
  <si>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</si>
  <si>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</si>
  <si>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</si>
  <si>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</si>
  <si>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</si>
  <si>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</si>
  <si>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</si>
  <si>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</si>
  <si>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</si>
  <si>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</si>
  <si>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</si>
  <si>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</si>
  <si>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</si>
  <si>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</si>
  <si>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</si>
  <si>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</si>
  <si>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</si>
  <si>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</si>
  <si>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</si>
  <si>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</si>
  <si>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</si>
  <si>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</si>
  <si>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</si>
  <si>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</si>
  <si>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</si>
  <si>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</si>
  <si>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</si>
  <si>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</si>
  <si>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</si>
  <si>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</si>
  <si>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</si>
  <si>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</si>
  <si>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</si>
  <si>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</si>
  <si>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</si>
  <si>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</si>
  <si>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</si>
  <si>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</si>
  <si>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</si>
  <si>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</si>
  <si>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</si>
  <si>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</si>
  <si>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</si>
  <si>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</si>
  <si>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</si>
  <si>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</si>
  <si>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</si>
  <si>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</si>
  <si>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</si>
  <si>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</si>
  <si>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</si>
  <si>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</si>
  <si>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</si>
  <si>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</si>
  <si>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</si>
  <si>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</si>
  <si>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</si>
  <si>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</si>
  <si>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</si>
  <si>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</si>
  <si>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</si>
  <si>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</si>
  <si>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</si>
  <si>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</si>
  <si>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</si>
  <si>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</si>
  <si>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</si>
  <si>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</si>
  <si>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</si>
  <si>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</si>
  <si>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</si>
  <si>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</si>
  <si>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</si>
  <si>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</si>
  <si>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</si>
  <si>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</si>
  <si>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</si>
  <si>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</si>
  <si>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</si>
  <si>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</si>
  <si>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</si>
  <si>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</si>
  <si>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</si>
  <si>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</si>
  <si>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</si>
  <si>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</si>
  <si>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</si>
  <si>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</si>
  <si>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</si>
  <si>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</si>
  <si>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</si>
  <si>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</si>
  <si>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</si>
  <si>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</si>
  <si>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</si>
  <si>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</si>
  <si>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</si>
  <si>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</si>
  <si>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</si>
  <si>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</si>
  <si>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</si>
  <si>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</si>
  <si>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</si>
  <si>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</si>
  <si>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</si>
  <si>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</si>
  <si>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</si>
  <si>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</si>
  <si>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</si>
  <si>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</si>
  <si>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</si>
  <si>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</si>
  <si>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</si>
  <si>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</si>
  <si>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</si>
  <si>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</si>
  <si>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</si>
  <si>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</si>
  <si>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</si>
  <si>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</si>
  <si>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</si>
  <si>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</si>
  <si>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</si>
  <si>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</si>
  <si>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</si>
  <si>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</si>
  <si>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</si>
  <si>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</si>
  <si>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</si>
  <si>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</si>
  <si>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</si>
  <si>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</si>
  <si>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</si>
  <si>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</si>
  <si>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</si>
  <si>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</si>
  <si>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</si>
  <si>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</si>
  <si>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</si>
  <si>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</si>
  <si>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</si>
  <si>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</si>
  <si>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</si>
  <si>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</si>
  <si>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</si>
  <si>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</si>
  <si>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</si>
  <si>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</si>
  <si>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</si>
  <si>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</si>
  <si>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</si>
  <si>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</si>
  <si>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</si>
  <si>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</si>
  <si>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</si>
  <si>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</si>
  <si>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</si>
  <si>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</si>
  <si>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</si>
  <si>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</si>
  <si>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</si>
  <si>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</si>
  <si>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</si>
  <si>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</si>
  <si>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</si>
  <si>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</si>
  <si>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</si>
  <si>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</si>
  <si>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</si>
  <si>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</si>
  <si>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</si>
  <si>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</si>
  <si>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</si>
  <si>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</si>
  <si>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</si>
  <si>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</si>
  <si>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</si>
  <si>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</si>
  <si>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</si>
  <si>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</si>
  <si>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</si>
  <si>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</si>
  <si>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</si>
  <si>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</si>
  <si>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</si>
  <si>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</si>
  <si>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</si>
  <si>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</si>
  <si>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</si>
  <si>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</si>
  <si>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</si>
  <si>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</si>
  <si>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</si>
  <si>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</si>
  <si>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</si>
  <si>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</si>
  <si>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</si>
  <si>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</si>
  <si>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</si>
  <si>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</si>
  <si>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</si>
  <si>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</si>
  <si>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</si>
  <si>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</si>
  <si>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</si>
  <si>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</si>
  <si>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</si>
  <si>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</si>
  <si>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</si>
  <si>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</si>
  <si>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</si>
  <si>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</si>
  <si>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</si>
  <si>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</si>
  <si>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</si>
  <si>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</si>
  <si>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</si>
  <si>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</si>
  <si>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</si>
  <si>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</si>
  <si>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</si>
  <si>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</si>
  <si>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</si>
  <si>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</si>
  <si>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</si>
  <si>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</si>
  <si>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</si>
  <si>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</si>
  <si>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</si>
  <si>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</si>
  <si>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</si>
  <si>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</si>
  <si>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</si>
  <si>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</si>
  <si>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</si>
  <si>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</si>
  <si>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</si>
  <si>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</si>
  <si>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</si>
  <si>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</si>
  <si>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</si>
  <si>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</si>
  <si>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</si>
  <si>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</si>
  <si>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</si>
  <si>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</si>
  <si>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</si>
  <si>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</si>
  <si>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</si>
  <si>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</si>
  <si>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</si>
  <si>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</si>
  <si>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</si>
  <si>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</si>
  <si>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</si>
  <si>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</si>
  <si>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</si>
  <si>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</si>
  <si>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</si>
  <si>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</si>
  <si>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</si>
  <si>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</si>
  <si>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</si>
  <si>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</si>
  <si>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</si>
  <si>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</si>
  <si>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</si>
  <si>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</si>
  <si>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</si>
  <si>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</si>
  <si>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</si>
  <si>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</si>
  <si>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</si>
  <si>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</si>
  <si>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</si>
  <si>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</si>
  <si>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</si>
  <si>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</si>
  <si>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</si>
  <si>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</si>
  <si>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</si>
  <si>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</si>
  <si>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</si>
  <si>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</si>
  <si>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</si>
  <si>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</si>
  <si>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</si>
  <si>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</si>
  <si>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</si>
  <si>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</si>
  <si>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</si>
  <si>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</si>
  <si>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</si>
  <si>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</si>
  <si>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</si>
  <si>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</si>
  <si>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</si>
  <si>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</si>
  <si>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</si>
  <si>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</si>
  <si>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</si>
  <si>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</si>
  <si>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</si>
  <si>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</si>
  <si>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</si>
  <si>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</si>
  <si>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</si>
  <si>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</si>
  <si>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</si>
  <si>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</si>
  <si>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</si>
  <si>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</si>
  <si>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</si>
  <si>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</si>
  <si>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</si>
  <si>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</si>
  <si>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</si>
  <si>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</si>
  <si>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</si>
  <si>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</si>
  <si>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</si>
  <si>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</si>
  <si>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</si>
  <si>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</si>
  <si>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</si>
  <si>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</si>
  <si>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</si>
  <si>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</si>
  <si>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</si>
  <si>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</si>
  <si>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</si>
  <si>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</si>
  <si>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</si>
  <si>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</si>
  <si>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</si>
  <si>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</si>
  <si>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</si>
  <si>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</si>
  <si>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</si>
  <si>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</si>
  <si>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</si>
  <si>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</si>
  <si>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</si>
  <si>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</si>
  <si>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</si>
  <si>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</si>
  <si>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</si>
  <si>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</si>
  <si>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</si>
  <si>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</si>
  <si>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</si>
  <si>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</si>
  <si>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</si>
  <si>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</si>
  <si>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</si>
  <si>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</si>
  <si>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</si>
  <si>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</si>
  <si>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</si>
  <si>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</si>
  <si>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</si>
  <si>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</si>
  <si>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</si>
  <si>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</si>
  <si>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</si>
  <si>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</si>
  <si>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</si>
  <si>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</si>
  <si>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</si>
  <si>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</si>
  <si>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</si>
  <si>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</si>
  <si>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</si>
  <si>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</si>
  <si>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</si>
  <si>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</si>
  <si>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</si>
  <si>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</si>
  <si>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</si>
  <si>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</si>
  <si>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</si>
  <si>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</si>
  <si>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</si>
  <si>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</si>
  <si>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</si>
  <si>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</si>
  <si>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</si>
  <si>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</si>
  <si>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</si>
  <si>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</si>
  <si>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</si>
  <si>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</si>
  <si>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</si>
  <si>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</si>
  <si>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</si>
  <si>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</si>
  <si>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</si>
  <si>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</si>
  <si>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</si>
  <si>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</si>
  <si>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</si>
  <si>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</si>
  <si>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</si>
  <si>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</si>
  <si>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</si>
  <si>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</si>
  <si>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</si>
  <si>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</si>
  <si>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</si>
  <si>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</si>
  <si>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</si>
  <si>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</si>
  <si>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</si>
  <si>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</si>
  <si>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</si>
  <si>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</si>
  <si>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</si>
  <si>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</si>
  <si>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</si>
  <si>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</si>
  <si>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</si>
  <si>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</si>
  <si>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</si>
  <si>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</si>
  <si>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</si>
  <si>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</si>
  <si>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</si>
  <si>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</si>
  <si>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</si>
  <si>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</si>
  <si>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</si>
  <si>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</si>
  <si>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</si>
  <si>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</si>
  <si>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</si>
  <si>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</si>
  <si>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</si>
  <si>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</si>
  <si>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</si>
  <si>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</si>
  <si>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</si>
  <si>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</si>
  <si>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</si>
  <si>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</si>
  <si>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</si>
  <si>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</si>
  <si>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</si>
  <si>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</si>
  <si>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</si>
  <si>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</si>
  <si>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</si>
  <si>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</si>
  <si>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</si>
  <si>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</si>
  <si>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</si>
  <si>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</si>
  <si>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</si>
  <si>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</si>
  <si>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</si>
  <si>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</si>
  <si>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</si>
  <si>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</si>
  <si>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</si>
  <si>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</si>
  <si>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</si>
  <si>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</si>
  <si>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</si>
  <si>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</si>
  <si>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</si>
  <si>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</si>
  <si>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</si>
  <si>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</si>
  <si>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</si>
  <si>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</si>
  <si>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</si>
  <si>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</si>
  <si>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</si>
  <si>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</si>
  <si>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</si>
  <si>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</si>
  <si>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</si>
  <si>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</si>
  <si>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</si>
  <si>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</si>
  <si>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</si>
  <si>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</si>
  <si>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</si>
  <si>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</si>
  <si>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</si>
  <si>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</si>
  <si>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</si>
  <si>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</si>
  <si>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</si>
  <si>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</si>
  <si>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</si>
  <si>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</si>
  <si>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</si>
  <si>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</si>
  <si>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</si>
  <si>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</si>
  <si>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</si>
  <si>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</si>
  <si>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</si>
  <si>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</si>
  <si>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</si>
  <si>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</si>
  <si>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</si>
  <si>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</si>
  <si>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</si>
  <si>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</si>
  <si>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</si>
  <si>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</si>
  <si>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</si>
  <si>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</si>
  <si>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</si>
  <si>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</si>
  <si>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</si>
  <si>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</si>
  <si>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</si>
  <si>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</si>
  <si>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</si>
  <si>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</si>
  <si>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</si>
  <si>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</si>
  <si>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</si>
  <si>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</si>
  <si>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</si>
  <si>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</si>
  <si>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</si>
  <si>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</si>
  <si>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</si>
  <si>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</si>
  <si>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</si>
  <si>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</si>
  <si>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</si>
  <si>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</si>
  <si>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</si>
  <si>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</si>
  <si>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</si>
  <si>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</si>
  <si>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</si>
  <si>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</si>
  <si>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</si>
  <si>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</si>
  <si>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</si>
  <si>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</si>
  <si>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</si>
  <si>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</si>
  <si>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</si>
  <si>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</si>
  <si>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</si>
  <si>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</si>
  <si>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</si>
  <si>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</si>
  <si>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</si>
  <si>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</si>
  <si>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</si>
  <si>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</si>
  <si>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</si>
  <si>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</si>
  <si>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</si>
  <si>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</si>
  <si>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</si>
  <si>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</si>
  <si>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</si>
  <si>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</si>
  <si>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</si>
  <si>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</si>
  <si>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</si>
  <si>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</si>
  <si>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</si>
  <si>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</si>
  <si>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</si>
  <si>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</si>
  <si>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</si>
  <si>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</si>
  <si>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</si>
  <si>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</si>
  <si>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</si>
  <si>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</si>
  <si>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</si>
  <si>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</si>
  <si>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</si>
  <si>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</si>
  <si>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</si>
  <si>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</si>
  <si>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</si>
  <si>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</si>
  <si>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</si>
  <si>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</si>
  <si>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</si>
  <si>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</si>
  <si>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</si>
  <si>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</si>
  <si>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</si>
  <si>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</si>
  <si>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</si>
  <si>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</si>
  <si>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</si>
  <si>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</si>
  <si>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</si>
  <si>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</si>
  <si>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</si>
  <si>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</si>
  <si>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</si>
  <si>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</si>
  <si>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</si>
  <si>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</si>
  <si>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</si>
  <si>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</si>
  <si>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</si>
  <si>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</si>
  <si>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</si>
  <si>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</si>
  <si>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</si>
  <si>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</si>
  <si>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</si>
  <si>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</si>
  <si>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</si>
  <si>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</si>
  <si>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</si>
  <si>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</si>
  <si>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</si>
  <si>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</si>
  <si>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</si>
  <si>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</si>
  <si>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</si>
  <si>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</si>
  <si>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</si>
  <si>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</si>
  <si>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</si>
  <si>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</si>
  <si>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</si>
  <si>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</si>
  <si>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</si>
  <si>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</si>
  <si>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</si>
  <si>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</si>
  <si>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</si>
  <si>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</si>
  <si>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</si>
  <si>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</si>
  <si>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</si>
  <si>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</si>
  <si>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</si>
  <si>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</si>
  <si>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</si>
  <si>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</si>
  <si>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</si>
  <si>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</si>
  <si>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</si>
  <si>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</si>
  <si>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</si>
  <si>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</si>
  <si>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</si>
  <si>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</si>
  <si>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</si>
  <si>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</si>
  <si>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</si>
  <si>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</si>
  <si>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</si>
  <si>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</si>
  <si>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</si>
  <si>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</si>
  <si>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</si>
  <si>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</si>
  <si>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</si>
  <si>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</si>
  <si>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</si>
  <si>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</si>
  <si>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</si>
  <si>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</si>
  <si>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</si>
  <si>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</si>
  <si>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</si>
  <si>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</si>
  <si>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</si>
  <si>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</si>
  <si>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</si>
  <si>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</si>
  <si>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</si>
  <si>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</si>
  <si>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</si>
  <si>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</si>
  <si>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</si>
  <si>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</si>
  <si>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</si>
  <si>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</si>
  <si>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</si>
  <si>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</si>
  <si>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</si>
  <si>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</si>
  <si>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</si>
  <si>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</si>
  <si>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</si>
  <si>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</si>
  <si>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</si>
  <si>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</si>
  <si>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</si>
  <si>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</si>
  <si>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</si>
  <si>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</si>
  <si>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</si>
  <si>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</si>
  <si>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</si>
  <si>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</si>
  <si>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</si>
  <si>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</si>
  <si>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</si>
  <si>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</si>
  <si>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</si>
  <si>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</si>
  <si>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</si>
  <si>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</si>
  <si>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</si>
  <si>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</si>
  <si>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</si>
  <si>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</si>
  <si>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</si>
  <si>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</si>
  <si>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</si>
  <si>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</si>
  <si>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</si>
  <si>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</si>
  <si>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</si>
  <si>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</si>
  <si>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</si>
  <si>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</si>
  <si>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</si>
  <si>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</si>
  <si>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</si>
  <si>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</si>
  <si>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</si>
  <si>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</si>
  <si>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</si>
  <si>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</si>
  <si>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</si>
  <si>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</si>
  <si>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</si>
  <si>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</si>
  <si>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</si>
  <si>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</si>
  <si>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</si>
  <si>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</si>
  <si>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</si>
  <si>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</si>
  <si>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</si>
  <si>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</si>
  <si>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</si>
  <si>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</si>
  <si>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</si>
  <si>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</si>
  <si>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</si>
  <si>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</si>
  <si>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</si>
  <si>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</si>
  <si>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</si>
  <si>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</si>
  <si>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</si>
  <si>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</si>
  <si>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</si>
  <si>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</si>
  <si>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</si>
  <si>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</si>
  <si>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</si>
  <si>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</si>
  <si>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</si>
  <si>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</si>
  <si>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</si>
  <si>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</si>
  <si>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</si>
  <si>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</si>
  <si>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</si>
  <si>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</si>
  <si>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</si>
  <si>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</si>
  <si>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</si>
  <si>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</si>
  <si>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</si>
  <si>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</si>
  <si>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</si>
  <si>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</si>
  <si>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</si>
  <si>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</si>
  <si>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</si>
  <si>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</si>
  <si>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</si>
  <si>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</si>
  <si>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</si>
  <si>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</si>
  <si>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</si>
  <si>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</si>
  <si>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</si>
  <si>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</si>
  <si>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</si>
  <si>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</si>
  <si>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</si>
  <si>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</si>
  <si>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</si>
  <si>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</si>
  <si>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</si>
  <si>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</si>
  <si>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</si>
  <si>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</si>
  <si>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</si>
  <si>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</si>
  <si>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</si>
  <si>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</si>
  <si>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</si>
  <si>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</si>
  <si>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</si>
  <si>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</si>
  <si>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</si>
  <si>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</si>
  <si>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</si>
  <si>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</si>
  <si>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</si>
  <si>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</si>
  <si>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</si>
  <si>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</si>
  <si>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</si>
  <si>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</si>
  <si>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</si>
  <si>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</si>
  <si>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</si>
  <si>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</si>
  <si>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</si>
  <si>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</si>
  <si>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</si>
  <si>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</si>
  <si>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</si>
  <si>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</si>
  <si>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</si>
  <si>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</si>
  <si>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</si>
  <si>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</si>
  <si>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</si>
  <si>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</si>
  <si>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</si>
  <si>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</si>
  <si>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</si>
  <si>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</si>
  <si>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</si>
  <si>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</si>
  <si>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</si>
  <si>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</si>
  <si>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</si>
  <si>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</si>
  <si>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</si>
  <si>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</si>
  <si>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</si>
  <si>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</si>
  <si>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</si>
  <si>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</si>
  <si>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</si>
  <si>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</si>
  <si>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</si>
  <si>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</si>
  <si>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</si>
  <si>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</si>
  <si>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</si>
  <si>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</si>
  <si>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</si>
  <si>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</si>
  <si>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</si>
  <si>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</si>
  <si>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</si>
  <si>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</si>
  <si>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</si>
  <si>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</si>
  <si>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</si>
  <si>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</si>
  <si>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</si>
  <si>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</si>
  <si>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</si>
  <si>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</si>
  <si>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</si>
  <si>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</si>
  <si>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</si>
  <si>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</si>
  <si>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</si>
  <si>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</si>
  <si>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</si>
  <si>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</si>
  <si>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</si>
  <si>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</si>
  <si>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</si>
  <si>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</si>
  <si>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</si>
  <si>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</si>
  <si>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</si>
  <si>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</si>
  <si>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</si>
  <si>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</si>
  <si>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</si>
  <si>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</si>
  <si>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</si>
  <si>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</si>
  <si>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</si>
  <si>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</si>
  <si>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</si>
  <si>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</si>
  <si>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</si>
  <si>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</si>
  <si>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</si>
  <si>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</si>
  <si>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</si>
  <si>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</si>
  <si>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</si>
  <si>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</si>
  <si>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</si>
  <si>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</si>
  <si>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</si>
  <si>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</si>
  <si>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</si>
  <si>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</si>
  <si>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</si>
  <si>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</si>
  <si>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</si>
  <si>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</si>
  <si>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</si>
  <si>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</si>
  <si>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</si>
  <si>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</si>
  <si>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</si>
  <si>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</si>
  <si>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</si>
  <si>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</si>
  <si>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</si>
  <si>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</si>
  <si>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</si>
  <si>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</si>
  <si>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</si>
  <si>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</si>
  <si>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</si>
  <si>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</si>
  <si>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</si>
  <si>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</si>
  <si>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</si>
  <si>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</si>
  <si>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</si>
  <si>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</si>
  <si>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</si>
  <si>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</si>
  <si>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</si>
  <si>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</si>
  <si>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</si>
  <si>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</si>
  <si>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</si>
  <si>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</si>
  <si>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</si>
  <si>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</si>
  <si>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</si>
  <si>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</si>
  <si>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</si>
  <si>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</si>
  <si>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</si>
  <si>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</si>
  <si>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</si>
  <si>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</si>
  <si>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</si>
  <si>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</si>
  <si>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</si>
  <si>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</si>
  <si>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</si>
  <si>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</si>
  <si>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</si>
  <si>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</si>
  <si>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</si>
  <si>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</si>
  <si>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</si>
  <si>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</si>
  <si>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</si>
  <si>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</si>
  <si>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</si>
  <si>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</si>
  <si>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</si>
  <si>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</si>
  <si>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</si>
  <si>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</si>
  <si>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</si>
  <si>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</si>
  <si>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</si>
  <si>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</si>
  <si>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</si>
  <si>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</si>
  <si>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</si>
  <si>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</si>
  <si>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</si>
  <si>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</si>
  <si>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</si>
  <si>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</si>
  <si>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</si>
  <si>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</si>
  <si>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</si>
  <si>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</si>
  <si>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</si>
  <si>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</si>
  <si>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</si>
  <si>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</si>
  <si>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</si>
  <si>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</si>
  <si>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</si>
  <si>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</si>
  <si>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</si>
  <si>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</si>
  <si>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</si>
  <si>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</si>
  <si>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</si>
  <si>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</si>
  <si>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</si>
  <si>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</si>
  <si>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</si>
  <si>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</si>
  <si>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</si>
  <si>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</si>
  <si>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</si>
  <si>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</si>
  <si>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</si>
  <si>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</si>
  <si>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</si>
  <si>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</si>
  <si>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</si>
  <si>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</si>
  <si>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</si>
  <si>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</si>
  <si>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</si>
  <si>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</si>
  <si>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</si>
  <si>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</si>
  <si>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</si>
  <si>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</si>
  <si>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</si>
  <si>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</si>
  <si>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</si>
  <si>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</si>
  <si>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</si>
  <si>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</si>
  <si>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</si>
  <si>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</si>
  <si>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</si>
  <si>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</si>
  <si>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</si>
  <si>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</si>
  <si>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</si>
  <si>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</si>
  <si>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</si>
  <si>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</si>
  <si>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</si>
  <si>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</si>
  <si>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</si>
  <si>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</si>
  <si>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</si>
  <si>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</si>
  <si>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</si>
  <si>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</si>
  <si>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</si>
  <si>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</si>
  <si>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</si>
  <si>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</si>
  <si>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</si>
  <si>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</si>
  <si>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</si>
  <si>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</si>
  <si>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</si>
  <si>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</si>
  <si>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</si>
  <si>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</si>
  <si>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</si>
  <si>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</si>
  <si>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</si>
  <si>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</si>
  <si>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</si>
  <si>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</si>
  <si>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</si>
  <si>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</si>
  <si>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</si>
  <si>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</si>
  <si>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</si>
  <si>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</si>
  <si>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</si>
  <si>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</si>
  <si>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</si>
  <si>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</si>
  <si>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</si>
  <si>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</si>
  <si>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</si>
  <si>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</si>
  <si>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</si>
  <si>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</si>
  <si>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</si>
  <si>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</si>
  <si>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</si>
  <si>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</si>
  <si>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</si>
  <si>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</si>
  <si>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</si>
  <si>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</si>
  <si>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</si>
  <si>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</si>
  <si>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</si>
  <si>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</si>
  <si>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</si>
  <si>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</si>
  <si>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</si>
  <si>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</si>
  <si>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</si>
  <si>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</si>
  <si>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</si>
  <si>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</si>
  <si>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</si>
  <si>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</si>
  <si>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</si>
  <si>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</si>
  <si>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</si>
  <si>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</si>
  <si>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</si>
  <si>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</si>
  <si>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</si>
  <si>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</si>
  <si>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</si>
  <si>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</si>
  <si>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</si>
  <si>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</si>
  <si>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</si>
  <si>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</si>
  <si>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</si>
  <si>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</si>
  <si>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</si>
  <si>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</si>
  <si>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</si>
  <si>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</si>
  <si>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</si>
  <si>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</si>
  <si>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</si>
  <si>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</si>
  <si>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</si>
  <si>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</si>
  <si>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</si>
  <si>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</si>
  <si>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</si>
  <si>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</si>
  <si>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</si>
  <si>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</si>
  <si>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</si>
  <si>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</si>
  <si>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</si>
  <si>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</si>
  <si>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</si>
  <si>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</si>
  <si>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</si>
  <si>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</si>
  <si>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</si>
  <si>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</si>
  <si>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</si>
  <si>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</si>
  <si>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</si>
  <si>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</si>
  <si>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</si>
  <si>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</si>
  <si>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</si>
  <si>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</si>
  <si>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</si>
  <si>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</si>
  <si>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</si>
  <si>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</si>
  <si>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</si>
  <si>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</si>
  <si>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</si>
  <si>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</si>
  <si>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</si>
  <si>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</si>
  <si>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</si>
  <si>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</si>
  <si>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</si>
  <si>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</si>
  <si>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</si>
  <si>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</si>
  <si>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</si>
  <si>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</si>
  <si>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</si>
  <si>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</si>
  <si>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</si>
  <si>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</si>
  <si>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</si>
  <si>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</si>
  <si>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</si>
  <si>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</si>
  <si>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</si>
  <si>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</si>
  <si>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</si>
  <si>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</si>
  <si>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</si>
  <si>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</si>
  <si>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</si>
  <si>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</si>
  <si>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</si>
  <si>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</si>
  <si>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</si>
  <si>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</si>
  <si>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</si>
  <si>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</si>
  <si>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</si>
  <si>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</si>
  <si>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</si>
  <si>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</si>
  <si>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</si>
  <si>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</si>
  <si>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</si>
  <si>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</si>
  <si>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</si>
  <si>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</si>
  <si>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</si>
  <si>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</si>
  <si>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</si>
  <si>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</si>
  <si>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</si>
  <si>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</si>
  <si>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</si>
  <si>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</si>
  <si>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</si>
  <si>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</si>
  <si>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</si>
  <si>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</si>
  <si>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</si>
  <si>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</si>
  <si>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</si>
  <si>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</si>
  <si>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</si>
  <si>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</si>
  <si>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</si>
  <si>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</si>
  <si>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</si>
  <si>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</si>
  <si>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</si>
  <si>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</si>
  <si>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</si>
  <si>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</si>
  <si>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</si>
  <si>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</si>
  <si>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</si>
  <si>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</si>
  <si>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</si>
  <si>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</si>
  <si>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</si>
  <si>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</si>
  <si>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</si>
  <si>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</si>
  <si>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</si>
  <si>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</si>
  <si>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</si>
  <si>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</si>
  <si>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</si>
  <si>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</si>
  <si>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</si>
  <si>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</si>
  <si>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</si>
  <si>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</si>
  <si>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</si>
  <si>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</si>
  <si>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</si>
  <si>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</si>
  <si>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</si>
  <si>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</si>
  <si>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</si>
  <si>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</si>
  <si>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</si>
  <si>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</si>
  <si>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</si>
  <si>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</si>
  <si>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</si>
  <si>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</si>
  <si>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</si>
  <si>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</si>
  <si>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</si>
  <si>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</si>
  <si>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</si>
  <si>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</si>
  <si>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</si>
  <si>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</si>
  <si>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</si>
  <si>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</si>
  <si>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</si>
  <si>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</si>
  <si>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</si>
  <si>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</si>
  <si>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</si>
  <si>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</si>
  <si>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</si>
  <si>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</si>
  <si>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</si>
  <si>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</si>
  <si>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</si>
  <si>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</si>
  <si>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</si>
  <si>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</si>
  <si>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</si>
  <si>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</si>
  <si>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</si>
  <si>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</si>
  <si>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</si>
  <si>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</si>
  <si>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</si>
  <si>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</si>
  <si>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</si>
  <si>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</si>
  <si>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</si>
  <si>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</si>
  <si>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</si>
  <si>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</si>
  <si>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</si>
  <si>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</si>
  <si>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</si>
  <si>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</si>
  <si>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</si>
  <si>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</si>
  <si>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</si>
  <si>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</si>
  <si>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</si>
  <si>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</si>
  <si>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</si>
  <si>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</si>
  <si>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</si>
  <si>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</si>
  <si>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</si>
  <si>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</si>
  <si>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</si>
  <si>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</si>
  <si>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</si>
  <si>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</si>
  <si>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</si>
  <si>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</si>
  <si>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</si>
  <si>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</si>
  <si>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</si>
  <si>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</si>
  <si>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</si>
  <si>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</si>
  <si>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</si>
  <si>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</si>
  <si>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</si>
  <si>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</si>
  <si>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</si>
  <si>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</si>
  <si>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</si>
  <si>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</si>
  <si>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</si>
  <si>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</si>
  <si>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</si>
  <si>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</si>
  <si>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</si>
  <si>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</si>
  <si>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</si>
  <si>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</si>
  <si>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</si>
  <si>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</si>
  <si>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</si>
  <si>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</si>
  <si>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</si>
  <si>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</si>
  <si>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</si>
  <si>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</si>
  <si>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</si>
  <si>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</si>
  <si>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</si>
  <si>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</si>
  <si>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</si>
  <si>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</si>
  <si>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</si>
  <si>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</si>
  <si>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</si>
  <si>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</si>
  <si>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</si>
  <si>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</si>
  <si>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</si>
  <si>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</si>
  <si>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</si>
  <si>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</si>
  <si>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</si>
  <si>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</si>
  <si>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</si>
  <si>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</si>
  <si>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</si>
  <si>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</si>
  <si>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</si>
  <si>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</si>
  <si>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</si>
  <si>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</si>
  <si>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</si>
  <si>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</si>
  <si>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</si>
  <si>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</si>
  <si>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</si>
  <si>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</si>
  <si>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</si>
  <si>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</si>
  <si>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</si>
  <si>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</si>
  <si>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</si>
  <si>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</si>
  <si>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</si>
  <si>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</si>
  <si>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</si>
  <si>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</si>
  <si>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</si>
  <si>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</si>
  <si>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</si>
  <si>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</si>
  <si>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</si>
  <si>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</si>
  <si>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</si>
  <si>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</si>
  <si>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</si>
  <si>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</si>
  <si>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</si>
  <si>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</si>
  <si>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</si>
  <si>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</si>
  <si>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</si>
  <si>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</si>
  <si>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</si>
  <si>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</si>
  <si>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</si>
  <si>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</si>
  <si>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</si>
  <si>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</si>
  <si>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</si>
  <si>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</si>
  <si>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</si>
  <si>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</si>
  <si>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</si>
  <si>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</si>
  <si>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</si>
  <si>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</si>
  <si>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</si>
  <si>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</si>
  <si>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</si>
  <si>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</si>
  <si>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</si>
  <si>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</si>
  <si>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</si>
  <si>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</si>
  <si>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</si>
  <si>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</si>
  <si>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</si>
  <si>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</si>
  <si>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</si>
  <si>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</si>
  <si>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</si>
  <si>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</si>
  <si>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</si>
  <si>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</si>
  <si>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</si>
  <si>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</si>
  <si>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</si>
  <si>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</si>
  <si>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</si>
  <si>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</si>
  <si>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</si>
  <si>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</si>
  <si>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</si>
  <si>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</si>
  <si>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</si>
  <si>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</si>
  <si>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</si>
  <si>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</si>
  <si>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</si>
  <si>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</si>
  <si>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</si>
  <si>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</si>
  <si>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</si>
  <si>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</si>
  <si>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</si>
  <si>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</si>
  <si>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</si>
  <si>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</si>
  <si>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</si>
  <si>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</si>
  <si>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</si>
  <si>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</si>
  <si>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</si>
  <si>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</si>
  <si>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</si>
  <si>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</si>
  <si>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</si>
  <si>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</si>
  <si>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</si>
  <si>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</si>
  <si>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</si>
  <si>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</si>
  <si>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</si>
  <si>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</si>
  <si>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</si>
  <si>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</si>
  <si>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</si>
  <si>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</si>
  <si>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</si>
  <si>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</si>
  <si>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</si>
  <si>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</si>
  <si>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</si>
  <si>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</si>
  <si>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</si>
  <si>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</si>
  <si>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</si>
  <si>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</si>
  <si>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</si>
  <si>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</si>
  <si>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</si>
  <si>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</si>
  <si>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</si>
  <si>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</si>
  <si>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</si>
  <si>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</si>
  <si>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</si>
  <si>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</si>
  <si>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</si>
  <si>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</si>
  <si>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</si>
  <si>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</si>
  <si>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</si>
  <si>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</si>
  <si>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</si>
  <si>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</si>
  <si>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</si>
  <si>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</si>
  <si>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</si>
  <si>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</si>
  <si>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</si>
  <si>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</si>
  <si>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</si>
  <si>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</si>
  <si>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</si>
  <si>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</si>
  <si>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</si>
  <si>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</si>
  <si>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</si>
  <si>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</si>
  <si>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</si>
  <si>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</si>
  <si>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</si>
  <si>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</si>
  <si>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</si>
  <si>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</si>
  <si>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</si>
  <si>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</si>
  <si>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</si>
  <si>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</si>
  <si>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</si>
  <si>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</si>
  <si>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</si>
  <si>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</si>
  <si>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</si>
  <si>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</si>
  <si>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</si>
  <si>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</si>
  <si>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</si>
  <si>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</si>
  <si>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</si>
  <si>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</si>
  <si>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</si>
  <si>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</si>
  <si>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</si>
  <si>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</si>
  <si>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</si>
  <si>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</si>
  <si>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</si>
  <si>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</si>
  <si>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</si>
  <si>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</si>
  <si>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</si>
  <si>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</si>
  <si>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</si>
  <si>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</si>
  <si>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</si>
  <si>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</si>
  <si>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</si>
  <si>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</si>
  <si>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</si>
  <si>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</si>
  <si>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</si>
  <si>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</si>
  <si>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</si>
  <si>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</si>
  <si>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</si>
  <si>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</si>
  <si>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</si>
  <si>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</si>
  <si>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</si>
  <si>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</si>
  <si>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</si>
  <si>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</si>
  <si>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</si>
  <si>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</si>
  <si>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</si>
  <si>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</si>
  <si>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</si>
  <si>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</si>
  <si>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</si>
  <si>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</si>
  <si>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</si>
  <si>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</si>
  <si>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</si>
  <si>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</si>
  <si>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</si>
  <si>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</si>
  <si>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</si>
  <si>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</si>
  <si>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</si>
  <si>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</si>
  <si>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</si>
  <si>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</si>
  <si>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</si>
  <si>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</si>
  <si>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</si>
  <si>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</si>
  <si>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</si>
  <si>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</si>
  <si>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</si>
  <si>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</si>
  <si>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</si>
  <si>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</si>
  <si>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</si>
  <si>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</si>
  <si>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</si>
  <si>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</si>
  <si>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</si>
  <si>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</si>
  <si>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</si>
  <si>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</si>
  <si>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</si>
  <si>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</si>
  <si>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</si>
  <si>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</si>
  <si>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</si>
  <si>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</si>
  <si>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</si>
  <si>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</si>
  <si>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</si>
  <si>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</si>
  <si>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</si>
  <si>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</si>
  <si>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</si>
  <si>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</si>
  <si>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</si>
  <si>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</si>
  <si>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</si>
  <si>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</si>
  <si>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</si>
  <si>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</si>
  <si>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</si>
  <si>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</si>
  <si>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</si>
  <si>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</si>
  <si>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</si>
  <si>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</si>
  <si>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</si>
  <si>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</si>
  <si>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</si>
  <si>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</si>
  <si>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</si>
  <si>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</si>
  <si>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</si>
  <si>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</si>
  <si>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</si>
  <si>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</si>
  <si>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</si>
  <si>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</si>
  <si>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</si>
  <si>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</si>
  <si>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</si>
  <si>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</si>
  <si>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</si>
  <si>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</si>
  <si>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</si>
  <si>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</si>
  <si>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</si>
  <si>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</si>
  <si>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</si>
  <si>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</si>
  <si>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</si>
  <si>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</si>
  <si>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</si>
  <si>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</si>
  <si>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</si>
  <si>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</si>
  <si>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</si>
  <si>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</si>
  <si>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</si>
  <si>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</si>
  <si>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</si>
  <si>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</si>
  <si>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</si>
  <si>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</si>
  <si>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</si>
  <si>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</si>
  <si>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</si>
  <si>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</si>
  <si>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</si>
  <si>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</si>
  <si>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</si>
  <si>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</si>
  <si>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</si>
  <si>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</si>
  <si>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</si>
  <si>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</si>
  <si>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</si>
  <si>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</si>
  <si>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</si>
  <si>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</si>
  <si>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</si>
  <si>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</si>
  <si>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</si>
  <si>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</si>
  <si>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</si>
  <si>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</si>
  <si>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</si>
  <si>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</si>
  <si>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</si>
  <si>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</si>
  <si>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</si>
  <si>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</si>
  <si>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</si>
  <si>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</si>
  <si>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</si>
  <si>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</si>
  <si>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</si>
  <si>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</si>
  <si>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</si>
  <si>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</si>
  <si>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</si>
  <si>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</si>
  <si>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</si>
  <si>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</si>
  <si>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</si>
  <si>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</si>
  <si>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</si>
  <si>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</si>
  <si>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</si>
  <si>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</si>
  <si>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</si>
  <si>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</si>
  <si>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</si>
  <si>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</si>
  <si>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</si>
  <si>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</si>
  <si>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</si>
  <si>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</si>
  <si>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</si>
  <si>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</si>
  <si>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</si>
  <si>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</si>
  <si>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</si>
  <si>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</si>
  <si>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</si>
  <si>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</si>
  <si>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</si>
  <si>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</si>
  <si>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</si>
  <si>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</si>
  <si>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</si>
  <si>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</si>
  <si>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</si>
  <si>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</si>
  <si>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</si>
  <si>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</si>
  <si>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</si>
  <si>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</si>
  <si>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</si>
  <si>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</si>
  <si>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</si>
  <si>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</si>
  <si>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</si>
  <si>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</si>
  <si>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</si>
  <si>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</si>
  <si>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</si>
  <si>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</si>
  <si>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</si>
  <si>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</si>
  <si>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</si>
  <si>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</si>
  <si>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</si>
  <si>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</si>
  <si>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</si>
  <si>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</si>
  <si>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</si>
  <si>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</si>
  <si>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</si>
  <si>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</si>
  <si>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</si>
  <si>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</si>
  <si>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</si>
  <si>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</si>
  <si>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</si>
  <si>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</si>
  <si>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</si>
  <si>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</si>
  <si>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</si>
  <si>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</si>
  <si>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</si>
  <si>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</si>
  <si>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</si>
  <si>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</si>
  <si>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</si>
  <si>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</si>
  <si>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</si>
  <si>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</si>
  <si>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</si>
  <si>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</si>
  <si>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</si>
  <si>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</si>
  <si>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</si>
  <si>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</si>
  <si>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</si>
  <si>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</si>
  <si>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</si>
  <si>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</si>
  <si>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</si>
  <si>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</si>
  <si>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</si>
  <si>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</si>
  <si>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</si>
  <si>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</si>
  <si>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</si>
  <si>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</si>
  <si>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</si>
  <si>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</si>
  <si>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</si>
  <si>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</si>
  <si>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</si>
  <si>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</si>
  <si>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</si>
  <si>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</si>
  <si>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</si>
  <si>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</si>
  <si>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</si>
  <si>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</si>
  <si>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</si>
  <si>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</si>
  <si>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</si>
  <si>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</si>
  <si>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</si>
  <si>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</si>
  <si>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</si>
  <si>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</si>
  <si>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</si>
  <si>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</si>
  <si>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</si>
  <si>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</si>
  <si>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</si>
  <si>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</si>
  <si>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</si>
  <si>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</si>
  <si>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</si>
  <si>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</si>
  <si>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</si>
  <si>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</si>
  <si>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</si>
  <si>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</si>
  <si>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</si>
  <si>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</si>
  <si>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</si>
  <si>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</si>
  <si>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</si>
  <si>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</si>
  <si>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</si>
  <si>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</si>
  <si>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</si>
  <si>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</si>
  <si>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</si>
  <si>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</si>
  <si>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</si>
  <si>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</si>
  <si>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</si>
  <si>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</si>
  <si>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</si>
  <si>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</si>
  <si>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</si>
  <si>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</si>
  <si>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</si>
  <si>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</si>
  <si>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</si>
  <si>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</si>
  <si>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</si>
  <si>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</si>
  <si>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</si>
  <si>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</si>
  <si>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</si>
  <si>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</si>
  <si>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</si>
  <si>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</si>
  <si>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</si>
  <si>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</si>
  <si>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</si>
  <si>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</si>
  <si>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</si>
  <si>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</si>
  <si>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</si>
  <si>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</si>
  <si>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</si>
  <si>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</si>
  <si>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</si>
  <si>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</si>
  <si>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</si>
  <si>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</si>
  <si>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</si>
  <si>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</si>
  <si>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</si>
  <si>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</si>
  <si>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</si>
  <si>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</si>
  <si>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</si>
  <si>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</si>
  <si>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</si>
  <si>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</si>
  <si>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</si>
  <si>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</si>
  <si>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</si>
  <si>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</si>
  <si>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</si>
  <si>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</si>
  <si>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</si>
  <si>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</si>
  <si>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</si>
  <si>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</si>
  <si>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</si>
  <si>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</si>
  <si>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</si>
  <si>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</si>
  <si>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</si>
  <si>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</si>
  <si>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</si>
  <si>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</si>
  <si>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</si>
  <si>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</si>
  <si>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</si>
  <si>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</si>
  <si>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</si>
  <si>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</si>
  <si>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</si>
  <si>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</si>
  <si>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</si>
  <si>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</si>
  <si>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</si>
  <si>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</si>
  <si>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</si>
  <si>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</si>
  <si>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</si>
  <si>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</si>
  <si>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</si>
  <si>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</si>
  <si>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</si>
  <si>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</si>
  <si>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</si>
  <si>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</si>
  <si>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</si>
  <si>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</si>
  <si>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</si>
  <si>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</si>
  <si>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</si>
  <si>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</si>
  <si>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</si>
  <si>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</si>
  <si>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</si>
  <si>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</si>
  <si>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</si>
  <si>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</si>
  <si>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</si>
  <si>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</si>
  <si>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</si>
  <si>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</si>
  <si>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</si>
  <si>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</si>
  <si>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</si>
  <si>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</si>
  <si>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</si>
  <si>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</si>
  <si>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</si>
  <si>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</si>
  <si>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</si>
  <si>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</si>
  <si>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</si>
  <si>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</si>
  <si>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</si>
  <si>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</si>
  <si>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</si>
  <si>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</si>
  <si>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</si>
  <si>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</si>
  <si>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</si>
  <si>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</si>
  <si>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</si>
  <si>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</si>
  <si>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</si>
  <si>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</si>
  <si>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</si>
  <si>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</si>
  <si>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</si>
  <si>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</si>
  <si>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</si>
  <si>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</si>
  <si>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</si>
  <si>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</si>
  <si>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</si>
  <si>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</si>
  <si>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</si>
  <si>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</si>
  <si>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</si>
  <si>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</si>
  <si>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</si>
  <si>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</si>
  <si>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</si>
  <si>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</si>
  <si>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</si>
  <si>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</si>
  <si>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</si>
  <si>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</si>
  <si>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</si>
  <si>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</si>
  <si>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</si>
  <si>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</si>
  <si>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</si>
  <si>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</si>
  <si>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</si>
  <si>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</si>
  <si>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</si>
  <si>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</si>
  <si>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</si>
  <si>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</si>
  <si>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</si>
  <si>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</si>
  <si>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</si>
  <si>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</si>
  <si>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</si>
  <si>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</si>
  <si>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</si>
  <si>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</si>
  <si>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</si>
  <si>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</si>
  <si>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</si>
  <si>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</si>
  <si>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</si>
  <si>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</si>
  <si>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</si>
  <si>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</si>
  <si>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</si>
  <si>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</si>
  <si>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</si>
  <si>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</si>
  <si>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</si>
  <si>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</si>
  <si>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</si>
  <si>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</si>
  <si>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</si>
  <si>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</si>
  <si>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</si>
  <si>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</si>
  <si>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</si>
  <si>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</si>
  <si>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</si>
  <si>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</si>
  <si>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</si>
  <si>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</si>
  <si>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</si>
  <si>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</si>
  <si>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</si>
  <si>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</si>
  <si>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</si>
  <si>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</si>
  <si>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</si>
  <si>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</si>
  <si>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</si>
  <si>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</si>
  <si>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</si>
  <si>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</si>
  <si>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</si>
  <si>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</si>
  <si>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</si>
  <si>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</si>
  <si>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</si>
  <si>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</si>
  <si>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</si>
  <si>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</si>
  <si>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</si>
  <si>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</si>
  <si>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</si>
  <si>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</si>
  <si>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</si>
  <si>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</si>
  <si>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</si>
  <si>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</si>
  <si>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</si>
  <si>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</si>
  <si>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</si>
  <si>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</si>
  <si>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</si>
  <si>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</si>
  <si>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</si>
  <si>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</si>
  <si>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</si>
  <si>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</si>
  <si>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</si>
  <si>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</si>
  <si>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</si>
  <si>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</si>
  <si>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</si>
  <si>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</si>
  <si>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</si>
  <si>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</si>
  <si>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</si>
  <si>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</si>
  <si>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</si>
  <si>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</si>
  <si>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</si>
  <si>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</si>
  <si>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</si>
  <si>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</si>
  <si>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</si>
  <si>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</si>
  <si>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</si>
  <si>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</si>
  <si>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</si>
  <si>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</si>
  <si>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</si>
  <si>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</si>
  <si>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</si>
  <si>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</si>
  <si>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</si>
  <si>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</si>
  <si>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</si>
  <si>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</si>
  <si>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</si>
  <si>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</si>
  <si>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</si>
  <si>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</si>
  <si>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</si>
  <si>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</si>
  <si>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</si>
  <si>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</si>
  <si>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</si>
  <si>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</si>
  <si>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</si>
  <si>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</si>
  <si>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</si>
  <si>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</si>
  <si>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</si>
  <si>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</si>
  <si>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</si>
  <si>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</si>
  <si>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</si>
  <si>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</si>
  <si>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</si>
  <si>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</si>
  <si>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</si>
  <si>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</si>
  <si>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</si>
  <si>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</si>
  <si>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</si>
  <si>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</si>
  <si>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</si>
  <si>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</si>
  <si>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</si>
  <si>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</si>
  <si>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</si>
  <si>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</si>
  <si>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</si>
  <si>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</si>
  <si>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</si>
  <si>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</si>
  <si>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</si>
  <si>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</si>
  <si>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</si>
  <si>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</si>
  <si>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</si>
  <si>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</si>
  <si>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</si>
  <si>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</si>
  <si>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</si>
  <si>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</si>
  <si>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</si>
  <si>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</si>
  <si>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</si>
  <si>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</si>
  <si>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</si>
  <si>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</si>
  <si>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</si>
  <si>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</si>
  <si>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</si>
  <si>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</si>
  <si>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</si>
  <si>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</si>
  <si>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</si>
  <si>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</si>
  <si>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</si>
  <si>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</si>
  <si>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</si>
  <si>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</si>
  <si>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</si>
  <si>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</si>
  <si>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</si>
  <si>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</si>
  <si>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</si>
  <si>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</si>
  <si>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</si>
  <si>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</si>
  <si>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</si>
  <si>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</si>
  <si>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</si>
  <si>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</si>
  <si>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</si>
  <si>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</si>
  <si>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</si>
  <si>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</si>
  <si>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</si>
  <si>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</si>
  <si>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</si>
  <si>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</si>
  <si>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</si>
  <si>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</si>
  <si>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</si>
  <si>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</si>
  <si>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</si>
  <si>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</si>
  <si>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</si>
  <si>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</si>
  <si>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</si>
  <si>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</si>
  <si>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</si>
  <si>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</si>
  <si>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</si>
  <si>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</si>
  <si>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</si>
  <si>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</si>
  <si>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</si>
  <si>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</si>
  <si>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</si>
  <si>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</si>
  <si>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</si>
  <si>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</si>
  <si>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</si>
  <si>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</si>
  <si>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</si>
  <si>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</si>
  <si>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</si>
  <si>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</si>
  <si>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</si>
  <si>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</si>
  <si>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</si>
  <si>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</si>
  <si>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</si>
  <si>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</si>
  <si>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</si>
  <si>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</si>
  <si>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</si>
  <si>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</si>
  <si>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</si>
  <si>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</si>
  <si>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</si>
  <si>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</si>
  <si>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</si>
  <si>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</si>
  <si>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</si>
  <si>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</si>
  <si>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</si>
  <si>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</si>
  <si>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</si>
  <si>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</si>
  <si>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</si>
  <si>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</si>
  <si>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</si>
  <si>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</si>
  <si>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</si>
  <si>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</si>
  <si>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</si>
  <si>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</si>
  <si>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</si>
  <si>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</si>
  <si>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</si>
  <si>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</si>
  <si>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</si>
  <si>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</si>
  <si>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</si>
  <si>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</si>
  <si>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</si>
  <si>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</si>
  <si>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</si>
  <si>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</si>
  <si>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</si>
  <si>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</si>
  <si>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</si>
  <si>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</si>
  <si>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</si>
  <si>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</si>
  <si>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</si>
  <si>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</si>
  <si>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</si>
  <si>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</si>
  <si>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</si>
  <si>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</si>
  <si>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</si>
  <si>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</si>
  <si>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</si>
  <si>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</si>
  <si>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</si>
  <si>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</si>
  <si>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</si>
  <si>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</si>
  <si>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</si>
  <si>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</si>
  <si>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</si>
  <si>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</si>
  <si>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</si>
  <si>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</si>
  <si>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</si>
  <si>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</si>
  <si>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</si>
  <si>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</si>
  <si>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</si>
  <si>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</si>
  <si>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</si>
  <si>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</si>
  <si>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</si>
  <si>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</si>
  <si>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</si>
  <si>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</si>
  <si>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</si>
  <si>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</si>
  <si>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</si>
  <si>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</si>
  <si>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</si>
  <si>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</si>
  <si>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</si>
  <si>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</si>
  <si>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</si>
  <si>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</si>
  <si>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</si>
  <si>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</si>
  <si>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</si>
  <si>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</si>
  <si>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</si>
  <si>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</si>
  <si>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</si>
  <si>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</si>
  <si>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</si>
  <si>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</si>
  <si>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</si>
  <si>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</si>
  <si>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</si>
  <si>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</si>
  <si>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</si>
  <si>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</si>
  <si>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</si>
  <si>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</si>
  <si>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</si>
  <si>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</si>
  <si>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</si>
  <si>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</si>
  <si>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</si>
  <si>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</si>
  <si>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</si>
  <si>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</si>
  <si>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</si>
  <si>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</si>
  <si>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</si>
  <si>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</si>
  <si>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</si>
  <si>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</si>
  <si>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</si>
  <si>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</si>
  <si>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</si>
  <si>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</si>
  <si>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</si>
  <si>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</si>
  <si>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</si>
  <si>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</si>
  <si>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</si>
  <si>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</si>
  <si>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</si>
  <si>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</si>
  <si>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</si>
  <si>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</si>
  <si>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</si>
  <si>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</si>
  <si>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</si>
  <si>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</si>
  <si>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</si>
  <si>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</si>
  <si>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</si>
  <si>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</si>
  <si>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</si>
  <si>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</si>
  <si>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</si>
  <si>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</si>
  <si>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</si>
  <si>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</si>
  <si>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</si>
  <si>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</si>
  <si>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</si>
  <si>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</si>
  <si>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</si>
  <si>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</si>
  <si>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</si>
  <si>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</si>
  <si>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</si>
  <si>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</si>
  <si>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</si>
  <si>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</si>
  <si>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</si>
  <si>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</si>
  <si>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</si>
  <si>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</si>
  <si>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</si>
  <si>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</si>
  <si>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</si>
  <si>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</si>
  <si>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</si>
  <si>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</si>
  <si>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</si>
  <si>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</si>
  <si>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</si>
  <si>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</si>
  <si>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</si>
  <si>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</si>
  <si>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</si>
  <si>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</si>
  <si>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</si>
  <si>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</si>
  <si>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</si>
  <si>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</si>
  <si>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</si>
  <si>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</si>
  <si>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</si>
  <si>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</si>
  <si>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</si>
  <si>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</si>
  <si>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</si>
  <si>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</si>
  <si>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</si>
  <si>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</si>
  <si>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</si>
  <si>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</si>
  <si>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</si>
  <si>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</si>
  <si>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</si>
  <si>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</si>
  <si>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</si>
  <si>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</si>
  <si>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</si>
  <si>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</si>
  <si>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</si>
  <si>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</si>
  <si>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</si>
  <si>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</si>
  <si>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</si>
  <si>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</si>
  <si>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</si>
  <si>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</si>
  <si>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</si>
  <si>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</si>
  <si>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</si>
  <si>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</si>
  <si>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</si>
  <si>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</si>
  <si>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</si>
  <si>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</si>
  <si>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</si>
  <si>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</si>
  <si>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</si>
  <si>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</si>
  <si>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</si>
  <si>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</si>
  <si>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</si>
  <si>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</si>
  <si>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</si>
  <si>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</si>
  <si>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</si>
  <si>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</si>
  <si>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</si>
  <si>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</si>
  <si>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</si>
  <si>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</si>
  <si>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</si>
  <si>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</si>
  <si>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</si>
  <si>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</si>
  <si>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</si>
  <si>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</si>
  <si>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</si>
  <si>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</si>
  <si>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</si>
  <si>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</si>
  <si>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</si>
  <si>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</si>
  <si>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</si>
  <si>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</si>
  <si>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</si>
  <si>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</si>
  <si>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</si>
  <si>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</si>
  <si>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</si>
  <si>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</si>
  <si>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</si>
  <si>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</si>
  <si>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</si>
  <si>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</si>
  <si>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</si>
  <si>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</si>
  <si>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</si>
  <si>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</si>
  <si>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</si>
  <si>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</si>
  <si>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</si>
  <si>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</si>
  <si>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</si>
  <si>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</si>
  <si>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</si>
  <si>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</si>
  <si>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</si>
  <si>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</si>
  <si>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</si>
  <si>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</si>
  <si>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</si>
  <si>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</si>
  <si>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</si>
  <si>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</si>
  <si>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</si>
  <si>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</si>
  <si>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</si>
  <si>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</si>
  <si>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</si>
  <si>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</si>
  <si>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</si>
  <si>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</si>
  <si>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</si>
  <si>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</si>
  <si>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</si>
  <si>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</si>
  <si>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</si>
  <si>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</si>
  <si>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</si>
  <si>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</si>
  <si>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</si>
  <si>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</si>
  <si>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</si>
  <si>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</si>
  <si>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</si>
  <si>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</si>
  <si>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</si>
  <si>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</si>
  <si>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</si>
  <si>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</si>
  <si>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</si>
  <si>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</si>
  <si>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</si>
  <si>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</si>
  <si>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</si>
  <si>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</si>
  <si>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</si>
  <si>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</si>
  <si>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</si>
  <si>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</si>
  <si>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</si>
  <si>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</si>
  <si>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</si>
  <si>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</si>
  <si>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</si>
  <si>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</si>
  <si>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</si>
  <si>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</si>
  <si>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</si>
  <si>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</si>
  <si>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</si>
  <si>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</si>
  <si>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</si>
  <si>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</si>
  <si>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</si>
  <si>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</si>
  <si>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</si>
  <si>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</si>
  <si>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</si>
  <si>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</si>
  <si>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</si>
  <si>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</si>
  <si>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</si>
  <si>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</si>
  <si>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</si>
  <si>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</si>
  <si>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</si>
  <si>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</si>
  <si>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</si>
  <si>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</si>
  <si>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</si>
  <si>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</si>
  <si>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</si>
  <si>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</si>
  <si>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</si>
  <si>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</si>
  <si>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</si>
  <si>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</si>
  <si>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</si>
  <si>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</si>
  <si>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</si>
  <si>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</si>
  <si>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</si>
  <si>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</si>
  <si>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</si>
  <si>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</si>
  <si>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</si>
  <si>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</si>
  <si>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</si>
  <si>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</si>
  <si>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</si>
  <si>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</si>
  <si>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</si>
  <si>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</si>
  <si>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</si>
  <si>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</si>
  <si>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</si>
  <si>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</si>
  <si>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</si>
  <si>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</si>
  <si>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</si>
  <si>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</si>
  <si>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</si>
  <si>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</si>
  <si>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</si>
  <si>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</si>
  <si>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</si>
  <si>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</si>
  <si>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</si>
  <si>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</si>
  <si>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</si>
  <si>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</si>
  <si>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</si>
  <si>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</si>
  <si>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</si>
  <si>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</si>
  <si>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</si>
  <si>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</si>
  <si>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</si>
  <si>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</si>
  <si>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</si>
  <si>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</si>
  <si>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</si>
  <si>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</si>
  <si>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</si>
  <si>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</si>
  <si>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</si>
  <si>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</si>
  <si>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</si>
  <si>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</si>
  <si>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</si>
  <si>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</si>
  <si>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</si>
  <si>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</si>
  <si>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</si>
  <si>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</si>
  <si>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</si>
  <si>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</si>
  <si>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</si>
  <si>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</si>
  <si>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</si>
  <si>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</si>
  <si>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</si>
  <si>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</si>
  <si>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</si>
  <si>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</si>
  <si>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</si>
  <si>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</si>
  <si>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</si>
  <si>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</si>
  <si>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</si>
  <si>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</si>
  <si>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</si>
  <si>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</si>
  <si>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</si>
  <si>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</si>
  <si>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</si>
  <si>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</si>
  <si>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</si>
  <si>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</si>
  <si>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</si>
  <si>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</si>
  <si>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</si>
  <si>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</si>
  <si>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</si>
  <si>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</si>
  <si>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</si>
  <si>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</si>
  <si>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</si>
  <si>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</si>
  <si>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</si>
  <si>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</si>
  <si>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</si>
  <si>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</si>
  <si>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</si>
  <si>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</si>
  <si>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</si>
  <si>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</si>
  <si>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</si>
  <si>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</si>
  <si>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</si>
  <si>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</si>
  <si>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</si>
  <si>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</si>
  <si>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</si>
  <si>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</si>
  <si>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</si>
  <si>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</si>
  <si>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</si>
  <si>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</si>
  <si>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</si>
  <si>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</si>
  <si>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</si>
  <si>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</si>
  <si>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</si>
  <si>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</si>
  <si>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</si>
  <si>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</si>
  <si>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</si>
  <si>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</si>
  <si>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</si>
  <si>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</si>
  <si>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</si>
  <si>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</si>
  <si>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</si>
  <si>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</si>
  <si>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</si>
  <si>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</si>
  <si>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</si>
  <si>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</si>
  <si>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</si>
  <si>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</si>
  <si>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</si>
  <si>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</si>
  <si>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</si>
  <si>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</si>
  <si>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</si>
  <si>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</si>
  <si>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</si>
  <si>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</si>
  <si>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</si>
  <si>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</si>
  <si>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</si>
  <si>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</si>
  <si>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</si>
  <si>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</si>
  <si>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</si>
  <si>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</si>
  <si>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</si>
  <si>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</si>
  <si>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</si>
  <si>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</si>
  <si>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</si>
  <si>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</si>
  <si>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</si>
  <si>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</si>
  <si>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</si>
  <si>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</si>
  <si>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</si>
  <si>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</si>
  <si>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</si>
  <si>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</si>
  <si>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</si>
  <si>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</si>
  <si>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</si>
  <si>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</si>
  <si>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</si>
  <si>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</si>
  <si>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</si>
  <si>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</si>
  <si>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</si>
  <si>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</si>
  <si>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</si>
  <si>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</si>
  <si>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</si>
  <si>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</si>
  <si>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</si>
  <si>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</si>
  <si>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</si>
  <si>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</si>
  <si>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</si>
  <si>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</si>
  <si>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</si>
  <si>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</si>
  <si>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</si>
  <si>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</si>
  <si>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</si>
  <si>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</si>
  <si>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</si>
  <si>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</si>
  <si>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</si>
  <si>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</si>
  <si>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</si>
  <si>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</si>
  <si>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</si>
  <si>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</si>
  <si>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</si>
  <si>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</si>
  <si>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</si>
  <si>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</si>
  <si>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</si>
  <si>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</si>
  <si>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</si>
  <si>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</si>
  <si>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</si>
  <si>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</si>
  <si>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</si>
  <si>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</si>
  <si>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</si>
  <si>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</si>
  <si>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</si>
  <si>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</si>
  <si>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</si>
  <si>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</si>
  <si>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</si>
  <si>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</si>
  <si>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</si>
  <si>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</si>
  <si>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</si>
  <si>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</si>
  <si>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</si>
  <si>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</si>
  <si>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</si>
  <si>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</si>
  <si>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</si>
  <si>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</si>
  <si>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</si>
  <si>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</si>
  <si>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</si>
  <si>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</si>
  <si>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</si>
  <si>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</si>
  <si>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</si>
  <si>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</si>
  <si>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</si>
  <si>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</si>
  <si>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</si>
  <si>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Jan</t>
  </si>
  <si>
    <t>Feb</t>
  </si>
  <si>
    <t>Mar</t>
  </si>
  <si>
    <t>Apr</t>
  </si>
  <si>
    <t>May</t>
  </si>
  <si>
    <t>Jun</t>
  </si>
  <si>
    <t>Jul</t>
  </si>
  <si>
    <t>Aug</t>
  </si>
  <si>
    <t>Sep</t>
  </si>
  <si>
    <t>Oct</t>
  </si>
  <si>
    <t>Nov</t>
  </si>
  <si>
    <t>Dec</t>
  </si>
  <si>
    <t>Years</t>
  </si>
  <si>
    <t>Arabica</t>
  </si>
  <si>
    <t>Excelsa</t>
  </si>
  <si>
    <t>Liberica</t>
  </si>
  <si>
    <t>Robusta</t>
  </si>
  <si>
    <t>Sum of Sales</t>
  </si>
  <si>
    <t>Row Labels</t>
  </si>
  <si>
    <t>COFFEE SALES DASHBOARD</t>
  </si>
  <si>
    <t>2021</t>
  </si>
  <si>
    <t>2021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</si>
</sst>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_([$$-409]* #,##0_);_([$$-409]* \(#,##0\);_([$$-409]* &quot;-&quot;??_);_(@_)"/>
  </numFmts>
  <fonts count="4" x14ac:knownFonts="1">
    <font>
      <sz val="11"/>
      <color theme="1"/>
      <name val="Calibri"/>
      <family val="2"/>
      <scheme val="minor"/>
    </font>
    <font>
      <sz val="11"/>
      <color indexed="8"/>
      <name val="Calibri"/>
      <family val="2"/>
    </font>
    <font>
      <sz val="11"/>
      <color rgb="FF3C1464"/>
      <name val="Calibri"/>
      <family val="2"/>
      <scheme val="minor"/>
    </font>
    <font>
      <sz val="48"/>
      <color theme="0"/>
      <name val="Calibri"/>
      <family val="2"/>
      <scheme val="minor"/>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quotePrefix="1"/>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 fontId="0" fillId="0" borderId="0" xfId="0" applyNumberFormat="1"/>
    <xf numFmtId="0" fontId="0" fillId="0" borderId="0" xfId="0" applyAlignment="1">
      <alignment horizontal="left"/>
    </xf>
    <xf numFmtId="168" fontId="0" fillId="0" borderId="0" xfId="0" applyNumberFormat="1"/>
    <xf numFmtId="0" fontId="3"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20">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_);_([$$-409]* \(#,##0\);_([$$-409]* &quot;-&quot;??_);_(@_)"/>
    </dxf>
    <dxf>
      <numFmt numFmtId="1" formatCode="0"/>
    </dxf>
    <dxf>
      <numFmt numFmtId="168" formatCode="_([$$-409]* #,##0_);_([$$-409]* \(#,##0\);_([$$-409]* &quot;-&quot;??_);_(@_)"/>
    </dxf>
    <dxf>
      <numFmt numFmtId="1" formatCode="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 " pivot="0" table="0" count="6" xr9:uid="{78331498-C5CE-4D72-842A-1BD49D5D1C2D}">
      <tableStyleElement type="wholeTable" dxfId="19"/>
      <tableStyleElement type="headerRow" dxfId="18"/>
    </tableStyle>
    <tableStyle name="Purple Timeline Style" pivot="0" table="0" count="8" xr9:uid="{AA74A3C9-615A-4A35-9C42-67BF633C8827}">
      <tableStyleElement type="wholeTable" dxfId="17"/>
      <tableStyleElement type="headerRow" dxfId="16"/>
    </tableStyle>
  </tableStyles>
  <colors>
    <mruColors>
      <color rgb="FFB8487B"/>
      <color rgb="FF3C1464"/>
      <color rgb="FF29FF8A"/>
      <color rgb="FF00EE6C"/>
      <color rgb="FF00602B"/>
      <color rgb="FFAED494"/>
      <color rgb="FFBFDDAB"/>
      <color rgb="FF7CB953"/>
      <color rgb="FF3D6026"/>
      <color rgb="FF273C18"/>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D5CDE"/>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(1)(1).xlsx]Total Sales!PivotTable2</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Total</a:t>
            </a:r>
            <a:r>
              <a:rPr lang="en-US" baseline="0">
                <a:solidFill>
                  <a:srgbClr val="3C1464"/>
                </a:solidFill>
              </a:rPr>
              <a:t> Sales Over Time</a:t>
            </a:r>
            <a:endParaRPr lang="en-US">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20019"/>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20019"/>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rgbClr val="82001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Sales'!$C$3:$C$4</c:f>
              <c:strCache>
                <c:ptCount val="1"/>
                <c:pt idx="0">
                  <c:v>Arabica</c:v>
                </c:pt>
              </c:strCache>
            </c:strRef>
          </c:tx>
          <c:spPr>
            <a:solidFill>
              <a:schemeClr val="accent1"/>
            </a:solidFill>
            <a:ln>
              <a:solidFill>
                <a:srgbClr val="00B0F0"/>
              </a:solidFill>
            </a:ln>
            <a:effectLst/>
          </c:spPr>
          <c:invertIfNegative val="0"/>
          <c:cat>
            <c:multiLvlStrRef>
              <c:f>'Total Sales'!$A$5:$B$18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 Sales'!$C$5:$C$18</c:f>
              <c:numCache>
                <c:formatCode>#,##0</c:formatCode>
                <c:ptCount val="12"/>
                <c:pt idx="0">
                  <c:v>258.34499999999997</c:v>
                </c:pt>
                <c:pt idx="1">
                  <c:v>342.2</c:v>
                </c:pt>
                <c:pt idx="2">
                  <c:v>418.30499999999995</c:v>
                </c:pt>
                <c:pt idx="3">
                  <c:v>102.32999999999998</c:v>
                </c:pt>
                <c:pt idx="4">
                  <c:v>234.72</c:v>
                </c:pt>
                <c:pt idx="5">
                  <c:v>430.39</c:v>
                </c:pt>
                <c:pt idx="6">
                  <c:v>109.005</c:v>
                </c:pt>
                <c:pt idx="7">
                  <c:v>287.52499999999998</c:v>
                </c:pt>
                <c:pt idx="8">
                  <c:v>840.93</c:v>
                </c:pt>
                <c:pt idx="9">
                  <c:v>299.07</c:v>
                </c:pt>
                <c:pt idx="10">
                  <c:v>323.32499999999999</c:v>
                </c:pt>
                <c:pt idx="11">
                  <c:v>399.48499999999996</c:v>
                </c:pt>
              </c:numCache>
            </c:numRef>
          </c:val>
          <c:extLst>
            <c:ext xmlns:c16="http://schemas.microsoft.com/office/drawing/2014/chart" uri="{C3380CC4-5D6E-409C-BE32-E72D297353CC}">
              <c16:uniqueId val="{00000000-2277-40F3-95AF-AF78BBD6B793}"/>
            </c:ext>
          </c:extLst>
        </c:ser>
        <c:ser>
          <c:idx val="1"/>
          <c:order val="1"/>
          <c:tx>
            <c:strRef>
              <c:f>'Total Sales'!$D$3:$D$4</c:f>
              <c:strCache>
                <c:ptCount val="1"/>
                <c:pt idx="0">
                  <c:v>Excelsa</c:v>
                </c:pt>
              </c:strCache>
            </c:strRef>
          </c:tx>
          <c:spPr>
            <a:solidFill>
              <a:schemeClr val="accent2"/>
            </a:solidFill>
            <a:ln>
              <a:solidFill>
                <a:srgbClr val="820019"/>
              </a:solidFill>
            </a:ln>
            <a:effectLst/>
          </c:spPr>
          <c:invertIfNegative val="0"/>
          <c:cat>
            <c:multiLvlStrRef>
              <c:f>'Total Sales'!$A$5:$B$18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 Sales'!$D$5:$D$18</c:f>
              <c:numCache>
                <c:formatCode>#,##0</c:formatCode>
                <c:ptCount val="12"/>
                <c:pt idx="0">
                  <c:v>139.625</c:v>
                </c:pt>
                <c:pt idx="1">
                  <c:v>284.24999999999994</c:v>
                </c:pt>
                <c:pt idx="2">
                  <c:v>468.125</c:v>
                </c:pt>
                <c:pt idx="3">
                  <c:v>242.14</c:v>
                </c:pt>
                <c:pt idx="4">
                  <c:v>133.08000000000001</c:v>
                </c:pt>
                <c:pt idx="5">
                  <c:v>136.20499999999998</c:v>
                </c:pt>
                <c:pt idx="6">
                  <c:v>393.57499999999993</c:v>
                </c:pt>
                <c:pt idx="7">
                  <c:v>288.66999999999996</c:v>
                </c:pt>
                <c:pt idx="8">
                  <c:v>409.875</c:v>
                </c:pt>
                <c:pt idx="9">
                  <c:v>260.32499999999999</c:v>
                </c:pt>
                <c:pt idx="10">
                  <c:v>565.56999999999994</c:v>
                </c:pt>
                <c:pt idx="11">
                  <c:v>148.20000000000002</c:v>
                </c:pt>
              </c:numCache>
            </c:numRef>
          </c:val>
          <c:extLst>
            <c:ext xmlns:c16="http://schemas.microsoft.com/office/drawing/2014/chart" uri="{C3380CC4-5D6E-409C-BE32-E72D297353CC}">
              <c16:uniqueId val="{00000001-2277-40F3-95AF-AF78BBD6B793}"/>
            </c:ext>
          </c:extLst>
        </c:ser>
        <c:ser>
          <c:idx val="2"/>
          <c:order val="2"/>
          <c:tx>
            <c:strRef>
              <c:f>'Total Sales'!$E$3:$E$4</c:f>
              <c:strCache>
                <c:ptCount val="1"/>
                <c:pt idx="0">
                  <c:v>Liberica</c:v>
                </c:pt>
              </c:strCache>
            </c:strRef>
          </c:tx>
          <c:spPr>
            <a:solidFill>
              <a:schemeClr val="accent3"/>
            </a:solidFill>
            <a:ln>
              <a:solidFill>
                <a:srgbClr val="FFFF00"/>
              </a:solidFill>
            </a:ln>
            <a:effectLst/>
          </c:spPr>
          <c:invertIfNegative val="0"/>
          <c:cat>
            <c:multiLvlStrRef>
              <c:f>'Total Sales'!$A$5:$B$18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 Sales'!$E$5:$E$18</c:f>
              <c:numCache>
                <c:formatCode>#,##0</c:formatCode>
                <c:ptCount val="12"/>
                <c:pt idx="0">
                  <c:v>279.52</c:v>
                </c:pt>
                <c:pt idx="1">
                  <c:v>251.83</c:v>
                </c:pt>
                <c:pt idx="2">
                  <c:v>405.05500000000001</c:v>
                </c:pt>
                <c:pt idx="3">
                  <c:v>554.875</c:v>
                </c:pt>
                <c:pt idx="4">
                  <c:v>267.2</c:v>
                </c:pt>
                <c:pt idx="5">
                  <c:v>209.59999999999997</c:v>
                </c:pt>
                <c:pt idx="6">
                  <c:v>61.034999999999997</c:v>
                </c:pt>
                <c:pt idx="7">
                  <c:v>125.58</c:v>
                </c:pt>
                <c:pt idx="8">
                  <c:v>171.33</c:v>
                </c:pt>
                <c:pt idx="9">
                  <c:v>584.63999999999987</c:v>
                </c:pt>
                <c:pt idx="10">
                  <c:v>537.80999999999995</c:v>
                </c:pt>
                <c:pt idx="11">
                  <c:v>388.21999999999991</c:v>
                </c:pt>
              </c:numCache>
            </c:numRef>
          </c:val>
          <c:extLst>
            <c:ext xmlns:c16="http://schemas.microsoft.com/office/drawing/2014/chart" uri="{C3380CC4-5D6E-409C-BE32-E72D297353CC}">
              <c16:uniqueId val="{00000002-2277-40F3-95AF-AF78BBD6B793}"/>
            </c:ext>
          </c:extLst>
        </c:ser>
        <c:ser>
          <c:idx val="3"/>
          <c:order val="3"/>
          <c:tx>
            <c:strRef>
              <c:f>'Total Sales'!$F$3:$F$4</c:f>
              <c:strCache>
                <c:ptCount val="1"/>
                <c:pt idx="0">
                  <c:v>Robusta</c:v>
                </c:pt>
              </c:strCache>
            </c:strRef>
          </c:tx>
          <c:spPr>
            <a:solidFill>
              <a:schemeClr val="accent4"/>
            </a:solidFill>
            <a:ln>
              <a:solidFill>
                <a:srgbClr val="FF0000"/>
              </a:solidFill>
            </a:ln>
            <a:effectLst/>
          </c:spPr>
          <c:invertIfNegative val="0"/>
          <c:cat>
            <c:multiLvlStrRef>
              <c:f>'Total Sales'!$A$5:$B$18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 Sales'!$F$5:$F$18</c:f>
              <c:numCache>
                <c:formatCode>#,##0</c:formatCode>
                <c:ptCount val="12"/>
                <c:pt idx="0">
                  <c:v>160.19499999999999</c:v>
                </c:pt>
                <c:pt idx="1">
                  <c:v>80.55</c:v>
                </c:pt>
                <c:pt idx="2">
                  <c:v>253.15499999999997</c:v>
                </c:pt>
                <c:pt idx="3">
                  <c:v>106.23999999999998</c:v>
                </c:pt>
                <c:pt idx="4">
                  <c:v>272.69</c:v>
                </c:pt>
                <c:pt idx="5">
                  <c:v>88.334999999999994</c:v>
                </c:pt>
                <c:pt idx="6">
                  <c:v>199.48999999999998</c:v>
                </c:pt>
                <c:pt idx="7">
                  <c:v>374.13499999999993</c:v>
                </c:pt>
                <c:pt idx="8">
                  <c:v>221.43999999999994</c:v>
                </c:pt>
                <c:pt idx="9">
                  <c:v>256.36500000000001</c:v>
                </c:pt>
                <c:pt idx="10">
                  <c:v>189.47499999999999</c:v>
                </c:pt>
                <c:pt idx="11">
                  <c:v>212.07499999999999</c:v>
                </c:pt>
              </c:numCache>
            </c:numRef>
          </c:val>
          <c:extLst>
            <c:ext xmlns:c16="http://schemas.microsoft.com/office/drawing/2014/chart" uri="{C3380CC4-5D6E-409C-BE32-E72D297353CC}">
              <c16:uniqueId val="{00000003-2277-40F3-95AF-AF78BBD6B793}"/>
            </c:ext>
          </c:extLst>
        </c:ser>
        <c:dLbls>
          <c:showLegendKey val="0"/>
          <c:showVal val="0"/>
          <c:showCatName val="0"/>
          <c:showSerName val="0"/>
          <c:showPercent val="0"/>
          <c:showBubbleSize val="0"/>
        </c:dLbls>
        <c:gapWidth val="150"/>
        <c:axId val="1802291056"/>
        <c:axId val="1802297712"/>
      </c:barChart>
      <c:catAx>
        <c:axId val="180229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02297712"/>
        <c:crosses val="autoZero"/>
        <c:auto val="1"/>
        <c:lblAlgn val="ctr"/>
        <c:lblOffset val="100"/>
        <c:noMultiLvlLbl val="0"/>
      </c:catAx>
      <c:valAx>
        <c:axId val="18022977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3C1464"/>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0229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(1)(1).xlsx]Country Bar Chart (2)!PivotTable2</c:name>
    <c:fmtId val="11"/>
  </c:pivotSource>
  <c:chart>
    <c:title>
      <c:tx>
        <c:rich>
          <a:bodyPr rot="0" spcFirstLastPara="1" vertOverflow="ellipsis" vert="horz" wrap="square" anchor="ctr" anchorCtr="1"/>
          <a:lstStyle/>
          <a:p>
            <a:pPr>
              <a:defRPr sz="1400" b="0" i="0" u="none" strike="noStrike" kern="1200" spc="0" baseline="0">
                <a:solidFill>
                  <a:srgbClr val="5A2781"/>
                </a:solidFill>
                <a:latin typeface="+mn-lt"/>
                <a:ea typeface="+mn-ea"/>
                <a:cs typeface="+mn-cs"/>
              </a:defRPr>
            </a:pPr>
            <a:r>
              <a:rPr lang="en-US" baseline="0">
                <a:solidFill>
                  <a:srgbClr val="5A278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A278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EE6C"/>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9FF8A"/>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9FF8A"/>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602B"/>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 (2)'!$B$3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1438-40FC-A19A-143BC408411F}"/>
              </c:ext>
            </c:extLst>
          </c:dPt>
          <c:dPt>
            <c:idx val="1"/>
            <c:invertIfNegative val="0"/>
            <c:bubble3D val="0"/>
            <c:extLst>
              <c:ext xmlns:c16="http://schemas.microsoft.com/office/drawing/2014/chart" uri="{C3380CC4-5D6E-409C-BE32-E72D297353CC}">
                <c16:uniqueId val="{00000001-1438-40FC-A19A-143BC408411F}"/>
              </c:ext>
            </c:extLst>
          </c:dPt>
          <c:dPt>
            <c:idx val="2"/>
            <c:invertIfNegative val="0"/>
            <c:bubble3D val="0"/>
            <c:extLst>
              <c:ext xmlns:c16="http://schemas.microsoft.com/office/drawing/2014/chart" uri="{C3380CC4-5D6E-409C-BE32-E72D297353CC}">
                <c16:uniqueId val="{00000002-1438-40FC-A19A-143BC408411F}"/>
              </c:ext>
            </c:extLst>
          </c:dPt>
          <c:cat>
            <c:strRef>
              <c:f>'Country Bar Chart (2)'!$A$4:$A$9</c:f>
              <c:strCache>
                <c:ptCount val="5"/>
                <c:pt idx="0">
                  <c:v>Don Flintiff</c:v>
                </c:pt>
                <c:pt idx="1">
                  <c:v>Nealson Cuttler</c:v>
                </c:pt>
                <c:pt idx="2">
                  <c:v>Terri Farra</c:v>
                </c:pt>
                <c:pt idx="3">
                  <c:v>Brenn Dundredge</c:v>
                </c:pt>
                <c:pt idx="4">
                  <c:v>Allis Wilmore</c:v>
                </c:pt>
              </c:strCache>
            </c:strRef>
          </c:cat>
          <c:val>
            <c:numRef>
              <c:f>'Country Bar Chart (2)'!$B$4:$B$9</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438-40FC-A19A-143BC408411F}"/>
            </c:ext>
          </c:extLst>
        </c:ser>
        <c:dLbls>
          <c:showLegendKey val="0"/>
          <c:showVal val="0"/>
          <c:showCatName val="0"/>
          <c:showSerName val="0"/>
          <c:showPercent val="0"/>
          <c:showBubbleSize val="0"/>
        </c:dLbls>
        <c:gapWidth val="182"/>
        <c:axId val="824126127"/>
        <c:axId val="824140687"/>
      </c:barChart>
      <c:catAx>
        <c:axId val="824126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24140687"/>
        <c:crosses val="autoZero"/>
        <c:auto val="1"/>
        <c:lblAlgn val="ctr"/>
        <c:lblOffset val="100"/>
        <c:noMultiLvlLbl val="0"/>
      </c:catAx>
      <c:valAx>
        <c:axId val="824140687"/>
        <c:scaling>
          <c:orientation val="minMax"/>
        </c:scaling>
        <c:delete val="0"/>
        <c:axPos val="b"/>
        <c:majorGridlines>
          <c:spPr>
            <a:ln w="9525" cap="flat" cmpd="sng" algn="ctr">
              <a:solidFill>
                <a:schemeClr val="bg1">
                  <a:lumMod val="9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A2781"/>
                </a:solidFill>
                <a:latin typeface="+mn-lt"/>
                <a:ea typeface="+mn-ea"/>
                <a:cs typeface="+mn-cs"/>
              </a:defRPr>
            </a:pPr>
            <a:endParaRPr lang="en-US"/>
          </a:p>
        </c:txPr>
        <c:crossAx val="82412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(1)(1).xlsx]Country Bar Chart!PivotTable2</c:name>
    <c:fmtId val="10"/>
  </c:pivotSource>
  <c:chart>
    <c:title>
      <c:tx>
        <c:rich>
          <a:bodyPr rot="0" spcFirstLastPara="1" vertOverflow="ellipsis" vert="horz" wrap="square" anchor="ctr" anchorCtr="1"/>
          <a:lstStyle/>
          <a:p>
            <a:pPr>
              <a:defRPr sz="1600" b="1" i="0" u="none" strike="noStrike" kern="1200" spc="0" baseline="0">
                <a:solidFill>
                  <a:srgbClr val="5A2781"/>
                </a:solidFill>
                <a:latin typeface="+mn-lt"/>
                <a:ea typeface="+mn-ea"/>
                <a:cs typeface="+mn-cs"/>
              </a:defRPr>
            </a:pPr>
            <a:r>
              <a:rPr lang="en-US" sz="1600" b="1">
                <a:solidFill>
                  <a:srgbClr val="5A2781"/>
                </a:solidFill>
              </a:rPr>
              <a:t>Sales</a:t>
            </a:r>
            <a:r>
              <a:rPr lang="en-US" sz="1600" b="1" baseline="0">
                <a:solidFill>
                  <a:srgbClr val="5A2781"/>
                </a:solidFill>
              </a:rPr>
              <a:t> By Country</a:t>
            </a:r>
          </a:p>
        </c:rich>
      </c:tx>
      <c:layout>
        <c:manualLayout>
          <c:xMode val="edge"/>
          <c:yMode val="edge"/>
          <c:x val="7.276519291971624E-2"/>
          <c:y val="5.53989768395441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rgbClr val="5A278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EE6C"/>
          </a:solidFill>
          <a:ln w="25400">
            <a:solidFill>
              <a:schemeClr val="bg1"/>
            </a:solidFill>
          </a:ln>
          <a:effectLst/>
        </c:spPr>
      </c:pivotFmt>
      <c:pivotFmt>
        <c:idx val="3"/>
        <c:spPr>
          <a:solidFill>
            <a:srgbClr val="29FF8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9FF8A"/>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602B"/>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B8487B"/>
          </a:solidFill>
          <a:ln w="25400">
            <a:noFill/>
          </a:ln>
          <a:effectLst/>
        </c:spPr>
      </c:pivotFmt>
      <c:pivotFmt>
        <c:idx val="10"/>
        <c:spPr>
          <a:solidFill>
            <a:schemeClr val="accent5">
              <a:lumMod val="40000"/>
              <a:lumOff val="60000"/>
            </a:schemeClr>
          </a:solidFill>
          <a:ln w="25400">
            <a:noFill/>
          </a:ln>
          <a:effectLst/>
        </c:spPr>
        <c:dLbl>
          <c:idx val="0"/>
          <c:layout>
            <c:manualLayout>
              <c:x val="-1.8723463605609455E-3"/>
              <c:y val="9.23316280659062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4.0360088496175388E-2"/>
                  <c:h val="6.7617771293830259E-2"/>
                </c:manualLayout>
              </c15:layout>
            </c:ext>
          </c:extLst>
        </c:dLbl>
      </c:pivotFmt>
      <c:pivotFmt>
        <c:idx val="11"/>
        <c:spPr>
          <a:solidFill>
            <a:schemeClr val="accent5">
              <a:lumMod val="75000"/>
            </a:schemeClr>
          </a:solidFill>
          <a:ln w="25400">
            <a:noFill/>
          </a:ln>
          <a:effectLst/>
        </c:spPr>
      </c:pivotFmt>
    </c:pivotFmts>
    <c:plotArea>
      <c:layout>
        <c:manualLayout>
          <c:layoutTarget val="inner"/>
          <c:xMode val="edge"/>
          <c:yMode val="edge"/>
          <c:x val="0.35099384224433283"/>
          <c:y val="7.53300068097605E-2"/>
          <c:w val="0.24916662563068856"/>
          <c:h val="0.81911676679357204"/>
        </c:manualLayout>
      </c:layout>
      <c:doughnutChart>
        <c:varyColors val="1"/>
        <c:ser>
          <c:idx val="0"/>
          <c:order val="0"/>
          <c:tx>
            <c:strRef>
              <c:f>'Country Bar Chart'!$B$3</c:f>
              <c:strCache>
                <c:ptCount val="1"/>
                <c:pt idx="0">
                  <c:v>Total</c:v>
                </c:pt>
              </c:strCache>
            </c:strRef>
          </c:tx>
          <c:spPr>
            <a:solidFill>
              <a:srgbClr val="00B050"/>
            </a:solidFill>
            <a:ln w="25400">
              <a:noFill/>
            </a:ln>
          </c:spPr>
          <c:dPt>
            <c:idx val="0"/>
            <c:bubble3D val="0"/>
            <c:spPr>
              <a:solidFill>
                <a:srgbClr val="B8487B"/>
              </a:solidFill>
              <a:ln w="25400">
                <a:noFill/>
              </a:ln>
              <a:effectLst/>
            </c:spPr>
            <c:extLst>
              <c:ext xmlns:c16="http://schemas.microsoft.com/office/drawing/2014/chart" uri="{C3380CC4-5D6E-409C-BE32-E72D297353CC}">
                <c16:uniqueId val="{00000001-172A-4D15-81D4-C0E7E4EBBBF0}"/>
              </c:ext>
            </c:extLst>
          </c:dPt>
          <c:dPt>
            <c:idx val="1"/>
            <c:bubble3D val="0"/>
            <c:spPr>
              <a:solidFill>
                <a:schemeClr val="accent5">
                  <a:lumMod val="40000"/>
                  <a:lumOff val="60000"/>
                </a:schemeClr>
              </a:solidFill>
              <a:ln w="25400">
                <a:noFill/>
              </a:ln>
              <a:effectLst/>
            </c:spPr>
            <c:extLst>
              <c:ext xmlns:c16="http://schemas.microsoft.com/office/drawing/2014/chart" uri="{C3380CC4-5D6E-409C-BE32-E72D297353CC}">
                <c16:uniqueId val="{00000003-172A-4D15-81D4-C0E7E4EBBBF0}"/>
              </c:ext>
            </c:extLst>
          </c:dPt>
          <c:dPt>
            <c:idx val="2"/>
            <c:bubble3D val="0"/>
            <c:spPr>
              <a:solidFill>
                <a:schemeClr val="accent5">
                  <a:lumMod val="75000"/>
                </a:schemeClr>
              </a:solidFill>
              <a:ln w="25400">
                <a:noFill/>
              </a:ln>
              <a:effectLst/>
            </c:spPr>
            <c:extLst>
              <c:ext xmlns:c16="http://schemas.microsoft.com/office/drawing/2014/chart" uri="{C3380CC4-5D6E-409C-BE32-E72D297353CC}">
                <c16:uniqueId val="{00000005-172A-4D15-81D4-C0E7E4EBBBF0}"/>
              </c:ext>
            </c:extLst>
          </c:dPt>
          <c:dLbls>
            <c:dLbl>
              <c:idx val="1"/>
              <c:layout>
                <c:manualLayout>
                  <c:x val="-1.8723463605609455E-3"/>
                  <c:y val="9.23316280659062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4.0360088496175388E-2"/>
                      <c:h val="6.7617771293830259E-2"/>
                    </c:manualLayout>
                  </c15:layout>
                </c:ext>
                <c:ext xmlns:c16="http://schemas.microsoft.com/office/drawing/2014/chart" uri="{C3380CC4-5D6E-409C-BE32-E72D297353CC}">
                  <c16:uniqueId val="{00000003-172A-4D15-81D4-C0E7E4EBBB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'Country Bar Chart'!$A$4:$A$7</c:f>
              <c:strCache>
                <c:ptCount val="3"/>
                <c:pt idx="0">
                  <c:v>United Kingdom</c:v>
                </c:pt>
                <c:pt idx="1">
                  <c:v>Ireland</c:v>
                </c:pt>
                <c:pt idx="2">
                  <c:v>United States</c:v>
                </c:pt>
              </c:strCache>
            </c:strRef>
          </c:cat>
          <c:val>
            <c:numRef>
              <c:f>'Country Bar Chart'!$B$4:$B$7</c:f>
              <c:numCache>
                <c:formatCode>_([$$-409]* #,##0_);_([$$-409]* \(#,##0\);_([$$-409]* "-"??_);_(@_)</c:formatCode>
                <c:ptCount val="3"/>
                <c:pt idx="0">
                  <c:v>643.04499999999996</c:v>
                </c:pt>
                <c:pt idx="1">
                  <c:v>2032.4549999999999</c:v>
                </c:pt>
                <c:pt idx="2">
                  <c:v>11090.610000000002</c:v>
                </c:pt>
              </c:numCache>
            </c:numRef>
          </c:val>
          <c:extLst>
            <c:ext xmlns:c16="http://schemas.microsoft.com/office/drawing/2014/chart" uri="{C3380CC4-5D6E-409C-BE32-E72D297353CC}">
              <c16:uniqueId val="{00000006-172A-4D15-81D4-C0E7E4EBBBF0}"/>
            </c:ext>
          </c:extLst>
        </c:ser>
        <c:dLbls>
          <c:showLegendKey val="0"/>
          <c:showVal val="0"/>
          <c:showCatName val="0"/>
          <c:showSerName val="0"/>
          <c:showPercent val="0"/>
          <c:showBubbleSize val="0"/>
          <c:showLeaderLines val="0"/>
        </c:dLbls>
        <c:firstSliceAng val="0"/>
        <c:holeSize val="52"/>
      </c:doughnutChart>
      <c:spPr>
        <a:noFill/>
        <a:ln>
          <a:noFill/>
        </a:ln>
        <a:effectLst/>
      </c:spPr>
    </c:plotArea>
    <c:legend>
      <c:legendPos val="tr"/>
      <c:layout>
        <c:manualLayout>
          <c:xMode val="edge"/>
          <c:yMode val="edge"/>
          <c:x val="0.78638149069996943"/>
          <c:y val="0.23446078086869279"/>
          <c:w val="0.20238398883270972"/>
          <c:h val="0.56399454249799463"/>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12324</xdr:colOff>
      <xdr:row>16</xdr:row>
      <xdr:rowOff>78122</xdr:rowOff>
    </xdr:from>
    <xdr:to>
      <xdr:col>14</xdr:col>
      <xdr:colOff>449035</xdr:colOff>
      <xdr:row>40</xdr:row>
      <xdr:rowOff>0</xdr:rowOff>
    </xdr:to>
    <xdr:graphicFrame macro="">
      <xdr:nvGraphicFramePr>
        <xdr:cNvPr id="2" name="Chart 1">
          <a:extLst>
            <a:ext uri="{FF2B5EF4-FFF2-40B4-BE49-F238E27FC236}">
              <a16:creationId xmlns:a16="http://schemas.microsoft.com/office/drawing/2014/main" id="{B2246C5B-8320-4A66-99AE-6D116975E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27214</xdr:rowOff>
    </xdr:from>
    <xdr:to>
      <xdr:col>18</xdr:col>
      <xdr:colOff>27215</xdr:colOff>
      <xdr:row>16</xdr:row>
      <xdr:rowOff>40821</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795202B-A8C3-4877-BCD9-6C5D2CE675B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8858" y="1034143"/>
              <a:ext cx="10436678" cy="191860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127631</xdr:colOff>
      <xdr:row>10</xdr:row>
      <xdr:rowOff>124418</xdr:rowOff>
    </xdr:from>
    <xdr:to>
      <xdr:col>22</xdr:col>
      <xdr:colOff>86590</xdr:colOff>
      <xdr:row>16</xdr:row>
      <xdr:rowOff>44532</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83A041A1-226F-4DEF-BEAC-567CCA77232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45952" y="1893347"/>
              <a:ext cx="2408245" cy="1063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128899</xdr:colOff>
      <xdr:row>6</xdr:row>
      <xdr:rowOff>51189</xdr:rowOff>
    </xdr:from>
    <xdr:to>
      <xdr:col>25</xdr:col>
      <xdr:colOff>603931</xdr:colOff>
      <xdr:row>10</xdr:row>
      <xdr:rowOff>82235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4F9418FD-B21B-49CB-9BF3-D7CFE59E4A4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47220" y="1058118"/>
              <a:ext cx="4761282" cy="793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121375</xdr:colOff>
      <xdr:row>10</xdr:row>
      <xdr:rowOff>122466</xdr:rowOff>
    </xdr:from>
    <xdr:to>
      <xdr:col>26</xdr:col>
      <xdr:colOff>0</xdr:colOff>
      <xdr:row>16</xdr:row>
      <xdr:rowOff>44532</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7F1E4DA3-B4D9-4383-91B0-39C48FED5CE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88982" y="1891395"/>
              <a:ext cx="2327911" cy="10650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530678</xdr:colOff>
      <xdr:row>27</xdr:row>
      <xdr:rowOff>170089</xdr:rowOff>
    </xdr:from>
    <xdr:to>
      <xdr:col>25</xdr:col>
      <xdr:colOff>606880</xdr:colOff>
      <xdr:row>40</xdr:row>
      <xdr:rowOff>13606</xdr:rowOff>
    </xdr:to>
    <xdr:graphicFrame macro="">
      <xdr:nvGraphicFramePr>
        <xdr:cNvPr id="7" name="Chart 6">
          <a:extLst>
            <a:ext uri="{FF2B5EF4-FFF2-40B4-BE49-F238E27FC236}">
              <a16:creationId xmlns:a16="http://schemas.microsoft.com/office/drawing/2014/main" id="{E6E1DF43-67A4-48B1-A890-57B2284E2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549852</xdr:colOff>
      <xdr:row>16</xdr:row>
      <xdr:rowOff>87456</xdr:rowOff>
    </xdr:from>
    <xdr:to>
      <xdr:col>26</xdr:col>
      <xdr:colOff>17318</xdr:colOff>
      <xdr:row>27</xdr:row>
      <xdr:rowOff>115042</xdr:rowOff>
    </xdr:to>
    <xdr:graphicFrame macro="">
      <xdr:nvGraphicFramePr>
        <xdr:cNvPr id="8" name="Chart 7">
          <a:extLst>
            <a:ext uri="{FF2B5EF4-FFF2-40B4-BE49-F238E27FC236}">
              <a16:creationId xmlns:a16="http://schemas.microsoft.com/office/drawing/2014/main" id="{CA3D12F7-D71A-4BDF-B482-C1B32BA33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174.927971643519" createdVersion="7" refreshedVersion="7" minRefreshableVersion="3" recordCount="1000" xr:uid="{9E4AFD35-C26B-4576-8036-FF9AF1185871}">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842746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F400D8-5629-4D6C-A3D0-0871D4859375}" name="PivotTable2"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6">
  <location ref="A3:G18"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14">
    <i>
      <x v="3"/>
      <x v="1"/>
    </i>
    <i r="1">
      <x v="2"/>
    </i>
    <i r="1">
      <x v="3"/>
    </i>
    <i r="1">
      <x v="4"/>
    </i>
    <i r="1">
      <x v="5"/>
    </i>
    <i r="1">
      <x v="6"/>
    </i>
    <i r="1">
      <x v="7"/>
    </i>
    <i r="1">
      <x v="8"/>
    </i>
    <i r="1">
      <x v="9"/>
    </i>
    <i r="1">
      <x v="10"/>
    </i>
    <i r="1">
      <x v="11"/>
    </i>
    <i r="1">
      <x v="12"/>
    </i>
    <i t="default">
      <x v="3"/>
    </i>
    <i t="grand">
      <x/>
    </i>
  </rowItems>
  <colFields count="1">
    <field x="13"/>
  </colFields>
  <colItems count="5">
    <i>
      <x/>
    </i>
    <i>
      <x v="1"/>
    </i>
    <i>
      <x v="2"/>
    </i>
    <i>
      <x v="3"/>
    </i>
    <i t="grand">
      <x/>
    </i>
  </colItems>
  <dataFields count="1">
    <dataField name="Sum of Sales" fld="12" baseField="1" baseItem="1" numFmtId="3"/>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27" name="Order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F79906-FFFA-4775-B0AE-BD9709291B81}" name="PivotTable2"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1">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h="1" x="3"/>
        <item h="1" x="1"/>
        <item x="0"/>
        <item h="1" x="2"/>
        <item t="default"/>
      </items>
    </pivotField>
    <pivotField compact="0" numFmtId="167" outline="0" showAll="0"/>
    <pivotField dataField="1" compact="0" numFmtId="167"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8"/>
  </dataFields>
  <formats count="2">
    <format dxfId="15">
      <pivotArea dataOnly="0" labelOnly="1" outline="0" axis="axisValues" fieldPosition="0"/>
    </format>
    <format dxfId="14">
      <pivotArea outline="0" collapsedLevelsAreSubtotals="1" fieldPosition="0"/>
    </format>
  </formats>
  <chartFormats count="4">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01" name="Order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319371-A3DE-4BF8-A37F-947B72CCF105}"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2">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h="1" x="3"/>
        <item h="1" x="1"/>
        <item x="0"/>
        <item h="1" x="2"/>
        <item t="default"/>
      </items>
    </pivotField>
    <pivotField compact="0" numFmtId="167" outline="0" showAll="0"/>
    <pivotField dataField="1" compact="0" numFmtId="167"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68"/>
  </dataFields>
  <formats count="2">
    <format dxfId="13">
      <pivotArea dataOnly="0" labelOnly="1" outline="0" axis="axisValues" fieldPosition="0"/>
    </format>
    <format dxfId="12">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979D6A-BF6E-417C-B342-B7A4BBF22A3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917" firstHeaderRow="1" firstDataRow="1" firstDataCol="1"/>
  <pivotFields count="17">
    <pivotField showAll="0"/>
    <pivotField numFmtId="165" showAll="0"/>
    <pivotField showAll="0"/>
    <pivotField showAll="0"/>
    <pivotField showAll="0"/>
    <pivotField axis="axisRow" showAll="0"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numFmtId="166" showAll="0"/>
    <pivotField numFmtId="167" showAll="0"/>
    <pivotField dataField="1" numFmtId="167" showAll="0"/>
    <pivotField showAll="0"/>
    <pivotField showAll="0"/>
    <pivotField showAll="0"/>
    <pivotField showAll="0" defaultSubtotal="0"/>
  </pivotFields>
  <rowFields count="1">
    <field x="5"/>
  </rowFields>
  <rowItems count="91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t="grand">
      <x/>
    </i>
  </rowItems>
  <colItems count="1">
    <i/>
  </colItems>
  <dataFields count="1">
    <dataField name="Sum of Sales" fld="12" baseField="5" baseItem="0">
      <extLst>
        <ext xmlns:x14="http://schemas.microsoft.com/office/spreadsheetml/2009/9/main" uri="{E15A36E0-9728-4e99-A89B-3F7291B0FE68}">
          <x14:dataField pivotShowAs="rankDescending"/>
        </ext>
      </extLst>
    </dataField>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D876702-4981-4D69-B810-46A4A4E34BC8}" sourceName="Size">
  <pivotTables>
    <pivotTable tabId="20" name="PivotTable2"/>
  </pivotTables>
  <data>
    <tabular pivotCacheId="148427461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1EE0909-22A0-4A7E-BB58-1170ECE9A57C}" sourceName="Roast Type Name">
  <pivotTables>
    <pivotTable tabId="20" name="PivotTable2"/>
    <pivotTable tabId="26" name="PivotTable2"/>
  </pivotTables>
  <data>
    <tabular pivotCacheId="148427461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3B750DF-6178-4B01-8562-598F2F702BEB}" sourceName="Loyalty Card">
  <pivotTables>
    <pivotTable tabId="20" name="PivotTable2"/>
  </pivotTables>
  <data>
    <tabular pivotCacheId="14842746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1FFD423-3DA1-4B89-A73B-8CDF0FCEBCD5}" cache="Slicer_Size" caption="Size" columnCount="2" style=" " rowHeight="241300"/>
  <slicer name="Roast Type Name" xr10:uid="{20B3C46A-0387-460D-89E1-6C14420A80E0}" cache="Slicer_Roast_Type_Name" caption="Roast Type Name" columnCount="3" style=" " rowHeight="241300"/>
  <slicer name="Loyalty Card" xr10:uid="{E286CC8B-777A-4B5B-AA3B-241B6E449F02}" cache="Slicer_Loyalty_Card" caption="Loyalty Card" style="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50F6EE-121C-4C39-A75C-84F375C07D8C}" name="Table1" displayName="Table1" ref="A1:P1001" totalsRowShown="0" headerRowDxfId="11">
  <autoFilter ref="A1:P1001" xr:uid="{C250F6EE-121C-4C39-A75C-84F375C07D8C}"/>
  <tableColumns count="16">
    <tableColumn id="1" xr3:uid="{527DA272-5083-4D86-AD95-F67C8DA22C57}" name="Order ID" dataDxfId="10"/>
    <tableColumn id="2" xr3:uid="{6DB5954E-0C81-4090-B541-9DBA36667600}" name="Order Date" dataDxfId="9"/>
    <tableColumn id="3" xr3:uid="{F5A130BA-DA9D-47E6-A3CD-25FC9E1788B4}" name="Customer ID" dataDxfId="8"/>
    <tableColumn id="4" xr3:uid="{A4649AD8-38CB-4CE1-AC73-B0EB4E36B551}" name="Product ID"/>
    <tableColumn id="5" xr3:uid="{83CDDFD2-4663-4ECC-8D37-EEA3DE796A30}" name="Quantity" dataDxfId="7"/>
    <tableColumn id="6" xr3:uid="{7015BD0C-488A-49D0-84E4-58D717E451A5}" name="Customer Name" dataDxfId="6">
      <calculatedColumnFormula>_xlfn.XLOOKUP(C2,customers!$A$1:$A$1001,customers!$B$1:$B$1001,,0)</calculatedColumnFormula>
    </tableColumn>
    <tableColumn id="7" xr3:uid="{3995EA91-8A7E-4198-9E72-4C04F7C7DA64}" name="Email" dataDxfId="5">
      <calculatedColumnFormula>IF(_xlfn.XLOOKUP(C2,customers!$A$1:$A$1001,customers!$C$1:$C$1001,,0)=0,"",_xlfn.XLOOKUP(C2,customers!$A$1:$A$1001,customers!$C$1:$C$1001,,0))</calculatedColumnFormula>
    </tableColumn>
    <tableColumn id="8" xr3:uid="{C6CC6BE0-3ED8-437D-9EFB-73CF5A8E752D}" name="Country" dataDxfId="4">
      <calculatedColumnFormula>_xlfn.XLOOKUP(C2,customers!$A$1:$A$1001,customers!$G$1:$G$1001,,0)</calculatedColumnFormula>
    </tableColumn>
    <tableColumn id="9" xr3:uid="{1D56D46F-8612-4237-ABE7-1988827D2B20}" name="Coffee Type">
      <calculatedColumnFormula>INDEX(products!$A$1:$G$49,MATCH('Working Sheet'!$D2,products!$A$1:$A$49,0),MATCH('Working Sheet'!I$1,products!$A$1:$G$1,0))</calculatedColumnFormula>
    </tableColumn>
    <tableColumn id="10" xr3:uid="{FC6940B7-254F-468C-845D-142511105EE2}" name="Roast Type">
      <calculatedColumnFormula>INDEX(products!$A$1:$G$49,MATCH('Working Sheet'!$D2,products!$A$1:$A$49,0),MATCH('Working Sheet'!J$1,products!$A$1:$G$1,0))</calculatedColumnFormula>
    </tableColumn>
    <tableColumn id="11" xr3:uid="{AED128EC-288F-4F3D-8B7C-85E288EAFCFB}" name="Size" dataDxfId="3">
      <calculatedColumnFormula>INDEX(products!$A$1:$G$49,MATCH('Working Sheet'!$D2,products!$A$1:$A$49,0),MATCH('Working Sheet'!K$1,products!$A$1:$G$1,0))</calculatedColumnFormula>
    </tableColumn>
    <tableColumn id="12" xr3:uid="{B4184E11-16D7-4AE0-A946-7A11D66A6DB5}" name="Unit Price" dataDxfId="2">
      <calculatedColumnFormula>INDEX(products!$A$1:$G$49,MATCH('Working Sheet'!$D2,products!$A$1:$A$49,0),MATCH('Working Sheet'!L$1,products!$A$1:$G$1,0))</calculatedColumnFormula>
    </tableColumn>
    <tableColumn id="13" xr3:uid="{6CE65694-3427-4185-B0D2-11829D1A74FA}" name="Sales" dataDxfId="1">
      <calculatedColumnFormula>L2*E2</calculatedColumnFormula>
    </tableColumn>
    <tableColumn id="14" xr3:uid="{C36C2444-9F25-4121-9300-87C0801B475B}" name="Coffe Type Name">
      <calculatedColumnFormula>IF(I2="Rob","Robusta",IF(I2="Exc","Excelsa",IF(I2="Ara","Arabica",IF(I2="Lib","Liberica",""))))</calculatedColumnFormula>
    </tableColumn>
    <tableColumn id="15" xr3:uid="{71135648-C030-41F7-A9D6-9193BCED6070}" name="Roast Type Name">
      <calculatedColumnFormula>IF(J2="M","Medium",IF(J2="L","Light",IF(J2="D","Dark","")))</calculatedColumnFormula>
    </tableColumn>
    <tableColumn id="16" xr3:uid="{8D80AB72-778B-4956-9A5D-B20BF1ADF6D0}" name="Loyalty Card" dataDxfId="0">
      <calculatedColumnFormula>_xlfn.XLOOKUP(C2,customers!$A$1:$A$1001,customers!$I$1:$I$1001,0)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D99CB80-3A4C-4295-B2D8-3530F054F466}" sourceName="Order Date">
  <pivotTables>
    <pivotTable tabId="20" name="PivotTable2"/>
    <pivotTable tabId="21" name="PivotTable2"/>
  </pivotTables>
  <state minimalRefreshVersion="6" lastRefreshVersion="6" pivotCacheId="1484274615" filterType="dateBetween">
    <selection startDate="2021-01-01T00:00:00" endDate="2021-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B86FA2F-5CF4-4D19-BE5B-6ABACF9E74FF}" cache="NativeTimeline_Order_Date" caption="Order Date" level="0" selectionLevel="0" scrollPosition="2019-01-01T00:00:00" style="Purple Timeline Style"/>
</timeline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A6" sqref="A6"/>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1CCBA-F9C3-4C4A-848D-049CE8D76F7F}">
  <dimension ref="A3:G18"/>
  <sheetViews>
    <sheetView topLeftCell="E15" zoomScale="70" zoomScaleNormal="70" workbookViewId="0">
      <selection activeCell="F49" sqref="F49"/>
    </sheetView>
  </sheetViews>
  <sheetFormatPr defaultRowHeight="14.4" x14ac:dyDescent="0.3"/>
  <cols>
    <col min="1" max="1" width="13.33203125" bestFit="1" customWidth="1"/>
    <col min="2" max="2" width="14.109375" bestFit="1" customWidth="1"/>
    <col min="3" max="6" width="19.33203125" bestFit="1" customWidth="1"/>
    <col min="7" max="7" width="11.109375" bestFit="1" customWidth="1"/>
  </cols>
  <sheetData>
    <row r="3" spans="1:7" x14ac:dyDescent="0.3">
      <c r="A3" s="9" t="s">
        <v>6216</v>
      </c>
      <c r="C3" s="9" t="s">
        <v>6196</v>
      </c>
    </row>
    <row r="4" spans="1:7" x14ac:dyDescent="0.3">
      <c r="A4" s="9" t="s">
        <v>6211</v>
      </c>
      <c r="B4" s="9" t="s">
        <v>1</v>
      </c>
      <c r="C4" t="s">
        <v>6212</v>
      </c>
      <c r="D4" t="s">
        <v>6213</v>
      </c>
      <c r="E4" t="s">
        <v>6214</v>
      </c>
      <c r="F4" t="s">
        <v>6215</v>
      </c>
      <c r="G4" t="s">
        <v>6198</v>
      </c>
    </row>
    <row r="5" spans="1:7" x14ac:dyDescent="0.3">
      <c r="A5" t="s">
        <v>6219</v>
      </c>
      <c r="B5" s="10" t="s">
        <v>6199</v>
      </c>
      <c r="C5" s="11">
        <v>258.34499999999997</v>
      </c>
      <c r="D5" s="11">
        <v>139.625</v>
      </c>
      <c r="E5" s="11">
        <v>279.52</v>
      </c>
      <c r="F5" s="11">
        <v>160.19499999999999</v>
      </c>
      <c r="G5" s="11">
        <v>837.68499999999995</v>
      </c>
    </row>
    <row r="6" spans="1:7" x14ac:dyDescent="0.3">
      <c r="B6" s="10" t="s">
        <v>6200</v>
      </c>
      <c r="C6" s="11">
        <v>342.2</v>
      </c>
      <c r="D6" s="11">
        <v>284.24999999999994</v>
      </c>
      <c r="E6" s="11">
        <v>251.83</v>
      </c>
      <c r="F6" s="11">
        <v>80.55</v>
      </c>
      <c r="G6" s="11">
        <v>958.82999999999993</v>
      </c>
    </row>
    <row r="7" spans="1:7" x14ac:dyDescent="0.3">
      <c r="B7" s="10" t="s">
        <v>6201</v>
      </c>
      <c r="C7" s="11">
        <v>418.30499999999995</v>
      </c>
      <c r="D7" s="11">
        <v>468.125</v>
      </c>
      <c r="E7" s="11">
        <v>405.05500000000001</v>
      </c>
      <c r="F7" s="11">
        <v>253.15499999999997</v>
      </c>
      <c r="G7" s="11">
        <v>1544.6399999999999</v>
      </c>
    </row>
    <row r="8" spans="1:7" x14ac:dyDescent="0.3">
      <c r="B8" s="10" t="s">
        <v>6202</v>
      </c>
      <c r="C8" s="11">
        <v>102.32999999999998</v>
      </c>
      <c r="D8" s="11">
        <v>242.14</v>
      </c>
      <c r="E8" s="11">
        <v>554.875</v>
      </c>
      <c r="F8" s="11">
        <v>106.23999999999998</v>
      </c>
      <c r="G8" s="11">
        <v>1005.585</v>
      </c>
    </row>
    <row r="9" spans="1:7" x14ac:dyDescent="0.3">
      <c r="B9" s="10" t="s">
        <v>6203</v>
      </c>
      <c r="C9" s="11">
        <v>234.72</v>
      </c>
      <c r="D9" s="11">
        <v>133.08000000000001</v>
      </c>
      <c r="E9" s="11">
        <v>267.2</v>
      </c>
      <c r="F9" s="11">
        <v>272.69</v>
      </c>
      <c r="G9" s="11">
        <v>907.69</v>
      </c>
    </row>
    <row r="10" spans="1:7" x14ac:dyDescent="0.3">
      <c r="B10" s="10" t="s">
        <v>6204</v>
      </c>
      <c r="C10" s="11">
        <v>430.39</v>
      </c>
      <c r="D10" s="11">
        <v>136.20499999999998</v>
      </c>
      <c r="E10" s="11">
        <v>209.59999999999997</v>
      </c>
      <c r="F10" s="11">
        <v>88.334999999999994</v>
      </c>
      <c r="G10" s="11">
        <v>864.53</v>
      </c>
    </row>
    <row r="11" spans="1:7" x14ac:dyDescent="0.3">
      <c r="B11" s="10" t="s">
        <v>6205</v>
      </c>
      <c r="C11" s="11">
        <v>109.005</v>
      </c>
      <c r="D11" s="11">
        <v>393.57499999999993</v>
      </c>
      <c r="E11" s="11">
        <v>61.034999999999997</v>
      </c>
      <c r="F11" s="11">
        <v>199.48999999999998</v>
      </c>
      <c r="G11" s="11">
        <v>763.1049999999999</v>
      </c>
    </row>
    <row r="12" spans="1:7" x14ac:dyDescent="0.3">
      <c r="B12" s="10" t="s">
        <v>6206</v>
      </c>
      <c r="C12" s="11">
        <v>287.52499999999998</v>
      </c>
      <c r="D12" s="11">
        <v>288.66999999999996</v>
      </c>
      <c r="E12" s="11">
        <v>125.58</v>
      </c>
      <c r="F12" s="11">
        <v>374.13499999999993</v>
      </c>
      <c r="G12" s="11">
        <v>1075.9099999999999</v>
      </c>
    </row>
    <row r="13" spans="1:7" x14ac:dyDescent="0.3">
      <c r="B13" s="10" t="s">
        <v>6207</v>
      </c>
      <c r="C13" s="11">
        <v>840.93</v>
      </c>
      <c r="D13" s="11">
        <v>409.875</v>
      </c>
      <c r="E13" s="11">
        <v>171.33</v>
      </c>
      <c r="F13" s="11">
        <v>221.43999999999994</v>
      </c>
      <c r="G13" s="11">
        <v>1643.5749999999998</v>
      </c>
    </row>
    <row r="14" spans="1:7" x14ac:dyDescent="0.3">
      <c r="B14" s="10" t="s">
        <v>6208</v>
      </c>
      <c r="C14" s="11">
        <v>299.07</v>
      </c>
      <c r="D14" s="11">
        <v>260.32499999999999</v>
      </c>
      <c r="E14" s="11">
        <v>584.63999999999987</v>
      </c>
      <c r="F14" s="11">
        <v>256.36500000000001</v>
      </c>
      <c r="G14" s="11">
        <v>1400.3999999999999</v>
      </c>
    </row>
    <row r="15" spans="1:7" x14ac:dyDescent="0.3">
      <c r="B15" s="10" t="s">
        <v>6209</v>
      </c>
      <c r="C15" s="11">
        <v>323.32499999999999</v>
      </c>
      <c r="D15" s="11">
        <v>565.56999999999994</v>
      </c>
      <c r="E15" s="11">
        <v>537.80999999999995</v>
      </c>
      <c r="F15" s="11">
        <v>189.47499999999999</v>
      </c>
      <c r="G15" s="11">
        <v>1616.1799999999998</v>
      </c>
    </row>
    <row r="16" spans="1:7" x14ac:dyDescent="0.3">
      <c r="B16" s="10" t="s">
        <v>6210</v>
      </c>
      <c r="C16" s="11">
        <v>399.48499999999996</v>
      </c>
      <c r="D16" s="11">
        <v>148.20000000000002</v>
      </c>
      <c r="E16" s="11">
        <v>388.21999999999991</v>
      </c>
      <c r="F16" s="11">
        <v>212.07499999999999</v>
      </c>
      <c r="G16" s="11">
        <v>1147.9799999999998</v>
      </c>
    </row>
    <row r="17" spans="1:7" x14ac:dyDescent="0.3">
      <c r="A17" t="s">
        <v>6220</v>
      </c>
      <c r="C17" s="11">
        <v>4045.63</v>
      </c>
      <c r="D17" s="11">
        <v>3469.6399999999994</v>
      </c>
      <c r="E17" s="11">
        <v>3836.6949999999997</v>
      </c>
      <c r="F17" s="11">
        <v>2414.145</v>
      </c>
      <c r="G17" s="11">
        <v>13766.109999999999</v>
      </c>
    </row>
    <row r="18" spans="1:7" x14ac:dyDescent="0.3">
      <c r="A18" t="s">
        <v>6198</v>
      </c>
      <c r="C18" s="11">
        <v>4045.63</v>
      </c>
      <c r="D18" s="11">
        <v>3469.6399999999994</v>
      </c>
      <c r="E18" s="11">
        <v>3836.6949999999997</v>
      </c>
      <c r="F18" s="11">
        <v>2414.145</v>
      </c>
      <c r="G18" s="11">
        <v>13766.109999999999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9D9D9-463D-45BE-9EEA-3CB9F5C2A062}">
  <dimension ref="A3:B7"/>
  <sheetViews>
    <sheetView zoomScale="70" zoomScaleNormal="70" workbookViewId="0">
      <selection activeCell="B7" activeCellId="1" sqref="B6 B7"/>
    </sheetView>
  </sheetViews>
  <sheetFormatPr defaultRowHeight="14.4" x14ac:dyDescent="0.3"/>
  <cols>
    <col min="1" max="1" width="15" bestFit="1" customWidth="1"/>
    <col min="2" max="2" width="11.88671875" bestFit="1" customWidth="1"/>
    <col min="3" max="198" width="12.88671875" bestFit="1" customWidth="1"/>
    <col min="199" max="199" width="16.88671875" bestFit="1" customWidth="1"/>
  </cols>
  <sheetData>
    <row r="3" spans="1:2" x14ac:dyDescent="0.3">
      <c r="A3" s="9" t="s">
        <v>7</v>
      </c>
      <c r="B3" s="12" t="s">
        <v>6216</v>
      </c>
    </row>
    <row r="4" spans="1:2" x14ac:dyDescent="0.3">
      <c r="A4" t="s">
        <v>28</v>
      </c>
      <c r="B4" s="14">
        <v>643.04499999999996</v>
      </c>
    </row>
    <row r="5" spans="1:2" x14ac:dyDescent="0.3">
      <c r="A5" t="s">
        <v>318</v>
      </c>
      <c r="B5" s="14">
        <v>2032.4549999999999</v>
      </c>
    </row>
    <row r="6" spans="1:2" x14ac:dyDescent="0.3">
      <c r="A6" t="s">
        <v>19</v>
      </c>
      <c r="B6" s="14">
        <v>11090.610000000002</v>
      </c>
    </row>
    <row r="7" spans="1:2" x14ac:dyDescent="0.3">
      <c r="A7" t="s">
        <v>6198</v>
      </c>
      <c r="B7" s="14">
        <v>13766.110000000002</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6D2A-53B5-4875-831A-912E4B32D6BC}">
  <dimension ref="A3:B9"/>
  <sheetViews>
    <sheetView zoomScale="70" zoomScaleNormal="70" workbookViewId="0">
      <selection activeCell="T9" sqref="T9"/>
    </sheetView>
  </sheetViews>
  <sheetFormatPr defaultRowHeight="14.4" x14ac:dyDescent="0.3"/>
  <cols>
    <col min="1" max="1" width="18.6640625" bestFit="1" customWidth="1"/>
    <col min="2" max="2" width="11.88671875" bestFit="1" customWidth="1"/>
    <col min="3" max="198" width="12.88671875" bestFit="1" customWidth="1"/>
    <col min="199" max="199" width="16.88671875" bestFit="1" customWidth="1"/>
  </cols>
  <sheetData>
    <row r="3" spans="1:2" x14ac:dyDescent="0.3">
      <c r="A3" s="9" t="s">
        <v>4</v>
      </c>
      <c r="B3" s="12" t="s">
        <v>6216</v>
      </c>
    </row>
    <row r="4" spans="1:2" x14ac:dyDescent="0.3">
      <c r="A4" t="s">
        <v>3753</v>
      </c>
      <c r="B4" s="14">
        <v>278.01</v>
      </c>
    </row>
    <row r="5" spans="1:2" x14ac:dyDescent="0.3">
      <c r="A5" t="s">
        <v>1598</v>
      </c>
      <c r="B5" s="14">
        <v>281.67499999999995</v>
      </c>
    </row>
    <row r="6" spans="1:2" x14ac:dyDescent="0.3">
      <c r="A6" t="s">
        <v>2587</v>
      </c>
      <c r="B6" s="14">
        <v>289.11</v>
      </c>
    </row>
    <row r="7" spans="1:2" x14ac:dyDescent="0.3">
      <c r="A7" t="s">
        <v>5765</v>
      </c>
      <c r="B7" s="14">
        <v>307.04499999999996</v>
      </c>
    </row>
    <row r="8" spans="1:2" x14ac:dyDescent="0.3">
      <c r="A8" t="s">
        <v>5114</v>
      </c>
      <c r="B8" s="14">
        <v>317.06999999999994</v>
      </c>
    </row>
    <row r="9" spans="1:2" x14ac:dyDescent="0.3">
      <c r="A9" t="s">
        <v>6198</v>
      </c>
      <c r="B9" s="14">
        <v>1472.9099999999999</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53D69-3BCE-43A3-BCF4-392043D867FD}">
  <dimension ref="B1:Z6"/>
  <sheetViews>
    <sheetView showGridLines="0" showRowColHeaders="0" tabSelected="1" zoomScale="90" zoomScaleNormal="90" workbookViewId="0">
      <selection activeCell="AE20" sqref="AE20"/>
    </sheetView>
  </sheetViews>
  <sheetFormatPr defaultRowHeight="14.4" x14ac:dyDescent="0.3"/>
  <cols>
    <col min="1" max="1" width="1.6640625" customWidth="1"/>
  </cols>
  <sheetData>
    <row r="1" spans="2:26" ht="5.0999999999999996" customHeight="1" x14ac:dyDescent="0.3"/>
    <row r="2" spans="2:26" x14ac:dyDescent="0.3">
      <c r="B2" s="15" t="s">
        <v>6218</v>
      </c>
      <c r="C2" s="16"/>
      <c r="D2" s="16"/>
      <c r="E2" s="16"/>
      <c r="F2" s="16"/>
      <c r="G2" s="16"/>
      <c r="H2" s="16"/>
      <c r="I2" s="16"/>
      <c r="J2" s="16"/>
      <c r="K2" s="16"/>
      <c r="L2" s="16"/>
      <c r="M2" s="16"/>
      <c r="N2" s="16"/>
      <c r="O2" s="16"/>
      <c r="P2" s="16"/>
      <c r="Q2" s="16"/>
      <c r="R2" s="16"/>
      <c r="S2" s="16"/>
      <c r="T2" s="16"/>
      <c r="U2" s="16"/>
      <c r="V2" s="16"/>
      <c r="W2" s="16"/>
      <c r="X2" s="16"/>
      <c r="Y2" s="16"/>
      <c r="Z2" s="16"/>
    </row>
    <row r="3" spans="2:26" x14ac:dyDescent="0.3">
      <c r="B3" s="16"/>
      <c r="C3" s="16"/>
      <c r="D3" s="16"/>
      <c r="E3" s="16"/>
      <c r="F3" s="16"/>
      <c r="G3" s="16"/>
      <c r="H3" s="16"/>
      <c r="I3" s="16"/>
      <c r="J3" s="16"/>
      <c r="K3" s="16"/>
      <c r="L3" s="16"/>
      <c r="M3" s="16"/>
      <c r="N3" s="16"/>
      <c r="O3" s="16"/>
      <c r="P3" s="16"/>
      <c r="Q3" s="16"/>
      <c r="R3" s="16"/>
      <c r="S3" s="16"/>
      <c r="T3" s="16"/>
      <c r="U3" s="16"/>
      <c r="V3" s="16"/>
      <c r="W3" s="16"/>
      <c r="X3" s="16"/>
      <c r="Y3" s="16"/>
      <c r="Z3" s="16"/>
    </row>
    <row r="4" spans="2:26" x14ac:dyDescent="0.3">
      <c r="B4" s="16"/>
      <c r="C4" s="16"/>
      <c r="D4" s="16"/>
      <c r="E4" s="16"/>
      <c r="F4" s="16"/>
      <c r="G4" s="16"/>
      <c r="H4" s="16"/>
      <c r="I4" s="16"/>
      <c r="J4" s="16"/>
      <c r="K4" s="16"/>
      <c r="L4" s="16"/>
      <c r="M4" s="16"/>
      <c r="N4" s="16"/>
      <c r="O4" s="16"/>
      <c r="P4" s="16"/>
      <c r="Q4" s="16"/>
      <c r="R4" s="16"/>
      <c r="S4" s="16"/>
      <c r="T4" s="16"/>
      <c r="U4" s="16"/>
      <c r="V4" s="16"/>
      <c r="W4" s="16"/>
      <c r="X4" s="16"/>
      <c r="Y4" s="16"/>
      <c r="Z4" s="16"/>
    </row>
    <row r="5" spans="2:26" x14ac:dyDescent="0.3">
      <c r="B5" s="16"/>
      <c r="C5" s="16"/>
      <c r="D5" s="16"/>
      <c r="E5" s="16"/>
      <c r="F5" s="16"/>
      <c r="G5" s="16"/>
      <c r="H5" s="16"/>
      <c r="I5" s="16"/>
      <c r="J5" s="16"/>
      <c r="K5" s="16"/>
      <c r="L5" s="16"/>
      <c r="M5" s="16"/>
      <c r="N5" s="16"/>
      <c r="O5" s="16"/>
      <c r="P5" s="16"/>
      <c r="Q5" s="16"/>
      <c r="R5" s="16"/>
      <c r="S5" s="16"/>
      <c r="T5" s="16"/>
      <c r="U5" s="16"/>
      <c r="V5" s="16"/>
      <c r="W5" s="16"/>
      <c r="X5" s="16"/>
      <c r="Y5" s="16"/>
      <c r="Z5" s="16"/>
    </row>
    <row r="6" spans="2:26" x14ac:dyDescent="0.3">
      <c r="B6" s="16"/>
      <c r="C6" s="16"/>
      <c r="D6" s="16"/>
      <c r="E6" s="16"/>
      <c r="F6" s="16"/>
      <c r="G6" s="16"/>
      <c r="H6" s="16"/>
      <c r="I6" s="16"/>
      <c r="J6" s="16"/>
      <c r="K6" s="16"/>
      <c r="L6" s="16"/>
      <c r="M6" s="16"/>
      <c r="N6" s="16"/>
      <c r="O6" s="16"/>
      <c r="P6" s="16"/>
      <c r="Q6" s="16"/>
      <c r="R6" s="16"/>
      <c r="S6" s="16"/>
      <c r="T6" s="16"/>
      <c r="U6" s="16"/>
      <c r="V6" s="16"/>
      <c r="W6" s="16"/>
      <c r="X6" s="16"/>
      <c r="Y6" s="16"/>
      <c r="Z6" s="16"/>
    </row>
  </sheetData>
  <mergeCells count="1">
    <mergeCell ref="B2:Z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C209-F036-4090-AA6F-B3CB48F83F94}">
  <dimension ref="A3:B917"/>
  <sheetViews>
    <sheetView workbookViewId="0">
      <selection activeCell="B3" sqref="B3"/>
    </sheetView>
  </sheetViews>
  <sheetFormatPr defaultRowHeight="14.4" x14ac:dyDescent="0.3"/>
  <cols>
    <col min="1" max="1" width="23.6640625" bestFit="1" customWidth="1"/>
    <col min="2" max="2" width="12.109375" bestFit="1" customWidth="1"/>
  </cols>
  <sheetData>
    <row r="3" spans="1:2" x14ac:dyDescent="0.3">
      <c r="A3" s="9" t="s">
        <v>6217</v>
      </c>
      <c r="B3" t="s">
        <v>6216</v>
      </c>
    </row>
    <row r="4" spans="1:2" x14ac:dyDescent="0.3">
      <c r="A4" s="13" t="s">
        <v>2571</v>
      </c>
      <c r="B4">
        <v>229</v>
      </c>
    </row>
    <row r="5" spans="1:2" x14ac:dyDescent="0.3">
      <c r="A5" s="13" t="s">
        <v>3679</v>
      </c>
      <c r="B5">
        <v>210</v>
      </c>
    </row>
    <row r="6" spans="1:2" x14ac:dyDescent="0.3">
      <c r="A6" s="13" t="s">
        <v>728</v>
      </c>
      <c r="B6">
        <v>232</v>
      </c>
    </row>
    <row r="7" spans="1:2" x14ac:dyDescent="0.3">
      <c r="A7" s="13" t="s">
        <v>1268</v>
      </c>
      <c r="B7">
        <v>111</v>
      </c>
    </row>
    <row r="8" spans="1:2" x14ac:dyDescent="0.3">
      <c r="A8" s="13" t="s">
        <v>1505</v>
      </c>
      <c r="B8">
        <v>106</v>
      </c>
    </row>
    <row r="9" spans="1:2" x14ac:dyDescent="0.3">
      <c r="A9" s="13" t="s">
        <v>6078</v>
      </c>
      <c r="B9">
        <v>153</v>
      </c>
    </row>
    <row r="10" spans="1:2" x14ac:dyDescent="0.3">
      <c r="A10" s="13" t="s">
        <v>5264</v>
      </c>
      <c r="B10">
        <v>137</v>
      </c>
    </row>
    <row r="11" spans="1:2" x14ac:dyDescent="0.3">
      <c r="A11" s="13" t="s">
        <v>2873</v>
      </c>
      <c r="B11">
        <v>197</v>
      </c>
    </row>
    <row r="12" spans="1:2" x14ac:dyDescent="0.3">
      <c r="A12" s="13" t="s">
        <v>1003</v>
      </c>
      <c r="B12">
        <v>48</v>
      </c>
    </row>
    <row r="13" spans="1:2" x14ac:dyDescent="0.3">
      <c r="A13" s="13" t="s">
        <v>3108</v>
      </c>
      <c r="B13">
        <v>164</v>
      </c>
    </row>
    <row r="14" spans="1:2" x14ac:dyDescent="0.3">
      <c r="A14" s="13" t="s">
        <v>5172</v>
      </c>
      <c r="B14">
        <v>32</v>
      </c>
    </row>
    <row r="15" spans="1:2" x14ac:dyDescent="0.3">
      <c r="A15" s="13" t="s">
        <v>4911</v>
      </c>
      <c r="B15">
        <v>170</v>
      </c>
    </row>
    <row r="16" spans="1:2" x14ac:dyDescent="0.3">
      <c r="A16" s="13" t="s">
        <v>663</v>
      </c>
      <c r="B16">
        <v>45</v>
      </c>
    </row>
    <row r="17" spans="1:2" x14ac:dyDescent="0.3">
      <c r="A17" s="13" t="s">
        <v>1623</v>
      </c>
      <c r="B17">
        <v>97</v>
      </c>
    </row>
    <row r="18" spans="1:2" x14ac:dyDescent="0.3">
      <c r="A18" s="13" t="s">
        <v>4327</v>
      </c>
      <c r="B18">
        <v>165</v>
      </c>
    </row>
    <row r="19" spans="1:2" x14ac:dyDescent="0.3">
      <c r="A19" s="13" t="s">
        <v>3066</v>
      </c>
      <c r="B19">
        <v>128</v>
      </c>
    </row>
    <row r="20" spans="1:2" x14ac:dyDescent="0.3">
      <c r="A20" s="13" t="s">
        <v>2258</v>
      </c>
      <c r="B20">
        <v>153</v>
      </c>
    </row>
    <row r="21" spans="1:2" x14ac:dyDescent="0.3">
      <c r="A21" s="13" t="s">
        <v>3195</v>
      </c>
      <c r="B21">
        <v>9</v>
      </c>
    </row>
    <row r="22" spans="1:2" x14ac:dyDescent="0.3">
      <c r="A22" s="13" t="s">
        <v>5069</v>
      </c>
      <c r="B22">
        <v>161</v>
      </c>
    </row>
    <row r="23" spans="1:2" x14ac:dyDescent="0.3">
      <c r="A23" s="13" t="s">
        <v>3149</v>
      </c>
      <c r="B23">
        <v>236</v>
      </c>
    </row>
    <row r="24" spans="1:2" x14ac:dyDescent="0.3">
      <c r="A24" s="13" t="s">
        <v>1386</v>
      </c>
      <c r="B24">
        <v>8</v>
      </c>
    </row>
    <row r="25" spans="1:2" x14ac:dyDescent="0.3">
      <c r="A25" s="13" t="s">
        <v>5404</v>
      </c>
      <c r="B25">
        <v>197</v>
      </c>
    </row>
    <row r="26" spans="1:2" x14ac:dyDescent="0.3">
      <c r="A26" s="13" t="s">
        <v>3320</v>
      </c>
      <c r="B26">
        <v>112</v>
      </c>
    </row>
    <row r="27" spans="1:2" x14ac:dyDescent="0.3">
      <c r="A27" s="13" t="s">
        <v>1709</v>
      </c>
      <c r="B27">
        <v>96</v>
      </c>
    </row>
    <row r="28" spans="1:2" x14ac:dyDescent="0.3">
      <c r="A28" s="13" t="s">
        <v>4639</v>
      </c>
      <c r="B28">
        <v>213</v>
      </c>
    </row>
    <row r="29" spans="1:2" x14ac:dyDescent="0.3">
      <c r="A29" s="13" t="s">
        <v>904</v>
      </c>
      <c r="B29">
        <v>185</v>
      </c>
    </row>
    <row r="30" spans="1:2" x14ac:dyDescent="0.3">
      <c r="A30" s="13" t="s">
        <v>3874</v>
      </c>
      <c r="B30">
        <v>219</v>
      </c>
    </row>
    <row r="31" spans="1:2" x14ac:dyDescent="0.3">
      <c r="A31" s="13" t="s">
        <v>1569</v>
      </c>
      <c r="B31">
        <v>192</v>
      </c>
    </row>
    <row r="32" spans="1:2" x14ac:dyDescent="0.3">
      <c r="A32" s="13" t="s">
        <v>5114</v>
      </c>
      <c r="B32">
        <v>1</v>
      </c>
    </row>
    <row r="33" spans="1:2" x14ac:dyDescent="0.3">
      <c r="A33" s="13" t="s">
        <v>4181</v>
      </c>
      <c r="B33">
        <v>48</v>
      </c>
    </row>
    <row r="34" spans="1:2" x14ac:dyDescent="0.3">
      <c r="A34" s="13" t="s">
        <v>492</v>
      </c>
      <c r="B34">
        <v>90</v>
      </c>
    </row>
    <row r="35" spans="1:2" x14ac:dyDescent="0.3">
      <c r="A35" s="13" t="s">
        <v>4524</v>
      </c>
      <c r="B35">
        <v>208</v>
      </c>
    </row>
    <row r="36" spans="1:2" x14ac:dyDescent="0.3">
      <c r="A36" s="13" t="s">
        <v>2884</v>
      </c>
      <c r="B36">
        <v>198</v>
      </c>
    </row>
    <row r="37" spans="1:2" x14ac:dyDescent="0.3">
      <c r="A37" s="13" t="s">
        <v>4860</v>
      </c>
      <c r="B37">
        <v>230</v>
      </c>
    </row>
    <row r="38" spans="1:2" x14ac:dyDescent="0.3">
      <c r="A38" s="13" t="s">
        <v>3084</v>
      </c>
      <c r="B38">
        <v>179</v>
      </c>
    </row>
    <row r="39" spans="1:2" x14ac:dyDescent="0.3">
      <c r="A39" s="13" t="s">
        <v>4401</v>
      </c>
      <c r="B39">
        <v>216</v>
      </c>
    </row>
    <row r="40" spans="1:2" x14ac:dyDescent="0.3">
      <c r="A40" s="13" t="s">
        <v>2436</v>
      </c>
      <c r="B40">
        <v>92</v>
      </c>
    </row>
    <row r="41" spans="1:2" x14ac:dyDescent="0.3">
      <c r="A41" s="13" t="s">
        <v>944</v>
      </c>
      <c r="B41">
        <v>131</v>
      </c>
    </row>
    <row r="42" spans="1:2" x14ac:dyDescent="0.3">
      <c r="A42" s="13" t="s">
        <v>3534</v>
      </c>
      <c r="B42">
        <v>224</v>
      </c>
    </row>
    <row r="43" spans="1:2" x14ac:dyDescent="0.3">
      <c r="A43" s="13" t="s">
        <v>2093</v>
      </c>
      <c r="B43">
        <v>238</v>
      </c>
    </row>
    <row r="44" spans="1:2" x14ac:dyDescent="0.3">
      <c r="A44" s="13" t="s">
        <v>1767</v>
      </c>
      <c r="B44">
        <v>36</v>
      </c>
    </row>
    <row r="45" spans="1:2" x14ac:dyDescent="0.3">
      <c r="A45" s="13" t="s">
        <v>3929</v>
      </c>
      <c r="B45">
        <v>171</v>
      </c>
    </row>
    <row r="46" spans="1:2" x14ac:dyDescent="0.3">
      <c r="A46" s="13" t="s">
        <v>4616</v>
      </c>
      <c r="B46">
        <v>134</v>
      </c>
    </row>
    <row r="47" spans="1:2" x14ac:dyDescent="0.3">
      <c r="A47" s="13" t="s">
        <v>2685</v>
      </c>
      <c r="B47">
        <v>180</v>
      </c>
    </row>
    <row r="48" spans="1:2" x14ac:dyDescent="0.3">
      <c r="A48" s="13" t="s">
        <v>3935</v>
      </c>
      <c r="B48">
        <v>130</v>
      </c>
    </row>
    <row r="49" spans="1:2" x14ac:dyDescent="0.3">
      <c r="A49" s="13" t="s">
        <v>856</v>
      </c>
      <c r="B49">
        <v>68</v>
      </c>
    </row>
    <row r="50" spans="1:2" x14ac:dyDescent="0.3">
      <c r="A50" s="13" t="s">
        <v>1534</v>
      </c>
      <c r="B50">
        <v>135</v>
      </c>
    </row>
    <row r="51" spans="1:2" x14ac:dyDescent="0.3">
      <c r="A51" s="13" t="s">
        <v>4333</v>
      </c>
      <c r="B51">
        <v>99</v>
      </c>
    </row>
    <row r="52" spans="1:2" x14ac:dyDescent="0.3">
      <c r="A52" s="13" t="s">
        <v>616</v>
      </c>
      <c r="B52">
        <v>58</v>
      </c>
    </row>
    <row r="53" spans="1:2" x14ac:dyDescent="0.3">
      <c r="A53" s="13" t="s">
        <v>2851</v>
      </c>
      <c r="B53">
        <v>230</v>
      </c>
    </row>
    <row r="54" spans="1:2" x14ac:dyDescent="0.3">
      <c r="A54" s="13" t="s">
        <v>845</v>
      </c>
      <c r="B54">
        <v>236</v>
      </c>
    </row>
    <row r="55" spans="1:2" x14ac:dyDescent="0.3">
      <c r="A55" s="13" t="s">
        <v>3114</v>
      </c>
      <c r="B55">
        <v>40</v>
      </c>
    </row>
    <row r="56" spans="1:2" x14ac:dyDescent="0.3">
      <c r="A56" s="13" t="s">
        <v>4225</v>
      </c>
      <c r="B56">
        <v>190</v>
      </c>
    </row>
    <row r="57" spans="1:2" x14ac:dyDescent="0.3">
      <c r="A57" s="13" t="s">
        <v>1516</v>
      </c>
      <c r="B57">
        <v>147</v>
      </c>
    </row>
    <row r="58" spans="1:2" x14ac:dyDescent="0.3">
      <c r="A58" s="13" t="s">
        <v>1673</v>
      </c>
      <c r="B58">
        <v>79</v>
      </c>
    </row>
    <row r="59" spans="1:2" x14ac:dyDescent="0.3">
      <c r="A59" s="13" t="s">
        <v>2701</v>
      </c>
      <c r="B59">
        <v>57</v>
      </c>
    </row>
    <row r="60" spans="1:2" x14ac:dyDescent="0.3">
      <c r="A60" s="13" t="s">
        <v>3023</v>
      </c>
      <c r="B60">
        <v>238</v>
      </c>
    </row>
    <row r="61" spans="1:2" x14ac:dyDescent="0.3">
      <c r="A61" s="13" t="s">
        <v>5662</v>
      </c>
      <c r="B61">
        <v>120</v>
      </c>
    </row>
    <row r="62" spans="1:2" x14ac:dyDescent="0.3">
      <c r="A62" s="13" t="s">
        <v>1982</v>
      </c>
      <c r="B62">
        <v>92</v>
      </c>
    </row>
    <row r="63" spans="1:2" x14ac:dyDescent="0.3">
      <c r="A63" s="13" t="s">
        <v>3090</v>
      </c>
      <c r="B63">
        <v>203</v>
      </c>
    </row>
    <row r="64" spans="1:2" x14ac:dyDescent="0.3">
      <c r="A64" s="13" t="s">
        <v>796</v>
      </c>
      <c r="B64">
        <v>78</v>
      </c>
    </row>
    <row r="65" spans="1:2" x14ac:dyDescent="0.3">
      <c r="A65" s="13" t="s">
        <v>757</v>
      </c>
      <c r="B65">
        <v>233</v>
      </c>
    </row>
    <row r="66" spans="1:2" x14ac:dyDescent="0.3">
      <c r="A66" s="13" t="s">
        <v>4147</v>
      </c>
      <c r="B66">
        <v>161</v>
      </c>
    </row>
    <row r="67" spans="1:2" x14ac:dyDescent="0.3">
      <c r="A67" s="13" t="s">
        <v>2183</v>
      </c>
      <c r="B67">
        <v>131</v>
      </c>
    </row>
    <row r="68" spans="1:2" x14ac:dyDescent="0.3">
      <c r="A68" s="13" t="s">
        <v>4789</v>
      </c>
      <c r="B68">
        <v>122</v>
      </c>
    </row>
    <row r="69" spans="1:2" x14ac:dyDescent="0.3">
      <c r="A69" s="13" t="s">
        <v>3012</v>
      </c>
      <c r="B69">
        <v>197</v>
      </c>
    </row>
    <row r="70" spans="1:2" x14ac:dyDescent="0.3">
      <c r="A70" s="13" t="s">
        <v>2629</v>
      </c>
      <c r="B70">
        <v>126</v>
      </c>
    </row>
    <row r="71" spans="1:2" x14ac:dyDescent="0.3">
      <c r="A71" s="13" t="s">
        <v>1551</v>
      </c>
      <c r="B71">
        <v>240</v>
      </c>
    </row>
    <row r="72" spans="1:2" x14ac:dyDescent="0.3">
      <c r="A72" s="13" t="s">
        <v>1045</v>
      </c>
      <c r="B72">
        <v>215</v>
      </c>
    </row>
    <row r="73" spans="1:2" x14ac:dyDescent="0.3">
      <c r="A73" s="13" t="s">
        <v>3691</v>
      </c>
      <c r="B73">
        <v>190</v>
      </c>
    </row>
    <row r="74" spans="1:2" x14ac:dyDescent="0.3">
      <c r="A74" s="13" t="s">
        <v>2783</v>
      </c>
      <c r="B74">
        <v>81</v>
      </c>
    </row>
    <row r="75" spans="1:2" x14ac:dyDescent="0.3">
      <c r="A75" s="13" t="s">
        <v>5824</v>
      </c>
      <c r="B75">
        <v>118</v>
      </c>
    </row>
    <row r="76" spans="1:2" x14ac:dyDescent="0.3">
      <c r="A76" s="13" t="s">
        <v>600</v>
      </c>
      <c r="B76">
        <v>150</v>
      </c>
    </row>
    <row r="77" spans="1:2" x14ac:dyDescent="0.3">
      <c r="A77" s="13" t="s">
        <v>3885</v>
      </c>
      <c r="B77">
        <v>46</v>
      </c>
    </row>
    <row r="78" spans="1:2" x14ac:dyDescent="0.3">
      <c r="A78" s="13" t="s">
        <v>899</v>
      </c>
      <c r="B78">
        <v>72</v>
      </c>
    </row>
    <row r="79" spans="1:2" x14ac:dyDescent="0.3">
      <c r="A79" s="13" t="s">
        <v>610</v>
      </c>
      <c r="B79">
        <v>197</v>
      </c>
    </row>
    <row r="80" spans="1:2" x14ac:dyDescent="0.3">
      <c r="A80" s="13" t="s">
        <v>4644</v>
      </c>
      <c r="B80">
        <v>184</v>
      </c>
    </row>
    <row r="81" spans="1:2" x14ac:dyDescent="0.3">
      <c r="A81" s="13" t="s">
        <v>3809</v>
      </c>
      <c r="B81">
        <v>233</v>
      </c>
    </row>
    <row r="82" spans="1:2" x14ac:dyDescent="0.3">
      <c r="A82" s="13" t="s">
        <v>5759</v>
      </c>
      <c r="B82">
        <v>101</v>
      </c>
    </row>
    <row r="83" spans="1:2" x14ac:dyDescent="0.3">
      <c r="A83" s="13" t="s">
        <v>2017</v>
      </c>
      <c r="B83">
        <v>234</v>
      </c>
    </row>
    <row r="84" spans="1:2" x14ac:dyDescent="0.3">
      <c r="A84" s="13" t="s">
        <v>4447</v>
      </c>
      <c r="B84">
        <v>193</v>
      </c>
    </row>
    <row r="85" spans="1:2" x14ac:dyDescent="0.3">
      <c r="A85" s="13" t="s">
        <v>4479</v>
      </c>
      <c r="B85">
        <v>217</v>
      </c>
    </row>
    <row r="86" spans="1:2" x14ac:dyDescent="0.3">
      <c r="A86" s="13" t="s">
        <v>1461</v>
      </c>
      <c r="B86">
        <v>184</v>
      </c>
    </row>
    <row r="87" spans="1:2" x14ac:dyDescent="0.3">
      <c r="A87" s="13" t="s">
        <v>2337</v>
      </c>
      <c r="B87">
        <v>121</v>
      </c>
    </row>
    <row r="88" spans="1:2" x14ac:dyDescent="0.3">
      <c r="A88" s="13" t="s">
        <v>5560</v>
      </c>
      <c r="B88">
        <v>147</v>
      </c>
    </row>
    <row r="89" spans="1:2" x14ac:dyDescent="0.3">
      <c r="A89" s="13" t="s">
        <v>5109</v>
      </c>
      <c r="B89">
        <v>205</v>
      </c>
    </row>
    <row r="90" spans="1:2" x14ac:dyDescent="0.3">
      <c r="A90" s="13" t="s">
        <v>5307</v>
      </c>
      <c r="B90">
        <v>40</v>
      </c>
    </row>
    <row r="91" spans="1:2" x14ac:dyDescent="0.3">
      <c r="A91" s="13" t="s">
        <v>5951</v>
      </c>
      <c r="B91">
        <v>104</v>
      </c>
    </row>
    <row r="92" spans="1:2" x14ac:dyDescent="0.3">
      <c r="A92" s="13" t="s">
        <v>4356</v>
      </c>
      <c r="B92">
        <v>79</v>
      </c>
    </row>
    <row r="93" spans="1:2" x14ac:dyDescent="0.3">
      <c r="A93" s="13" t="s">
        <v>3250</v>
      </c>
      <c r="B93">
        <v>206</v>
      </c>
    </row>
    <row r="94" spans="1:2" x14ac:dyDescent="0.3">
      <c r="A94" s="13" t="s">
        <v>5393</v>
      </c>
      <c r="B94">
        <v>154</v>
      </c>
    </row>
    <row r="95" spans="1:2" x14ac:dyDescent="0.3">
      <c r="A95" s="13" t="s">
        <v>982</v>
      </c>
      <c r="B95">
        <v>142</v>
      </c>
    </row>
    <row r="96" spans="1:2" x14ac:dyDescent="0.3">
      <c r="A96" s="13" t="s">
        <v>1779</v>
      </c>
      <c r="B96">
        <v>196</v>
      </c>
    </row>
    <row r="97" spans="1:2" x14ac:dyDescent="0.3">
      <c r="A97" s="13" t="s">
        <v>862</v>
      </c>
      <c r="B97">
        <v>235</v>
      </c>
    </row>
    <row r="98" spans="1:2" x14ac:dyDescent="0.3">
      <c r="A98" s="13" t="s">
        <v>2765</v>
      </c>
      <c r="B98">
        <v>226</v>
      </c>
    </row>
    <row r="99" spans="1:2" x14ac:dyDescent="0.3">
      <c r="A99" s="13" t="s">
        <v>4088</v>
      </c>
      <c r="B99">
        <v>149</v>
      </c>
    </row>
    <row r="100" spans="1:2" x14ac:dyDescent="0.3">
      <c r="A100" s="13" t="s">
        <v>2211</v>
      </c>
      <c r="B100">
        <v>185</v>
      </c>
    </row>
    <row r="101" spans="1:2" x14ac:dyDescent="0.3">
      <c r="A101" s="13" t="s">
        <v>5599</v>
      </c>
      <c r="B101">
        <v>200</v>
      </c>
    </row>
    <row r="102" spans="1:2" x14ac:dyDescent="0.3">
      <c r="A102" s="13" t="s">
        <v>4004</v>
      </c>
      <c r="B102">
        <v>35</v>
      </c>
    </row>
    <row r="103" spans="1:2" x14ac:dyDescent="0.3">
      <c r="A103" s="13" t="s">
        <v>3449</v>
      </c>
      <c r="B103">
        <v>154</v>
      </c>
    </row>
    <row r="104" spans="1:2" x14ac:dyDescent="0.3">
      <c r="A104" s="13" t="s">
        <v>4940</v>
      </c>
      <c r="B104">
        <v>65</v>
      </c>
    </row>
    <row r="105" spans="1:2" x14ac:dyDescent="0.3">
      <c r="A105" s="13" t="s">
        <v>521</v>
      </c>
      <c r="B105">
        <v>131</v>
      </c>
    </row>
    <row r="106" spans="1:2" x14ac:dyDescent="0.3">
      <c r="A106" s="13" t="s">
        <v>1808</v>
      </c>
      <c r="B106">
        <v>188</v>
      </c>
    </row>
    <row r="107" spans="1:2" x14ac:dyDescent="0.3">
      <c r="A107" s="13" t="s">
        <v>3589</v>
      </c>
      <c r="B107">
        <v>214</v>
      </c>
    </row>
    <row r="108" spans="1:2" x14ac:dyDescent="0.3">
      <c r="A108" s="13" t="s">
        <v>3947</v>
      </c>
      <c r="B108">
        <v>212</v>
      </c>
    </row>
    <row r="109" spans="1:2" x14ac:dyDescent="0.3">
      <c r="A109" s="13" t="s">
        <v>1346</v>
      </c>
      <c r="B109">
        <v>82</v>
      </c>
    </row>
    <row r="110" spans="1:2" x14ac:dyDescent="0.3">
      <c r="A110" s="13" t="s">
        <v>1114</v>
      </c>
      <c r="B110">
        <v>169</v>
      </c>
    </row>
    <row r="111" spans="1:2" x14ac:dyDescent="0.3">
      <c r="A111" s="13" t="s">
        <v>1224</v>
      </c>
      <c r="B111">
        <v>27</v>
      </c>
    </row>
    <row r="112" spans="1:2" x14ac:dyDescent="0.3">
      <c r="A112" s="13" t="s">
        <v>3925</v>
      </c>
      <c r="B112">
        <v>100</v>
      </c>
    </row>
    <row r="113" spans="1:2" x14ac:dyDescent="0.3">
      <c r="A113" s="13" t="s">
        <v>3539</v>
      </c>
      <c r="B113">
        <v>169</v>
      </c>
    </row>
    <row r="114" spans="1:2" x14ac:dyDescent="0.3">
      <c r="A114" s="13" t="s">
        <v>5515</v>
      </c>
      <c r="B114">
        <v>233</v>
      </c>
    </row>
    <row r="115" spans="1:2" x14ac:dyDescent="0.3">
      <c r="A115" s="13" t="s">
        <v>977</v>
      </c>
      <c r="B115">
        <v>131</v>
      </c>
    </row>
    <row r="116" spans="1:2" x14ac:dyDescent="0.3">
      <c r="A116" s="13" t="s">
        <v>3862</v>
      </c>
      <c r="B116">
        <v>28</v>
      </c>
    </row>
    <row r="117" spans="1:2" x14ac:dyDescent="0.3">
      <c r="A117" s="13" t="s">
        <v>3262</v>
      </c>
      <c r="B117">
        <v>205</v>
      </c>
    </row>
    <row r="118" spans="1:2" x14ac:dyDescent="0.3">
      <c r="A118" s="13" t="s">
        <v>5474</v>
      </c>
      <c r="B118">
        <v>180</v>
      </c>
    </row>
    <row r="119" spans="1:2" x14ac:dyDescent="0.3">
      <c r="A119" s="13" t="s">
        <v>1750</v>
      </c>
      <c r="B119">
        <v>95</v>
      </c>
    </row>
    <row r="120" spans="1:2" x14ac:dyDescent="0.3">
      <c r="A120" s="13" t="s">
        <v>5634</v>
      </c>
      <c r="B120">
        <v>223</v>
      </c>
    </row>
    <row r="121" spans="1:2" x14ac:dyDescent="0.3">
      <c r="A121" s="13" t="s">
        <v>4810</v>
      </c>
      <c r="B121">
        <v>16</v>
      </c>
    </row>
    <row r="122" spans="1:2" x14ac:dyDescent="0.3">
      <c r="A122" s="13" t="s">
        <v>1229</v>
      </c>
      <c r="B122">
        <v>208</v>
      </c>
    </row>
    <row r="123" spans="1:2" x14ac:dyDescent="0.3">
      <c r="A123" s="13" t="s">
        <v>3102</v>
      </c>
      <c r="B123">
        <v>109</v>
      </c>
    </row>
    <row r="124" spans="1:2" x14ac:dyDescent="0.3">
      <c r="A124" s="13" t="s">
        <v>5020</v>
      </c>
      <c r="B124">
        <v>128</v>
      </c>
    </row>
    <row r="125" spans="1:2" x14ac:dyDescent="0.3">
      <c r="A125" s="13" t="s">
        <v>1285</v>
      </c>
      <c r="B125">
        <v>205</v>
      </c>
    </row>
    <row r="126" spans="1:2" x14ac:dyDescent="0.3">
      <c r="A126" s="13" t="s">
        <v>1067</v>
      </c>
      <c r="B126">
        <v>219</v>
      </c>
    </row>
    <row r="127" spans="1:2" x14ac:dyDescent="0.3">
      <c r="A127" s="13" t="s">
        <v>4743</v>
      </c>
      <c r="B127">
        <v>164</v>
      </c>
    </row>
    <row r="128" spans="1:2" x14ac:dyDescent="0.3">
      <c r="A128" s="13" t="s">
        <v>3667</v>
      </c>
      <c r="B128">
        <v>161</v>
      </c>
    </row>
    <row r="129" spans="1:2" x14ac:dyDescent="0.3">
      <c r="A129" s="13" t="s">
        <v>5765</v>
      </c>
      <c r="B129">
        <v>2</v>
      </c>
    </row>
    <row r="130" spans="1:2" x14ac:dyDescent="0.3">
      <c r="A130" s="13" t="s">
        <v>5075</v>
      </c>
      <c r="B130">
        <v>7</v>
      </c>
    </row>
    <row r="131" spans="1:2" x14ac:dyDescent="0.3">
      <c r="A131" s="13" t="s">
        <v>5463</v>
      </c>
      <c r="B131">
        <v>222</v>
      </c>
    </row>
    <row r="132" spans="1:2" x14ac:dyDescent="0.3">
      <c r="A132" s="13" t="s">
        <v>2846</v>
      </c>
      <c r="B132">
        <v>27</v>
      </c>
    </row>
    <row r="133" spans="1:2" x14ac:dyDescent="0.3">
      <c r="A133" s="13" t="s">
        <v>1148</v>
      </c>
      <c r="B133">
        <v>132</v>
      </c>
    </row>
    <row r="134" spans="1:2" x14ac:dyDescent="0.3">
      <c r="A134" s="13" t="s">
        <v>956</v>
      </c>
      <c r="B134">
        <v>53</v>
      </c>
    </row>
    <row r="135" spans="1:2" x14ac:dyDescent="0.3">
      <c r="A135" s="13" t="s">
        <v>1557</v>
      </c>
      <c r="B135">
        <v>125</v>
      </c>
    </row>
    <row r="136" spans="1:2" x14ac:dyDescent="0.3">
      <c r="A136" s="13" t="s">
        <v>2109</v>
      </c>
      <c r="B136">
        <v>212</v>
      </c>
    </row>
    <row r="137" spans="1:2" x14ac:dyDescent="0.3">
      <c r="A137" s="13" t="s">
        <v>4031</v>
      </c>
      <c r="B137">
        <v>88</v>
      </c>
    </row>
    <row r="138" spans="1:2" x14ac:dyDescent="0.3">
      <c r="A138" s="13" t="s">
        <v>5119</v>
      </c>
      <c r="B138">
        <v>239</v>
      </c>
    </row>
    <row r="139" spans="1:2" x14ac:dyDescent="0.3">
      <c r="A139" s="13" t="s">
        <v>5026</v>
      </c>
      <c r="B139">
        <v>224</v>
      </c>
    </row>
    <row r="140" spans="1:2" x14ac:dyDescent="0.3">
      <c r="A140" s="13" t="s">
        <v>4934</v>
      </c>
      <c r="B140">
        <v>116</v>
      </c>
    </row>
    <row r="141" spans="1:2" x14ac:dyDescent="0.3">
      <c r="A141" s="13" t="s">
        <v>3375</v>
      </c>
      <c r="B141">
        <v>223</v>
      </c>
    </row>
    <row r="142" spans="1:2" x14ac:dyDescent="0.3">
      <c r="A142" s="13" t="s">
        <v>1824</v>
      </c>
      <c r="B142">
        <v>61</v>
      </c>
    </row>
    <row r="143" spans="1:2" x14ac:dyDescent="0.3">
      <c r="A143" s="13" t="s">
        <v>4655</v>
      </c>
      <c r="B143">
        <v>99</v>
      </c>
    </row>
    <row r="144" spans="1:2" x14ac:dyDescent="0.3">
      <c r="A144" s="13" t="s">
        <v>3072</v>
      </c>
      <c r="B144">
        <v>113</v>
      </c>
    </row>
    <row r="145" spans="1:2" x14ac:dyDescent="0.3">
      <c r="A145" s="13" t="s">
        <v>1131</v>
      </c>
      <c r="B145">
        <v>210</v>
      </c>
    </row>
    <row r="146" spans="1:2" x14ac:dyDescent="0.3">
      <c r="A146" s="13" t="s">
        <v>3775</v>
      </c>
      <c r="B146">
        <v>122</v>
      </c>
    </row>
    <row r="147" spans="1:2" x14ac:dyDescent="0.3">
      <c r="A147" s="13" t="s">
        <v>3381</v>
      </c>
      <c r="B147">
        <v>212</v>
      </c>
    </row>
    <row r="148" spans="1:2" x14ac:dyDescent="0.3">
      <c r="A148" s="13" t="s">
        <v>4082</v>
      </c>
      <c r="B148">
        <v>54</v>
      </c>
    </row>
    <row r="149" spans="1:2" x14ac:dyDescent="0.3">
      <c r="A149" s="13" t="s">
        <v>2551</v>
      </c>
      <c r="B149">
        <v>233</v>
      </c>
    </row>
    <row r="150" spans="1:2" x14ac:dyDescent="0.3">
      <c r="A150" s="13" t="s">
        <v>2144</v>
      </c>
      <c r="B150">
        <v>153</v>
      </c>
    </row>
    <row r="151" spans="1:2" x14ac:dyDescent="0.3">
      <c r="A151" s="13" t="s">
        <v>2431</v>
      </c>
      <c r="B151">
        <v>191</v>
      </c>
    </row>
    <row r="152" spans="1:2" x14ac:dyDescent="0.3">
      <c r="A152" s="13" t="s">
        <v>6108</v>
      </c>
      <c r="B152">
        <v>227</v>
      </c>
    </row>
    <row r="153" spans="1:2" x14ac:dyDescent="0.3">
      <c r="A153" s="13" t="s">
        <v>5353</v>
      </c>
      <c r="B153">
        <v>173</v>
      </c>
    </row>
    <row r="154" spans="1:2" x14ac:dyDescent="0.3">
      <c r="A154" s="13" t="s">
        <v>4276</v>
      </c>
      <c r="B154">
        <v>215</v>
      </c>
    </row>
    <row r="155" spans="1:2" x14ac:dyDescent="0.3">
      <c r="A155" s="13" t="s">
        <v>4165</v>
      </c>
      <c r="B155">
        <v>238</v>
      </c>
    </row>
    <row r="156" spans="1:2" x14ac:dyDescent="0.3">
      <c r="A156" s="13" t="s">
        <v>5533</v>
      </c>
      <c r="B156">
        <v>42</v>
      </c>
    </row>
    <row r="157" spans="1:2" x14ac:dyDescent="0.3">
      <c r="A157" s="13" t="s">
        <v>3387</v>
      </c>
      <c r="B157">
        <v>113</v>
      </c>
    </row>
    <row r="158" spans="1:2" x14ac:dyDescent="0.3">
      <c r="A158" s="13" t="s">
        <v>5717</v>
      </c>
      <c r="B158">
        <v>61</v>
      </c>
    </row>
    <row r="159" spans="1:2" x14ac:dyDescent="0.3">
      <c r="A159" s="13" t="s">
        <v>5917</v>
      </c>
      <c r="B159">
        <v>70</v>
      </c>
    </row>
    <row r="160" spans="1:2" x14ac:dyDescent="0.3">
      <c r="A160" s="13" t="s">
        <v>5064</v>
      </c>
      <c r="B160">
        <v>232</v>
      </c>
    </row>
    <row r="161" spans="1:2" x14ac:dyDescent="0.3">
      <c r="A161" s="13" t="s">
        <v>2941</v>
      </c>
      <c r="B161">
        <v>231</v>
      </c>
    </row>
    <row r="162" spans="1:2" x14ac:dyDescent="0.3">
      <c r="A162" s="13" t="s">
        <v>3415</v>
      </c>
      <c r="B162">
        <v>233</v>
      </c>
    </row>
    <row r="163" spans="1:2" x14ac:dyDescent="0.3">
      <c r="A163" s="13" t="s">
        <v>3302</v>
      </c>
      <c r="B163">
        <v>130</v>
      </c>
    </row>
    <row r="164" spans="1:2" x14ac:dyDescent="0.3">
      <c r="A164" s="13" t="s">
        <v>5707</v>
      </c>
      <c r="B164">
        <v>84</v>
      </c>
    </row>
    <row r="165" spans="1:2" x14ac:dyDescent="0.3">
      <c r="A165" s="13" t="s">
        <v>4315</v>
      </c>
      <c r="B165">
        <v>125</v>
      </c>
    </row>
    <row r="166" spans="1:2" x14ac:dyDescent="0.3">
      <c r="A166" s="13" t="s">
        <v>1727</v>
      </c>
      <c r="B166">
        <v>174</v>
      </c>
    </row>
    <row r="167" spans="1:2" x14ac:dyDescent="0.3">
      <c r="A167" s="13" t="s">
        <v>5991</v>
      </c>
      <c r="B167">
        <v>44</v>
      </c>
    </row>
    <row r="168" spans="1:2" x14ac:dyDescent="0.3">
      <c r="A168" s="13" t="s">
        <v>4159</v>
      </c>
      <c r="B168">
        <v>54</v>
      </c>
    </row>
    <row r="169" spans="1:2" x14ac:dyDescent="0.3">
      <c r="A169" s="13" t="s">
        <v>5042</v>
      </c>
      <c r="B169">
        <v>237</v>
      </c>
    </row>
    <row r="170" spans="1:2" x14ac:dyDescent="0.3">
      <c r="A170" s="13" t="s">
        <v>5969</v>
      </c>
      <c r="B170">
        <v>216</v>
      </c>
    </row>
    <row r="171" spans="1:2" x14ac:dyDescent="0.3">
      <c r="A171" s="13" t="s">
        <v>2964</v>
      </c>
      <c r="B171">
        <v>139</v>
      </c>
    </row>
    <row r="172" spans="1:2" x14ac:dyDescent="0.3">
      <c r="A172" s="13" t="s">
        <v>6037</v>
      </c>
      <c r="B172">
        <v>184</v>
      </c>
    </row>
    <row r="173" spans="1:2" x14ac:dyDescent="0.3">
      <c r="A173" s="13" t="s">
        <v>5678</v>
      </c>
      <c r="B173">
        <v>159</v>
      </c>
    </row>
    <row r="174" spans="1:2" x14ac:dyDescent="0.3">
      <c r="A174" s="13" t="s">
        <v>4917</v>
      </c>
      <c r="B174">
        <v>125</v>
      </c>
    </row>
    <row r="175" spans="1:2" x14ac:dyDescent="0.3">
      <c r="A175" s="13" t="s">
        <v>1851</v>
      </c>
      <c r="B175">
        <v>119</v>
      </c>
    </row>
    <row r="176" spans="1:2" x14ac:dyDescent="0.3">
      <c r="A176" s="13" t="s">
        <v>514</v>
      </c>
      <c r="B176">
        <v>66</v>
      </c>
    </row>
    <row r="177" spans="1:2" x14ac:dyDescent="0.3">
      <c r="A177" s="13" t="s">
        <v>2076</v>
      </c>
      <c r="B177">
        <v>127</v>
      </c>
    </row>
    <row r="178" spans="1:2" x14ac:dyDescent="0.3">
      <c r="A178" s="13" t="s">
        <v>628</v>
      </c>
      <c r="B178">
        <v>221</v>
      </c>
    </row>
    <row r="179" spans="1:2" x14ac:dyDescent="0.3">
      <c r="A179" s="13" t="s">
        <v>4794</v>
      </c>
      <c r="B179">
        <v>62</v>
      </c>
    </row>
    <row r="180" spans="1:2" x14ac:dyDescent="0.3">
      <c r="A180" s="13" t="s">
        <v>3410</v>
      </c>
      <c r="B180">
        <v>49</v>
      </c>
    </row>
    <row r="181" spans="1:2" x14ac:dyDescent="0.3">
      <c r="A181" s="13" t="s">
        <v>3635</v>
      </c>
      <c r="B181">
        <v>230</v>
      </c>
    </row>
    <row r="182" spans="1:2" x14ac:dyDescent="0.3">
      <c r="A182" s="13" t="s">
        <v>1415</v>
      </c>
      <c r="B182">
        <v>156</v>
      </c>
    </row>
    <row r="183" spans="1:2" x14ac:dyDescent="0.3">
      <c r="A183" s="13" t="s">
        <v>3702</v>
      </c>
      <c r="B183">
        <v>193</v>
      </c>
    </row>
    <row r="184" spans="1:2" x14ac:dyDescent="0.3">
      <c r="A184" s="13" t="s">
        <v>6066</v>
      </c>
      <c r="B184">
        <v>144</v>
      </c>
    </row>
    <row r="185" spans="1:2" x14ac:dyDescent="0.3">
      <c r="A185" s="13" t="s">
        <v>2246</v>
      </c>
      <c r="B185">
        <v>12</v>
      </c>
    </row>
    <row r="186" spans="1:2" x14ac:dyDescent="0.3">
      <c r="A186" s="13" t="s">
        <v>5423</v>
      </c>
      <c r="B186">
        <v>182</v>
      </c>
    </row>
    <row r="187" spans="1:2" x14ac:dyDescent="0.3">
      <c r="A187" s="13" t="s">
        <v>6003</v>
      </c>
      <c r="B187">
        <v>227</v>
      </c>
    </row>
    <row r="188" spans="1:2" x14ac:dyDescent="0.3">
      <c r="A188" s="13" t="s">
        <v>2381</v>
      </c>
      <c r="B188">
        <v>161</v>
      </c>
    </row>
    <row r="189" spans="1:2" x14ac:dyDescent="0.3">
      <c r="A189" s="13" t="s">
        <v>5940</v>
      </c>
      <c r="B189">
        <v>183</v>
      </c>
    </row>
    <row r="190" spans="1:2" x14ac:dyDescent="0.3">
      <c r="A190" s="13" t="s">
        <v>938</v>
      </c>
      <c r="B190">
        <v>112</v>
      </c>
    </row>
    <row r="191" spans="1:2" x14ac:dyDescent="0.3">
      <c r="A191" s="13" t="s">
        <v>1930</v>
      </c>
      <c r="B191">
        <v>186</v>
      </c>
    </row>
    <row r="192" spans="1:2" x14ac:dyDescent="0.3">
      <c r="A192" s="13" t="s">
        <v>1948</v>
      </c>
      <c r="B192">
        <v>30</v>
      </c>
    </row>
    <row r="193" spans="1:2" x14ac:dyDescent="0.3">
      <c r="A193" s="13" t="s">
        <v>1847</v>
      </c>
      <c r="B193">
        <v>25</v>
      </c>
    </row>
    <row r="194" spans="1:2" x14ac:dyDescent="0.3">
      <c r="A194" s="13" t="s">
        <v>3841</v>
      </c>
      <c r="B194">
        <v>14</v>
      </c>
    </row>
    <row r="195" spans="1:2" x14ac:dyDescent="0.3">
      <c r="A195" s="13" t="s">
        <v>926</v>
      </c>
      <c r="B195">
        <v>234</v>
      </c>
    </row>
    <row r="196" spans="1:2" x14ac:dyDescent="0.3">
      <c r="A196" s="13" t="s">
        <v>5086</v>
      </c>
      <c r="B196">
        <v>149</v>
      </c>
    </row>
    <row r="197" spans="1:2" x14ac:dyDescent="0.3">
      <c r="A197" s="13" t="s">
        <v>1908</v>
      </c>
      <c r="B197">
        <v>81</v>
      </c>
    </row>
    <row r="198" spans="1:2" x14ac:dyDescent="0.3">
      <c r="A198" s="13" t="s">
        <v>1802</v>
      </c>
      <c r="B198">
        <v>179</v>
      </c>
    </row>
    <row r="199" spans="1:2" x14ac:dyDescent="0.3">
      <c r="A199" s="13" t="s">
        <v>1661</v>
      </c>
      <c r="B199">
        <v>156</v>
      </c>
    </row>
    <row r="200" spans="1:2" x14ac:dyDescent="0.3">
      <c r="A200" s="13" t="s">
        <v>5468</v>
      </c>
      <c r="B200">
        <v>235</v>
      </c>
    </row>
    <row r="201" spans="1:2" x14ac:dyDescent="0.3">
      <c r="A201" s="13" t="s">
        <v>1160</v>
      </c>
      <c r="B201">
        <v>73</v>
      </c>
    </row>
    <row r="202" spans="1:2" x14ac:dyDescent="0.3">
      <c r="A202" s="13" t="s">
        <v>3998</v>
      </c>
      <c r="B202">
        <v>71</v>
      </c>
    </row>
    <row r="203" spans="1:2" x14ac:dyDescent="0.3">
      <c r="A203" s="13" t="s">
        <v>2359</v>
      </c>
      <c r="B203">
        <v>181</v>
      </c>
    </row>
    <row r="204" spans="1:2" x14ac:dyDescent="0.3">
      <c r="A204" s="13" t="s">
        <v>2575</v>
      </c>
      <c r="B204">
        <v>176</v>
      </c>
    </row>
    <row r="205" spans="1:2" x14ac:dyDescent="0.3">
      <c r="A205" s="13" t="s">
        <v>2593</v>
      </c>
      <c r="B205">
        <v>197</v>
      </c>
    </row>
    <row r="206" spans="1:2" x14ac:dyDescent="0.3">
      <c r="A206" s="13" t="s">
        <v>3730</v>
      </c>
      <c r="B206">
        <v>84</v>
      </c>
    </row>
    <row r="207" spans="1:2" x14ac:dyDescent="0.3">
      <c r="A207" s="13" t="s">
        <v>5149</v>
      </c>
      <c r="B207">
        <v>201</v>
      </c>
    </row>
    <row r="208" spans="1:2" x14ac:dyDescent="0.3">
      <c r="A208" s="13" t="s">
        <v>829</v>
      </c>
      <c r="B208">
        <v>42</v>
      </c>
    </row>
    <row r="209" spans="1:2" x14ac:dyDescent="0.3">
      <c r="A209" s="13" t="s">
        <v>4236</v>
      </c>
      <c r="B209">
        <v>84</v>
      </c>
    </row>
    <row r="210" spans="1:2" x14ac:dyDescent="0.3">
      <c r="A210" s="13" t="s">
        <v>2581</v>
      </c>
      <c r="B210">
        <v>118</v>
      </c>
    </row>
    <row r="211" spans="1:2" x14ac:dyDescent="0.3">
      <c r="A211" s="13" t="s">
        <v>2229</v>
      </c>
      <c r="B211">
        <v>142</v>
      </c>
    </row>
    <row r="212" spans="1:2" x14ac:dyDescent="0.3">
      <c r="A212" s="13" t="s">
        <v>4125</v>
      </c>
      <c r="B212">
        <v>51</v>
      </c>
    </row>
    <row r="213" spans="1:2" x14ac:dyDescent="0.3">
      <c r="A213" s="13" t="s">
        <v>1830</v>
      </c>
      <c r="B213">
        <v>245</v>
      </c>
    </row>
    <row r="214" spans="1:2" x14ac:dyDescent="0.3">
      <c r="A214" s="13" t="s">
        <v>4587</v>
      </c>
      <c r="B214">
        <v>180</v>
      </c>
    </row>
    <row r="215" spans="1:2" x14ac:dyDescent="0.3">
      <c r="A215" s="13" t="s">
        <v>634</v>
      </c>
      <c r="B215">
        <v>217</v>
      </c>
    </row>
    <row r="216" spans="1:2" x14ac:dyDescent="0.3">
      <c r="A216" s="13" t="s">
        <v>3291</v>
      </c>
      <c r="B216">
        <v>70</v>
      </c>
    </row>
    <row r="217" spans="1:2" x14ac:dyDescent="0.3">
      <c r="A217" s="13" t="s">
        <v>2155</v>
      </c>
      <c r="B217">
        <v>164</v>
      </c>
    </row>
    <row r="218" spans="1:2" x14ac:dyDescent="0.3">
      <c r="A218" s="13" t="s">
        <v>1684</v>
      </c>
      <c r="B218">
        <v>208</v>
      </c>
    </row>
    <row r="219" spans="1:2" x14ac:dyDescent="0.3">
      <c r="A219" s="13" t="s">
        <v>3126</v>
      </c>
      <c r="B219">
        <v>227</v>
      </c>
    </row>
    <row r="220" spans="1:2" x14ac:dyDescent="0.3">
      <c r="A220" s="13" t="s">
        <v>4838</v>
      </c>
      <c r="B220">
        <v>32</v>
      </c>
    </row>
    <row r="221" spans="1:2" x14ac:dyDescent="0.3">
      <c r="A221" s="13" t="s">
        <v>4783</v>
      </c>
      <c r="B221">
        <v>154</v>
      </c>
    </row>
    <row r="222" spans="1:2" x14ac:dyDescent="0.3">
      <c r="A222" s="13" t="s">
        <v>3820</v>
      </c>
      <c r="B222">
        <v>10</v>
      </c>
    </row>
    <row r="223" spans="1:2" x14ac:dyDescent="0.3">
      <c r="A223" s="13" t="s">
        <v>3852</v>
      </c>
      <c r="B223">
        <v>207</v>
      </c>
    </row>
    <row r="224" spans="1:2" x14ac:dyDescent="0.3">
      <c r="A224" s="13" t="s">
        <v>5611</v>
      </c>
      <c r="B224">
        <v>129</v>
      </c>
    </row>
    <row r="225" spans="1:2" x14ac:dyDescent="0.3">
      <c r="A225" s="13" t="s">
        <v>4547</v>
      </c>
      <c r="B225">
        <v>131</v>
      </c>
    </row>
    <row r="226" spans="1:2" x14ac:dyDescent="0.3">
      <c r="A226" s="13" t="s">
        <v>5032</v>
      </c>
      <c r="B226">
        <v>37</v>
      </c>
    </row>
    <row r="227" spans="1:2" x14ac:dyDescent="0.3">
      <c r="A227" s="13" t="s">
        <v>2201</v>
      </c>
      <c r="B227">
        <v>43</v>
      </c>
    </row>
    <row r="228" spans="1:2" x14ac:dyDescent="0.3">
      <c r="A228" s="13" t="s">
        <v>5572</v>
      </c>
      <c r="B228">
        <v>136</v>
      </c>
    </row>
    <row r="229" spans="1:2" x14ac:dyDescent="0.3">
      <c r="A229" s="13" t="s">
        <v>3178</v>
      </c>
      <c r="B229">
        <v>230</v>
      </c>
    </row>
    <row r="230" spans="1:2" x14ac:dyDescent="0.3">
      <c r="A230" s="13" t="s">
        <v>4419</v>
      </c>
      <c r="B230">
        <v>15</v>
      </c>
    </row>
    <row r="231" spans="1:2" x14ac:dyDescent="0.3">
      <c r="A231" s="13" t="s">
        <v>5258</v>
      </c>
      <c r="B231">
        <v>231</v>
      </c>
    </row>
    <row r="232" spans="1:2" x14ac:dyDescent="0.3">
      <c r="A232" s="13" t="s">
        <v>1295</v>
      </c>
      <c r="B232">
        <v>200</v>
      </c>
    </row>
    <row r="233" spans="1:2" x14ac:dyDescent="0.3">
      <c r="A233" s="13" t="s">
        <v>5491</v>
      </c>
      <c r="B233">
        <v>238</v>
      </c>
    </row>
    <row r="234" spans="1:2" x14ac:dyDescent="0.3">
      <c r="A234" s="13" t="s">
        <v>2460</v>
      </c>
      <c r="B234">
        <v>210</v>
      </c>
    </row>
    <row r="235" spans="1:2" x14ac:dyDescent="0.3">
      <c r="A235" s="13" t="s">
        <v>5793</v>
      </c>
      <c r="B235">
        <v>75</v>
      </c>
    </row>
    <row r="236" spans="1:2" x14ac:dyDescent="0.3">
      <c r="A236" s="13" t="s">
        <v>1886</v>
      </c>
      <c r="B236">
        <v>186</v>
      </c>
    </row>
    <row r="237" spans="1:2" x14ac:dyDescent="0.3">
      <c r="A237" s="13" t="s">
        <v>6032</v>
      </c>
      <c r="B237">
        <v>18</v>
      </c>
    </row>
    <row r="238" spans="1:2" x14ac:dyDescent="0.3">
      <c r="A238" s="13" t="s">
        <v>4135</v>
      </c>
      <c r="B238">
        <v>82</v>
      </c>
    </row>
    <row r="239" spans="1:2" x14ac:dyDescent="0.3">
      <c r="A239" s="13" t="s">
        <v>1942</v>
      </c>
      <c r="B239">
        <v>162</v>
      </c>
    </row>
    <row r="240" spans="1:2" x14ac:dyDescent="0.3">
      <c r="A240" s="13" t="s">
        <v>4367</v>
      </c>
      <c r="B240">
        <v>232</v>
      </c>
    </row>
    <row r="241" spans="1:2" x14ac:dyDescent="0.3">
      <c r="A241" s="13" t="s">
        <v>5555</v>
      </c>
      <c r="B241">
        <v>6</v>
      </c>
    </row>
    <row r="242" spans="1:2" x14ac:dyDescent="0.3">
      <c r="A242" s="13" t="s">
        <v>4593</v>
      </c>
      <c r="B242">
        <v>28</v>
      </c>
    </row>
    <row r="243" spans="1:2" x14ac:dyDescent="0.3">
      <c r="A243" s="13" t="s">
        <v>6098</v>
      </c>
      <c r="B243">
        <v>47</v>
      </c>
    </row>
    <row r="244" spans="1:2" x14ac:dyDescent="0.3">
      <c r="A244" s="13" t="s">
        <v>5323</v>
      </c>
      <c r="B244">
        <v>61</v>
      </c>
    </row>
    <row r="245" spans="1:2" x14ac:dyDescent="0.3">
      <c r="A245" s="13" t="s">
        <v>5782</v>
      </c>
      <c r="B245">
        <v>41</v>
      </c>
    </row>
    <row r="246" spans="1:2" x14ac:dyDescent="0.3">
      <c r="A246" s="13" t="s">
        <v>1841</v>
      </c>
      <c r="B246">
        <v>95</v>
      </c>
    </row>
    <row r="247" spans="1:2" x14ac:dyDescent="0.3">
      <c r="A247" s="13" t="s">
        <v>1914</v>
      </c>
      <c r="B247">
        <v>153</v>
      </c>
    </row>
    <row r="248" spans="1:2" x14ac:dyDescent="0.3">
      <c r="A248" s="13" t="s">
        <v>3351</v>
      </c>
      <c r="B248">
        <v>172</v>
      </c>
    </row>
    <row r="249" spans="1:2" x14ac:dyDescent="0.3">
      <c r="A249" s="13" t="s">
        <v>4014</v>
      </c>
      <c r="B249">
        <v>88</v>
      </c>
    </row>
    <row r="250" spans="1:2" x14ac:dyDescent="0.3">
      <c r="A250" s="13" t="s">
        <v>3120</v>
      </c>
      <c r="B250">
        <v>189</v>
      </c>
    </row>
    <row r="251" spans="1:2" x14ac:dyDescent="0.3">
      <c r="A251" s="13" t="s">
        <v>2321</v>
      </c>
      <c r="B251">
        <v>211</v>
      </c>
    </row>
    <row r="252" spans="1:2" x14ac:dyDescent="0.3">
      <c r="A252" s="13" t="s">
        <v>5986</v>
      </c>
      <c r="B252">
        <v>61</v>
      </c>
    </row>
    <row r="253" spans="1:2" x14ac:dyDescent="0.3">
      <c r="A253" s="13" t="s">
        <v>4385</v>
      </c>
      <c r="B253">
        <v>142</v>
      </c>
    </row>
    <row r="254" spans="1:2" x14ac:dyDescent="0.3">
      <c r="A254" s="13" t="s">
        <v>1182</v>
      </c>
      <c r="B254">
        <v>28</v>
      </c>
    </row>
    <row r="255" spans="1:2" x14ac:dyDescent="0.3">
      <c r="A255" s="13" t="s">
        <v>4213</v>
      </c>
      <c r="B255">
        <v>119</v>
      </c>
    </row>
    <row r="256" spans="1:2" x14ac:dyDescent="0.3">
      <c r="A256" s="13" t="s">
        <v>5733</v>
      </c>
      <c r="B256">
        <v>43</v>
      </c>
    </row>
    <row r="257" spans="1:2" x14ac:dyDescent="0.3">
      <c r="A257" s="13" t="s">
        <v>3579</v>
      </c>
      <c r="B257">
        <v>64</v>
      </c>
    </row>
    <row r="258" spans="1:2" x14ac:dyDescent="0.3">
      <c r="A258" s="13" t="s">
        <v>2129</v>
      </c>
      <c r="B258">
        <v>109</v>
      </c>
    </row>
    <row r="259" spans="1:2" x14ac:dyDescent="0.3">
      <c r="A259" s="13" t="s">
        <v>3753</v>
      </c>
      <c r="B259">
        <v>5</v>
      </c>
    </row>
    <row r="260" spans="1:2" x14ac:dyDescent="0.3">
      <c r="A260" s="13" t="s">
        <v>3714</v>
      </c>
      <c r="B260">
        <v>167</v>
      </c>
    </row>
    <row r="261" spans="1:2" x14ac:dyDescent="0.3">
      <c r="A261" s="13" t="s">
        <v>3897</v>
      </c>
      <c r="B261">
        <v>227</v>
      </c>
    </row>
    <row r="262" spans="1:2" x14ac:dyDescent="0.3">
      <c r="A262" s="13" t="s">
        <v>2315</v>
      </c>
      <c r="B262">
        <v>195</v>
      </c>
    </row>
    <row r="263" spans="1:2" x14ac:dyDescent="0.3">
      <c r="A263" s="13" t="s">
        <v>752</v>
      </c>
      <c r="B263">
        <v>88</v>
      </c>
    </row>
    <row r="264" spans="1:2" x14ac:dyDescent="0.3">
      <c r="A264" s="13" t="s">
        <v>2040</v>
      </c>
      <c r="B264">
        <v>173</v>
      </c>
    </row>
    <row r="265" spans="1:2" x14ac:dyDescent="0.3">
      <c r="A265" s="13" t="s">
        <v>3489</v>
      </c>
      <c r="B265">
        <v>93</v>
      </c>
    </row>
    <row r="266" spans="1:2" x14ac:dyDescent="0.3">
      <c r="A266" s="13" t="s">
        <v>4463</v>
      </c>
      <c r="B266">
        <v>40</v>
      </c>
    </row>
    <row r="267" spans="1:2" x14ac:dyDescent="0.3">
      <c r="A267" s="13" t="s">
        <v>2052</v>
      </c>
      <c r="B267">
        <v>46</v>
      </c>
    </row>
    <row r="268" spans="1:2" x14ac:dyDescent="0.3">
      <c r="A268" s="13" t="s">
        <v>4866</v>
      </c>
      <c r="B268">
        <v>191</v>
      </c>
    </row>
    <row r="269" spans="1:2" x14ac:dyDescent="0.3">
      <c r="A269" s="13" t="s">
        <v>5605</v>
      </c>
      <c r="B269">
        <v>27</v>
      </c>
    </row>
    <row r="270" spans="1:2" x14ac:dyDescent="0.3">
      <c r="A270" s="13" t="s">
        <v>2159</v>
      </c>
      <c r="B270">
        <v>137</v>
      </c>
    </row>
    <row r="271" spans="1:2" x14ac:dyDescent="0.3">
      <c r="A271" s="13" t="s">
        <v>707</v>
      </c>
      <c r="B271">
        <v>42</v>
      </c>
    </row>
    <row r="272" spans="1:2" x14ac:dyDescent="0.3">
      <c r="A272" s="13" t="s">
        <v>4772</v>
      </c>
      <c r="B272">
        <v>197</v>
      </c>
    </row>
    <row r="273" spans="1:2" x14ac:dyDescent="0.3">
      <c r="A273" s="13" t="s">
        <v>4141</v>
      </c>
      <c r="B273">
        <v>225</v>
      </c>
    </row>
    <row r="274" spans="1:2" x14ac:dyDescent="0.3">
      <c r="A274" s="13" t="s">
        <v>1403</v>
      </c>
      <c r="B274">
        <v>184</v>
      </c>
    </row>
    <row r="275" spans="1:2" x14ac:dyDescent="0.3">
      <c r="A275" s="13" t="s">
        <v>5587</v>
      </c>
      <c r="B275">
        <v>245</v>
      </c>
    </row>
    <row r="276" spans="1:2" x14ac:dyDescent="0.3">
      <c r="A276" s="13" t="s">
        <v>555</v>
      </c>
      <c r="B276">
        <v>17</v>
      </c>
    </row>
    <row r="277" spans="1:2" x14ac:dyDescent="0.3">
      <c r="A277" s="13" t="s">
        <v>1061</v>
      </c>
      <c r="B277">
        <v>131</v>
      </c>
    </row>
    <row r="278" spans="1:2" x14ac:dyDescent="0.3">
      <c r="A278" s="13" t="s">
        <v>4076</v>
      </c>
      <c r="B278">
        <v>139</v>
      </c>
    </row>
    <row r="279" spans="1:2" x14ac:dyDescent="0.3">
      <c r="A279" s="13" t="s">
        <v>2165</v>
      </c>
      <c r="B279">
        <v>203</v>
      </c>
    </row>
    <row r="280" spans="1:2" x14ac:dyDescent="0.3">
      <c r="A280" s="13" t="s">
        <v>5841</v>
      </c>
      <c r="B280">
        <v>180</v>
      </c>
    </row>
    <row r="281" spans="1:2" x14ac:dyDescent="0.3">
      <c r="A281" s="13" t="s">
        <v>5275</v>
      </c>
      <c r="B281">
        <v>108</v>
      </c>
    </row>
    <row r="282" spans="1:2" x14ac:dyDescent="0.3">
      <c r="A282" s="13" t="s">
        <v>3460</v>
      </c>
      <c r="B282">
        <v>213</v>
      </c>
    </row>
    <row r="283" spans="1:2" x14ac:dyDescent="0.3">
      <c r="A283" s="13" t="s">
        <v>1868</v>
      </c>
      <c r="B283">
        <v>35</v>
      </c>
    </row>
    <row r="284" spans="1:2" x14ac:dyDescent="0.3">
      <c r="A284" s="13" t="s">
        <v>4407</v>
      </c>
      <c r="B284">
        <v>108</v>
      </c>
    </row>
    <row r="285" spans="1:2" x14ac:dyDescent="0.3">
      <c r="A285" s="13" t="s">
        <v>3720</v>
      </c>
      <c r="B285">
        <v>139</v>
      </c>
    </row>
    <row r="286" spans="1:2" x14ac:dyDescent="0.3">
      <c r="A286" s="13" t="s">
        <v>2646</v>
      </c>
      <c r="B286">
        <v>184</v>
      </c>
    </row>
    <row r="287" spans="1:2" x14ac:dyDescent="0.3">
      <c r="A287" s="13" t="s">
        <v>987</v>
      </c>
      <c r="B287">
        <v>136</v>
      </c>
    </row>
    <row r="288" spans="1:2" x14ac:dyDescent="0.3">
      <c r="A288" s="13" t="s">
        <v>2377</v>
      </c>
      <c r="B288">
        <v>92</v>
      </c>
    </row>
    <row r="289" spans="1:2" x14ac:dyDescent="0.3">
      <c r="A289" s="13" t="s">
        <v>1263</v>
      </c>
      <c r="B289">
        <v>51</v>
      </c>
    </row>
    <row r="290" spans="1:2" x14ac:dyDescent="0.3">
      <c r="A290" s="13" t="s">
        <v>1761</v>
      </c>
      <c r="B290">
        <v>210</v>
      </c>
    </row>
    <row r="291" spans="1:2" x14ac:dyDescent="0.3">
      <c r="A291" s="13" t="s">
        <v>1014</v>
      </c>
      <c r="B291">
        <v>139</v>
      </c>
    </row>
    <row r="292" spans="1:2" x14ac:dyDescent="0.3">
      <c r="A292" s="13" t="s">
        <v>3697</v>
      </c>
      <c r="B292">
        <v>19</v>
      </c>
    </row>
    <row r="293" spans="1:2" x14ac:dyDescent="0.3">
      <c r="A293" s="13" t="s">
        <v>1472</v>
      </c>
      <c r="B293">
        <v>10</v>
      </c>
    </row>
    <row r="294" spans="1:2" x14ac:dyDescent="0.3">
      <c r="A294" s="13" t="s">
        <v>3891</v>
      </c>
      <c r="B294">
        <v>183</v>
      </c>
    </row>
    <row r="295" spans="1:2" x14ac:dyDescent="0.3">
      <c r="A295" s="13" t="s">
        <v>1690</v>
      </c>
      <c r="B295">
        <v>189</v>
      </c>
    </row>
    <row r="296" spans="1:2" x14ac:dyDescent="0.3">
      <c r="A296" s="13" t="s">
        <v>1073</v>
      </c>
      <c r="B296">
        <v>63</v>
      </c>
    </row>
    <row r="297" spans="1:2" x14ac:dyDescent="0.3">
      <c r="A297" s="13" t="s">
        <v>1489</v>
      </c>
      <c r="B297">
        <v>46</v>
      </c>
    </row>
    <row r="298" spans="1:2" x14ac:dyDescent="0.3">
      <c r="A298" s="13" t="s">
        <v>1586</v>
      </c>
      <c r="B298">
        <v>135</v>
      </c>
    </row>
    <row r="299" spans="1:2" x14ac:dyDescent="0.3">
      <c r="A299" s="13" t="s">
        <v>2064</v>
      </c>
      <c r="B299">
        <v>233</v>
      </c>
    </row>
    <row r="300" spans="1:2" x14ac:dyDescent="0.3">
      <c r="A300" s="13" t="s">
        <v>2404</v>
      </c>
      <c r="B300">
        <v>234</v>
      </c>
    </row>
    <row r="301" spans="1:2" x14ac:dyDescent="0.3">
      <c r="A301" s="13" t="s">
        <v>2506</v>
      </c>
      <c r="B301">
        <v>25</v>
      </c>
    </row>
    <row r="302" spans="1:2" x14ac:dyDescent="0.3">
      <c r="A302" s="13" t="s">
        <v>5131</v>
      </c>
      <c r="B302">
        <v>169</v>
      </c>
    </row>
    <row r="303" spans="1:2" x14ac:dyDescent="0.3">
      <c r="A303" s="13" t="s">
        <v>2223</v>
      </c>
      <c r="B303">
        <v>142</v>
      </c>
    </row>
    <row r="304" spans="1:2" x14ac:dyDescent="0.3">
      <c r="A304" s="13" t="s">
        <v>3455</v>
      </c>
      <c r="B304">
        <v>76</v>
      </c>
    </row>
    <row r="305" spans="1:2" x14ac:dyDescent="0.3">
      <c r="A305" s="13" t="s">
        <v>2472</v>
      </c>
      <c r="B305">
        <v>182</v>
      </c>
    </row>
    <row r="306" spans="1:2" x14ac:dyDescent="0.3">
      <c r="A306" s="13" t="s">
        <v>1477</v>
      </c>
      <c r="B306">
        <v>88</v>
      </c>
    </row>
    <row r="307" spans="1:2" x14ac:dyDescent="0.3">
      <c r="A307" s="13" t="s">
        <v>5125</v>
      </c>
      <c r="B307">
        <v>101</v>
      </c>
    </row>
    <row r="308" spans="1:2" x14ac:dyDescent="0.3">
      <c r="A308" s="13" t="s">
        <v>2234</v>
      </c>
      <c r="B308">
        <v>171</v>
      </c>
    </row>
    <row r="309" spans="1:2" x14ac:dyDescent="0.3">
      <c r="A309" s="13" t="s">
        <v>1218</v>
      </c>
      <c r="B309">
        <v>218</v>
      </c>
    </row>
    <row r="310" spans="1:2" x14ac:dyDescent="0.3">
      <c r="A310" s="13" t="s">
        <v>5727</v>
      </c>
      <c r="B310">
        <v>142</v>
      </c>
    </row>
    <row r="311" spans="1:2" x14ac:dyDescent="0.3">
      <c r="A311" s="13" t="s">
        <v>1247</v>
      </c>
      <c r="B311">
        <v>55</v>
      </c>
    </row>
    <row r="312" spans="1:2" x14ac:dyDescent="0.3">
      <c r="A312" s="13" t="s">
        <v>689</v>
      </c>
      <c r="B312">
        <v>137</v>
      </c>
    </row>
    <row r="313" spans="1:2" x14ac:dyDescent="0.3">
      <c r="A313" s="13" t="s">
        <v>6049</v>
      </c>
      <c r="B313">
        <v>236</v>
      </c>
    </row>
    <row r="314" spans="1:2" x14ac:dyDescent="0.3">
      <c r="A314" s="13" t="s">
        <v>5830</v>
      </c>
      <c r="B314">
        <v>136</v>
      </c>
    </row>
    <row r="315" spans="1:2" x14ac:dyDescent="0.3">
      <c r="A315" s="13" t="s">
        <v>3189</v>
      </c>
      <c r="B315">
        <v>171</v>
      </c>
    </row>
    <row r="316" spans="1:2" x14ac:dyDescent="0.3">
      <c r="A316" s="13" t="s">
        <v>4037</v>
      </c>
      <c r="B316">
        <v>20</v>
      </c>
    </row>
    <row r="317" spans="1:2" x14ac:dyDescent="0.3">
      <c r="A317" s="13" t="s">
        <v>851</v>
      </c>
      <c r="B317">
        <v>137</v>
      </c>
    </row>
    <row r="318" spans="1:2" x14ac:dyDescent="0.3">
      <c r="A318" s="13" t="s">
        <v>2794</v>
      </c>
      <c r="B318">
        <v>108</v>
      </c>
    </row>
    <row r="319" spans="1:2" x14ac:dyDescent="0.3">
      <c r="A319" s="13" t="s">
        <v>3285</v>
      </c>
      <c r="B319">
        <v>148</v>
      </c>
    </row>
    <row r="320" spans="1:2" x14ac:dyDescent="0.3">
      <c r="A320" s="13" t="s">
        <v>2534</v>
      </c>
      <c r="B320">
        <v>75</v>
      </c>
    </row>
    <row r="321" spans="1:2" x14ac:dyDescent="0.3">
      <c r="A321" s="13" t="s">
        <v>1443</v>
      </c>
      <c r="B321">
        <v>198</v>
      </c>
    </row>
    <row r="322" spans="1:2" x14ac:dyDescent="0.3">
      <c r="A322" s="13" t="s">
        <v>4719</v>
      </c>
      <c r="B322">
        <v>208</v>
      </c>
    </row>
    <row r="323" spans="1:2" x14ac:dyDescent="0.3">
      <c r="A323" s="13" t="s">
        <v>4270</v>
      </c>
      <c r="B323">
        <v>85</v>
      </c>
    </row>
    <row r="324" spans="1:2" x14ac:dyDescent="0.3">
      <c r="A324" s="13" t="s">
        <v>4766</v>
      </c>
      <c r="B324">
        <v>138</v>
      </c>
    </row>
    <row r="325" spans="1:2" x14ac:dyDescent="0.3">
      <c r="A325" s="13" t="s">
        <v>549</v>
      </c>
      <c r="B325">
        <v>130</v>
      </c>
    </row>
    <row r="326" spans="1:2" x14ac:dyDescent="0.3">
      <c r="A326" s="13" t="s">
        <v>1369</v>
      </c>
      <c r="B326">
        <v>72</v>
      </c>
    </row>
    <row r="327" spans="1:2" x14ac:dyDescent="0.3">
      <c r="A327" s="13" t="s">
        <v>5409</v>
      </c>
      <c r="B327">
        <v>234</v>
      </c>
    </row>
    <row r="328" spans="1:2" x14ac:dyDescent="0.3">
      <c r="A328" s="13" t="s">
        <v>2729</v>
      </c>
      <c r="B328">
        <v>151</v>
      </c>
    </row>
    <row r="329" spans="1:2" x14ac:dyDescent="0.3">
      <c r="A329" s="13" t="s">
        <v>5923</v>
      </c>
      <c r="B329">
        <v>119</v>
      </c>
    </row>
    <row r="330" spans="1:2" x14ac:dyDescent="0.3">
      <c r="A330" s="13" t="s">
        <v>2087</v>
      </c>
      <c r="B330">
        <v>233</v>
      </c>
    </row>
    <row r="331" spans="1:2" x14ac:dyDescent="0.3">
      <c r="A331" s="13" t="s">
        <v>2332</v>
      </c>
      <c r="B331">
        <v>22</v>
      </c>
    </row>
    <row r="332" spans="1:2" x14ac:dyDescent="0.3">
      <c r="A332" s="13" t="s">
        <v>4760</v>
      </c>
      <c r="B332">
        <v>29</v>
      </c>
    </row>
    <row r="333" spans="1:2" x14ac:dyDescent="0.3">
      <c r="A333" s="13" t="s">
        <v>4391</v>
      </c>
      <c r="B333">
        <v>16</v>
      </c>
    </row>
    <row r="334" spans="1:2" x14ac:dyDescent="0.3">
      <c r="A334" s="13" t="s">
        <v>3238</v>
      </c>
      <c r="B334">
        <v>105</v>
      </c>
    </row>
    <row r="335" spans="1:2" x14ac:dyDescent="0.3">
      <c r="A335" s="13" t="s">
        <v>5218</v>
      </c>
      <c r="B335">
        <v>219</v>
      </c>
    </row>
    <row r="336" spans="1:2" x14ac:dyDescent="0.3">
      <c r="A336" s="13" t="s">
        <v>1667</v>
      </c>
      <c r="B336">
        <v>236</v>
      </c>
    </row>
    <row r="337" spans="1:2" x14ac:dyDescent="0.3">
      <c r="A337" s="13" t="s">
        <v>2970</v>
      </c>
      <c r="B337">
        <v>48</v>
      </c>
    </row>
    <row r="338" spans="1:2" x14ac:dyDescent="0.3">
      <c r="A338" s="13" t="s">
        <v>2815</v>
      </c>
      <c r="B338">
        <v>99</v>
      </c>
    </row>
    <row r="339" spans="1:2" x14ac:dyDescent="0.3">
      <c r="A339" s="13" t="s">
        <v>1835</v>
      </c>
      <c r="B339">
        <v>119</v>
      </c>
    </row>
    <row r="340" spans="1:2" x14ac:dyDescent="0.3">
      <c r="A340" s="13" t="s">
        <v>4310</v>
      </c>
      <c r="B340">
        <v>113</v>
      </c>
    </row>
    <row r="341" spans="1:2" x14ac:dyDescent="0.3">
      <c r="A341" s="13" t="s">
        <v>2293</v>
      </c>
      <c r="B341">
        <v>163</v>
      </c>
    </row>
    <row r="342" spans="1:2" x14ac:dyDescent="0.3">
      <c r="A342" s="13" t="s">
        <v>3846</v>
      </c>
      <c r="B342">
        <v>94</v>
      </c>
    </row>
    <row r="343" spans="1:2" x14ac:dyDescent="0.3">
      <c r="A343" s="13" t="s">
        <v>2303</v>
      </c>
      <c r="B343">
        <v>190</v>
      </c>
    </row>
    <row r="344" spans="1:2" x14ac:dyDescent="0.3">
      <c r="A344" s="13" t="s">
        <v>2759</v>
      </c>
      <c r="B344">
        <v>168</v>
      </c>
    </row>
    <row r="345" spans="1:2" x14ac:dyDescent="0.3">
      <c r="A345" s="13" t="s">
        <v>4282</v>
      </c>
      <c r="B345">
        <v>92</v>
      </c>
    </row>
    <row r="346" spans="1:2" x14ac:dyDescent="0.3">
      <c r="A346" s="13" t="s">
        <v>678</v>
      </c>
      <c r="B346">
        <v>179</v>
      </c>
    </row>
    <row r="347" spans="1:2" x14ac:dyDescent="0.3">
      <c r="A347" s="13" t="s">
        <v>3183</v>
      </c>
      <c r="B347">
        <v>170</v>
      </c>
    </row>
    <row r="348" spans="1:2" x14ac:dyDescent="0.3">
      <c r="A348" s="13" t="s">
        <v>4064</v>
      </c>
      <c r="B348">
        <v>112</v>
      </c>
    </row>
    <row r="349" spans="1:2" x14ac:dyDescent="0.3">
      <c r="A349" s="13" t="s">
        <v>4576</v>
      </c>
      <c r="B349">
        <v>88</v>
      </c>
    </row>
    <row r="350" spans="1:2" x14ac:dyDescent="0.3">
      <c r="A350" s="13" t="s">
        <v>880</v>
      </c>
      <c r="B350">
        <v>93</v>
      </c>
    </row>
    <row r="351" spans="1:2" x14ac:dyDescent="0.3">
      <c r="A351" s="13" t="s">
        <v>1142</v>
      </c>
      <c r="B351">
        <v>193</v>
      </c>
    </row>
    <row r="352" spans="1:2" x14ac:dyDescent="0.3">
      <c r="A352" s="13" t="s">
        <v>5805</v>
      </c>
      <c r="B352">
        <v>210</v>
      </c>
    </row>
    <row r="353" spans="1:2" x14ac:dyDescent="0.3">
      <c r="A353" s="13" t="s">
        <v>1880</v>
      </c>
      <c r="B353">
        <v>131</v>
      </c>
    </row>
    <row r="354" spans="1:2" x14ac:dyDescent="0.3">
      <c r="A354" s="13" t="s">
        <v>1330</v>
      </c>
      <c r="B354">
        <v>108</v>
      </c>
    </row>
    <row r="355" spans="1:2" x14ac:dyDescent="0.3">
      <c r="A355" s="13" t="s">
        <v>1409</v>
      </c>
      <c r="B355">
        <v>203</v>
      </c>
    </row>
    <row r="356" spans="1:2" x14ac:dyDescent="0.3">
      <c r="A356" s="13" t="s">
        <v>1324</v>
      </c>
      <c r="B356">
        <v>195</v>
      </c>
    </row>
    <row r="357" spans="1:2" x14ac:dyDescent="0.3">
      <c r="A357" s="13" t="s">
        <v>4171</v>
      </c>
      <c r="B357">
        <v>112</v>
      </c>
    </row>
    <row r="358" spans="1:2" x14ac:dyDescent="0.3">
      <c r="A358" s="13" t="s">
        <v>4530</v>
      </c>
      <c r="B358">
        <v>62</v>
      </c>
    </row>
    <row r="359" spans="1:2" x14ac:dyDescent="0.3">
      <c r="A359" s="13" t="s">
        <v>2805</v>
      </c>
      <c r="B359">
        <v>205</v>
      </c>
    </row>
    <row r="360" spans="1:2" x14ac:dyDescent="0.3">
      <c r="A360" s="13" t="s">
        <v>3325</v>
      </c>
      <c r="B360">
        <v>56</v>
      </c>
    </row>
    <row r="361" spans="1:2" x14ac:dyDescent="0.3">
      <c r="A361" s="13" t="s">
        <v>4633</v>
      </c>
      <c r="B361">
        <v>53</v>
      </c>
    </row>
    <row r="362" spans="1:2" x14ac:dyDescent="0.3">
      <c r="A362" s="13" t="s">
        <v>5851</v>
      </c>
      <c r="B362">
        <v>64</v>
      </c>
    </row>
    <row r="363" spans="1:2" x14ac:dyDescent="0.3">
      <c r="A363" s="13" t="s">
        <v>1715</v>
      </c>
      <c r="B363">
        <v>139</v>
      </c>
    </row>
    <row r="364" spans="1:2" x14ac:dyDescent="0.3">
      <c r="A364" s="13" t="s">
        <v>5711</v>
      </c>
      <c r="B364">
        <v>162</v>
      </c>
    </row>
    <row r="365" spans="1:2" x14ac:dyDescent="0.3">
      <c r="A365" s="13" t="s">
        <v>5010</v>
      </c>
      <c r="B365">
        <v>135</v>
      </c>
    </row>
    <row r="366" spans="1:2" x14ac:dyDescent="0.3">
      <c r="A366" s="13" t="s">
        <v>2599</v>
      </c>
      <c r="B366">
        <v>132</v>
      </c>
    </row>
    <row r="367" spans="1:2" x14ac:dyDescent="0.3">
      <c r="A367" s="13" t="s">
        <v>4923</v>
      </c>
      <c r="B367">
        <v>148</v>
      </c>
    </row>
    <row r="368" spans="1:2" x14ac:dyDescent="0.3">
      <c r="A368" s="13" t="s">
        <v>2735</v>
      </c>
      <c r="B368">
        <v>197</v>
      </c>
    </row>
    <row r="369" spans="1:2" x14ac:dyDescent="0.3">
      <c r="A369" s="13" t="s">
        <v>4553</v>
      </c>
      <c r="B369">
        <v>70</v>
      </c>
    </row>
    <row r="370" spans="1:2" x14ac:dyDescent="0.3">
      <c r="A370" s="13" t="s">
        <v>3172</v>
      </c>
      <c r="B370">
        <v>149</v>
      </c>
    </row>
    <row r="371" spans="1:2" x14ac:dyDescent="0.3">
      <c r="A371" s="13" t="s">
        <v>3613</v>
      </c>
      <c r="B371">
        <v>199</v>
      </c>
    </row>
    <row r="372" spans="1:2" x14ac:dyDescent="0.3">
      <c r="A372" s="13" t="s">
        <v>5364</v>
      </c>
      <c r="B372">
        <v>225</v>
      </c>
    </row>
    <row r="373" spans="1:2" x14ac:dyDescent="0.3">
      <c r="A373" s="13" t="s">
        <v>2831</v>
      </c>
      <c r="B373">
        <v>227</v>
      </c>
    </row>
    <row r="374" spans="1:2" x14ac:dyDescent="0.3">
      <c r="A374" s="13" t="s">
        <v>2718</v>
      </c>
      <c r="B374">
        <v>118</v>
      </c>
    </row>
    <row r="375" spans="1:2" x14ac:dyDescent="0.3">
      <c r="A375" s="13" t="s">
        <v>4981</v>
      </c>
      <c r="B375">
        <v>27</v>
      </c>
    </row>
    <row r="376" spans="1:2" x14ac:dyDescent="0.3">
      <c r="A376" s="13" t="s">
        <v>1363</v>
      </c>
      <c r="B376">
        <v>25</v>
      </c>
    </row>
    <row r="377" spans="1:2" x14ac:dyDescent="0.3">
      <c r="A377" s="13" t="s">
        <v>5004</v>
      </c>
      <c r="B377">
        <v>232</v>
      </c>
    </row>
    <row r="378" spans="1:2" x14ac:dyDescent="0.3">
      <c r="A378" s="13" t="s">
        <v>3952</v>
      </c>
      <c r="B378">
        <v>237</v>
      </c>
    </row>
    <row r="379" spans="1:2" x14ac:dyDescent="0.3">
      <c r="A379" s="13" t="s">
        <v>2058</v>
      </c>
      <c r="B379">
        <v>62</v>
      </c>
    </row>
    <row r="380" spans="1:2" x14ac:dyDescent="0.3">
      <c r="A380" s="13" t="s">
        <v>5628</v>
      </c>
      <c r="B380">
        <v>92</v>
      </c>
    </row>
    <row r="381" spans="1:2" x14ac:dyDescent="0.3">
      <c r="A381" s="13" t="s">
        <v>537</v>
      </c>
      <c r="B381">
        <v>197</v>
      </c>
    </row>
    <row r="382" spans="1:2" x14ac:dyDescent="0.3">
      <c r="A382" s="13" t="s">
        <v>5857</v>
      </c>
      <c r="B382">
        <v>46</v>
      </c>
    </row>
    <row r="383" spans="1:2" x14ac:dyDescent="0.3">
      <c r="A383" s="13" t="s">
        <v>5695</v>
      </c>
      <c r="B383">
        <v>38</v>
      </c>
    </row>
    <row r="384" spans="1:2" x14ac:dyDescent="0.3">
      <c r="A384" s="13" t="s">
        <v>4019</v>
      </c>
      <c r="B384">
        <v>136</v>
      </c>
    </row>
    <row r="385" spans="1:2" x14ac:dyDescent="0.3">
      <c r="A385" s="13" t="s">
        <v>5593</v>
      </c>
      <c r="B385">
        <v>24</v>
      </c>
    </row>
    <row r="386" spans="1:2" x14ac:dyDescent="0.3">
      <c r="A386" s="13" t="s">
        <v>962</v>
      </c>
      <c r="B386">
        <v>68</v>
      </c>
    </row>
    <row r="387" spans="1:2" x14ac:dyDescent="0.3">
      <c r="A387" s="13" t="s">
        <v>1009</v>
      </c>
      <c r="B387">
        <v>122</v>
      </c>
    </row>
    <row r="388" spans="1:2" x14ac:dyDescent="0.3">
      <c r="A388" s="13" t="s">
        <v>2800</v>
      </c>
      <c r="B388">
        <v>113</v>
      </c>
    </row>
    <row r="389" spans="1:2" x14ac:dyDescent="0.3">
      <c r="A389" s="13" t="s">
        <v>3296</v>
      </c>
      <c r="B389">
        <v>222</v>
      </c>
    </row>
    <row r="390" spans="1:2" x14ac:dyDescent="0.3">
      <c r="A390" s="13" t="s">
        <v>5674</v>
      </c>
      <c r="B390">
        <v>244</v>
      </c>
    </row>
    <row r="391" spans="1:2" x14ac:dyDescent="0.3">
      <c r="A391" s="13" t="s">
        <v>786</v>
      </c>
      <c r="B391">
        <v>50</v>
      </c>
    </row>
    <row r="392" spans="1:2" x14ac:dyDescent="0.3">
      <c r="A392" s="13" t="s">
        <v>2810</v>
      </c>
      <c r="B392">
        <v>63</v>
      </c>
    </row>
    <row r="393" spans="1:2" x14ac:dyDescent="0.3">
      <c r="A393" s="13" t="s">
        <v>4928</v>
      </c>
      <c r="B393">
        <v>181</v>
      </c>
    </row>
    <row r="394" spans="1:2" x14ac:dyDescent="0.3">
      <c r="A394" s="13" t="s">
        <v>3656</v>
      </c>
      <c r="B394">
        <v>13</v>
      </c>
    </row>
    <row r="395" spans="1:2" x14ac:dyDescent="0.3">
      <c r="A395" s="13" t="s">
        <v>874</v>
      </c>
      <c r="B395">
        <v>246</v>
      </c>
    </row>
    <row r="396" spans="1:2" x14ac:dyDescent="0.3">
      <c r="A396" s="13" t="s">
        <v>4732</v>
      </c>
      <c r="B396">
        <v>237</v>
      </c>
    </row>
    <row r="397" spans="1:2" x14ac:dyDescent="0.3">
      <c r="A397" s="13" t="s">
        <v>4293</v>
      </c>
      <c r="B397">
        <v>65</v>
      </c>
    </row>
    <row r="398" spans="1:2" x14ac:dyDescent="0.3">
      <c r="A398" s="13" t="s">
        <v>3363</v>
      </c>
      <c r="B398">
        <v>118</v>
      </c>
    </row>
    <row r="399" spans="1:2" x14ac:dyDescent="0.3">
      <c r="A399" s="13" t="s">
        <v>3567</v>
      </c>
      <c r="B399">
        <v>205</v>
      </c>
    </row>
    <row r="400" spans="1:2" x14ac:dyDescent="0.3">
      <c r="A400" s="13" t="s">
        <v>5184</v>
      </c>
      <c r="B400">
        <v>143</v>
      </c>
    </row>
    <row r="401" spans="1:2" x14ac:dyDescent="0.3">
      <c r="A401" s="13" t="s">
        <v>5497</v>
      </c>
      <c r="B401">
        <v>38</v>
      </c>
    </row>
    <row r="402" spans="1:2" x14ac:dyDescent="0.3">
      <c r="A402" s="13" t="s">
        <v>3166</v>
      </c>
      <c r="B402">
        <v>172</v>
      </c>
    </row>
    <row r="403" spans="1:2" x14ac:dyDescent="0.3">
      <c r="A403" s="13" t="s">
        <v>5811</v>
      </c>
      <c r="B403">
        <v>205</v>
      </c>
    </row>
    <row r="404" spans="1:2" x14ac:dyDescent="0.3">
      <c r="A404" s="13" t="s">
        <v>3726</v>
      </c>
      <c r="B404">
        <v>237</v>
      </c>
    </row>
    <row r="405" spans="1:2" x14ac:dyDescent="0.3">
      <c r="A405" s="13" t="s">
        <v>4299</v>
      </c>
      <c r="B405">
        <v>16</v>
      </c>
    </row>
    <row r="406" spans="1:2" x14ac:dyDescent="0.3">
      <c r="A406" s="13" t="s">
        <v>6083</v>
      </c>
      <c r="B406">
        <v>25</v>
      </c>
    </row>
    <row r="407" spans="1:2" x14ac:dyDescent="0.3">
      <c r="A407" s="13" t="s">
        <v>4571</v>
      </c>
      <c r="B407">
        <v>176</v>
      </c>
    </row>
    <row r="408" spans="1:2" x14ac:dyDescent="0.3">
      <c r="A408" s="13" t="s">
        <v>1352</v>
      </c>
      <c r="B408">
        <v>247</v>
      </c>
    </row>
    <row r="409" spans="1:2" x14ac:dyDescent="0.3">
      <c r="A409" s="13" t="s">
        <v>1200</v>
      </c>
      <c r="B409">
        <v>221</v>
      </c>
    </row>
    <row r="410" spans="1:2" x14ac:dyDescent="0.3">
      <c r="A410" s="13" t="s">
        <v>3529</v>
      </c>
      <c r="B410">
        <v>43</v>
      </c>
    </row>
    <row r="411" spans="1:2" x14ac:dyDescent="0.3">
      <c r="A411" s="13" t="s">
        <v>5178</v>
      </c>
      <c r="B411">
        <v>246</v>
      </c>
    </row>
    <row r="412" spans="1:2" x14ac:dyDescent="0.3">
      <c r="A412" s="13" t="s">
        <v>2343</v>
      </c>
      <c r="B412">
        <v>132</v>
      </c>
    </row>
    <row r="413" spans="1:2" x14ac:dyDescent="0.3">
      <c r="A413" s="13" t="s">
        <v>4707</v>
      </c>
      <c r="B413">
        <v>142</v>
      </c>
    </row>
    <row r="414" spans="1:2" x14ac:dyDescent="0.3">
      <c r="A414" s="13" t="s">
        <v>713</v>
      </c>
      <c r="B414">
        <v>93</v>
      </c>
    </row>
    <row r="415" spans="1:2" x14ac:dyDescent="0.3">
      <c r="A415" s="13" t="s">
        <v>5166</v>
      </c>
      <c r="B415">
        <v>188</v>
      </c>
    </row>
    <row r="416" spans="1:2" x14ac:dyDescent="0.3">
      <c r="A416" s="13" t="s">
        <v>3561</v>
      </c>
      <c r="B416">
        <v>102</v>
      </c>
    </row>
    <row r="417" spans="1:2" x14ac:dyDescent="0.3">
      <c r="A417" s="13" t="s">
        <v>1703</v>
      </c>
      <c r="B417">
        <v>180</v>
      </c>
    </row>
    <row r="418" spans="1:2" x14ac:dyDescent="0.3">
      <c r="A418" s="13" t="s">
        <v>1034</v>
      </c>
      <c r="B418">
        <v>212</v>
      </c>
    </row>
    <row r="419" spans="1:2" x14ac:dyDescent="0.3">
      <c r="A419" s="13" t="s">
        <v>5868</v>
      </c>
      <c r="B419">
        <v>186</v>
      </c>
    </row>
    <row r="420" spans="1:2" x14ac:dyDescent="0.3">
      <c r="A420" s="13" t="s">
        <v>1136</v>
      </c>
      <c r="B420">
        <v>204</v>
      </c>
    </row>
    <row r="421" spans="1:2" x14ac:dyDescent="0.3">
      <c r="A421" s="13" t="s">
        <v>2741</v>
      </c>
      <c r="B421">
        <v>18</v>
      </c>
    </row>
    <row r="422" spans="1:2" x14ac:dyDescent="0.3">
      <c r="A422" s="13" t="s">
        <v>774</v>
      </c>
      <c r="B422">
        <v>205</v>
      </c>
    </row>
    <row r="423" spans="1:2" x14ac:dyDescent="0.3">
      <c r="A423" s="13" t="s">
        <v>3980</v>
      </c>
      <c r="B423">
        <v>77</v>
      </c>
    </row>
    <row r="424" spans="1:2" x14ac:dyDescent="0.3">
      <c r="A424" s="13" t="s">
        <v>622</v>
      </c>
      <c r="B424">
        <v>219</v>
      </c>
    </row>
    <row r="425" spans="1:2" x14ac:dyDescent="0.3">
      <c r="A425" s="13" t="s">
        <v>4241</v>
      </c>
      <c r="B425">
        <v>69</v>
      </c>
    </row>
    <row r="426" spans="1:2" x14ac:dyDescent="0.3">
      <c r="A426" s="13" t="s">
        <v>1954</v>
      </c>
      <c r="B426">
        <v>237</v>
      </c>
    </row>
    <row r="427" spans="1:2" x14ac:dyDescent="0.3">
      <c r="A427" s="13" t="s">
        <v>3471</v>
      </c>
      <c r="B427">
        <v>127</v>
      </c>
    </row>
    <row r="428" spans="1:2" x14ac:dyDescent="0.3">
      <c r="A428" s="13" t="s">
        <v>1528</v>
      </c>
      <c r="B428">
        <v>151</v>
      </c>
    </row>
    <row r="429" spans="1:2" x14ac:dyDescent="0.3">
      <c r="A429" s="13" t="s">
        <v>5195</v>
      </c>
      <c r="B429">
        <v>93</v>
      </c>
    </row>
    <row r="430" spans="1:2" x14ac:dyDescent="0.3">
      <c r="A430" s="13" t="s">
        <v>1097</v>
      </c>
      <c r="B430">
        <v>167</v>
      </c>
    </row>
    <row r="431" spans="1:2" x14ac:dyDescent="0.3">
      <c r="A431" s="13" t="s">
        <v>2139</v>
      </c>
      <c r="B431">
        <v>197</v>
      </c>
    </row>
    <row r="432" spans="1:2" x14ac:dyDescent="0.3">
      <c r="A432" s="13" t="s">
        <v>5668</v>
      </c>
      <c r="B432">
        <v>64</v>
      </c>
    </row>
    <row r="433" spans="1:2" x14ac:dyDescent="0.3">
      <c r="A433" s="13" t="s">
        <v>768</v>
      </c>
      <c r="B433">
        <v>131</v>
      </c>
    </row>
    <row r="434" spans="1:2" x14ac:dyDescent="0.3">
      <c r="A434" s="13" t="s">
        <v>2696</v>
      </c>
      <c r="B434">
        <v>212</v>
      </c>
    </row>
    <row r="435" spans="1:2" x14ac:dyDescent="0.3">
      <c r="A435" s="13" t="s">
        <v>5458</v>
      </c>
      <c r="B435">
        <v>165</v>
      </c>
    </row>
    <row r="436" spans="1:2" x14ac:dyDescent="0.3">
      <c r="A436" s="13" t="s">
        <v>1335</v>
      </c>
      <c r="B436">
        <v>216</v>
      </c>
    </row>
    <row r="437" spans="1:2" x14ac:dyDescent="0.3">
      <c r="A437" s="13" t="s">
        <v>3685</v>
      </c>
      <c r="B437">
        <v>68</v>
      </c>
    </row>
    <row r="438" spans="1:2" x14ac:dyDescent="0.3">
      <c r="A438" s="13" t="s">
        <v>4627</v>
      </c>
      <c r="B438">
        <v>229</v>
      </c>
    </row>
    <row r="439" spans="1:2" x14ac:dyDescent="0.3">
      <c r="A439" s="13" t="s">
        <v>5836</v>
      </c>
      <c r="B439">
        <v>40</v>
      </c>
    </row>
    <row r="440" spans="1:2" x14ac:dyDescent="0.3">
      <c r="A440" s="13" t="s">
        <v>503</v>
      </c>
      <c r="B440">
        <v>216</v>
      </c>
    </row>
    <row r="441" spans="1:2" x14ac:dyDescent="0.3">
      <c r="A441" s="13" t="s">
        <v>5037</v>
      </c>
      <c r="B441">
        <v>177</v>
      </c>
    </row>
    <row r="442" spans="1:2" x14ac:dyDescent="0.3">
      <c r="A442" s="13" t="s">
        <v>4883</v>
      </c>
      <c r="B442">
        <v>94</v>
      </c>
    </row>
    <row r="443" spans="1:2" x14ac:dyDescent="0.3">
      <c r="A443" s="13" t="s">
        <v>4264</v>
      </c>
      <c r="B443">
        <v>21</v>
      </c>
    </row>
    <row r="444" spans="1:2" x14ac:dyDescent="0.3">
      <c r="A444" s="13" t="s">
        <v>5242</v>
      </c>
      <c r="B444">
        <v>158</v>
      </c>
    </row>
    <row r="445" spans="1:2" x14ac:dyDescent="0.3">
      <c r="A445" s="13" t="s">
        <v>2217</v>
      </c>
      <c r="B445">
        <v>206</v>
      </c>
    </row>
    <row r="446" spans="1:2" x14ac:dyDescent="0.3">
      <c r="A446" s="13" t="s">
        <v>2623</v>
      </c>
      <c r="B446">
        <v>180</v>
      </c>
    </row>
    <row r="447" spans="1:2" x14ac:dyDescent="0.3">
      <c r="A447" s="13" t="s">
        <v>5435</v>
      </c>
      <c r="B447">
        <v>172</v>
      </c>
    </row>
    <row r="448" spans="1:2" x14ac:dyDescent="0.3">
      <c r="A448" s="13" t="s">
        <v>5744</v>
      </c>
      <c r="B448">
        <v>229</v>
      </c>
    </row>
    <row r="449" spans="1:2" x14ac:dyDescent="0.3">
      <c r="A449" s="13" t="s">
        <v>4649</v>
      </c>
      <c r="B449">
        <v>172</v>
      </c>
    </row>
    <row r="450" spans="1:2" x14ac:dyDescent="0.3">
      <c r="A450" s="13" t="s">
        <v>2021</v>
      </c>
      <c r="B450">
        <v>219</v>
      </c>
    </row>
    <row r="451" spans="1:2" x14ac:dyDescent="0.3">
      <c r="A451" s="13" t="s">
        <v>6027</v>
      </c>
      <c r="B451">
        <v>224</v>
      </c>
    </row>
    <row r="452" spans="1:2" x14ac:dyDescent="0.3">
      <c r="A452" s="13" t="s">
        <v>1971</v>
      </c>
      <c r="B452">
        <v>127</v>
      </c>
    </row>
    <row r="453" spans="1:2" x14ac:dyDescent="0.3">
      <c r="A453" s="13" t="s">
        <v>4998</v>
      </c>
      <c r="B453">
        <v>151</v>
      </c>
    </row>
    <row r="454" spans="1:2" x14ac:dyDescent="0.3">
      <c r="A454" s="13" t="s">
        <v>973</v>
      </c>
      <c r="B454">
        <v>52</v>
      </c>
    </row>
    <row r="455" spans="1:2" x14ac:dyDescent="0.3">
      <c r="A455" s="13" t="s">
        <v>5290</v>
      </c>
      <c r="B455">
        <v>152</v>
      </c>
    </row>
    <row r="456" spans="1:2" x14ac:dyDescent="0.3">
      <c r="A456" s="13" t="s">
        <v>6113</v>
      </c>
      <c r="B456">
        <v>165</v>
      </c>
    </row>
    <row r="457" spans="1:2" x14ac:dyDescent="0.3">
      <c r="A457" s="13" t="s">
        <v>909</v>
      </c>
      <c r="B457">
        <v>199</v>
      </c>
    </row>
    <row r="458" spans="1:2" x14ac:dyDescent="0.3">
      <c r="A458" s="13" t="s">
        <v>3831</v>
      </c>
      <c r="B458">
        <v>232</v>
      </c>
    </row>
    <row r="459" spans="1:2" x14ac:dyDescent="0.3">
      <c r="A459" s="13" t="s">
        <v>4100</v>
      </c>
      <c r="B459">
        <v>243</v>
      </c>
    </row>
    <row r="460" spans="1:2" x14ac:dyDescent="0.3">
      <c r="A460" s="13" t="s">
        <v>4361</v>
      </c>
      <c r="B460">
        <v>76</v>
      </c>
    </row>
    <row r="461" spans="1:2" x14ac:dyDescent="0.3">
      <c r="A461" s="13" t="s">
        <v>4969</v>
      </c>
      <c r="B461">
        <v>105</v>
      </c>
    </row>
    <row r="462" spans="1:2" x14ac:dyDescent="0.3">
      <c r="A462" s="13" t="s">
        <v>4252</v>
      </c>
      <c r="B462">
        <v>58</v>
      </c>
    </row>
    <row r="463" spans="1:2" x14ac:dyDescent="0.3">
      <c r="A463" s="13" t="s">
        <v>717</v>
      </c>
      <c r="B463">
        <v>125</v>
      </c>
    </row>
    <row r="464" spans="1:2" x14ac:dyDescent="0.3">
      <c r="A464" s="13" t="s">
        <v>3825</v>
      </c>
      <c r="B464">
        <v>88</v>
      </c>
    </row>
    <row r="465" spans="1:2" x14ac:dyDescent="0.3">
      <c r="A465" s="13" t="s">
        <v>5874</v>
      </c>
      <c r="B465">
        <v>182</v>
      </c>
    </row>
    <row r="466" spans="1:2" x14ac:dyDescent="0.3">
      <c r="A466" s="13" t="s">
        <v>4435</v>
      </c>
      <c r="B466">
        <v>39</v>
      </c>
    </row>
    <row r="467" spans="1:2" x14ac:dyDescent="0.3">
      <c r="A467" s="13" t="s">
        <v>5335</v>
      </c>
      <c r="B467">
        <v>31</v>
      </c>
    </row>
    <row r="468" spans="1:2" x14ac:dyDescent="0.3">
      <c r="A468" s="13" t="s">
        <v>1357</v>
      </c>
      <c r="B468">
        <v>42</v>
      </c>
    </row>
    <row r="469" spans="1:2" x14ac:dyDescent="0.3">
      <c r="A469" s="13" t="s">
        <v>2489</v>
      </c>
      <c r="B469">
        <v>25</v>
      </c>
    </row>
    <row r="470" spans="1:2" x14ac:dyDescent="0.3">
      <c r="A470" s="13" t="s">
        <v>5946</v>
      </c>
      <c r="B470">
        <v>153</v>
      </c>
    </row>
    <row r="471" spans="1:2" x14ac:dyDescent="0.3">
      <c r="A471" s="13" t="s">
        <v>4425</v>
      </c>
      <c r="B471">
        <v>151</v>
      </c>
    </row>
    <row r="472" spans="1:2" x14ac:dyDescent="0.3">
      <c r="A472" s="13" t="s">
        <v>5863</v>
      </c>
      <c r="B472">
        <v>210</v>
      </c>
    </row>
    <row r="473" spans="1:2" x14ac:dyDescent="0.3">
      <c r="A473" s="13" t="s">
        <v>4701</v>
      </c>
      <c r="B473">
        <v>208</v>
      </c>
    </row>
    <row r="474" spans="1:2" x14ac:dyDescent="0.3">
      <c r="A474" s="13" t="s">
        <v>3902</v>
      </c>
      <c r="B474">
        <v>40</v>
      </c>
    </row>
    <row r="475" spans="1:2" x14ac:dyDescent="0.3">
      <c r="A475" s="13" t="s">
        <v>4468</v>
      </c>
      <c r="B475">
        <v>184</v>
      </c>
    </row>
    <row r="476" spans="1:2" x14ac:dyDescent="0.3">
      <c r="A476" s="13" t="s">
        <v>2466</v>
      </c>
      <c r="B476">
        <v>178</v>
      </c>
    </row>
    <row r="477" spans="1:2" x14ac:dyDescent="0.3">
      <c r="A477" s="13" t="s">
        <v>2611</v>
      </c>
      <c r="B477">
        <v>237</v>
      </c>
    </row>
    <row r="478" spans="1:2" x14ac:dyDescent="0.3">
      <c r="A478" s="13" t="s">
        <v>4877</v>
      </c>
      <c r="B478">
        <v>190</v>
      </c>
    </row>
    <row r="479" spans="1:2" x14ac:dyDescent="0.3">
      <c r="A479" s="13" t="s">
        <v>1291</v>
      </c>
      <c r="B479">
        <v>33</v>
      </c>
    </row>
    <row r="480" spans="1:2" x14ac:dyDescent="0.3">
      <c r="A480" s="13" t="s">
        <v>3138</v>
      </c>
      <c r="B480">
        <v>127</v>
      </c>
    </row>
    <row r="481" spans="1:2" x14ac:dyDescent="0.3">
      <c r="A481" s="13" t="s">
        <v>6009</v>
      </c>
      <c r="B481">
        <v>31</v>
      </c>
    </row>
    <row r="482" spans="1:2" x14ac:dyDescent="0.3">
      <c r="A482" s="13" t="s">
        <v>4945</v>
      </c>
      <c r="B482">
        <v>119</v>
      </c>
    </row>
    <row r="483" spans="1:2" x14ac:dyDescent="0.3">
      <c r="A483" s="13" t="s">
        <v>2540</v>
      </c>
      <c r="B483">
        <v>63</v>
      </c>
    </row>
    <row r="484" spans="1:2" x14ac:dyDescent="0.3">
      <c r="A484" s="13" t="s">
        <v>5750</v>
      </c>
      <c r="B484">
        <v>218</v>
      </c>
    </row>
    <row r="485" spans="1:2" x14ac:dyDescent="0.3">
      <c r="A485" s="13" t="s">
        <v>4672</v>
      </c>
      <c r="B485">
        <v>158</v>
      </c>
    </row>
    <row r="486" spans="1:2" x14ac:dyDescent="0.3">
      <c r="A486" s="13" t="s">
        <v>5160</v>
      </c>
      <c r="B486">
        <v>127</v>
      </c>
    </row>
    <row r="487" spans="1:2" x14ac:dyDescent="0.3">
      <c r="A487" s="13" t="s">
        <v>1391</v>
      </c>
      <c r="B487">
        <v>146</v>
      </c>
    </row>
    <row r="488" spans="1:2" x14ac:dyDescent="0.3">
      <c r="A488" s="13" t="s">
        <v>3420</v>
      </c>
      <c r="B488">
        <v>30</v>
      </c>
    </row>
    <row r="489" spans="1:2" x14ac:dyDescent="0.3">
      <c r="A489" s="13" t="s">
        <v>2081</v>
      </c>
      <c r="B489">
        <v>95</v>
      </c>
    </row>
    <row r="490" spans="1:2" x14ac:dyDescent="0.3">
      <c r="A490" s="13" t="s">
        <v>780</v>
      </c>
      <c r="B490">
        <v>28</v>
      </c>
    </row>
    <row r="491" spans="1:2" x14ac:dyDescent="0.3">
      <c r="A491" s="13" t="s">
        <v>4963</v>
      </c>
      <c r="B491">
        <v>179</v>
      </c>
    </row>
    <row r="492" spans="1:2" x14ac:dyDescent="0.3">
      <c r="A492" s="13" t="s">
        <v>1494</v>
      </c>
      <c r="B492">
        <v>172</v>
      </c>
    </row>
    <row r="493" spans="1:2" x14ac:dyDescent="0.3">
      <c r="A493" s="13" t="s">
        <v>5048</v>
      </c>
      <c r="B493">
        <v>233</v>
      </c>
    </row>
    <row r="494" spans="1:2" x14ac:dyDescent="0.3">
      <c r="A494" s="13" t="s">
        <v>3227</v>
      </c>
      <c r="B494">
        <v>97</v>
      </c>
    </row>
    <row r="495" spans="1:2" x14ac:dyDescent="0.3">
      <c r="A495" s="13" t="s">
        <v>2171</v>
      </c>
      <c r="B495">
        <v>170</v>
      </c>
    </row>
    <row r="496" spans="1:2" x14ac:dyDescent="0.3">
      <c r="A496" s="13" t="s">
        <v>3268</v>
      </c>
      <c r="B496">
        <v>180</v>
      </c>
    </row>
    <row r="497" spans="1:2" x14ac:dyDescent="0.3">
      <c r="A497" s="13" t="s">
        <v>1645</v>
      </c>
      <c r="B497">
        <v>232</v>
      </c>
    </row>
    <row r="498" spans="1:2" x14ac:dyDescent="0.3">
      <c r="A498" s="13" t="s">
        <v>3645</v>
      </c>
      <c r="B498">
        <v>205</v>
      </c>
    </row>
    <row r="499" spans="1:2" x14ac:dyDescent="0.3">
      <c r="A499" s="13" t="s">
        <v>2114</v>
      </c>
      <c r="B499">
        <v>210</v>
      </c>
    </row>
    <row r="500" spans="1:2" x14ac:dyDescent="0.3">
      <c r="A500" s="13" t="s">
        <v>1755</v>
      </c>
      <c r="B500">
        <v>40</v>
      </c>
    </row>
    <row r="501" spans="1:2" x14ac:dyDescent="0.3">
      <c r="A501" s="13" t="s">
        <v>4379</v>
      </c>
      <c r="B501">
        <v>86</v>
      </c>
    </row>
    <row r="502" spans="1:2" x14ac:dyDescent="0.3">
      <c r="A502" s="13" t="s">
        <v>5509</v>
      </c>
      <c r="B502">
        <v>214</v>
      </c>
    </row>
    <row r="503" spans="1:2" x14ac:dyDescent="0.3">
      <c r="A503" s="13" t="s">
        <v>3856</v>
      </c>
      <c r="B503">
        <v>142</v>
      </c>
    </row>
    <row r="504" spans="1:2" x14ac:dyDescent="0.3">
      <c r="A504" s="13" t="s">
        <v>3544</v>
      </c>
      <c r="B504">
        <v>87</v>
      </c>
    </row>
    <row r="505" spans="1:2" x14ac:dyDescent="0.3">
      <c r="A505" s="13" t="s">
        <v>6043</v>
      </c>
      <c r="B505">
        <v>177</v>
      </c>
    </row>
    <row r="506" spans="1:2" x14ac:dyDescent="0.3">
      <c r="A506" s="13" t="s">
        <v>1581</v>
      </c>
      <c r="B506">
        <v>122</v>
      </c>
    </row>
    <row r="507" spans="1:2" x14ac:dyDescent="0.3">
      <c r="A507" s="13" t="s">
        <v>915</v>
      </c>
      <c r="B507">
        <v>103</v>
      </c>
    </row>
    <row r="508" spans="1:2" x14ac:dyDescent="0.3">
      <c r="A508" s="13" t="s">
        <v>5527</v>
      </c>
      <c r="B508">
        <v>34</v>
      </c>
    </row>
    <row r="509" spans="1:2" x14ac:dyDescent="0.3">
      <c r="A509" s="13" t="s">
        <v>2826</v>
      </c>
      <c r="B509">
        <v>223</v>
      </c>
    </row>
    <row r="510" spans="1:2" x14ac:dyDescent="0.3">
      <c r="A510" s="13" t="s">
        <v>3001</v>
      </c>
      <c r="B510">
        <v>85</v>
      </c>
    </row>
    <row r="511" spans="1:2" x14ac:dyDescent="0.3">
      <c r="A511" s="13" t="s">
        <v>3244</v>
      </c>
      <c r="B511">
        <v>77</v>
      </c>
    </row>
    <row r="512" spans="1:2" x14ac:dyDescent="0.3">
      <c r="A512" s="13" t="s">
        <v>5213</v>
      </c>
      <c r="B512">
        <v>229</v>
      </c>
    </row>
    <row r="513" spans="1:2" x14ac:dyDescent="0.3">
      <c r="A513" s="13" t="s">
        <v>2982</v>
      </c>
      <c r="B513">
        <v>136</v>
      </c>
    </row>
    <row r="514" spans="1:2" x14ac:dyDescent="0.3">
      <c r="A514" s="13" t="s">
        <v>5052</v>
      </c>
      <c r="B514">
        <v>180</v>
      </c>
    </row>
    <row r="515" spans="1:2" x14ac:dyDescent="0.3">
      <c r="A515" s="13" t="s">
        <v>6060</v>
      </c>
      <c r="B515">
        <v>112</v>
      </c>
    </row>
    <row r="516" spans="1:2" x14ac:dyDescent="0.3">
      <c r="A516" s="13" t="s">
        <v>3512</v>
      </c>
      <c r="B516">
        <v>119</v>
      </c>
    </row>
    <row r="517" spans="1:2" x14ac:dyDescent="0.3">
      <c r="A517" s="13" t="s">
        <v>3868</v>
      </c>
      <c r="B517">
        <v>219</v>
      </c>
    </row>
    <row r="518" spans="1:2" x14ac:dyDescent="0.3">
      <c r="A518" s="13" t="s">
        <v>1785</v>
      </c>
      <c r="B518">
        <v>230</v>
      </c>
    </row>
    <row r="519" spans="1:2" x14ac:dyDescent="0.3">
      <c r="A519" s="13" t="s">
        <v>3836</v>
      </c>
      <c r="B519">
        <v>108</v>
      </c>
    </row>
    <row r="520" spans="1:2" x14ac:dyDescent="0.3">
      <c r="A520" s="13" t="s">
        <v>2896</v>
      </c>
      <c r="B520">
        <v>72</v>
      </c>
    </row>
    <row r="521" spans="1:2" x14ac:dyDescent="0.3">
      <c r="A521" s="13" t="s">
        <v>4905</v>
      </c>
      <c r="B521">
        <v>28</v>
      </c>
    </row>
    <row r="522" spans="1:2" x14ac:dyDescent="0.3">
      <c r="A522" s="13" t="s">
        <v>2177</v>
      </c>
      <c r="B522">
        <v>10</v>
      </c>
    </row>
    <row r="523" spans="1:2" x14ac:dyDescent="0.3">
      <c r="A523" s="13" t="s">
        <v>3155</v>
      </c>
      <c r="B523">
        <v>35</v>
      </c>
    </row>
    <row r="524" spans="1:2" x14ac:dyDescent="0.3">
      <c r="A524" s="13" t="s">
        <v>4344</v>
      </c>
      <c r="B524">
        <v>231</v>
      </c>
    </row>
    <row r="525" spans="1:2" x14ac:dyDescent="0.3">
      <c r="A525" s="13" t="s">
        <v>3919</v>
      </c>
      <c r="B525">
        <v>244</v>
      </c>
    </row>
    <row r="526" spans="1:2" x14ac:dyDescent="0.3">
      <c r="A526" s="13" t="s">
        <v>5616</v>
      </c>
      <c r="B526">
        <v>167</v>
      </c>
    </row>
    <row r="527" spans="1:2" x14ac:dyDescent="0.3">
      <c r="A527" s="13" t="s">
        <v>1546</v>
      </c>
      <c r="B527">
        <v>125</v>
      </c>
    </row>
    <row r="528" spans="1:2" x14ac:dyDescent="0.3">
      <c r="A528" s="13" t="s">
        <v>4288</v>
      </c>
      <c r="B528">
        <v>125</v>
      </c>
    </row>
    <row r="529" spans="1:2" x14ac:dyDescent="0.3">
      <c r="A529" s="13" t="s">
        <v>2565</v>
      </c>
      <c r="B529">
        <v>88</v>
      </c>
    </row>
    <row r="530" spans="1:2" x14ac:dyDescent="0.3">
      <c r="A530" s="13" t="s">
        <v>1919</v>
      </c>
      <c r="B530">
        <v>96</v>
      </c>
    </row>
    <row r="531" spans="1:2" x14ac:dyDescent="0.3">
      <c r="A531" s="13" t="s">
        <v>3477</v>
      </c>
      <c r="B531">
        <v>104</v>
      </c>
    </row>
    <row r="532" spans="1:2" x14ac:dyDescent="0.3">
      <c r="A532" s="13" t="s">
        <v>2930</v>
      </c>
      <c r="B532">
        <v>11</v>
      </c>
    </row>
    <row r="533" spans="1:2" x14ac:dyDescent="0.3">
      <c r="A533" s="13" t="s">
        <v>5098</v>
      </c>
      <c r="B533">
        <v>137</v>
      </c>
    </row>
    <row r="534" spans="1:2" x14ac:dyDescent="0.3">
      <c r="A534" s="13" t="s">
        <v>5201</v>
      </c>
      <c r="B534">
        <v>68</v>
      </c>
    </row>
    <row r="535" spans="1:2" x14ac:dyDescent="0.3">
      <c r="A535" s="13" t="s">
        <v>1738</v>
      </c>
      <c r="B535">
        <v>71</v>
      </c>
    </row>
    <row r="536" spans="1:2" x14ac:dyDescent="0.3">
      <c r="A536" s="13" t="s">
        <v>2668</v>
      </c>
      <c r="B536">
        <v>197</v>
      </c>
    </row>
    <row r="537" spans="1:2" x14ac:dyDescent="0.3">
      <c r="A537" s="13" t="s">
        <v>2777</v>
      </c>
      <c r="B537">
        <v>175</v>
      </c>
    </row>
    <row r="538" spans="1:2" x14ac:dyDescent="0.3">
      <c r="A538" s="13" t="s">
        <v>1313</v>
      </c>
      <c r="B538">
        <v>80</v>
      </c>
    </row>
    <row r="539" spans="1:2" x14ac:dyDescent="0.3">
      <c r="A539" s="13" t="s">
        <v>1397</v>
      </c>
      <c r="B539">
        <v>180</v>
      </c>
    </row>
    <row r="540" spans="1:2" x14ac:dyDescent="0.3">
      <c r="A540" s="13" t="s">
        <v>4622</v>
      </c>
      <c r="B540">
        <v>205</v>
      </c>
    </row>
    <row r="541" spans="1:2" x14ac:dyDescent="0.3">
      <c r="A541" s="13" t="s">
        <v>2448</v>
      </c>
      <c r="B541">
        <v>125</v>
      </c>
    </row>
    <row r="542" spans="1:2" x14ac:dyDescent="0.3">
      <c r="A542" s="13" t="s">
        <v>1874</v>
      </c>
      <c r="B542">
        <v>179</v>
      </c>
    </row>
    <row r="543" spans="1:2" x14ac:dyDescent="0.3">
      <c r="A543" s="13" t="s">
        <v>1085</v>
      </c>
      <c r="B543">
        <v>176</v>
      </c>
    </row>
    <row r="544" spans="1:2" x14ac:dyDescent="0.3">
      <c r="A544" s="13" t="s">
        <v>5485</v>
      </c>
      <c r="B544">
        <v>72</v>
      </c>
    </row>
    <row r="545" spans="1:2" x14ac:dyDescent="0.3">
      <c r="A545" s="13" t="s">
        <v>4070</v>
      </c>
      <c r="B545">
        <v>125</v>
      </c>
    </row>
    <row r="546" spans="1:2" x14ac:dyDescent="0.3">
      <c r="A546" s="13" t="s">
        <v>4043</v>
      </c>
      <c r="B546">
        <v>190</v>
      </c>
    </row>
    <row r="547" spans="1:2" x14ac:dyDescent="0.3">
      <c r="A547" s="13" t="s">
        <v>3968</v>
      </c>
      <c r="B547">
        <v>37</v>
      </c>
    </row>
    <row r="548" spans="1:2" x14ac:dyDescent="0.3">
      <c r="A548" s="13" t="s">
        <v>2348</v>
      </c>
      <c r="B548">
        <v>187</v>
      </c>
    </row>
    <row r="549" spans="1:2" x14ac:dyDescent="0.3">
      <c r="A549" s="13" t="s">
        <v>2976</v>
      </c>
      <c r="B549">
        <v>135</v>
      </c>
    </row>
    <row r="550" spans="1:2" x14ac:dyDescent="0.3">
      <c r="A550" s="13" t="s">
        <v>578</v>
      </c>
      <c r="B550">
        <v>42</v>
      </c>
    </row>
    <row r="551" spans="1:2" x14ac:dyDescent="0.3">
      <c r="A551" s="13" t="s">
        <v>3550</v>
      </c>
      <c r="B551">
        <v>181</v>
      </c>
    </row>
    <row r="552" spans="1:2" x14ac:dyDescent="0.3">
      <c r="A552" s="13" t="s">
        <v>4778</v>
      </c>
      <c r="B552">
        <v>228</v>
      </c>
    </row>
    <row r="553" spans="1:2" x14ac:dyDescent="0.3">
      <c r="A553" s="13" t="s">
        <v>722</v>
      </c>
      <c r="B553">
        <v>234</v>
      </c>
    </row>
    <row r="554" spans="1:2" x14ac:dyDescent="0.3">
      <c r="A554" s="13" t="s">
        <v>6072</v>
      </c>
      <c r="B554">
        <v>153</v>
      </c>
    </row>
    <row r="555" spans="1:2" x14ac:dyDescent="0.3">
      <c r="A555" s="13" t="s">
        <v>2789</v>
      </c>
      <c r="B555">
        <v>110</v>
      </c>
    </row>
    <row r="556" spans="1:2" x14ac:dyDescent="0.3">
      <c r="A556" s="13" t="s">
        <v>932</v>
      </c>
      <c r="B556">
        <v>129</v>
      </c>
    </row>
    <row r="557" spans="1:2" x14ac:dyDescent="0.3">
      <c r="A557" s="13" t="s">
        <v>1257</v>
      </c>
      <c r="B557">
        <v>219</v>
      </c>
    </row>
    <row r="558" spans="1:2" x14ac:dyDescent="0.3">
      <c r="A558" s="13" t="s">
        <v>998</v>
      </c>
      <c r="B558">
        <v>107</v>
      </c>
    </row>
    <row r="559" spans="1:2" x14ac:dyDescent="0.3">
      <c r="A559" s="13" t="s">
        <v>2416</v>
      </c>
      <c r="B559">
        <v>98</v>
      </c>
    </row>
    <row r="560" spans="1:2" x14ac:dyDescent="0.3">
      <c r="A560" s="13" t="s">
        <v>4975</v>
      </c>
      <c r="B560">
        <v>196</v>
      </c>
    </row>
    <row r="561" spans="1:2" x14ac:dyDescent="0.3">
      <c r="A561" s="13" t="s">
        <v>4496</v>
      </c>
      <c r="B561">
        <v>199</v>
      </c>
    </row>
    <row r="562" spans="1:2" x14ac:dyDescent="0.3">
      <c r="A562" s="13" t="s">
        <v>1891</v>
      </c>
      <c r="B562">
        <v>225</v>
      </c>
    </row>
    <row r="563" spans="1:2" x14ac:dyDescent="0.3">
      <c r="A563" s="13" t="s">
        <v>5137</v>
      </c>
      <c r="B563">
        <v>33</v>
      </c>
    </row>
    <row r="564" spans="1:2" x14ac:dyDescent="0.3">
      <c r="A564" s="13" t="s">
        <v>2104</v>
      </c>
      <c r="B564">
        <v>134</v>
      </c>
    </row>
    <row r="565" spans="1:2" x14ac:dyDescent="0.3">
      <c r="A565" s="13" t="s">
        <v>5312</v>
      </c>
      <c r="B565">
        <v>191</v>
      </c>
    </row>
    <row r="566" spans="1:2" x14ac:dyDescent="0.3">
      <c r="A566" s="13" t="s">
        <v>4678</v>
      </c>
      <c r="B566">
        <v>230</v>
      </c>
    </row>
    <row r="567" spans="1:2" x14ac:dyDescent="0.3">
      <c r="A567" s="13" t="s">
        <v>6015</v>
      </c>
      <c r="B567">
        <v>92</v>
      </c>
    </row>
    <row r="568" spans="1:2" x14ac:dyDescent="0.3">
      <c r="A568" s="13" t="s">
        <v>3624</v>
      </c>
      <c r="B568">
        <v>102</v>
      </c>
    </row>
    <row r="569" spans="1:2" x14ac:dyDescent="0.3">
      <c r="A569" s="13" t="s">
        <v>1563</v>
      </c>
      <c r="B569">
        <v>144</v>
      </c>
    </row>
    <row r="570" spans="1:2" x14ac:dyDescent="0.3">
      <c r="A570" s="13" t="s">
        <v>3432</v>
      </c>
      <c r="B570">
        <v>124</v>
      </c>
    </row>
    <row r="571" spans="1:2" x14ac:dyDescent="0.3">
      <c r="A571" s="13" t="s">
        <v>4117</v>
      </c>
      <c r="B571">
        <v>231</v>
      </c>
    </row>
    <row r="572" spans="1:2" x14ac:dyDescent="0.3">
      <c r="A572" s="13" t="s">
        <v>3736</v>
      </c>
      <c r="B572">
        <v>186</v>
      </c>
    </row>
    <row r="573" spans="1:2" x14ac:dyDescent="0.3">
      <c r="A573" s="13" t="s">
        <v>1176</v>
      </c>
      <c r="B573">
        <v>178</v>
      </c>
    </row>
    <row r="574" spans="1:2" x14ac:dyDescent="0.3">
      <c r="A574" s="13" t="s">
        <v>2679</v>
      </c>
      <c r="B574">
        <v>220</v>
      </c>
    </row>
    <row r="575" spans="1:2" x14ac:dyDescent="0.3">
      <c r="A575" s="13" t="s">
        <v>2484</v>
      </c>
      <c r="B575">
        <v>167</v>
      </c>
    </row>
    <row r="576" spans="1:2" x14ac:dyDescent="0.3">
      <c r="A576" s="13" t="s">
        <v>5755</v>
      </c>
      <c r="B576">
        <v>178</v>
      </c>
    </row>
    <row r="577" spans="1:2" x14ac:dyDescent="0.3">
      <c r="A577" s="13" t="s">
        <v>3607</v>
      </c>
      <c r="B577">
        <v>234</v>
      </c>
    </row>
    <row r="578" spans="1:2" x14ac:dyDescent="0.3">
      <c r="A578" s="13" t="s">
        <v>3315</v>
      </c>
      <c r="B578">
        <v>232</v>
      </c>
    </row>
    <row r="579" spans="1:2" x14ac:dyDescent="0.3">
      <c r="A579" s="13" t="s">
        <v>5014</v>
      </c>
      <c r="B579">
        <v>203</v>
      </c>
    </row>
    <row r="580" spans="1:2" x14ac:dyDescent="0.3">
      <c r="A580" s="13" t="s">
        <v>2890</v>
      </c>
      <c r="B580">
        <v>210</v>
      </c>
    </row>
    <row r="581" spans="1:2" x14ac:dyDescent="0.3">
      <c r="A581" s="13" t="s">
        <v>1977</v>
      </c>
      <c r="B581">
        <v>35</v>
      </c>
    </row>
    <row r="582" spans="1:2" x14ac:dyDescent="0.3">
      <c r="A582" s="13" t="s">
        <v>6103</v>
      </c>
      <c r="B582">
        <v>71</v>
      </c>
    </row>
    <row r="583" spans="1:2" x14ac:dyDescent="0.3">
      <c r="A583" s="13" t="s">
        <v>5398</v>
      </c>
      <c r="B583">
        <v>127</v>
      </c>
    </row>
    <row r="584" spans="1:2" x14ac:dyDescent="0.3">
      <c r="A584" s="13" t="s">
        <v>6119</v>
      </c>
      <c r="B584">
        <v>59</v>
      </c>
    </row>
    <row r="585" spans="1:2" x14ac:dyDescent="0.3">
      <c r="A585" s="13" t="s">
        <v>2494</v>
      </c>
      <c r="B585">
        <v>42</v>
      </c>
    </row>
    <row r="586" spans="1:2" x14ac:dyDescent="0.3">
      <c r="A586" s="13" t="s">
        <v>1108</v>
      </c>
      <c r="B586">
        <v>214</v>
      </c>
    </row>
    <row r="587" spans="1:2" x14ac:dyDescent="0.3">
      <c r="A587" s="13" t="s">
        <v>3369</v>
      </c>
      <c r="B587">
        <v>23</v>
      </c>
    </row>
    <row r="588" spans="1:2" x14ac:dyDescent="0.3">
      <c r="A588" s="13" t="s">
        <v>4058</v>
      </c>
      <c r="B588">
        <v>139</v>
      </c>
    </row>
    <row r="589" spans="1:2" x14ac:dyDescent="0.3">
      <c r="A589" s="13" t="s">
        <v>1592</v>
      </c>
      <c r="B589">
        <v>131</v>
      </c>
    </row>
    <row r="590" spans="1:2" x14ac:dyDescent="0.3">
      <c r="A590" s="13" t="s">
        <v>4130</v>
      </c>
      <c r="B590">
        <v>128</v>
      </c>
    </row>
    <row r="591" spans="1:2" x14ac:dyDescent="0.3">
      <c r="A591" s="13" t="s">
        <v>2125</v>
      </c>
      <c r="B591">
        <v>213</v>
      </c>
    </row>
    <row r="592" spans="1:2" x14ac:dyDescent="0.3">
      <c r="A592" s="13" t="s">
        <v>4844</v>
      </c>
      <c r="B592">
        <v>225</v>
      </c>
    </row>
    <row r="593" spans="1:2" x14ac:dyDescent="0.3">
      <c r="A593" s="13" t="s">
        <v>2652</v>
      </c>
      <c r="B593">
        <v>104</v>
      </c>
    </row>
    <row r="594" spans="1:2" x14ac:dyDescent="0.3">
      <c r="A594" s="13" t="s">
        <v>5503</v>
      </c>
      <c r="B594">
        <v>200</v>
      </c>
    </row>
    <row r="595" spans="1:2" x14ac:dyDescent="0.3">
      <c r="A595" s="13" t="s">
        <v>5104</v>
      </c>
      <c r="B595">
        <v>132</v>
      </c>
    </row>
    <row r="596" spans="1:2" x14ac:dyDescent="0.3">
      <c r="A596" s="13" t="s">
        <v>4187</v>
      </c>
      <c r="B596">
        <v>82</v>
      </c>
    </row>
    <row r="597" spans="1:2" x14ac:dyDescent="0.3">
      <c r="A597" s="13" t="s">
        <v>2120</v>
      </c>
      <c r="B597">
        <v>231</v>
      </c>
    </row>
    <row r="598" spans="1:2" x14ac:dyDescent="0.3">
      <c r="A598" s="13" t="s">
        <v>5739</v>
      </c>
      <c r="B598">
        <v>88</v>
      </c>
    </row>
    <row r="599" spans="1:2" x14ac:dyDescent="0.3">
      <c r="A599" s="13" t="s">
        <v>735</v>
      </c>
      <c r="B599">
        <v>76</v>
      </c>
    </row>
    <row r="600" spans="1:2" x14ac:dyDescent="0.3">
      <c r="A600" s="13" t="s">
        <v>4193</v>
      </c>
      <c r="B600">
        <v>119</v>
      </c>
    </row>
    <row r="601" spans="1:2" x14ac:dyDescent="0.3">
      <c r="A601" s="13" t="s">
        <v>5370</v>
      </c>
      <c r="B601">
        <v>157</v>
      </c>
    </row>
    <row r="602" spans="1:2" x14ac:dyDescent="0.3">
      <c r="A602" s="13" t="s">
        <v>921</v>
      </c>
      <c r="B602">
        <v>245</v>
      </c>
    </row>
    <row r="603" spans="1:2" x14ac:dyDescent="0.3">
      <c r="A603" s="13" t="s">
        <v>2269</v>
      </c>
      <c r="B603">
        <v>141</v>
      </c>
    </row>
    <row r="604" spans="1:2" x14ac:dyDescent="0.3">
      <c r="A604" s="13" t="s">
        <v>4855</v>
      </c>
      <c r="B604">
        <v>65</v>
      </c>
    </row>
    <row r="605" spans="1:2" x14ac:dyDescent="0.3">
      <c r="A605" s="13" t="s">
        <v>4725</v>
      </c>
      <c r="B605">
        <v>238</v>
      </c>
    </row>
    <row r="606" spans="1:2" x14ac:dyDescent="0.3">
      <c r="A606" s="13" t="s">
        <v>2913</v>
      </c>
      <c r="B606">
        <v>238</v>
      </c>
    </row>
    <row r="607" spans="1:2" x14ac:dyDescent="0.3">
      <c r="A607" s="13" t="s">
        <v>532</v>
      </c>
      <c r="B607">
        <v>239</v>
      </c>
    </row>
    <row r="608" spans="1:2" x14ac:dyDescent="0.3">
      <c r="A608" s="13" t="s">
        <v>1902</v>
      </c>
      <c r="B608">
        <v>246</v>
      </c>
    </row>
    <row r="609" spans="1:2" x14ac:dyDescent="0.3">
      <c r="A609" s="13" t="s">
        <v>4993</v>
      </c>
      <c r="B609">
        <v>226</v>
      </c>
    </row>
    <row r="610" spans="1:2" x14ac:dyDescent="0.3">
      <c r="A610" s="13" t="s">
        <v>1125</v>
      </c>
      <c r="B610">
        <v>209</v>
      </c>
    </row>
    <row r="611" spans="1:2" x14ac:dyDescent="0.3">
      <c r="A611" s="13" t="s">
        <v>5656</v>
      </c>
      <c r="B611">
        <v>236</v>
      </c>
    </row>
    <row r="612" spans="1:2" x14ac:dyDescent="0.3">
      <c r="A612" s="13" t="s">
        <v>5776</v>
      </c>
      <c r="B612">
        <v>25</v>
      </c>
    </row>
    <row r="613" spans="1:2" x14ac:dyDescent="0.3">
      <c r="A613" s="13" t="s">
        <v>2150</v>
      </c>
      <c r="B613">
        <v>122</v>
      </c>
    </row>
    <row r="614" spans="1:2" x14ac:dyDescent="0.3">
      <c r="A614" s="13" t="s">
        <v>4321</v>
      </c>
      <c r="B614">
        <v>16</v>
      </c>
    </row>
    <row r="615" spans="1:2" x14ac:dyDescent="0.3">
      <c r="A615" s="13" t="s">
        <v>1422</v>
      </c>
      <c r="B615">
        <v>103</v>
      </c>
    </row>
    <row r="616" spans="1:2" x14ac:dyDescent="0.3">
      <c r="A616" s="13" t="s">
        <v>5645</v>
      </c>
      <c r="B616">
        <v>120</v>
      </c>
    </row>
    <row r="617" spans="1:2" x14ac:dyDescent="0.3">
      <c r="A617" s="13" t="s">
        <v>2901</v>
      </c>
      <c r="B617">
        <v>92</v>
      </c>
    </row>
    <row r="618" spans="1:2" x14ac:dyDescent="0.3">
      <c r="A618" s="13" t="s">
        <v>1679</v>
      </c>
      <c r="B618">
        <v>104</v>
      </c>
    </row>
    <row r="619" spans="1:2" x14ac:dyDescent="0.3">
      <c r="A619" s="13" t="s">
        <v>583</v>
      </c>
      <c r="B619">
        <v>190</v>
      </c>
    </row>
    <row r="620" spans="1:2" x14ac:dyDescent="0.3">
      <c r="A620" s="13" t="s">
        <v>1455</v>
      </c>
      <c r="B620">
        <v>88</v>
      </c>
    </row>
    <row r="621" spans="1:2" x14ac:dyDescent="0.3">
      <c r="A621" s="13" t="s">
        <v>5236</v>
      </c>
      <c r="B621">
        <v>127</v>
      </c>
    </row>
    <row r="622" spans="1:2" x14ac:dyDescent="0.3">
      <c r="A622" s="13" t="s">
        <v>5701</v>
      </c>
      <c r="B622">
        <v>233</v>
      </c>
    </row>
    <row r="623" spans="1:2" x14ac:dyDescent="0.3">
      <c r="A623" s="13" t="s">
        <v>5429</v>
      </c>
      <c r="B623">
        <v>194</v>
      </c>
    </row>
    <row r="624" spans="1:2" x14ac:dyDescent="0.3">
      <c r="A624" s="13" t="s">
        <v>3037</v>
      </c>
      <c r="B624">
        <v>128</v>
      </c>
    </row>
    <row r="625" spans="1:2" x14ac:dyDescent="0.3">
      <c r="A625" s="13" t="s">
        <v>2011</v>
      </c>
      <c r="B625">
        <v>237</v>
      </c>
    </row>
    <row r="626" spans="1:2" x14ac:dyDescent="0.3">
      <c r="A626" s="13" t="s">
        <v>1965</v>
      </c>
      <c r="B626">
        <v>92</v>
      </c>
    </row>
    <row r="627" spans="1:2" x14ac:dyDescent="0.3">
      <c r="A627" s="13" t="s">
        <v>1540</v>
      </c>
      <c r="B627">
        <v>82</v>
      </c>
    </row>
    <row r="628" spans="1:2" x14ac:dyDescent="0.3">
      <c r="A628" s="13" t="s">
        <v>5280</v>
      </c>
      <c r="B628">
        <v>227</v>
      </c>
    </row>
    <row r="629" spans="1:2" x14ac:dyDescent="0.3">
      <c r="A629" s="13" t="s">
        <v>3043</v>
      </c>
      <c r="B629">
        <v>166</v>
      </c>
    </row>
    <row r="630" spans="1:2" x14ac:dyDescent="0.3">
      <c r="A630" s="13" t="s">
        <v>5928</v>
      </c>
      <c r="B630">
        <v>228</v>
      </c>
    </row>
    <row r="631" spans="1:2" x14ac:dyDescent="0.3">
      <c r="A631" s="13" t="s">
        <v>3232</v>
      </c>
      <c r="B631">
        <v>186</v>
      </c>
    </row>
    <row r="632" spans="1:2" x14ac:dyDescent="0.3">
      <c r="A632" s="13" t="s">
        <v>657</v>
      </c>
      <c r="B632">
        <v>130</v>
      </c>
    </row>
    <row r="633" spans="1:2" x14ac:dyDescent="0.3">
      <c r="A633" s="13" t="s">
        <v>1154</v>
      </c>
      <c r="B633">
        <v>184</v>
      </c>
    </row>
    <row r="634" spans="1:2" x14ac:dyDescent="0.3">
      <c r="A634" s="13" t="s">
        <v>1696</v>
      </c>
      <c r="B634">
        <v>148</v>
      </c>
    </row>
    <row r="635" spans="1:2" x14ac:dyDescent="0.3">
      <c r="A635" s="13" t="s">
        <v>5270</v>
      </c>
      <c r="B635">
        <v>18</v>
      </c>
    </row>
    <row r="636" spans="1:2" x14ac:dyDescent="0.3">
      <c r="A636" s="13" t="s">
        <v>1994</v>
      </c>
      <c r="B636">
        <v>176</v>
      </c>
    </row>
    <row r="637" spans="1:2" x14ac:dyDescent="0.3">
      <c r="A637" s="13" t="s">
        <v>4431</v>
      </c>
      <c r="B637">
        <v>190</v>
      </c>
    </row>
    <row r="638" spans="1:2" x14ac:dyDescent="0.3">
      <c r="A638" s="13" t="s">
        <v>5207</v>
      </c>
      <c r="B638">
        <v>181</v>
      </c>
    </row>
    <row r="639" spans="1:2" x14ac:dyDescent="0.3">
      <c r="A639" s="13" t="s">
        <v>3049</v>
      </c>
      <c r="B639">
        <v>132</v>
      </c>
    </row>
    <row r="640" spans="1:2" x14ac:dyDescent="0.3">
      <c r="A640" s="13" t="s">
        <v>2099</v>
      </c>
      <c r="B640">
        <v>55</v>
      </c>
    </row>
    <row r="641" spans="1:2" x14ac:dyDescent="0.3">
      <c r="A641" s="13" t="s">
        <v>3501</v>
      </c>
      <c r="B641">
        <v>202</v>
      </c>
    </row>
    <row r="642" spans="1:2" x14ac:dyDescent="0.3">
      <c r="A642" s="13" t="s">
        <v>3210</v>
      </c>
      <c r="B642">
        <v>177</v>
      </c>
    </row>
    <row r="643" spans="1:2" x14ac:dyDescent="0.3">
      <c r="A643" s="13" t="s">
        <v>2275</v>
      </c>
      <c r="B643">
        <v>10</v>
      </c>
    </row>
    <row r="644" spans="1:2" x14ac:dyDescent="0.3">
      <c r="A644" s="13" t="s">
        <v>868</v>
      </c>
      <c r="B644">
        <v>226</v>
      </c>
    </row>
    <row r="645" spans="1:2" x14ac:dyDescent="0.3">
      <c r="A645" s="13" t="s">
        <v>4661</v>
      </c>
      <c r="B645">
        <v>223</v>
      </c>
    </row>
    <row r="646" spans="1:2" x14ac:dyDescent="0.3">
      <c r="A646" s="13" t="s">
        <v>3393</v>
      </c>
      <c r="B646">
        <v>70</v>
      </c>
    </row>
    <row r="647" spans="1:2" x14ac:dyDescent="0.3">
      <c r="A647" s="13" t="s">
        <v>4452</v>
      </c>
      <c r="B647">
        <v>153</v>
      </c>
    </row>
    <row r="648" spans="1:2" x14ac:dyDescent="0.3">
      <c r="A648" s="13" t="s">
        <v>3661</v>
      </c>
      <c r="B648">
        <v>197</v>
      </c>
    </row>
    <row r="649" spans="1:2" x14ac:dyDescent="0.3">
      <c r="A649" s="13" t="s">
        <v>2252</v>
      </c>
      <c r="B649">
        <v>237</v>
      </c>
    </row>
    <row r="650" spans="1:2" x14ac:dyDescent="0.3">
      <c r="A650" s="13" t="s">
        <v>1598</v>
      </c>
      <c r="B650">
        <v>4</v>
      </c>
    </row>
    <row r="651" spans="1:2" x14ac:dyDescent="0.3">
      <c r="A651" s="13" t="s">
        <v>2747</v>
      </c>
      <c r="B651">
        <v>87</v>
      </c>
    </row>
    <row r="652" spans="1:2" x14ac:dyDescent="0.3">
      <c r="A652" s="13" t="s">
        <v>4009</v>
      </c>
      <c r="B652">
        <v>218</v>
      </c>
    </row>
    <row r="653" spans="1:2" x14ac:dyDescent="0.3">
      <c r="A653" s="13" t="s">
        <v>1650</v>
      </c>
      <c r="B653">
        <v>182</v>
      </c>
    </row>
    <row r="654" spans="1:2" x14ac:dyDescent="0.3">
      <c r="A654" s="13" t="s">
        <v>4095</v>
      </c>
      <c r="B654">
        <v>72</v>
      </c>
    </row>
    <row r="655" spans="1:2" x14ac:dyDescent="0.3">
      <c r="A655" s="13" t="s">
        <v>2868</v>
      </c>
      <c r="B655">
        <v>153</v>
      </c>
    </row>
    <row r="656" spans="1:2" x14ac:dyDescent="0.3">
      <c r="A656" s="13" t="s">
        <v>2936</v>
      </c>
      <c r="B656">
        <v>84</v>
      </c>
    </row>
    <row r="657" spans="1:2" x14ac:dyDescent="0.3">
      <c r="A657" s="13" t="s">
        <v>3601</v>
      </c>
      <c r="B657">
        <v>180</v>
      </c>
    </row>
    <row r="658" spans="1:2" x14ac:dyDescent="0.3">
      <c r="A658" s="13" t="s">
        <v>2657</v>
      </c>
      <c r="B658">
        <v>40</v>
      </c>
    </row>
    <row r="659" spans="1:2" x14ac:dyDescent="0.3">
      <c r="A659" s="13" t="s">
        <v>1055</v>
      </c>
      <c r="B659">
        <v>27</v>
      </c>
    </row>
    <row r="660" spans="1:2" x14ac:dyDescent="0.3">
      <c r="A660" s="13" t="s">
        <v>2523</v>
      </c>
      <c r="B660">
        <v>114</v>
      </c>
    </row>
    <row r="661" spans="1:2" x14ac:dyDescent="0.3">
      <c r="A661" s="13" t="s">
        <v>4338</v>
      </c>
      <c r="B661">
        <v>226</v>
      </c>
    </row>
    <row r="662" spans="1:2" x14ac:dyDescent="0.3">
      <c r="A662" s="13" t="s">
        <v>4582</v>
      </c>
      <c r="B662">
        <v>236</v>
      </c>
    </row>
    <row r="663" spans="1:2" x14ac:dyDescent="0.3">
      <c r="A663" s="13" t="s">
        <v>4485</v>
      </c>
      <c r="B663">
        <v>172</v>
      </c>
    </row>
    <row r="664" spans="1:2" x14ac:dyDescent="0.3">
      <c r="A664" s="13" t="s">
        <v>6129</v>
      </c>
      <c r="B664">
        <v>225</v>
      </c>
    </row>
    <row r="665" spans="1:2" x14ac:dyDescent="0.3">
      <c r="A665" s="13" t="s">
        <v>4565</v>
      </c>
      <c r="B665">
        <v>227</v>
      </c>
    </row>
    <row r="666" spans="1:2" x14ac:dyDescent="0.3">
      <c r="A666" s="13" t="s">
        <v>4258</v>
      </c>
      <c r="B666">
        <v>93</v>
      </c>
    </row>
    <row r="667" spans="1:2" x14ac:dyDescent="0.3">
      <c r="A667" s="13" t="s">
        <v>1773</v>
      </c>
      <c r="B667">
        <v>203</v>
      </c>
    </row>
    <row r="668" spans="1:2" x14ac:dyDescent="0.3">
      <c r="A668" s="13" t="s">
        <v>2426</v>
      </c>
      <c r="B668">
        <v>147</v>
      </c>
    </row>
    <row r="669" spans="1:2" x14ac:dyDescent="0.3">
      <c r="A669" s="13" t="s">
        <v>4951</v>
      </c>
      <c r="B669">
        <v>71</v>
      </c>
    </row>
    <row r="670" spans="1:2" x14ac:dyDescent="0.3">
      <c r="A670" s="13" t="s">
        <v>5358</v>
      </c>
      <c r="B670">
        <v>71</v>
      </c>
    </row>
    <row r="671" spans="1:2" x14ac:dyDescent="0.3">
      <c r="A671" s="13" t="s">
        <v>840</v>
      </c>
      <c r="B671">
        <v>179</v>
      </c>
    </row>
    <row r="672" spans="1:2" x14ac:dyDescent="0.3">
      <c r="A672" s="13" t="s">
        <v>5980</v>
      </c>
      <c r="B672">
        <v>27</v>
      </c>
    </row>
    <row r="673" spans="1:2" x14ac:dyDescent="0.3">
      <c r="A673" s="13" t="s">
        <v>1024</v>
      </c>
      <c r="B673">
        <v>25</v>
      </c>
    </row>
    <row r="674" spans="1:2" x14ac:dyDescent="0.3">
      <c r="A674" s="13" t="s">
        <v>5189</v>
      </c>
      <c r="B674">
        <v>117</v>
      </c>
    </row>
    <row r="675" spans="1:2" x14ac:dyDescent="0.3">
      <c r="A675" s="13" t="s">
        <v>1483</v>
      </c>
      <c r="B675">
        <v>141</v>
      </c>
    </row>
    <row r="676" spans="1:2" x14ac:dyDescent="0.3">
      <c r="A676" s="13" t="s">
        <v>740</v>
      </c>
      <c r="B676">
        <v>202</v>
      </c>
    </row>
    <row r="677" spans="1:2" x14ac:dyDescent="0.3">
      <c r="A677" s="13" t="s">
        <v>1466</v>
      </c>
      <c r="B677">
        <v>58</v>
      </c>
    </row>
    <row r="678" spans="1:2" x14ac:dyDescent="0.3">
      <c r="A678" s="13" t="s">
        <v>5441</v>
      </c>
      <c r="B678">
        <v>60</v>
      </c>
    </row>
    <row r="679" spans="1:2" x14ac:dyDescent="0.3">
      <c r="A679" s="13" t="s">
        <v>1655</v>
      </c>
      <c r="B679">
        <v>129</v>
      </c>
    </row>
    <row r="680" spans="1:2" x14ac:dyDescent="0.3">
      <c r="A680" s="13" t="s">
        <v>3222</v>
      </c>
      <c r="B680">
        <v>94</v>
      </c>
    </row>
    <row r="681" spans="1:2" x14ac:dyDescent="0.3">
      <c r="A681" s="13" t="s">
        <v>4441</v>
      </c>
      <c r="B681">
        <v>178</v>
      </c>
    </row>
    <row r="682" spans="1:2" x14ac:dyDescent="0.3">
      <c r="A682" s="13" t="s">
        <v>2947</v>
      </c>
      <c r="B682">
        <v>226</v>
      </c>
    </row>
    <row r="683" spans="1:2" x14ac:dyDescent="0.3">
      <c r="A683" s="13" t="s">
        <v>1235</v>
      </c>
      <c r="B683">
        <v>27</v>
      </c>
    </row>
    <row r="684" spans="1:2" x14ac:dyDescent="0.3">
      <c r="A684" s="13" t="s">
        <v>1307</v>
      </c>
      <c r="B684">
        <v>200</v>
      </c>
    </row>
    <row r="685" spans="1:2" x14ac:dyDescent="0.3">
      <c r="A685" s="13" t="s">
        <v>1241</v>
      </c>
      <c r="B685">
        <v>216</v>
      </c>
    </row>
    <row r="686" spans="1:2" x14ac:dyDescent="0.3">
      <c r="A686" s="13" t="s">
        <v>595</v>
      </c>
      <c r="B686">
        <v>68</v>
      </c>
    </row>
    <row r="687" spans="1:2" x14ac:dyDescent="0.3">
      <c r="A687" s="13" t="s">
        <v>835</v>
      </c>
      <c r="B687">
        <v>169</v>
      </c>
    </row>
    <row r="688" spans="1:2" x14ac:dyDescent="0.3">
      <c r="A688" s="13" t="s">
        <v>2240</v>
      </c>
      <c r="B688">
        <v>207</v>
      </c>
    </row>
    <row r="689" spans="1:2" x14ac:dyDescent="0.3">
      <c r="A689" s="13" t="s">
        <v>2545</v>
      </c>
      <c r="B689">
        <v>77</v>
      </c>
    </row>
    <row r="690" spans="1:2" x14ac:dyDescent="0.3">
      <c r="A690" s="13" t="s">
        <v>2070</v>
      </c>
      <c r="B690">
        <v>144</v>
      </c>
    </row>
    <row r="691" spans="1:2" x14ac:dyDescent="0.3">
      <c r="A691" s="13" t="s">
        <v>572</v>
      </c>
      <c r="B691">
        <v>220</v>
      </c>
    </row>
    <row r="692" spans="1:2" x14ac:dyDescent="0.3">
      <c r="A692" s="13" t="s">
        <v>5539</v>
      </c>
      <c r="B692">
        <v>188</v>
      </c>
    </row>
    <row r="693" spans="1:2" x14ac:dyDescent="0.3">
      <c r="A693" s="13" t="s">
        <v>2841</v>
      </c>
      <c r="B693">
        <v>154</v>
      </c>
    </row>
    <row r="694" spans="1:2" x14ac:dyDescent="0.3">
      <c r="A694" s="13" t="s">
        <v>5651</v>
      </c>
      <c r="B694">
        <v>32</v>
      </c>
    </row>
    <row r="695" spans="1:2" x14ac:dyDescent="0.3">
      <c r="A695" s="13" t="s">
        <v>1375</v>
      </c>
      <c r="B695">
        <v>89</v>
      </c>
    </row>
    <row r="696" spans="1:2" x14ac:dyDescent="0.3">
      <c r="A696" s="13" t="s">
        <v>1091</v>
      </c>
      <c r="B696">
        <v>197</v>
      </c>
    </row>
    <row r="697" spans="1:2" x14ac:dyDescent="0.3">
      <c r="A697" s="13" t="s">
        <v>5301</v>
      </c>
      <c r="B697">
        <v>233</v>
      </c>
    </row>
    <row r="698" spans="1:2" x14ac:dyDescent="0.3">
      <c r="A698" s="13" t="s">
        <v>2195</v>
      </c>
      <c r="B698">
        <v>236</v>
      </c>
    </row>
    <row r="699" spans="1:2" x14ac:dyDescent="0.3">
      <c r="A699" s="13" t="s">
        <v>3357</v>
      </c>
      <c r="B699">
        <v>61</v>
      </c>
    </row>
    <row r="700" spans="1:2" x14ac:dyDescent="0.3">
      <c r="A700" s="13" t="s">
        <v>746</v>
      </c>
      <c r="B700">
        <v>16</v>
      </c>
    </row>
    <row r="701" spans="1:2" x14ac:dyDescent="0.3">
      <c r="A701" s="13" t="s">
        <v>3879</v>
      </c>
      <c r="B701">
        <v>233</v>
      </c>
    </row>
    <row r="702" spans="1:2" x14ac:dyDescent="0.3">
      <c r="A702" s="13" t="s">
        <v>5415</v>
      </c>
      <c r="B702">
        <v>155</v>
      </c>
    </row>
    <row r="703" spans="1:2" x14ac:dyDescent="0.3">
      <c r="A703" s="13" t="s">
        <v>1575</v>
      </c>
      <c r="B703">
        <v>77</v>
      </c>
    </row>
    <row r="704" spans="1:2" x14ac:dyDescent="0.3">
      <c r="A704" s="13" t="s">
        <v>3747</v>
      </c>
      <c r="B704">
        <v>197</v>
      </c>
    </row>
    <row r="705" spans="1:2" x14ac:dyDescent="0.3">
      <c r="A705" s="13" t="s">
        <v>3398</v>
      </c>
      <c r="B705">
        <v>171</v>
      </c>
    </row>
    <row r="706" spans="1:2" x14ac:dyDescent="0.3">
      <c r="A706" s="13" t="s">
        <v>1791</v>
      </c>
      <c r="B706">
        <v>108</v>
      </c>
    </row>
    <row r="707" spans="1:2" x14ac:dyDescent="0.3">
      <c r="A707" s="13" t="s">
        <v>2640</v>
      </c>
      <c r="B707">
        <v>206</v>
      </c>
    </row>
    <row r="708" spans="1:2" x14ac:dyDescent="0.3">
      <c r="A708" s="13" t="s">
        <v>3017</v>
      </c>
      <c r="B708">
        <v>235</v>
      </c>
    </row>
    <row r="709" spans="1:2" x14ac:dyDescent="0.3">
      <c r="A709" s="13" t="s">
        <v>1079</v>
      </c>
      <c r="B709">
        <v>129</v>
      </c>
    </row>
    <row r="710" spans="1:2" x14ac:dyDescent="0.3">
      <c r="A710" s="13" t="s">
        <v>2365</v>
      </c>
      <c r="B710">
        <v>197</v>
      </c>
    </row>
    <row r="711" spans="1:2" x14ac:dyDescent="0.3">
      <c r="A711" s="13" t="s">
        <v>5689</v>
      </c>
      <c r="B711">
        <v>213</v>
      </c>
    </row>
    <row r="712" spans="1:2" x14ac:dyDescent="0.3">
      <c r="A712" s="13" t="s">
        <v>1341</v>
      </c>
      <c r="B712">
        <v>142</v>
      </c>
    </row>
    <row r="713" spans="1:2" x14ac:dyDescent="0.3">
      <c r="A713" s="13" t="s">
        <v>3974</v>
      </c>
      <c r="B713">
        <v>144</v>
      </c>
    </row>
    <row r="714" spans="1:2" x14ac:dyDescent="0.3">
      <c r="A714" s="13" t="s">
        <v>5387</v>
      </c>
      <c r="B714">
        <v>197</v>
      </c>
    </row>
    <row r="715" spans="1:2" x14ac:dyDescent="0.3">
      <c r="A715" s="13" t="s">
        <v>4816</v>
      </c>
      <c r="B715">
        <v>74</v>
      </c>
    </row>
    <row r="716" spans="1:2" x14ac:dyDescent="0.3">
      <c r="A716" s="13" t="s">
        <v>1206</v>
      </c>
      <c r="B716">
        <v>71</v>
      </c>
    </row>
    <row r="717" spans="1:2" x14ac:dyDescent="0.3">
      <c r="A717" s="13" t="s">
        <v>6055</v>
      </c>
      <c r="B717">
        <v>149</v>
      </c>
    </row>
    <row r="718" spans="1:2" x14ac:dyDescent="0.3">
      <c r="A718" s="13" t="s">
        <v>3495</v>
      </c>
      <c r="B718">
        <v>121</v>
      </c>
    </row>
    <row r="719" spans="1:2" x14ac:dyDescent="0.3">
      <c r="A719" s="13" t="s">
        <v>2712</v>
      </c>
      <c r="B719">
        <v>46</v>
      </c>
    </row>
    <row r="720" spans="1:2" x14ac:dyDescent="0.3">
      <c r="A720" s="13" t="s">
        <v>3096</v>
      </c>
      <c r="B720">
        <v>224</v>
      </c>
    </row>
    <row r="721" spans="1:2" x14ac:dyDescent="0.3">
      <c r="A721" s="13" t="s">
        <v>5545</v>
      </c>
      <c r="B721">
        <v>97</v>
      </c>
    </row>
    <row r="722" spans="1:2" x14ac:dyDescent="0.3">
      <c r="A722" s="13" t="s">
        <v>2994</v>
      </c>
      <c r="B722">
        <v>175</v>
      </c>
    </row>
    <row r="723" spans="1:2" x14ac:dyDescent="0.3">
      <c r="A723" s="13" t="s">
        <v>763</v>
      </c>
      <c r="B723">
        <v>58</v>
      </c>
    </row>
    <row r="724" spans="1:2" x14ac:dyDescent="0.3">
      <c r="A724" s="13" t="s">
        <v>3507</v>
      </c>
      <c r="B724">
        <v>187</v>
      </c>
    </row>
    <row r="725" spans="1:2" x14ac:dyDescent="0.3">
      <c r="A725" s="13" t="s">
        <v>5770</v>
      </c>
      <c r="B725">
        <v>42</v>
      </c>
    </row>
    <row r="726" spans="1:2" x14ac:dyDescent="0.3">
      <c r="A726" s="13" t="s">
        <v>3650</v>
      </c>
      <c r="B726">
        <v>131</v>
      </c>
    </row>
    <row r="727" spans="1:2" x14ac:dyDescent="0.3">
      <c r="A727" s="13" t="s">
        <v>2442</v>
      </c>
      <c r="B727">
        <v>180</v>
      </c>
    </row>
    <row r="728" spans="1:2" x14ac:dyDescent="0.3">
      <c r="A728" s="13" t="s">
        <v>5347</v>
      </c>
      <c r="B728">
        <v>16</v>
      </c>
    </row>
    <row r="729" spans="1:2" x14ac:dyDescent="0.3">
      <c r="A729" s="13" t="s">
        <v>4684</v>
      </c>
      <c r="B729">
        <v>96</v>
      </c>
    </row>
    <row r="730" spans="1:2" x14ac:dyDescent="0.3">
      <c r="A730" s="13" t="s">
        <v>3741</v>
      </c>
      <c r="B730">
        <v>85</v>
      </c>
    </row>
    <row r="731" spans="1:2" x14ac:dyDescent="0.3">
      <c r="A731" s="13" t="s">
        <v>2836</v>
      </c>
      <c r="B731">
        <v>180</v>
      </c>
    </row>
    <row r="732" spans="1:2" x14ac:dyDescent="0.3">
      <c r="A732" s="13" t="s">
        <v>3769</v>
      </c>
      <c r="B732">
        <v>122</v>
      </c>
    </row>
    <row r="733" spans="1:2" x14ac:dyDescent="0.3">
      <c r="A733" s="13" t="s">
        <v>1721</v>
      </c>
      <c r="B733">
        <v>99</v>
      </c>
    </row>
    <row r="734" spans="1:2" x14ac:dyDescent="0.3">
      <c r="A734" s="13" t="s">
        <v>3055</v>
      </c>
      <c r="B734">
        <v>68</v>
      </c>
    </row>
    <row r="735" spans="1:2" x14ac:dyDescent="0.3">
      <c r="A735" s="13" t="s">
        <v>4559</v>
      </c>
      <c r="B735">
        <v>135</v>
      </c>
    </row>
    <row r="736" spans="1:2" x14ac:dyDescent="0.3">
      <c r="A736" s="13" t="s">
        <v>4871</v>
      </c>
      <c r="B736">
        <v>199</v>
      </c>
    </row>
    <row r="737" spans="1:2" x14ac:dyDescent="0.3">
      <c r="A737" s="13" t="s">
        <v>4176</v>
      </c>
      <c r="B737">
        <v>87</v>
      </c>
    </row>
    <row r="738" spans="1:2" x14ac:dyDescent="0.3">
      <c r="A738" s="13" t="s">
        <v>589</v>
      </c>
      <c r="B738">
        <v>71</v>
      </c>
    </row>
    <row r="739" spans="1:2" x14ac:dyDescent="0.3">
      <c r="A739" s="13" t="s">
        <v>5912</v>
      </c>
      <c r="B739">
        <v>179</v>
      </c>
    </row>
    <row r="740" spans="1:2" x14ac:dyDescent="0.3">
      <c r="A740" s="13" t="s">
        <v>3132</v>
      </c>
      <c r="B740">
        <v>237</v>
      </c>
    </row>
    <row r="741" spans="1:2" x14ac:dyDescent="0.3">
      <c r="A741" s="13" t="s">
        <v>3792</v>
      </c>
      <c r="B741">
        <v>186</v>
      </c>
    </row>
    <row r="742" spans="1:2" x14ac:dyDescent="0.3">
      <c r="A742" s="13" t="s">
        <v>5846</v>
      </c>
      <c r="B742">
        <v>221</v>
      </c>
    </row>
    <row r="743" spans="1:2" x14ac:dyDescent="0.3">
      <c r="A743" s="13" t="s">
        <v>4598</v>
      </c>
      <c r="B743">
        <v>153</v>
      </c>
    </row>
    <row r="744" spans="1:2" x14ac:dyDescent="0.3">
      <c r="A744" s="13" t="s">
        <v>1273</v>
      </c>
      <c r="B744">
        <v>71</v>
      </c>
    </row>
    <row r="745" spans="1:2" x14ac:dyDescent="0.3">
      <c r="A745" s="13" t="s">
        <v>4604</v>
      </c>
      <c r="B745">
        <v>184</v>
      </c>
    </row>
    <row r="746" spans="1:2" x14ac:dyDescent="0.3">
      <c r="A746" s="13" t="s">
        <v>2925</v>
      </c>
      <c r="B746">
        <v>182</v>
      </c>
    </row>
    <row r="747" spans="1:2" x14ac:dyDescent="0.3">
      <c r="A747" s="13" t="s">
        <v>543</v>
      </c>
      <c r="B747">
        <v>237</v>
      </c>
    </row>
    <row r="748" spans="1:2" x14ac:dyDescent="0.3">
      <c r="A748" s="13" t="s">
        <v>3078</v>
      </c>
      <c r="B748">
        <v>120</v>
      </c>
    </row>
    <row r="749" spans="1:2" x14ac:dyDescent="0.3">
      <c r="A749" s="13" t="s">
        <v>5230</v>
      </c>
      <c r="B749">
        <v>42</v>
      </c>
    </row>
    <row r="750" spans="1:2" x14ac:dyDescent="0.3">
      <c r="A750" s="13" t="s">
        <v>5376</v>
      </c>
      <c r="B750">
        <v>186</v>
      </c>
    </row>
    <row r="751" spans="1:2" x14ac:dyDescent="0.3">
      <c r="A751" s="13" t="s">
        <v>561</v>
      </c>
      <c r="B751">
        <v>109</v>
      </c>
    </row>
    <row r="752" spans="1:2" x14ac:dyDescent="0.3">
      <c r="A752" s="13" t="s">
        <v>1925</v>
      </c>
      <c r="B752">
        <v>158</v>
      </c>
    </row>
    <row r="753" spans="1:2" x14ac:dyDescent="0.3">
      <c r="A753" s="13" t="s">
        <v>4413</v>
      </c>
      <c r="B753">
        <v>135</v>
      </c>
    </row>
    <row r="754" spans="1:2" x14ac:dyDescent="0.3">
      <c r="A754" s="13" t="s">
        <v>3160</v>
      </c>
      <c r="B754">
        <v>237</v>
      </c>
    </row>
    <row r="755" spans="1:2" x14ac:dyDescent="0.3">
      <c r="A755" s="13" t="s">
        <v>813</v>
      </c>
      <c r="B755">
        <v>95</v>
      </c>
    </row>
    <row r="756" spans="1:2" x14ac:dyDescent="0.3">
      <c r="A756" s="13" t="s">
        <v>1050</v>
      </c>
      <c r="B756">
        <v>233</v>
      </c>
    </row>
    <row r="757" spans="1:2" x14ac:dyDescent="0.3">
      <c r="A757" s="13" t="s">
        <v>1020</v>
      </c>
      <c r="B757">
        <v>197</v>
      </c>
    </row>
    <row r="758" spans="1:2" x14ac:dyDescent="0.3">
      <c r="A758" s="13" t="s">
        <v>3573</v>
      </c>
      <c r="B758">
        <v>205</v>
      </c>
    </row>
    <row r="759" spans="1:2" x14ac:dyDescent="0.3">
      <c r="A759" s="13" t="s">
        <v>3780</v>
      </c>
      <c r="B759">
        <v>91</v>
      </c>
    </row>
    <row r="760" spans="1:2" x14ac:dyDescent="0.3">
      <c r="A760" s="13" t="s">
        <v>2753</v>
      </c>
      <c r="B760">
        <v>230</v>
      </c>
    </row>
    <row r="761" spans="1:2" x14ac:dyDescent="0.3">
      <c r="A761" s="13" t="s">
        <v>1040</v>
      </c>
      <c r="B761">
        <v>246</v>
      </c>
    </row>
    <row r="762" spans="1:2" x14ac:dyDescent="0.3">
      <c r="A762" s="13" t="s">
        <v>5566</v>
      </c>
      <c r="B762">
        <v>176</v>
      </c>
    </row>
    <row r="763" spans="1:2" x14ac:dyDescent="0.3">
      <c r="A763" s="13" t="s">
        <v>4518</v>
      </c>
      <c r="B763">
        <v>246</v>
      </c>
    </row>
    <row r="764" spans="1:2" x14ac:dyDescent="0.3">
      <c r="A764" s="13" t="s">
        <v>5997</v>
      </c>
      <c r="B764">
        <v>238</v>
      </c>
    </row>
    <row r="765" spans="1:2" x14ac:dyDescent="0.3">
      <c r="A765" s="13" t="s">
        <v>802</v>
      </c>
      <c r="B765">
        <v>113</v>
      </c>
    </row>
    <row r="766" spans="1:2" x14ac:dyDescent="0.3">
      <c r="A766" s="13" t="s">
        <v>1820</v>
      </c>
      <c r="B766">
        <v>15</v>
      </c>
    </row>
    <row r="767" spans="1:2" x14ac:dyDescent="0.3">
      <c r="A767" s="13" t="s">
        <v>4696</v>
      </c>
      <c r="B767">
        <v>197</v>
      </c>
    </row>
    <row r="768" spans="1:2" x14ac:dyDescent="0.3">
      <c r="A768" s="13" t="s">
        <v>4805</v>
      </c>
      <c r="B768">
        <v>180</v>
      </c>
    </row>
    <row r="769" spans="1:2" x14ac:dyDescent="0.3">
      <c r="A769" s="13" t="s">
        <v>2556</v>
      </c>
      <c r="B769">
        <v>123</v>
      </c>
    </row>
    <row r="770" spans="1:2" x14ac:dyDescent="0.3">
      <c r="A770" s="13" t="s">
        <v>1640</v>
      </c>
      <c r="B770">
        <v>65</v>
      </c>
    </row>
    <row r="771" spans="1:2" x14ac:dyDescent="0.3">
      <c r="A771" s="13" t="s">
        <v>1381</v>
      </c>
      <c r="B771">
        <v>38</v>
      </c>
    </row>
    <row r="772" spans="1:2" x14ac:dyDescent="0.3">
      <c r="A772" s="13" t="s">
        <v>5521</v>
      </c>
      <c r="B772">
        <v>247</v>
      </c>
    </row>
    <row r="773" spans="1:2" x14ac:dyDescent="0.3">
      <c r="A773" s="13" t="s">
        <v>3256</v>
      </c>
      <c r="B773">
        <v>54</v>
      </c>
    </row>
    <row r="774" spans="1:2" x14ac:dyDescent="0.3">
      <c r="A774" s="13" t="s">
        <v>639</v>
      </c>
      <c r="B774">
        <v>167</v>
      </c>
    </row>
    <row r="775" spans="1:2" x14ac:dyDescent="0.3">
      <c r="A775" s="13" t="s">
        <v>4507</v>
      </c>
      <c r="B775">
        <v>197</v>
      </c>
    </row>
    <row r="776" spans="1:2" x14ac:dyDescent="0.3">
      <c r="A776" s="13" t="s">
        <v>4610</v>
      </c>
      <c r="B776">
        <v>241</v>
      </c>
    </row>
    <row r="777" spans="1:2" x14ac:dyDescent="0.3">
      <c r="A777" s="13" t="s">
        <v>2281</v>
      </c>
      <c r="B777">
        <v>133</v>
      </c>
    </row>
    <row r="778" spans="1:2" x14ac:dyDescent="0.3">
      <c r="A778" s="13" t="s">
        <v>1450</v>
      </c>
      <c r="B778">
        <v>83</v>
      </c>
    </row>
    <row r="779" spans="1:2" x14ac:dyDescent="0.3">
      <c r="A779" s="13" t="s">
        <v>887</v>
      </c>
      <c r="B779">
        <v>33</v>
      </c>
    </row>
    <row r="780" spans="1:2" x14ac:dyDescent="0.3">
      <c r="A780" s="13" t="s">
        <v>5550</v>
      </c>
      <c r="B780">
        <v>68</v>
      </c>
    </row>
    <row r="781" spans="1:2" x14ac:dyDescent="0.3">
      <c r="A781" s="13" t="s">
        <v>5975</v>
      </c>
      <c r="B781">
        <v>231</v>
      </c>
    </row>
    <row r="782" spans="1:2" x14ac:dyDescent="0.3">
      <c r="A782" s="13" t="s">
        <v>4799</v>
      </c>
      <c r="B782">
        <v>125</v>
      </c>
    </row>
    <row r="783" spans="1:2" x14ac:dyDescent="0.3">
      <c r="A783" s="13" t="s">
        <v>1119</v>
      </c>
      <c r="B783">
        <v>221</v>
      </c>
    </row>
    <row r="784" spans="1:2" x14ac:dyDescent="0.3">
      <c r="A784" s="13" t="s">
        <v>3962</v>
      </c>
      <c r="B784">
        <v>76</v>
      </c>
    </row>
    <row r="785" spans="1:2" x14ac:dyDescent="0.3">
      <c r="A785" s="13" t="s">
        <v>526</v>
      </c>
      <c r="B785">
        <v>184</v>
      </c>
    </row>
    <row r="786" spans="1:2" x14ac:dyDescent="0.3">
      <c r="A786" s="13" t="s">
        <v>4473</v>
      </c>
      <c r="B786">
        <v>199</v>
      </c>
    </row>
    <row r="787" spans="1:2" x14ac:dyDescent="0.3">
      <c r="A787" s="13" t="s">
        <v>5341</v>
      </c>
      <c r="B787">
        <v>140</v>
      </c>
    </row>
    <row r="788" spans="1:2" x14ac:dyDescent="0.3">
      <c r="A788" s="13" t="s">
        <v>4490</v>
      </c>
      <c r="B788">
        <v>212</v>
      </c>
    </row>
    <row r="789" spans="1:2" x14ac:dyDescent="0.3">
      <c r="A789" s="13" t="s">
        <v>2454</v>
      </c>
      <c r="B789">
        <v>10</v>
      </c>
    </row>
    <row r="790" spans="1:2" x14ac:dyDescent="0.3">
      <c r="A790" s="13" t="s">
        <v>950</v>
      </c>
      <c r="B790">
        <v>47</v>
      </c>
    </row>
    <row r="791" spans="1:2" x14ac:dyDescent="0.3">
      <c r="A791" s="13" t="s">
        <v>1427</v>
      </c>
      <c r="B791">
        <v>169</v>
      </c>
    </row>
    <row r="792" spans="1:2" x14ac:dyDescent="0.3">
      <c r="A792" s="13" t="s">
        <v>4231</v>
      </c>
      <c r="B792">
        <v>27</v>
      </c>
    </row>
    <row r="793" spans="1:2" x14ac:dyDescent="0.3">
      <c r="A793" s="13" t="s">
        <v>2673</v>
      </c>
      <c r="B793">
        <v>75</v>
      </c>
    </row>
    <row r="794" spans="1:2" x14ac:dyDescent="0.3">
      <c r="A794" s="13" t="s">
        <v>893</v>
      </c>
      <c r="B794">
        <v>226</v>
      </c>
    </row>
    <row r="795" spans="1:2" x14ac:dyDescent="0.3">
      <c r="A795" s="13" t="s">
        <v>1856</v>
      </c>
      <c r="B795">
        <v>135</v>
      </c>
    </row>
    <row r="796" spans="1:2" x14ac:dyDescent="0.3">
      <c r="A796" s="13" t="s">
        <v>3786</v>
      </c>
      <c r="B796">
        <v>245</v>
      </c>
    </row>
    <row r="797" spans="1:2" x14ac:dyDescent="0.3">
      <c r="A797" s="13" t="s">
        <v>3629</v>
      </c>
      <c r="B797">
        <v>65</v>
      </c>
    </row>
    <row r="798" spans="1:2" x14ac:dyDescent="0.3">
      <c r="A798" s="13" t="s">
        <v>4514</v>
      </c>
      <c r="B798">
        <v>202</v>
      </c>
    </row>
    <row r="799" spans="1:2" x14ac:dyDescent="0.3">
      <c r="A799" s="13" t="s">
        <v>4957</v>
      </c>
      <c r="B799">
        <v>180</v>
      </c>
    </row>
    <row r="800" spans="1:2" x14ac:dyDescent="0.3">
      <c r="A800" s="13" t="s">
        <v>2000</v>
      </c>
      <c r="B800">
        <v>184</v>
      </c>
    </row>
    <row r="801" spans="1:2" x14ac:dyDescent="0.3">
      <c r="A801" s="13" t="s">
        <v>5092</v>
      </c>
      <c r="B801">
        <v>229</v>
      </c>
    </row>
    <row r="802" spans="1:2" x14ac:dyDescent="0.3">
      <c r="A802" s="13" t="s">
        <v>2561</v>
      </c>
      <c r="B802">
        <v>230</v>
      </c>
    </row>
    <row r="803" spans="1:2" x14ac:dyDescent="0.3">
      <c r="A803" s="13" t="s">
        <v>701</v>
      </c>
      <c r="B803">
        <v>161</v>
      </c>
    </row>
    <row r="804" spans="1:2" x14ac:dyDescent="0.3">
      <c r="A804" s="13" t="s">
        <v>3029</v>
      </c>
      <c r="B804">
        <v>179</v>
      </c>
    </row>
    <row r="805" spans="1:2" x14ac:dyDescent="0.3">
      <c r="A805" s="13" t="s">
        <v>4749</v>
      </c>
      <c r="B805">
        <v>153</v>
      </c>
    </row>
    <row r="806" spans="1:2" x14ac:dyDescent="0.3">
      <c r="A806" s="13" t="s">
        <v>1797</v>
      </c>
      <c r="B806">
        <v>230</v>
      </c>
    </row>
    <row r="807" spans="1:2" x14ac:dyDescent="0.3">
      <c r="A807" s="13" t="s">
        <v>5582</v>
      </c>
      <c r="B807">
        <v>113</v>
      </c>
    </row>
    <row r="808" spans="1:2" x14ac:dyDescent="0.3">
      <c r="A808" s="13" t="s">
        <v>5317</v>
      </c>
      <c r="B808">
        <v>136</v>
      </c>
    </row>
    <row r="809" spans="1:2" x14ac:dyDescent="0.3">
      <c r="A809" s="13" t="s">
        <v>3279</v>
      </c>
      <c r="B809">
        <v>137</v>
      </c>
    </row>
    <row r="810" spans="1:2" x14ac:dyDescent="0.3">
      <c r="A810" s="13" t="s">
        <v>2309</v>
      </c>
      <c r="B810">
        <v>180</v>
      </c>
    </row>
    <row r="811" spans="1:2" x14ac:dyDescent="0.3">
      <c r="A811" s="13" t="s">
        <v>2691</v>
      </c>
      <c r="B811">
        <v>208</v>
      </c>
    </row>
    <row r="812" spans="1:2" x14ac:dyDescent="0.3">
      <c r="A812" s="13" t="s">
        <v>5285</v>
      </c>
      <c r="B812">
        <v>104</v>
      </c>
    </row>
    <row r="813" spans="1:2" x14ac:dyDescent="0.3">
      <c r="A813" s="13" t="s">
        <v>2264</v>
      </c>
      <c r="B813">
        <v>121</v>
      </c>
    </row>
    <row r="814" spans="1:2" x14ac:dyDescent="0.3">
      <c r="A814" s="13" t="s">
        <v>3060</v>
      </c>
      <c r="B814">
        <v>226</v>
      </c>
    </row>
    <row r="815" spans="1:2" x14ac:dyDescent="0.3">
      <c r="A815" s="13" t="s">
        <v>1188</v>
      </c>
      <c r="B815">
        <v>185</v>
      </c>
    </row>
    <row r="816" spans="1:2" x14ac:dyDescent="0.3">
      <c r="A816" s="13" t="s">
        <v>824</v>
      </c>
      <c r="B816">
        <v>171</v>
      </c>
    </row>
    <row r="817" spans="1:2" x14ac:dyDescent="0.3">
      <c r="A817" s="13" t="s">
        <v>1438</v>
      </c>
      <c r="B817">
        <v>129</v>
      </c>
    </row>
    <row r="818" spans="1:2" x14ac:dyDescent="0.3">
      <c r="A818" s="13" t="s">
        <v>3216</v>
      </c>
      <c r="B818">
        <v>30</v>
      </c>
    </row>
    <row r="819" spans="1:2" x14ac:dyDescent="0.3">
      <c r="A819" s="13" t="s">
        <v>3483</v>
      </c>
      <c r="B819">
        <v>93</v>
      </c>
    </row>
    <row r="820" spans="1:2" x14ac:dyDescent="0.3">
      <c r="A820" s="13" t="s">
        <v>4501</v>
      </c>
      <c r="B820">
        <v>175</v>
      </c>
    </row>
    <row r="821" spans="1:2" x14ac:dyDescent="0.3">
      <c r="A821" s="13" t="s">
        <v>1194</v>
      </c>
      <c r="B821">
        <v>171</v>
      </c>
    </row>
    <row r="822" spans="1:2" x14ac:dyDescent="0.3">
      <c r="A822" s="13" t="s">
        <v>4849</v>
      </c>
      <c r="B822">
        <v>186</v>
      </c>
    </row>
    <row r="823" spans="1:2" x14ac:dyDescent="0.3">
      <c r="A823" s="13" t="s">
        <v>4198</v>
      </c>
      <c r="B823">
        <v>107</v>
      </c>
    </row>
    <row r="824" spans="1:2" x14ac:dyDescent="0.3">
      <c r="A824" s="13" t="s">
        <v>1628</v>
      </c>
      <c r="B824">
        <v>16</v>
      </c>
    </row>
    <row r="825" spans="1:2" x14ac:dyDescent="0.3">
      <c r="A825" s="13" t="s">
        <v>1432</v>
      </c>
      <c r="B825">
        <v>127</v>
      </c>
    </row>
    <row r="826" spans="1:2" x14ac:dyDescent="0.3">
      <c r="A826" s="13" t="s">
        <v>1862</v>
      </c>
      <c r="B826">
        <v>156</v>
      </c>
    </row>
    <row r="827" spans="1:2" x14ac:dyDescent="0.3">
      <c r="A827" s="13" t="s">
        <v>1960</v>
      </c>
      <c r="B827">
        <v>165</v>
      </c>
    </row>
    <row r="828" spans="1:2" x14ac:dyDescent="0.3">
      <c r="A828" s="13" t="s">
        <v>2771</v>
      </c>
      <c r="B828">
        <v>130</v>
      </c>
    </row>
    <row r="829" spans="1:2" x14ac:dyDescent="0.3">
      <c r="A829" s="13" t="s">
        <v>5622</v>
      </c>
      <c r="B829">
        <v>131</v>
      </c>
    </row>
    <row r="830" spans="1:2" x14ac:dyDescent="0.3">
      <c r="A830" s="13" t="s">
        <v>2046</v>
      </c>
      <c r="B830">
        <v>10</v>
      </c>
    </row>
    <row r="831" spans="1:2" x14ac:dyDescent="0.3">
      <c r="A831" s="13" t="s">
        <v>4713</v>
      </c>
      <c r="B831">
        <v>140</v>
      </c>
    </row>
    <row r="832" spans="1:2" x14ac:dyDescent="0.3">
      <c r="A832" s="13" t="s">
        <v>3941</v>
      </c>
      <c r="B832">
        <v>83</v>
      </c>
    </row>
    <row r="833" spans="1:2" x14ac:dyDescent="0.3">
      <c r="A833" s="13" t="s">
        <v>567</v>
      </c>
      <c r="B833">
        <v>128</v>
      </c>
    </row>
    <row r="834" spans="1:2" x14ac:dyDescent="0.3">
      <c r="A834" s="13" t="s">
        <v>2387</v>
      </c>
      <c r="B834">
        <v>120</v>
      </c>
    </row>
    <row r="835" spans="1:2" x14ac:dyDescent="0.3">
      <c r="A835" s="13" t="s">
        <v>2587</v>
      </c>
      <c r="B835">
        <v>3</v>
      </c>
    </row>
    <row r="836" spans="1:2" x14ac:dyDescent="0.3">
      <c r="A836" s="13" t="s">
        <v>4305</v>
      </c>
      <c r="B836">
        <v>40</v>
      </c>
    </row>
    <row r="837" spans="1:2" x14ac:dyDescent="0.3">
      <c r="A837" s="13" t="s">
        <v>1102</v>
      </c>
      <c r="B837">
        <v>233</v>
      </c>
    </row>
    <row r="838" spans="1:2" x14ac:dyDescent="0.3">
      <c r="A838" s="13" t="s">
        <v>4690</v>
      </c>
      <c r="B838">
        <v>197</v>
      </c>
    </row>
    <row r="839" spans="1:2" x14ac:dyDescent="0.3">
      <c r="A839" s="13" t="s">
        <v>5143</v>
      </c>
      <c r="B839">
        <v>113</v>
      </c>
    </row>
    <row r="840" spans="1:2" x14ac:dyDescent="0.3">
      <c r="A840" s="13" t="s">
        <v>2287</v>
      </c>
      <c r="B840">
        <v>108</v>
      </c>
    </row>
    <row r="841" spans="1:2" x14ac:dyDescent="0.3">
      <c r="A841" s="13" t="s">
        <v>807</v>
      </c>
      <c r="B841">
        <v>222</v>
      </c>
    </row>
    <row r="842" spans="1:2" x14ac:dyDescent="0.3">
      <c r="A842" s="13" t="s">
        <v>2988</v>
      </c>
      <c r="B842">
        <v>183</v>
      </c>
    </row>
    <row r="843" spans="1:2" x14ac:dyDescent="0.3">
      <c r="A843" s="13" t="s">
        <v>4350</v>
      </c>
      <c r="B843">
        <v>118</v>
      </c>
    </row>
    <row r="844" spans="1:2" x14ac:dyDescent="0.3">
      <c r="A844" s="13" t="s">
        <v>651</v>
      </c>
      <c r="B844">
        <v>197</v>
      </c>
    </row>
    <row r="845" spans="1:2" x14ac:dyDescent="0.3">
      <c r="A845" s="13" t="s">
        <v>1500</v>
      </c>
      <c r="B845">
        <v>246</v>
      </c>
    </row>
    <row r="846" spans="1:2" x14ac:dyDescent="0.3">
      <c r="A846" s="13" t="s">
        <v>3404</v>
      </c>
      <c r="B846">
        <v>186</v>
      </c>
    </row>
    <row r="847" spans="1:2" x14ac:dyDescent="0.3">
      <c r="A847" s="13" t="s">
        <v>1212</v>
      </c>
      <c r="B847">
        <v>236</v>
      </c>
    </row>
    <row r="848" spans="1:2" x14ac:dyDescent="0.3">
      <c r="A848" s="13" t="s">
        <v>3518</v>
      </c>
      <c r="B848">
        <v>226</v>
      </c>
    </row>
    <row r="849" spans="1:2" x14ac:dyDescent="0.3">
      <c r="A849" s="13" t="s">
        <v>1814</v>
      </c>
      <c r="B849">
        <v>134</v>
      </c>
    </row>
    <row r="850" spans="1:2" x14ac:dyDescent="0.3">
      <c r="A850" s="13" t="s">
        <v>2511</v>
      </c>
      <c r="B850">
        <v>154</v>
      </c>
    </row>
    <row r="851" spans="1:2" x14ac:dyDescent="0.3">
      <c r="A851" s="13" t="s">
        <v>992</v>
      </c>
      <c r="B851">
        <v>71</v>
      </c>
    </row>
    <row r="852" spans="1:2" x14ac:dyDescent="0.3">
      <c r="A852" s="13" t="s">
        <v>1522</v>
      </c>
      <c r="B852">
        <v>231</v>
      </c>
    </row>
    <row r="853" spans="1:2" x14ac:dyDescent="0.3">
      <c r="A853" s="13" t="s">
        <v>2189</v>
      </c>
      <c r="B853">
        <v>205</v>
      </c>
    </row>
    <row r="854" spans="1:2" x14ac:dyDescent="0.3">
      <c r="A854" s="13" t="s">
        <v>2326</v>
      </c>
      <c r="B854">
        <v>154</v>
      </c>
    </row>
    <row r="855" spans="1:2" x14ac:dyDescent="0.3">
      <c r="A855" s="13" t="s">
        <v>5248</v>
      </c>
      <c r="B855">
        <v>241</v>
      </c>
    </row>
    <row r="856" spans="1:2" x14ac:dyDescent="0.3">
      <c r="A856" s="13" t="s">
        <v>4153</v>
      </c>
      <c r="B856">
        <v>26</v>
      </c>
    </row>
    <row r="857" spans="1:2" x14ac:dyDescent="0.3">
      <c r="A857" s="13" t="s">
        <v>3758</v>
      </c>
      <c r="B857">
        <v>115</v>
      </c>
    </row>
    <row r="858" spans="1:2" x14ac:dyDescent="0.3">
      <c r="A858" s="13" t="s">
        <v>4894</v>
      </c>
      <c r="B858">
        <v>71</v>
      </c>
    </row>
    <row r="859" spans="1:2" x14ac:dyDescent="0.3">
      <c r="A859" s="13" t="s">
        <v>683</v>
      </c>
      <c r="B859">
        <v>97</v>
      </c>
    </row>
    <row r="860" spans="1:2" x14ac:dyDescent="0.3">
      <c r="A860" s="13" t="s">
        <v>3273</v>
      </c>
      <c r="B860">
        <v>242</v>
      </c>
    </row>
    <row r="861" spans="1:2" x14ac:dyDescent="0.3">
      <c r="A861" s="13" t="s">
        <v>4219</v>
      </c>
      <c r="B861">
        <v>104</v>
      </c>
    </row>
    <row r="862" spans="1:2" x14ac:dyDescent="0.3">
      <c r="A862" s="13" t="s">
        <v>3814</v>
      </c>
      <c r="B862">
        <v>219</v>
      </c>
    </row>
    <row r="863" spans="1:2" x14ac:dyDescent="0.3">
      <c r="A863" s="13" t="s">
        <v>1278</v>
      </c>
      <c r="B863">
        <v>154</v>
      </c>
    </row>
    <row r="864" spans="1:2" x14ac:dyDescent="0.3">
      <c r="A864" s="13" t="s">
        <v>1634</v>
      </c>
      <c r="B864">
        <v>239</v>
      </c>
    </row>
    <row r="865" spans="1:2" x14ac:dyDescent="0.3">
      <c r="A865" s="13" t="s">
        <v>2617</v>
      </c>
      <c r="B865">
        <v>232</v>
      </c>
    </row>
    <row r="866" spans="1:2" x14ac:dyDescent="0.3">
      <c r="A866" s="13" t="s">
        <v>3443</v>
      </c>
      <c r="B866">
        <v>153</v>
      </c>
    </row>
    <row r="867" spans="1:2" x14ac:dyDescent="0.3">
      <c r="A867" s="13" t="s">
        <v>3619</v>
      </c>
      <c r="B867">
        <v>81</v>
      </c>
    </row>
    <row r="868" spans="1:2" x14ac:dyDescent="0.3">
      <c r="A868" s="13" t="s">
        <v>4900</v>
      </c>
      <c r="B868">
        <v>127</v>
      </c>
    </row>
    <row r="869" spans="1:2" x14ac:dyDescent="0.3">
      <c r="A869" s="13" t="s">
        <v>5818</v>
      </c>
      <c r="B869">
        <v>136</v>
      </c>
    </row>
    <row r="870" spans="1:2" x14ac:dyDescent="0.3">
      <c r="A870" s="13" t="s">
        <v>1029</v>
      </c>
      <c r="B870">
        <v>237</v>
      </c>
    </row>
    <row r="871" spans="1:2" x14ac:dyDescent="0.3">
      <c r="A871" s="13" t="s">
        <v>6135</v>
      </c>
      <c r="B871">
        <v>217</v>
      </c>
    </row>
    <row r="872" spans="1:2" x14ac:dyDescent="0.3">
      <c r="A872" s="13" t="s">
        <v>4737</v>
      </c>
      <c r="B872">
        <v>193</v>
      </c>
    </row>
    <row r="873" spans="1:2" x14ac:dyDescent="0.3">
      <c r="A873" s="13" t="s">
        <v>2135</v>
      </c>
      <c r="B873">
        <v>202</v>
      </c>
    </row>
    <row r="874" spans="1:2" x14ac:dyDescent="0.3">
      <c r="A874" s="13" t="s">
        <v>1988</v>
      </c>
      <c r="B874">
        <v>237</v>
      </c>
    </row>
    <row r="875" spans="1:2" x14ac:dyDescent="0.3">
      <c r="A875" s="13" t="s">
        <v>2662</v>
      </c>
      <c r="B875">
        <v>125</v>
      </c>
    </row>
    <row r="876" spans="1:2" x14ac:dyDescent="0.3">
      <c r="A876" s="13" t="s">
        <v>645</v>
      </c>
      <c r="B876">
        <v>201</v>
      </c>
    </row>
    <row r="877" spans="1:2" x14ac:dyDescent="0.3">
      <c r="A877" s="13" t="s">
        <v>2371</v>
      </c>
      <c r="B877">
        <v>178</v>
      </c>
    </row>
    <row r="878" spans="1:2" x14ac:dyDescent="0.3">
      <c r="A878" s="13" t="s">
        <v>4458</v>
      </c>
      <c r="B878">
        <v>233</v>
      </c>
    </row>
    <row r="879" spans="1:2" x14ac:dyDescent="0.3">
      <c r="A879" s="13" t="s">
        <v>3006</v>
      </c>
      <c r="B879">
        <v>230</v>
      </c>
    </row>
    <row r="880" spans="1:2" x14ac:dyDescent="0.3">
      <c r="A880" s="13" t="s">
        <v>3345</v>
      </c>
      <c r="B880">
        <v>171</v>
      </c>
    </row>
    <row r="881" spans="1:2" x14ac:dyDescent="0.3">
      <c r="A881" s="13" t="s">
        <v>4025</v>
      </c>
      <c r="B881">
        <v>72</v>
      </c>
    </row>
    <row r="882" spans="1:2" x14ac:dyDescent="0.3">
      <c r="A882" s="13" t="s">
        <v>1744</v>
      </c>
      <c r="B882">
        <v>180</v>
      </c>
    </row>
    <row r="883" spans="1:2" x14ac:dyDescent="0.3">
      <c r="A883" s="13" t="s">
        <v>3907</v>
      </c>
      <c r="B883">
        <v>27</v>
      </c>
    </row>
    <row r="884" spans="1:2" x14ac:dyDescent="0.3">
      <c r="A884" s="13" t="s">
        <v>2034</v>
      </c>
      <c r="B884">
        <v>233</v>
      </c>
    </row>
    <row r="885" spans="1:2" x14ac:dyDescent="0.3">
      <c r="A885" s="13" t="s">
        <v>2820</v>
      </c>
      <c r="B885">
        <v>134</v>
      </c>
    </row>
    <row r="886" spans="1:2" x14ac:dyDescent="0.3">
      <c r="A886" s="13" t="s">
        <v>2605</v>
      </c>
      <c r="B886">
        <v>236</v>
      </c>
    </row>
    <row r="887" spans="1:2" x14ac:dyDescent="0.3">
      <c r="A887" s="13" t="s">
        <v>3465</v>
      </c>
      <c r="B887">
        <v>37</v>
      </c>
    </row>
    <row r="888" spans="1:2" x14ac:dyDescent="0.3">
      <c r="A888" s="13" t="s">
        <v>2410</v>
      </c>
      <c r="B888">
        <v>234</v>
      </c>
    </row>
    <row r="889" spans="1:2" x14ac:dyDescent="0.3">
      <c r="A889" s="13" t="s">
        <v>3595</v>
      </c>
      <c r="B889">
        <v>160</v>
      </c>
    </row>
    <row r="890" spans="1:2" x14ac:dyDescent="0.3">
      <c r="A890" s="13" t="s">
        <v>5963</v>
      </c>
      <c r="B890">
        <v>237</v>
      </c>
    </row>
    <row r="891" spans="1:2" x14ac:dyDescent="0.3">
      <c r="A891" s="13" t="s">
        <v>819</v>
      </c>
      <c r="B891">
        <v>61</v>
      </c>
    </row>
    <row r="892" spans="1:2" x14ac:dyDescent="0.3">
      <c r="A892" s="13" t="s">
        <v>2953</v>
      </c>
      <c r="B892">
        <v>154</v>
      </c>
    </row>
    <row r="893" spans="1:2" x14ac:dyDescent="0.3">
      <c r="A893" s="13" t="s">
        <v>4541</v>
      </c>
      <c r="B893">
        <v>82</v>
      </c>
    </row>
    <row r="894" spans="1:2" x14ac:dyDescent="0.3">
      <c r="A894" s="13" t="s">
        <v>2500</v>
      </c>
      <c r="B894">
        <v>107</v>
      </c>
    </row>
    <row r="895" spans="1:2" x14ac:dyDescent="0.3">
      <c r="A895" s="13" t="s">
        <v>5799</v>
      </c>
      <c r="B895">
        <v>161</v>
      </c>
    </row>
    <row r="896" spans="1:2" x14ac:dyDescent="0.3">
      <c r="A896" s="13" t="s">
        <v>4373</v>
      </c>
      <c r="B896">
        <v>202</v>
      </c>
    </row>
    <row r="897" spans="1:2" x14ac:dyDescent="0.3">
      <c r="A897" s="13" t="s">
        <v>5639</v>
      </c>
      <c r="B897">
        <v>58</v>
      </c>
    </row>
    <row r="898" spans="1:2" x14ac:dyDescent="0.3">
      <c r="A898" s="13" t="s">
        <v>1301</v>
      </c>
      <c r="B898">
        <v>83</v>
      </c>
    </row>
    <row r="899" spans="1:2" x14ac:dyDescent="0.3">
      <c r="A899" s="13" t="s">
        <v>3986</v>
      </c>
      <c r="B899">
        <v>205</v>
      </c>
    </row>
    <row r="900" spans="1:2" x14ac:dyDescent="0.3">
      <c r="A900" s="13" t="s">
        <v>2919</v>
      </c>
      <c r="B900">
        <v>64</v>
      </c>
    </row>
    <row r="901" spans="1:2" x14ac:dyDescent="0.3">
      <c r="A901" s="13" t="s">
        <v>4203</v>
      </c>
      <c r="B901">
        <v>212</v>
      </c>
    </row>
    <row r="902" spans="1:2" x14ac:dyDescent="0.3">
      <c r="A902" s="13" t="s">
        <v>4987</v>
      </c>
      <c r="B902">
        <v>158</v>
      </c>
    </row>
    <row r="903" spans="1:2" x14ac:dyDescent="0.3">
      <c r="A903" s="13" t="s">
        <v>2398</v>
      </c>
      <c r="B903">
        <v>95</v>
      </c>
    </row>
    <row r="904" spans="1:2" x14ac:dyDescent="0.3">
      <c r="A904" s="13" t="s">
        <v>2723</v>
      </c>
      <c r="B904">
        <v>131</v>
      </c>
    </row>
    <row r="905" spans="1:2" x14ac:dyDescent="0.3">
      <c r="A905" s="13" t="s">
        <v>4111</v>
      </c>
      <c r="B905">
        <v>136</v>
      </c>
    </row>
    <row r="906" spans="1:2" x14ac:dyDescent="0.3">
      <c r="A906" s="13" t="s">
        <v>2878</v>
      </c>
      <c r="B906">
        <v>170</v>
      </c>
    </row>
    <row r="907" spans="1:2" x14ac:dyDescent="0.3">
      <c r="A907" s="13" t="s">
        <v>2517</v>
      </c>
      <c r="B907">
        <v>186</v>
      </c>
    </row>
    <row r="908" spans="1:2" x14ac:dyDescent="0.3">
      <c r="A908" s="13" t="s">
        <v>5934</v>
      </c>
      <c r="B908">
        <v>178</v>
      </c>
    </row>
    <row r="909" spans="1:2" x14ac:dyDescent="0.3">
      <c r="A909" s="13" t="s">
        <v>967</v>
      </c>
      <c r="B909">
        <v>226</v>
      </c>
    </row>
    <row r="910" spans="1:2" x14ac:dyDescent="0.3">
      <c r="A910" s="13" t="s">
        <v>2027</v>
      </c>
      <c r="B910">
        <v>79</v>
      </c>
    </row>
    <row r="911" spans="1:2" x14ac:dyDescent="0.3">
      <c r="A911" s="13" t="s">
        <v>1936</v>
      </c>
      <c r="B911">
        <v>145</v>
      </c>
    </row>
    <row r="912" spans="1:2" x14ac:dyDescent="0.3">
      <c r="A912" s="13" t="s">
        <v>5452</v>
      </c>
      <c r="B912">
        <v>161</v>
      </c>
    </row>
    <row r="913" spans="1:2" x14ac:dyDescent="0.3">
      <c r="A913" s="13" t="s">
        <v>3555</v>
      </c>
      <c r="B913">
        <v>48</v>
      </c>
    </row>
    <row r="914" spans="1:2" x14ac:dyDescent="0.3">
      <c r="A914" s="13" t="s">
        <v>5957</v>
      </c>
      <c r="B914">
        <v>247</v>
      </c>
    </row>
    <row r="915" spans="1:2" x14ac:dyDescent="0.3">
      <c r="A915" s="13" t="s">
        <v>3804</v>
      </c>
      <c r="B915">
        <v>67</v>
      </c>
    </row>
    <row r="916" spans="1:2" x14ac:dyDescent="0.3">
      <c r="A916" s="13" t="s">
        <v>695</v>
      </c>
      <c r="B916">
        <v>230</v>
      </c>
    </row>
    <row r="917" spans="1:2" x14ac:dyDescent="0.3">
      <c r="A917" s="13" t="s">
        <v>6198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D1E47-00B9-4E47-A5C1-3AE71B6188B9}">
  <dimension ref="A1:P1001"/>
  <sheetViews>
    <sheetView topLeftCell="C1" zoomScale="98" zoomScaleNormal="98" workbookViewId="0">
      <selection activeCell="D14" sqref="D14"/>
    </sheetView>
  </sheetViews>
  <sheetFormatPr defaultRowHeight="14.4" x14ac:dyDescent="0.3"/>
  <cols>
    <col min="1" max="1" width="16.5546875" bestFit="1" customWidth="1"/>
    <col min="2" max="2" width="12.6640625" customWidth="1"/>
    <col min="3" max="3" width="17.44140625" bestFit="1" customWidth="1"/>
    <col min="4" max="4" width="12.44140625" customWidth="1"/>
    <col min="5" max="5" width="11" customWidth="1"/>
    <col min="6" max="6" width="19.6640625" customWidth="1"/>
    <col min="7" max="7" width="26.6640625" customWidth="1"/>
    <col min="8" max="8" width="15.44140625" bestFit="1" customWidth="1"/>
    <col min="9" max="9" width="13.33203125" customWidth="1"/>
    <col min="10" max="10" width="12.88671875" customWidth="1"/>
    <col min="11" max="11" width="6.5546875" customWidth="1"/>
    <col min="12" max="12" width="11.44140625" customWidth="1"/>
    <col min="13" max="13" width="9" bestFit="1" customWidth="1"/>
    <col min="14" max="14" width="17.5546875" customWidth="1"/>
    <col min="15" max="15" width="18.33203125" customWidth="1"/>
    <col min="16" max="16" width="14" bestFit="1" customWidth="1"/>
  </cols>
  <sheetData>
    <row r="1" spans="1:16" x14ac:dyDescent="0.3">
      <c r="A1" s="2" t="s">
        <v>0</v>
      </c>
      <c r="B1" s="5" t="s">
        <v>1</v>
      </c>
      <c r="C1" s="2" t="s">
        <v>3</v>
      </c>
      <c r="D1" s="2" t="s">
        <v>11</v>
      </c>
      <c r="E1" s="2" t="s">
        <v>14</v>
      </c>
      <c r="F1" s="2" t="s">
        <v>4</v>
      </c>
      <c r="G1" s="2" t="s">
        <v>2</v>
      </c>
      <c r="H1" s="2" t="s">
        <v>7</v>
      </c>
      <c r="I1" s="2" t="s">
        <v>9</v>
      </c>
      <c r="J1" s="2" t="s">
        <v>10</v>
      </c>
      <c r="K1" s="6" t="s">
        <v>12</v>
      </c>
      <c r="L1" s="2" t="s">
        <v>13</v>
      </c>
      <c r="M1" s="2" t="s">
        <v>15</v>
      </c>
      <c r="N1" s="2" t="s">
        <v>6196</v>
      </c>
      <c r="O1" s="2" t="s">
        <v>6197</v>
      </c>
      <c r="P1" s="2" t="s">
        <v>6189</v>
      </c>
    </row>
    <row r="2" spans="1:16" x14ac:dyDescent="0.3">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INDEX(products!$A$1:$G$49,MATCH('Working Sheet'!$D2,products!$A$1:$A$49,0),MATCH('Working Sheet'!I$1,products!$A$1:$G$1,0))</f>
        <v>Rob</v>
      </c>
      <c r="J2" t="str">
        <f>INDEX(products!$A$1:$G$49,MATCH('Working Sheet'!$D2,products!$A$1:$A$49,0),MATCH('Working Sheet'!J$1,products!$A$1:$G$1,0))</f>
        <v>M</v>
      </c>
      <c r="K2" s="7">
        <f>INDEX(products!$A$1:$G$49,MATCH('Working Sheet'!$D2,products!$A$1:$A$49,0),MATCH('Working Sheet'!K$1,products!$A$1:$G$1,0))</f>
        <v>1</v>
      </c>
      <c r="L2" s="8">
        <f>INDEX(products!$A$1:$G$49,MATCH('Working Sheet'!$D2,products!$A$1:$A$49,0),MATCH('Working Sheet'!L$1,products!$A$1:$G$1,0))</f>
        <v>9.9499999999999993</v>
      </c>
      <c r="M2" s="8">
        <f>L2*E2</f>
        <v>19.899999999999999</v>
      </c>
      <c r="N2" s="4" t="str">
        <f>IF(I2="Rob","Robusta",IF(I2="Exc","Excelsa",IF(I2="Ara","Arabica",IF(I2="Lib","Liberica",""))))</f>
        <v>Robusta</v>
      </c>
      <c r="O2" t="str">
        <f>IF(J2="M","Medium",IF(J2="L","Light",IF(J2="D","Dark","")))</f>
        <v>Medium</v>
      </c>
      <c r="P2" t="str">
        <f>_xlfn.XLOOKUP(C2,customers!$A$1:$A$1001,customers!$I$1:$I$1001,0)</f>
        <v>Yes</v>
      </c>
    </row>
    <row r="3" spans="1:16" x14ac:dyDescent="0.3">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INDEX(products!$A$1:$G$49,MATCH('Working Sheet'!$D3,products!$A$1:$A$49,0),MATCH('Working Sheet'!I$1,products!$A$1:$G$1,0))</f>
        <v>Exc</v>
      </c>
      <c r="J3" t="str">
        <f>INDEX(products!$A$1:$G$49,MATCH('Working Sheet'!$D3,products!$A$1:$A$49,0),MATCH('Working Sheet'!J$1,products!$A$1:$G$1,0))</f>
        <v>M</v>
      </c>
      <c r="K3" s="7">
        <f>INDEX(products!$A$1:$G$49,MATCH('Working Sheet'!$D3,products!$A$1:$A$49,0),MATCH('Working Sheet'!K$1,products!$A$1:$G$1,0))</f>
        <v>0.5</v>
      </c>
      <c r="L3" s="8">
        <f>INDEX(products!$A$1:$G$49,MATCH('Working Sheet'!$D3,products!$A$1:$A$49,0),MATCH('Working Sheet'!L$1,products!$A$1:$G$1,0))</f>
        <v>8.25</v>
      </c>
      <c r="M3" s="8">
        <f t="shared" ref="M3:M66" si="0">L3*E3</f>
        <v>41.25</v>
      </c>
      <c r="N3" s="4" t="str">
        <f t="shared" ref="N3:N66" si="1">IF(I3="Rob","Robusta",IF(I3="Exc","Excelsa",IF(I3="Ara","Arabica",IF(I3="Lib","Liberica",""))))</f>
        <v>Excelsa</v>
      </c>
      <c r="O3" t="str">
        <f t="shared" ref="O3:O66" si="2">IF(J3="M","Medium",IF(J3="L","Light",IF(J3="D","Dark","")))</f>
        <v>Medium</v>
      </c>
      <c r="P3" t="str">
        <f>_xlfn.XLOOKUP(C3,customers!$A$1:$A$1001,customers!$I$1:$I$1001,0)</f>
        <v>Yes</v>
      </c>
    </row>
    <row r="4" spans="1:16" x14ac:dyDescent="0.3">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INDEX(products!$A$1:$G$49,MATCH('Working Sheet'!$D4,products!$A$1:$A$49,0),MATCH('Working Sheet'!I$1,products!$A$1:$G$1,0))</f>
        <v>Ara</v>
      </c>
      <c r="J4" t="str">
        <f>INDEX(products!$A$1:$G$49,MATCH('Working Sheet'!$D4,products!$A$1:$A$49,0),MATCH('Working Sheet'!J$1,products!$A$1:$G$1,0))</f>
        <v>L</v>
      </c>
      <c r="K4" s="7">
        <f>INDEX(products!$A$1:$G$49,MATCH('Working Sheet'!$D4,products!$A$1:$A$49,0),MATCH('Working Sheet'!K$1,products!$A$1:$G$1,0))</f>
        <v>1</v>
      </c>
      <c r="L4" s="8">
        <f>INDEX(products!$A$1:$G$49,MATCH('Working Sheet'!$D4,products!$A$1:$A$49,0),MATCH('Working Sheet'!L$1,products!$A$1:$G$1,0))</f>
        <v>12.95</v>
      </c>
      <c r="M4" s="8">
        <f t="shared" si="0"/>
        <v>12.95</v>
      </c>
      <c r="N4" s="4" t="str">
        <f t="shared" si="1"/>
        <v>Arabica</v>
      </c>
      <c r="O4" t="str">
        <f t="shared" si="2"/>
        <v>Light</v>
      </c>
      <c r="P4" t="str">
        <f>_xlfn.XLOOKUP(C4,customers!$A$1:$A$1001,customers!$I$1:$I$1001,0)</f>
        <v>Yes</v>
      </c>
    </row>
    <row r="5" spans="1:16" x14ac:dyDescent="0.3">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INDEX(products!$A$1:$G$49,MATCH('Working Sheet'!$D5,products!$A$1:$A$49,0),MATCH('Working Sheet'!I$1,products!$A$1:$G$1,0))</f>
        <v>Exc</v>
      </c>
      <c r="J5" t="str">
        <f>INDEX(products!$A$1:$G$49,MATCH('Working Sheet'!$D5,products!$A$1:$A$49,0),MATCH('Working Sheet'!J$1,products!$A$1:$G$1,0))</f>
        <v>M</v>
      </c>
      <c r="K5" s="7">
        <f>INDEX(products!$A$1:$G$49,MATCH('Working Sheet'!$D5,products!$A$1:$A$49,0),MATCH('Working Sheet'!K$1,products!$A$1:$G$1,0))</f>
        <v>1</v>
      </c>
      <c r="L5" s="8">
        <f>INDEX(products!$A$1:$G$49,MATCH('Working Sheet'!$D5,products!$A$1:$A$49,0),MATCH('Working Sheet'!L$1,products!$A$1:$G$1,0))</f>
        <v>13.75</v>
      </c>
      <c r="M5" s="8">
        <f t="shared" si="0"/>
        <v>27.5</v>
      </c>
      <c r="N5" s="4" t="str">
        <f t="shared" si="1"/>
        <v>Excelsa</v>
      </c>
      <c r="O5" t="str">
        <f t="shared" si="2"/>
        <v>Medium</v>
      </c>
      <c r="P5" t="str">
        <f>_xlfn.XLOOKUP(C5,customers!$A$1:$A$1001,customers!$I$1:$I$1001,0)</f>
        <v>No</v>
      </c>
    </row>
    <row r="6" spans="1:16" x14ac:dyDescent="0.3">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INDEX(products!$A$1:$G$49,MATCH('Working Sheet'!$D6,products!$A$1:$A$49,0),MATCH('Working Sheet'!I$1,products!$A$1:$G$1,0))</f>
        <v>Rob</v>
      </c>
      <c r="J6" t="str">
        <f>INDEX(products!$A$1:$G$49,MATCH('Working Sheet'!$D6,products!$A$1:$A$49,0),MATCH('Working Sheet'!J$1,products!$A$1:$G$1,0))</f>
        <v>L</v>
      </c>
      <c r="K6" s="7">
        <f>INDEX(products!$A$1:$G$49,MATCH('Working Sheet'!$D6,products!$A$1:$A$49,0),MATCH('Working Sheet'!K$1,products!$A$1:$G$1,0))</f>
        <v>2.5</v>
      </c>
      <c r="L6" s="8">
        <f>INDEX(products!$A$1:$G$49,MATCH('Working Sheet'!$D6,products!$A$1:$A$49,0),MATCH('Working Sheet'!L$1,products!$A$1:$G$1,0))</f>
        <v>27.484999999999996</v>
      </c>
      <c r="M6" s="8">
        <f t="shared" si="0"/>
        <v>54.969999999999992</v>
      </c>
      <c r="N6" s="4" t="str">
        <f t="shared" si="1"/>
        <v>Robusta</v>
      </c>
      <c r="O6" t="str">
        <f t="shared" si="2"/>
        <v>Light</v>
      </c>
      <c r="P6" t="str">
        <f>_xlfn.XLOOKUP(C6,customers!$A$1:$A$1001,customers!$I$1:$I$1001,0)</f>
        <v>No</v>
      </c>
    </row>
    <row r="7" spans="1:16" x14ac:dyDescent="0.3">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INDEX(products!$A$1:$G$49,MATCH('Working Sheet'!$D7,products!$A$1:$A$49,0),MATCH('Working Sheet'!I$1,products!$A$1:$G$1,0))</f>
        <v>Lib</v>
      </c>
      <c r="J7" t="str">
        <f>INDEX(products!$A$1:$G$49,MATCH('Working Sheet'!$D7,products!$A$1:$A$49,0),MATCH('Working Sheet'!J$1,products!$A$1:$G$1,0))</f>
        <v>D</v>
      </c>
      <c r="K7" s="7">
        <f>INDEX(products!$A$1:$G$49,MATCH('Working Sheet'!$D7,products!$A$1:$A$49,0),MATCH('Working Sheet'!K$1,products!$A$1:$G$1,0))</f>
        <v>1</v>
      </c>
      <c r="L7" s="8">
        <f>INDEX(products!$A$1:$G$49,MATCH('Working Sheet'!$D7,products!$A$1:$A$49,0),MATCH('Working Sheet'!L$1,products!$A$1:$G$1,0))</f>
        <v>12.95</v>
      </c>
      <c r="M7" s="8">
        <f t="shared" si="0"/>
        <v>38.849999999999994</v>
      </c>
      <c r="N7" s="4" t="str">
        <f t="shared" si="1"/>
        <v>Liberica</v>
      </c>
      <c r="O7" t="str">
        <f t="shared" si="2"/>
        <v>Dark</v>
      </c>
      <c r="P7" t="str">
        <f>_xlfn.XLOOKUP(C7,customers!$A$1:$A$1001,customers!$I$1:$I$1001,0)</f>
        <v>No</v>
      </c>
    </row>
    <row r="8" spans="1:16" x14ac:dyDescent="0.3">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INDEX(products!$A$1:$G$49,MATCH('Working Sheet'!$D8,products!$A$1:$A$49,0),MATCH('Working Sheet'!I$1,products!$A$1:$G$1,0))</f>
        <v>Exc</v>
      </c>
      <c r="J8" t="str">
        <f>INDEX(products!$A$1:$G$49,MATCH('Working Sheet'!$D8,products!$A$1:$A$49,0),MATCH('Working Sheet'!J$1,products!$A$1:$G$1,0))</f>
        <v>D</v>
      </c>
      <c r="K8" s="7">
        <f>INDEX(products!$A$1:$G$49,MATCH('Working Sheet'!$D8,products!$A$1:$A$49,0),MATCH('Working Sheet'!K$1,products!$A$1:$G$1,0))</f>
        <v>0.5</v>
      </c>
      <c r="L8" s="8">
        <f>INDEX(products!$A$1:$G$49,MATCH('Working Sheet'!$D8,products!$A$1:$A$49,0),MATCH('Working Sheet'!L$1,products!$A$1:$G$1,0))</f>
        <v>7.29</v>
      </c>
      <c r="M8" s="8">
        <f t="shared" si="0"/>
        <v>21.87</v>
      </c>
      <c r="N8" s="4" t="str">
        <f t="shared" si="1"/>
        <v>Excelsa</v>
      </c>
      <c r="O8" t="str">
        <f t="shared" si="2"/>
        <v>Dark</v>
      </c>
      <c r="P8" t="str">
        <f>_xlfn.XLOOKUP(C8,customers!$A$1:$A$1001,customers!$I$1:$I$1001,0)</f>
        <v>Yes</v>
      </c>
    </row>
    <row r="9" spans="1:16" x14ac:dyDescent="0.3">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INDEX(products!$A$1:$G$49,MATCH('Working Sheet'!$D9,products!$A$1:$A$49,0),MATCH('Working Sheet'!I$1,products!$A$1:$G$1,0))</f>
        <v>Lib</v>
      </c>
      <c r="J9" t="str">
        <f>INDEX(products!$A$1:$G$49,MATCH('Working Sheet'!$D9,products!$A$1:$A$49,0),MATCH('Working Sheet'!J$1,products!$A$1:$G$1,0))</f>
        <v>L</v>
      </c>
      <c r="K9" s="7">
        <f>INDEX(products!$A$1:$G$49,MATCH('Working Sheet'!$D9,products!$A$1:$A$49,0),MATCH('Working Sheet'!K$1,products!$A$1:$G$1,0))</f>
        <v>0.2</v>
      </c>
      <c r="L9" s="8">
        <f>INDEX(products!$A$1:$G$49,MATCH('Working Sheet'!$D9,products!$A$1:$A$49,0),MATCH('Working Sheet'!L$1,products!$A$1:$G$1,0))</f>
        <v>4.7549999999999999</v>
      </c>
      <c r="M9" s="8">
        <f t="shared" si="0"/>
        <v>4.7549999999999999</v>
      </c>
      <c r="N9" s="4" t="str">
        <f t="shared" si="1"/>
        <v>Liberica</v>
      </c>
      <c r="O9" t="str">
        <f t="shared" si="2"/>
        <v>Light</v>
      </c>
      <c r="P9" t="str">
        <f>_xlfn.XLOOKUP(C9,customers!$A$1:$A$1001,customers!$I$1:$I$1001,0)</f>
        <v>Yes</v>
      </c>
    </row>
    <row r="10" spans="1:16" x14ac:dyDescent="0.3">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INDEX(products!$A$1:$G$49,MATCH('Working Sheet'!$D10,products!$A$1:$A$49,0),MATCH('Working Sheet'!I$1,products!$A$1:$G$1,0))</f>
        <v>Rob</v>
      </c>
      <c r="J10" t="str">
        <f>INDEX(products!$A$1:$G$49,MATCH('Working Sheet'!$D10,products!$A$1:$A$49,0),MATCH('Working Sheet'!J$1,products!$A$1:$G$1,0))</f>
        <v>M</v>
      </c>
      <c r="K10" s="7">
        <f>INDEX(products!$A$1:$G$49,MATCH('Working Sheet'!$D10,products!$A$1:$A$49,0),MATCH('Working Sheet'!K$1,products!$A$1:$G$1,0))</f>
        <v>0.5</v>
      </c>
      <c r="L10" s="8">
        <f>INDEX(products!$A$1:$G$49,MATCH('Working Sheet'!$D10,products!$A$1:$A$49,0),MATCH('Working Sheet'!L$1,products!$A$1:$G$1,0))</f>
        <v>5.97</v>
      </c>
      <c r="M10" s="8">
        <f t="shared" si="0"/>
        <v>17.91</v>
      </c>
      <c r="N10" s="4" t="str">
        <f t="shared" si="1"/>
        <v>Robusta</v>
      </c>
      <c r="O10" t="str">
        <f t="shared" si="2"/>
        <v>Medium</v>
      </c>
      <c r="P10" t="str">
        <f>_xlfn.XLOOKUP(C10,customers!$A$1:$A$1001,customers!$I$1:$I$1001,0)</f>
        <v>No</v>
      </c>
    </row>
    <row r="11" spans="1:16" x14ac:dyDescent="0.3">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INDEX(products!$A$1:$G$49,MATCH('Working Sheet'!$D11,products!$A$1:$A$49,0),MATCH('Working Sheet'!I$1,products!$A$1:$G$1,0))</f>
        <v>Rob</v>
      </c>
      <c r="J11" t="str">
        <f>INDEX(products!$A$1:$G$49,MATCH('Working Sheet'!$D11,products!$A$1:$A$49,0),MATCH('Working Sheet'!J$1,products!$A$1:$G$1,0))</f>
        <v>M</v>
      </c>
      <c r="K11" s="7">
        <f>INDEX(products!$A$1:$G$49,MATCH('Working Sheet'!$D11,products!$A$1:$A$49,0),MATCH('Working Sheet'!K$1,products!$A$1:$G$1,0))</f>
        <v>0.5</v>
      </c>
      <c r="L11" s="8">
        <f>INDEX(products!$A$1:$G$49,MATCH('Working Sheet'!$D11,products!$A$1:$A$49,0),MATCH('Working Sheet'!L$1,products!$A$1:$G$1,0))</f>
        <v>5.97</v>
      </c>
      <c r="M11" s="8">
        <f t="shared" si="0"/>
        <v>5.97</v>
      </c>
      <c r="N11" s="4" t="str">
        <f t="shared" si="1"/>
        <v>Robusta</v>
      </c>
      <c r="O11" t="str">
        <f t="shared" si="2"/>
        <v>Medium</v>
      </c>
      <c r="P11" t="str">
        <f>_xlfn.XLOOKUP(C11,customers!$A$1:$A$1001,customers!$I$1:$I$1001,0)</f>
        <v>No</v>
      </c>
    </row>
    <row r="12" spans="1:16" x14ac:dyDescent="0.3">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INDEX(products!$A$1:$G$49,MATCH('Working Sheet'!$D12,products!$A$1:$A$49,0),MATCH('Working Sheet'!I$1,products!$A$1:$G$1,0))</f>
        <v>Ara</v>
      </c>
      <c r="J12" t="str">
        <f>INDEX(products!$A$1:$G$49,MATCH('Working Sheet'!$D12,products!$A$1:$A$49,0),MATCH('Working Sheet'!J$1,products!$A$1:$G$1,0))</f>
        <v>D</v>
      </c>
      <c r="K12" s="7">
        <f>INDEX(products!$A$1:$G$49,MATCH('Working Sheet'!$D12,products!$A$1:$A$49,0),MATCH('Working Sheet'!K$1,products!$A$1:$G$1,0))</f>
        <v>1</v>
      </c>
      <c r="L12" s="8">
        <f>INDEX(products!$A$1:$G$49,MATCH('Working Sheet'!$D12,products!$A$1:$A$49,0),MATCH('Working Sheet'!L$1,products!$A$1:$G$1,0))</f>
        <v>9.9499999999999993</v>
      </c>
      <c r="M12" s="8">
        <f t="shared" si="0"/>
        <v>39.799999999999997</v>
      </c>
      <c r="N12" s="4" t="str">
        <f t="shared" si="1"/>
        <v>Arabica</v>
      </c>
      <c r="O12" t="str">
        <f t="shared" si="2"/>
        <v>Dark</v>
      </c>
      <c r="P12" t="str">
        <f>_xlfn.XLOOKUP(C12,customers!$A$1:$A$1001,customers!$I$1:$I$1001,0)</f>
        <v>No</v>
      </c>
    </row>
    <row r="13" spans="1:16" x14ac:dyDescent="0.3">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INDEX(products!$A$1:$G$49,MATCH('Working Sheet'!$D13,products!$A$1:$A$49,0),MATCH('Working Sheet'!I$1,products!$A$1:$G$1,0))</f>
        <v>Exc</v>
      </c>
      <c r="J13" t="str">
        <f>INDEX(products!$A$1:$G$49,MATCH('Working Sheet'!$D13,products!$A$1:$A$49,0),MATCH('Working Sheet'!J$1,products!$A$1:$G$1,0))</f>
        <v>L</v>
      </c>
      <c r="K13" s="7">
        <f>INDEX(products!$A$1:$G$49,MATCH('Working Sheet'!$D13,products!$A$1:$A$49,0),MATCH('Working Sheet'!K$1,products!$A$1:$G$1,0))</f>
        <v>2.5</v>
      </c>
      <c r="L13" s="8">
        <f>INDEX(products!$A$1:$G$49,MATCH('Working Sheet'!$D13,products!$A$1:$A$49,0),MATCH('Working Sheet'!L$1,products!$A$1:$G$1,0))</f>
        <v>34.154999999999994</v>
      </c>
      <c r="M13" s="8">
        <f t="shared" si="0"/>
        <v>170.77499999999998</v>
      </c>
      <c r="N13" s="4" t="str">
        <f t="shared" si="1"/>
        <v>Excelsa</v>
      </c>
      <c r="O13" t="str">
        <f t="shared" si="2"/>
        <v>Light</v>
      </c>
      <c r="P13" t="str">
        <f>_xlfn.XLOOKUP(C13,customers!$A$1:$A$1001,customers!$I$1:$I$1001,0)</f>
        <v>Yes</v>
      </c>
    </row>
    <row r="14" spans="1:16" x14ac:dyDescent="0.3">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INDEX(products!$A$1:$G$49,MATCH('Working Sheet'!$D14,products!$A$1:$A$49,0),MATCH('Working Sheet'!I$1,products!$A$1:$G$1,0))</f>
        <v>Rob</v>
      </c>
      <c r="J14" t="str">
        <f>INDEX(products!$A$1:$G$49,MATCH('Working Sheet'!$D14,products!$A$1:$A$49,0),MATCH('Working Sheet'!J$1,products!$A$1:$G$1,0))</f>
        <v>M</v>
      </c>
      <c r="K14" s="7">
        <f>INDEX(products!$A$1:$G$49,MATCH('Working Sheet'!$D14,products!$A$1:$A$49,0),MATCH('Working Sheet'!K$1,products!$A$1:$G$1,0))</f>
        <v>1</v>
      </c>
      <c r="L14" s="8">
        <f>INDEX(products!$A$1:$G$49,MATCH('Working Sheet'!$D14,products!$A$1:$A$49,0),MATCH('Working Sheet'!L$1,products!$A$1:$G$1,0))</f>
        <v>9.9499999999999993</v>
      </c>
      <c r="M14" s="8">
        <f t="shared" si="0"/>
        <v>49.75</v>
      </c>
      <c r="N14" s="4" t="str">
        <f t="shared" si="1"/>
        <v>Robusta</v>
      </c>
      <c r="O14" t="str">
        <f t="shared" si="2"/>
        <v>Medium</v>
      </c>
      <c r="P14" t="str">
        <f>_xlfn.XLOOKUP(C14,customers!$A$1:$A$1001,customers!$I$1:$I$1001,0)</f>
        <v>No</v>
      </c>
    </row>
    <row r="15" spans="1:16" x14ac:dyDescent="0.3">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INDEX(products!$A$1:$G$49,MATCH('Working Sheet'!$D15,products!$A$1:$A$49,0),MATCH('Working Sheet'!I$1,products!$A$1:$G$1,0))</f>
        <v>Rob</v>
      </c>
      <c r="J15" t="str">
        <f>INDEX(products!$A$1:$G$49,MATCH('Working Sheet'!$D15,products!$A$1:$A$49,0),MATCH('Working Sheet'!J$1,products!$A$1:$G$1,0))</f>
        <v>D</v>
      </c>
      <c r="K15" s="7">
        <f>INDEX(products!$A$1:$G$49,MATCH('Working Sheet'!$D15,products!$A$1:$A$49,0),MATCH('Working Sheet'!K$1,products!$A$1:$G$1,0))</f>
        <v>2.5</v>
      </c>
      <c r="L15" s="8">
        <f>INDEX(products!$A$1:$G$49,MATCH('Working Sheet'!$D15,products!$A$1:$A$49,0),MATCH('Working Sheet'!L$1,products!$A$1:$G$1,0))</f>
        <v>20.584999999999997</v>
      </c>
      <c r="M15" s="8">
        <f t="shared" si="0"/>
        <v>41.169999999999995</v>
      </c>
      <c r="N15" s="4" t="str">
        <f t="shared" si="1"/>
        <v>Robusta</v>
      </c>
      <c r="O15" t="str">
        <f t="shared" si="2"/>
        <v>Dark</v>
      </c>
      <c r="P15" t="str">
        <f>_xlfn.XLOOKUP(C15,customers!$A$1:$A$1001,customers!$I$1:$I$1001,0)</f>
        <v>No</v>
      </c>
    </row>
    <row r="16" spans="1:16" x14ac:dyDescent="0.3">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INDEX(products!$A$1:$G$49,MATCH('Working Sheet'!$D16,products!$A$1:$A$49,0),MATCH('Working Sheet'!I$1,products!$A$1:$G$1,0))</f>
        <v>Lib</v>
      </c>
      <c r="J16" t="str">
        <f>INDEX(products!$A$1:$G$49,MATCH('Working Sheet'!$D16,products!$A$1:$A$49,0),MATCH('Working Sheet'!J$1,products!$A$1:$G$1,0))</f>
        <v>D</v>
      </c>
      <c r="K16" s="7">
        <f>INDEX(products!$A$1:$G$49,MATCH('Working Sheet'!$D16,products!$A$1:$A$49,0),MATCH('Working Sheet'!K$1,products!$A$1:$G$1,0))</f>
        <v>0.2</v>
      </c>
      <c r="L16" s="8">
        <f>INDEX(products!$A$1:$G$49,MATCH('Working Sheet'!$D16,products!$A$1:$A$49,0),MATCH('Working Sheet'!L$1,products!$A$1:$G$1,0))</f>
        <v>3.8849999999999998</v>
      </c>
      <c r="M16" s="8">
        <f t="shared" si="0"/>
        <v>11.654999999999999</v>
      </c>
      <c r="N16" s="4" t="str">
        <f t="shared" si="1"/>
        <v>Liberica</v>
      </c>
      <c r="O16" t="str">
        <f t="shared" si="2"/>
        <v>Dark</v>
      </c>
      <c r="P16" t="str">
        <f>_xlfn.XLOOKUP(C16,customers!$A$1:$A$1001,customers!$I$1:$I$1001,0)</f>
        <v>Yes</v>
      </c>
    </row>
    <row r="17" spans="1:16" x14ac:dyDescent="0.3">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INDEX(products!$A$1:$G$49,MATCH('Working Sheet'!$D17,products!$A$1:$A$49,0),MATCH('Working Sheet'!I$1,products!$A$1:$G$1,0))</f>
        <v>Rob</v>
      </c>
      <c r="J17" t="str">
        <f>INDEX(products!$A$1:$G$49,MATCH('Working Sheet'!$D17,products!$A$1:$A$49,0),MATCH('Working Sheet'!J$1,products!$A$1:$G$1,0))</f>
        <v>M</v>
      </c>
      <c r="K17" s="7">
        <f>INDEX(products!$A$1:$G$49,MATCH('Working Sheet'!$D17,products!$A$1:$A$49,0),MATCH('Working Sheet'!K$1,products!$A$1:$G$1,0))</f>
        <v>2.5</v>
      </c>
      <c r="L17" s="8">
        <f>INDEX(products!$A$1:$G$49,MATCH('Working Sheet'!$D17,products!$A$1:$A$49,0),MATCH('Working Sheet'!L$1,products!$A$1:$G$1,0))</f>
        <v>22.884999999999998</v>
      </c>
      <c r="M17" s="8">
        <f t="shared" si="0"/>
        <v>114.42499999999998</v>
      </c>
      <c r="N17" s="4" t="str">
        <f t="shared" si="1"/>
        <v>Robusta</v>
      </c>
      <c r="O17" t="str">
        <f t="shared" si="2"/>
        <v>Medium</v>
      </c>
      <c r="P17" t="str">
        <f>_xlfn.XLOOKUP(C17,customers!$A$1:$A$1001,customers!$I$1:$I$1001,0)</f>
        <v>No</v>
      </c>
    </row>
    <row r="18" spans="1:16" x14ac:dyDescent="0.3">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INDEX(products!$A$1:$G$49,MATCH('Working Sheet'!$D18,products!$A$1:$A$49,0),MATCH('Working Sheet'!I$1,products!$A$1:$G$1,0))</f>
        <v>Ara</v>
      </c>
      <c r="J18" t="str">
        <f>INDEX(products!$A$1:$G$49,MATCH('Working Sheet'!$D18,products!$A$1:$A$49,0),MATCH('Working Sheet'!J$1,products!$A$1:$G$1,0))</f>
        <v>M</v>
      </c>
      <c r="K18" s="7">
        <f>INDEX(products!$A$1:$G$49,MATCH('Working Sheet'!$D18,products!$A$1:$A$49,0),MATCH('Working Sheet'!K$1,products!$A$1:$G$1,0))</f>
        <v>0.2</v>
      </c>
      <c r="L18" s="8">
        <f>INDEX(products!$A$1:$G$49,MATCH('Working Sheet'!$D18,products!$A$1:$A$49,0),MATCH('Working Sheet'!L$1,products!$A$1:$G$1,0))</f>
        <v>3.375</v>
      </c>
      <c r="M18" s="8">
        <f t="shared" si="0"/>
        <v>20.25</v>
      </c>
      <c r="N18" s="4" t="str">
        <f t="shared" si="1"/>
        <v>Arabica</v>
      </c>
      <c r="O18" t="str">
        <f t="shared" si="2"/>
        <v>Medium</v>
      </c>
      <c r="P18" t="str">
        <f>_xlfn.XLOOKUP(C18,customers!$A$1:$A$1001,customers!$I$1:$I$1001,0)</f>
        <v>No</v>
      </c>
    </row>
    <row r="19" spans="1:16" x14ac:dyDescent="0.3">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INDEX(products!$A$1:$G$49,MATCH('Working Sheet'!$D19,products!$A$1:$A$49,0),MATCH('Working Sheet'!I$1,products!$A$1:$G$1,0))</f>
        <v>Ara</v>
      </c>
      <c r="J19" t="str">
        <f>INDEX(products!$A$1:$G$49,MATCH('Working Sheet'!$D19,products!$A$1:$A$49,0),MATCH('Working Sheet'!J$1,products!$A$1:$G$1,0))</f>
        <v>L</v>
      </c>
      <c r="K19" s="7">
        <f>INDEX(products!$A$1:$G$49,MATCH('Working Sheet'!$D19,products!$A$1:$A$49,0),MATCH('Working Sheet'!K$1,products!$A$1:$G$1,0))</f>
        <v>1</v>
      </c>
      <c r="L19" s="8">
        <f>INDEX(products!$A$1:$G$49,MATCH('Working Sheet'!$D19,products!$A$1:$A$49,0),MATCH('Working Sheet'!L$1,products!$A$1:$G$1,0))</f>
        <v>12.95</v>
      </c>
      <c r="M19" s="8">
        <f t="shared" si="0"/>
        <v>77.699999999999989</v>
      </c>
      <c r="N19" s="4" t="str">
        <f t="shared" si="1"/>
        <v>Arabica</v>
      </c>
      <c r="O19" t="str">
        <f t="shared" si="2"/>
        <v>Light</v>
      </c>
      <c r="P19" t="str">
        <f>_xlfn.XLOOKUP(C19,customers!$A$1:$A$1001,customers!$I$1:$I$1001,0)</f>
        <v>No</v>
      </c>
    </row>
    <row r="20" spans="1:16" x14ac:dyDescent="0.3">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INDEX(products!$A$1:$G$49,MATCH('Working Sheet'!$D20,products!$A$1:$A$49,0),MATCH('Working Sheet'!I$1,products!$A$1:$G$1,0))</f>
        <v>Rob</v>
      </c>
      <c r="J20" t="str">
        <f>INDEX(products!$A$1:$G$49,MATCH('Working Sheet'!$D20,products!$A$1:$A$49,0),MATCH('Working Sheet'!J$1,products!$A$1:$G$1,0))</f>
        <v>D</v>
      </c>
      <c r="K20" s="7">
        <f>INDEX(products!$A$1:$G$49,MATCH('Working Sheet'!$D20,products!$A$1:$A$49,0),MATCH('Working Sheet'!K$1,products!$A$1:$G$1,0))</f>
        <v>2.5</v>
      </c>
      <c r="L20" s="8">
        <f>INDEX(products!$A$1:$G$49,MATCH('Working Sheet'!$D20,products!$A$1:$A$49,0),MATCH('Working Sheet'!L$1,products!$A$1:$G$1,0))</f>
        <v>20.584999999999997</v>
      </c>
      <c r="M20" s="8">
        <f t="shared" si="0"/>
        <v>82.339999999999989</v>
      </c>
      <c r="N20" s="4" t="str">
        <f t="shared" si="1"/>
        <v>Robusta</v>
      </c>
      <c r="O20" t="str">
        <f t="shared" si="2"/>
        <v>Dark</v>
      </c>
      <c r="P20" t="str">
        <f>_xlfn.XLOOKUP(C20,customers!$A$1:$A$1001,customers!$I$1:$I$1001,0)</f>
        <v>Yes</v>
      </c>
    </row>
    <row r="21" spans="1:16" x14ac:dyDescent="0.3">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INDEX(products!$A$1:$G$49,MATCH('Working Sheet'!$D21,products!$A$1:$A$49,0),MATCH('Working Sheet'!I$1,products!$A$1:$G$1,0))</f>
        <v>Ara</v>
      </c>
      <c r="J21" t="str">
        <f>INDEX(products!$A$1:$G$49,MATCH('Working Sheet'!$D21,products!$A$1:$A$49,0),MATCH('Working Sheet'!J$1,products!$A$1:$G$1,0))</f>
        <v>M</v>
      </c>
      <c r="K21" s="7">
        <f>INDEX(products!$A$1:$G$49,MATCH('Working Sheet'!$D21,products!$A$1:$A$49,0),MATCH('Working Sheet'!K$1,products!$A$1:$G$1,0))</f>
        <v>0.2</v>
      </c>
      <c r="L21" s="8">
        <f>INDEX(products!$A$1:$G$49,MATCH('Working Sheet'!$D21,products!$A$1:$A$49,0),MATCH('Working Sheet'!L$1,products!$A$1:$G$1,0))</f>
        <v>3.375</v>
      </c>
      <c r="M21" s="8">
        <f t="shared" si="0"/>
        <v>16.875</v>
      </c>
      <c r="N21" s="4" t="str">
        <f t="shared" si="1"/>
        <v>Arabica</v>
      </c>
      <c r="O21" t="str">
        <f t="shared" si="2"/>
        <v>Medium</v>
      </c>
      <c r="P21" t="str">
        <f>_xlfn.XLOOKUP(C21,customers!$A$1:$A$1001,customers!$I$1:$I$1001,0)</f>
        <v>Yes</v>
      </c>
    </row>
    <row r="22" spans="1:16" x14ac:dyDescent="0.3">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INDEX(products!$A$1:$G$49,MATCH('Working Sheet'!$D22,products!$A$1:$A$49,0),MATCH('Working Sheet'!I$1,products!$A$1:$G$1,0))</f>
        <v>Exc</v>
      </c>
      <c r="J22" t="str">
        <f>INDEX(products!$A$1:$G$49,MATCH('Working Sheet'!$D22,products!$A$1:$A$49,0),MATCH('Working Sheet'!J$1,products!$A$1:$G$1,0))</f>
        <v>D</v>
      </c>
      <c r="K22" s="7">
        <f>INDEX(products!$A$1:$G$49,MATCH('Working Sheet'!$D22,products!$A$1:$A$49,0),MATCH('Working Sheet'!K$1,products!$A$1:$G$1,0))</f>
        <v>0.2</v>
      </c>
      <c r="L22" s="8">
        <f>INDEX(products!$A$1:$G$49,MATCH('Working Sheet'!$D22,products!$A$1:$A$49,0),MATCH('Working Sheet'!L$1,products!$A$1:$G$1,0))</f>
        <v>3.645</v>
      </c>
      <c r="M22" s="8">
        <f t="shared" si="0"/>
        <v>14.58</v>
      </c>
      <c r="N22" s="4" t="str">
        <f t="shared" si="1"/>
        <v>Excelsa</v>
      </c>
      <c r="O22" t="str">
        <f t="shared" si="2"/>
        <v>Dark</v>
      </c>
      <c r="P22" t="str">
        <f>_xlfn.XLOOKUP(C22,customers!$A$1:$A$1001,customers!$I$1:$I$1001,0)</f>
        <v>Yes</v>
      </c>
    </row>
    <row r="23" spans="1:16" x14ac:dyDescent="0.3">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INDEX(products!$A$1:$G$49,MATCH('Working Sheet'!$D23,products!$A$1:$A$49,0),MATCH('Working Sheet'!I$1,products!$A$1:$G$1,0))</f>
        <v>Ara</v>
      </c>
      <c r="J23" t="str">
        <f>INDEX(products!$A$1:$G$49,MATCH('Working Sheet'!$D23,products!$A$1:$A$49,0),MATCH('Working Sheet'!J$1,products!$A$1:$G$1,0))</f>
        <v>D</v>
      </c>
      <c r="K23" s="7">
        <f>INDEX(products!$A$1:$G$49,MATCH('Working Sheet'!$D23,products!$A$1:$A$49,0),MATCH('Working Sheet'!K$1,products!$A$1:$G$1,0))</f>
        <v>0.2</v>
      </c>
      <c r="L23" s="8">
        <f>INDEX(products!$A$1:$G$49,MATCH('Working Sheet'!$D23,products!$A$1:$A$49,0),MATCH('Working Sheet'!L$1,products!$A$1:$G$1,0))</f>
        <v>2.9849999999999999</v>
      </c>
      <c r="M23" s="8">
        <f t="shared" si="0"/>
        <v>17.91</v>
      </c>
      <c r="N23" s="4" t="str">
        <f t="shared" si="1"/>
        <v>Arabica</v>
      </c>
      <c r="O23" t="str">
        <f t="shared" si="2"/>
        <v>Dark</v>
      </c>
      <c r="P23" t="str">
        <f>_xlfn.XLOOKUP(C23,customers!$A$1:$A$1001,customers!$I$1:$I$1001,0)</f>
        <v>No</v>
      </c>
    </row>
    <row r="24" spans="1:16" x14ac:dyDescent="0.3">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INDEX(products!$A$1:$G$49,MATCH('Working Sheet'!$D24,products!$A$1:$A$49,0),MATCH('Working Sheet'!I$1,products!$A$1:$G$1,0))</f>
        <v>Rob</v>
      </c>
      <c r="J24" t="str">
        <f>INDEX(products!$A$1:$G$49,MATCH('Working Sheet'!$D24,products!$A$1:$A$49,0),MATCH('Working Sheet'!J$1,products!$A$1:$G$1,0))</f>
        <v>M</v>
      </c>
      <c r="K24" s="7">
        <f>INDEX(products!$A$1:$G$49,MATCH('Working Sheet'!$D24,products!$A$1:$A$49,0),MATCH('Working Sheet'!K$1,products!$A$1:$G$1,0))</f>
        <v>2.5</v>
      </c>
      <c r="L24" s="8">
        <f>INDEX(products!$A$1:$G$49,MATCH('Working Sheet'!$D24,products!$A$1:$A$49,0),MATCH('Working Sheet'!L$1,products!$A$1:$G$1,0))</f>
        <v>22.884999999999998</v>
      </c>
      <c r="M24" s="8">
        <f t="shared" si="0"/>
        <v>91.539999999999992</v>
      </c>
      <c r="N24" s="4" t="str">
        <f t="shared" si="1"/>
        <v>Robusta</v>
      </c>
      <c r="O24" t="str">
        <f t="shared" si="2"/>
        <v>Medium</v>
      </c>
      <c r="P24" t="str">
        <f>_xlfn.XLOOKUP(C24,customers!$A$1:$A$1001,customers!$I$1:$I$1001,0)</f>
        <v>Yes</v>
      </c>
    </row>
    <row r="25" spans="1:16" x14ac:dyDescent="0.3">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INDEX(products!$A$1:$G$49,MATCH('Working Sheet'!$D25,products!$A$1:$A$49,0),MATCH('Working Sheet'!I$1,products!$A$1:$G$1,0))</f>
        <v>Ara</v>
      </c>
      <c r="J25" t="str">
        <f>INDEX(products!$A$1:$G$49,MATCH('Working Sheet'!$D25,products!$A$1:$A$49,0),MATCH('Working Sheet'!J$1,products!$A$1:$G$1,0))</f>
        <v>D</v>
      </c>
      <c r="K25" s="7">
        <f>INDEX(products!$A$1:$G$49,MATCH('Working Sheet'!$D25,products!$A$1:$A$49,0),MATCH('Working Sheet'!K$1,products!$A$1:$G$1,0))</f>
        <v>0.2</v>
      </c>
      <c r="L25" s="8">
        <f>INDEX(products!$A$1:$G$49,MATCH('Working Sheet'!$D25,products!$A$1:$A$49,0),MATCH('Working Sheet'!L$1,products!$A$1:$G$1,0))</f>
        <v>2.9849999999999999</v>
      </c>
      <c r="M25" s="8">
        <f t="shared" si="0"/>
        <v>11.94</v>
      </c>
      <c r="N25" s="4" t="str">
        <f t="shared" si="1"/>
        <v>Arabica</v>
      </c>
      <c r="O25" t="str">
        <f t="shared" si="2"/>
        <v>Dark</v>
      </c>
      <c r="P25" t="str">
        <f>_xlfn.XLOOKUP(C25,customers!$A$1:$A$1001,customers!$I$1:$I$1001,0)</f>
        <v>Yes</v>
      </c>
    </row>
    <row r="26" spans="1:16" x14ac:dyDescent="0.3">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INDEX(products!$A$1:$G$49,MATCH('Working Sheet'!$D26,products!$A$1:$A$49,0),MATCH('Working Sheet'!I$1,products!$A$1:$G$1,0))</f>
        <v>Ara</v>
      </c>
      <c r="J26" t="str">
        <f>INDEX(products!$A$1:$G$49,MATCH('Working Sheet'!$D26,products!$A$1:$A$49,0),MATCH('Working Sheet'!J$1,products!$A$1:$G$1,0))</f>
        <v>M</v>
      </c>
      <c r="K26" s="7">
        <f>INDEX(products!$A$1:$G$49,MATCH('Working Sheet'!$D26,products!$A$1:$A$49,0),MATCH('Working Sheet'!K$1,products!$A$1:$G$1,0))</f>
        <v>1</v>
      </c>
      <c r="L26" s="8">
        <f>INDEX(products!$A$1:$G$49,MATCH('Working Sheet'!$D26,products!$A$1:$A$49,0),MATCH('Working Sheet'!L$1,products!$A$1:$G$1,0))</f>
        <v>11.25</v>
      </c>
      <c r="M26" s="8">
        <f t="shared" si="0"/>
        <v>11.25</v>
      </c>
      <c r="N26" s="4" t="str">
        <f t="shared" si="1"/>
        <v>Arabica</v>
      </c>
      <c r="O26" t="str">
        <f t="shared" si="2"/>
        <v>Medium</v>
      </c>
      <c r="P26" t="str">
        <f>_xlfn.XLOOKUP(C26,customers!$A$1:$A$1001,customers!$I$1:$I$1001,0)</f>
        <v>No</v>
      </c>
    </row>
    <row r="27" spans="1:16" x14ac:dyDescent="0.3">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INDEX(products!$A$1:$G$49,MATCH('Working Sheet'!$D27,products!$A$1:$A$49,0),MATCH('Working Sheet'!I$1,products!$A$1:$G$1,0))</f>
        <v>Exc</v>
      </c>
      <c r="J27" t="str">
        <f>INDEX(products!$A$1:$G$49,MATCH('Working Sheet'!$D27,products!$A$1:$A$49,0),MATCH('Working Sheet'!J$1,products!$A$1:$G$1,0))</f>
        <v>M</v>
      </c>
      <c r="K27" s="7">
        <f>INDEX(products!$A$1:$G$49,MATCH('Working Sheet'!$D27,products!$A$1:$A$49,0),MATCH('Working Sheet'!K$1,products!$A$1:$G$1,0))</f>
        <v>0.2</v>
      </c>
      <c r="L27" s="8">
        <f>INDEX(products!$A$1:$G$49,MATCH('Working Sheet'!$D27,products!$A$1:$A$49,0),MATCH('Working Sheet'!L$1,products!$A$1:$G$1,0))</f>
        <v>4.125</v>
      </c>
      <c r="M27" s="8">
        <f t="shared" si="0"/>
        <v>12.375</v>
      </c>
      <c r="N27" s="4" t="str">
        <f t="shared" si="1"/>
        <v>Excelsa</v>
      </c>
      <c r="O27" t="str">
        <f t="shared" si="2"/>
        <v>Medium</v>
      </c>
      <c r="P27" t="str">
        <f>_xlfn.XLOOKUP(C27,customers!$A$1:$A$1001,customers!$I$1:$I$1001,0)</f>
        <v>Yes</v>
      </c>
    </row>
    <row r="28" spans="1:16" x14ac:dyDescent="0.3">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INDEX(products!$A$1:$G$49,MATCH('Working Sheet'!$D28,products!$A$1:$A$49,0),MATCH('Working Sheet'!I$1,products!$A$1:$G$1,0))</f>
        <v>Ara</v>
      </c>
      <c r="J28" t="str">
        <f>INDEX(products!$A$1:$G$49,MATCH('Working Sheet'!$D28,products!$A$1:$A$49,0),MATCH('Working Sheet'!J$1,products!$A$1:$G$1,0))</f>
        <v>M</v>
      </c>
      <c r="K28" s="7">
        <f>INDEX(products!$A$1:$G$49,MATCH('Working Sheet'!$D28,products!$A$1:$A$49,0),MATCH('Working Sheet'!K$1,products!$A$1:$G$1,0))</f>
        <v>0.5</v>
      </c>
      <c r="L28" s="8">
        <f>INDEX(products!$A$1:$G$49,MATCH('Working Sheet'!$D28,products!$A$1:$A$49,0),MATCH('Working Sheet'!L$1,products!$A$1:$G$1,0))</f>
        <v>6.75</v>
      </c>
      <c r="M28" s="8">
        <f t="shared" si="0"/>
        <v>27</v>
      </c>
      <c r="N28" s="4" t="str">
        <f t="shared" si="1"/>
        <v>Arabica</v>
      </c>
      <c r="O28" t="str">
        <f t="shared" si="2"/>
        <v>Medium</v>
      </c>
      <c r="P28" t="str">
        <f>_xlfn.XLOOKUP(C28,customers!$A$1:$A$1001,customers!$I$1:$I$1001,0)</f>
        <v>Yes</v>
      </c>
    </row>
    <row r="29" spans="1:16" x14ac:dyDescent="0.3">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INDEX(products!$A$1:$G$49,MATCH('Working Sheet'!$D29,products!$A$1:$A$49,0),MATCH('Working Sheet'!I$1,products!$A$1:$G$1,0))</f>
        <v>Ara</v>
      </c>
      <c r="J29" t="str">
        <f>INDEX(products!$A$1:$G$49,MATCH('Working Sheet'!$D29,products!$A$1:$A$49,0),MATCH('Working Sheet'!J$1,products!$A$1:$G$1,0))</f>
        <v>M</v>
      </c>
      <c r="K29" s="7">
        <f>INDEX(products!$A$1:$G$49,MATCH('Working Sheet'!$D29,products!$A$1:$A$49,0),MATCH('Working Sheet'!K$1,products!$A$1:$G$1,0))</f>
        <v>0.2</v>
      </c>
      <c r="L29" s="8">
        <f>INDEX(products!$A$1:$G$49,MATCH('Working Sheet'!$D29,products!$A$1:$A$49,0),MATCH('Working Sheet'!L$1,products!$A$1:$G$1,0))</f>
        <v>3.375</v>
      </c>
      <c r="M29" s="8">
        <f t="shared" si="0"/>
        <v>16.875</v>
      </c>
      <c r="N29" s="4" t="str">
        <f t="shared" si="1"/>
        <v>Arabica</v>
      </c>
      <c r="O29" t="str">
        <f t="shared" si="2"/>
        <v>Medium</v>
      </c>
      <c r="P29" t="str">
        <f>_xlfn.XLOOKUP(C29,customers!$A$1:$A$1001,customers!$I$1:$I$1001,0)</f>
        <v>No</v>
      </c>
    </row>
    <row r="30" spans="1:16" x14ac:dyDescent="0.3">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INDEX(products!$A$1:$G$49,MATCH('Working Sheet'!$D30,products!$A$1:$A$49,0),MATCH('Working Sheet'!I$1,products!$A$1:$G$1,0))</f>
        <v>Ara</v>
      </c>
      <c r="J30" t="str">
        <f>INDEX(products!$A$1:$G$49,MATCH('Working Sheet'!$D30,products!$A$1:$A$49,0),MATCH('Working Sheet'!J$1,products!$A$1:$G$1,0))</f>
        <v>D</v>
      </c>
      <c r="K30" s="7">
        <f>INDEX(products!$A$1:$G$49,MATCH('Working Sheet'!$D30,products!$A$1:$A$49,0),MATCH('Working Sheet'!K$1,products!$A$1:$G$1,0))</f>
        <v>0.5</v>
      </c>
      <c r="L30" s="8">
        <f>INDEX(products!$A$1:$G$49,MATCH('Working Sheet'!$D30,products!$A$1:$A$49,0),MATCH('Working Sheet'!L$1,products!$A$1:$G$1,0))</f>
        <v>5.97</v>
      </c>
      <c r="M30" s="8">
        <f t="shared" si="0"/>
        <v>17.91</v>
      </c>
      <c r="N30" s="4" t="str">
        <f t="shared" si="1"/>
        <v>Arabica</v>
      </c>
      <c r="O30" t="str">
        <f t="shared" si="2"/>
        <v>Dark</v>
      </c>
      <c r="P30" t="str">
        <f>_xlfn.XLOOKUP(C30,customers!$A$1:$A$1001,customers!$I$1:$I$1001,0)</f>
        <v>No</v>
      </c>
    </row>
    <row r="31" spans="1:16" x14ac:dyDescent="0.3">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INDEX(products!$A$1:$G$49,MATCH('Working Sheet'!$D31,products!$A$1:$A$49,0),MATCH('Working Sheet'!I$1,products!$A$1:$G$1,0))</f>
        <v>Ara</v>
      </c>
      <c r="J31" t="str">
        <f>INDEX(products!$A$1:$G$49,MATCH('Working Sheet'!$D31,products!$A$1:$A$49,0),MATCH('Working Sheet'!J$1,products!$A$1:$G$1,0))</f>
        <v>D</v>
      </c>
      <c r="K31" s="7">
        <f>INDEX(products!$A$1:$G$49,MATCH('Working Sheet'!$D31,products!$A$1:$A$49,0),MATCH('Working Sheet'!K$1,products!$A$1:$G$1,0))</f>
        <v>1</v>
      </c>
      <c r="L31" s="8">
        <f>INDEX(products!$A$1:$G$49,MATCH('Working Sheet'!$D31,products!$A$1:$A$49,0),MATCH('Working Sheet'!L$1,products!$A$1:$G$1,0))</f>
        <v>9.9499999999999993</v>
      </c>
      <c r="M31" s="8">
        <f t="shared" si="0"/>
        <v>39.799999999999997</v>
      </c>
      <c r="N31" s="4" t="str">
        <f t="shared" si="1"/>
        <v>Arabica</v>
      </c>
      <c r="O31" t="str">
        <f t="shared" si="2"/>
        <v>Dark</v>
      </c>
      <c r="P31" t="str">
        <f>_xlfn.XLOOKUP(C31,customers!$A$1:$A$1001,customers!$I$1:$I$1001,0)</f>
        <v>Yes</v>
      </c>
    </row>
    <row r="32" spans="1:16" x14ac:dyDescent="0.3">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INDEX(products!$A$1:$G$49,MATCH('Working Sheet'!$D32,products!$A$1:$A$49,0),MATCH('Working Sheet'!I$1,products!$A$1:$G$1,0))</f>
        <v>Lib</v>
      </c>
      <c r="J32" t="str">
        <f>INDEX(products!$A$1:$G$49,MATCH('Working Sheet'!$D32,products!$A$1:$A$49,0),MATCH('Working Sheet'!J$1,products!$A$1:$G$1,0))</f>
        <v>M</v>
      </c>
      <c r="K32" s="7">
        <f>INDEX(products!$A$1:$G$49,MATCH('Working Sheet'!$D32,products!$A$1:$A$49,0),MATCH('Working Sheet'!K$1,products!$A$1:$G$1,0))</f>
        <v>0.2</v>
      </c>
      <c r="L32" s="8">
        <f>INDEX(products!$A$1:$G$49,MATCH('Working Sheet'!$D32,products!$A$1:$A$49,0),MATCH('Working Sheet'!L$1,products!$A$1:$G$1,0))</f>
        <v>4.3650000000000002</v>
      </c>
      <c r="M32" s="8">
        <f t="shared" si="0"/>
        <v>21.825000000000003</v>
      </c>
      <c r="N32" s="4" t="str">
        <f t="shared" si="1"/>
        <v>Liberica</v>
      </c>
      <c r="O32" t="str">
        <f t="shared" si="2"/>
        <v>Medium</v>
      </c>
      <c r="P32" t="str">
        <f>_xlfn.XLOOKUP(C32,customers!$A$1:$A$1001,customers!$I$1:$I$1001,0)</f>
        <v>No</v>
      </c>
    </row>
    <row r="33" spans="1:16" x14ac:dyDescent="0.3">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INDEX(products!$A$1:$G$49,MATCH('Working Sheet'!$D33,products!$A$1:$A$49,0),MATCH('Working Sheet'!I$1,products!$A$1:$G$1,0))</f>
        <v>Ara</v>
      </c>
      <c r="J33" t="str">
        <f>INDEX(products!$A$1:$G$49,MATCH('Working Sheet'!$D33,products!$A$1:$A$49,0),MATCH('Working Sheet'!J$1,products!$A$1:$G$1,0))</f>
        <v>D</v>
      </c>
      <c r="K33" s="7">
        <f>INDEX(products!$A$1:$G$49,MATCH('Working Sheet'!$D33,products!$A$1:$A$49,0),MATCH('Working Sheet'!K$1,products!$A$1:$G$1,0))</f>
        <v>0.5</v>
      </c>
      <c r="L33" s="8">
        <f>INDEX(products!$A$1:$G$49,MATCH('Working Sheet'!$D33,products!$A$1:$A$49,0),MATCH('Working Sheet'!L$1,products!$A$1:$G$1,0))</f>
        <v>5.97</v>
      </c>
      <c r="M33" s="8">
        <f t="shared" si="0"/>
        <v>35.82</v>
      </c>
      <c r="N33" s="4" t="str">
        <f t="shared" si="1"/>
        <v>Arabica</v>
      </c>
      <c r="O33" t="str">
        <f t="shared" si="2"/>
        <v>Dark</v>
      </c>
      <c r="P33" t="str">
        <f>_xlfn.XLOOKUP(C33,customers!$A$1:$A$1001,customers!$I$1:$I$1001,0)</f>
        <v>No</v>
      </c>
    </row>
    <row r="34" spans="1:16" x14ac:dyDescent="0.3">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INDEX(products!$A$1:$G$49,MATCH('Working Sheet'!$D34,products!$A$1:$A$49,0),MATCH('Working Sheet'!I$1,products!$A$1:$G$1,0))</f>
        <v>Lib</v>
      </c>
      <c r="J34" t="str">
        <f>INDEX(products!$A$1:$G$49,MATCH('Working Sheet'!$D34,products!$A$1:$A$49,0),MATCH('Working Sheet'!J$1,products!$A$1:$G$1,0))</f>
        <v>M</v>
      </c>
      <c r="K34" s="7">
        <f>INDEX(products!$A$1:$G$49,MATCH('Working Sheet'!$D34,products!$A$1:$A$49,0),MATCH('Working Sheet'!K$1,products!$A$1:$G$1,0))</f>
        <v>0.5</v>
      </c>
      <c r="L34" s="8">
        <f>INDEX(products!$A$1:$G$49,MATCH('Working Sheet'!$D34,products!$A$1:$A$49,0),MATCH('Working Sheet'!L$1,products!$A$1:$G$1,0))</f>
        <v>8.73</v>
      </c>
      <c r="M34" s="8">
        <f t="shared" si="0"/>
        <v>52.38</v>
      </c>
      <c r="N34" s="4" t="str">
        <f t="shared" si="1"/>
        <v>Liberica</v>
      </c>
      <c r="O34" t="str">
        <f t="shared" si="2"/>
        <v>Medium</v>
      </c>
      <c r="P34" t="str">
        <f>_xlfn.XLOOKUP(C34,customers!$A$1:$A$1001,customers!$I$1:$I$1001,0)</f>
        <v>No</v>
      </c>
    </row>
    <row r="35" spans="1:16" x14ac:dyDescent="0.3">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INDEX(products!$A$1:$G$49,MATCH('Working Sheet'!$D35,products!$A$1:$A$49,0),MATCH('Working Sheet'!I$1,products!$A$1:$G$1,0))</f>
        <v>Lib</v>
      </c>
      <c r="J35" t="str">
        <f>INDEX(products!$A$1:$G$49,MATCH('Working Sheet'!$D35,products!$A$1:$A$49,0),MATCH('Working Sheet'!J$1,products!$A$1:$G$1,0))</f>
        <v>L</v>
      </c>
      <c r="K35" s="7">
        <f>INDEX(products!$A$1:$G$49,MATCH('Working Sheet'!$D35,products!$A$1:$A$49,0),MATCH('Working Sheet'!K$1,products!$A$1:$G$1,0))</f>
        <v>0.2</v>
      </c>
      <c r="L35" s="8">
        <f>INDEX(products!$A$1:$G$49,MATCH('Working Sheet'!$D35,products!$A$1:$A$49,0),MATCH('Working Sheet'!L$1,products!$A$1:$G$1,0))</f>
        <v>4.7549999999999999</v>
      </c>
      <c r="M35" s="8">
        <f t="shared" si="0"/>
        <v>23.774999999999999</v>
      </c>
      <c r="N35" s="4" t="str">
        <f t="shared" si="1"/>
        <v>Liberica</v>
      </c>
      <c r="O35" t="str">
        <f t="shared" si="2"/>
        <v>Light</v>
      </c>
      <c r="P35" t="str">
        <f>_xlfn.XLOOKUP(C35,customers!$A$1:$A$1001,customers!$I$1:$I$1001,0)</f>
        <v>No</v>
      </c>
    </row>
    <row r="36" spans="1:16" x14ac:dyDescent="0.3">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INDEX(products!$A$1:$G$49,MATCH('Working Sheet'!$D36,products!$A$1:$A$49,0),MATCH('Working Sheet'!I$1,products!$A$1:$G$1,0))</f>
        <v>Lib</v>
      </c>
      <c r="J36" t="str">
        <f>INDEX(products!$A$1:$G$49,MATCH('Working Sheet'!$D36,products!$A$1:$A$49,0),MATCH('Working Sheet'!J$1,products!$A$1:$G$1,0))</f>
        <v>L</v>
      </c>
      <c r="K36" s="7">
        <f>INDEX(products!$A$1:$G$49,MATCH('Working Sheet'!$D36,products!$A$1:$A$49,0),MATCH('Working Sheet'!K$1,products!$A$1:$G$1,0))</f>
        <v>0.5</v>
      </c>
      <c r="L36" s="8">
        <f>INDEX(products!$A$1:$G$49,MATCH('Working Sheet'!$D36,products!$A$1:$A$49,0),MATCH('Working Sheet'!L$1,products!$A$1:$G$1,0))</f>
        <v>9.51</v>
      </c>
      <c r="M36" s="8">
        <f t="shared" si="0"/>
        <v>57.06</v>
      </c>
      <c r="N36" s="4" t="str">
        <f t="shared" si="1"/>
        <v>Liberica</v>
      </c>
      <c r="O36" t="str">
        <f t="shared" si="2"/>
        <v>Light</v>
      </c>
      <c r="P36" t="str">
        <f>_xlfn.XLOOKUP(C36,customers!$A$1:$A$1001,customers!$I$1:$I$1001,0)</f>
        <v>Yes</v>
      </c>
    </row>
    <row r="37" spans="1:16" x14ac:dyDescent="0.3">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INDEX(products!$A$1:$G$49,MATCH('Working Sheet'!$D37,products!$A$1:$A$49,0),MATCH('Working Sheet'!I$1,products!$A$1:$G$1,0))</f>
        <v>Ara</v>
      </c>
      <c r="J37" t="str">
        <f>INDEX(products!$A$1:$G$49,MATCH('Working Sheet'!$D37,products!$A$1:$A$49,0),MATCH('Working Sheet'!J$1,products!$A$1:$G$1,0))</f>
        <v>D</v>
      </c>
      <c r="K37" s="7">
        <f>INDEX(products!$A$1:$G$49,MATCH('Working Sheet'!$D37,products!$A$1:$A$49,0),MATCH('Working Sheet'!K$1,products!$A$1:$G$1,0))</f>
        <v>0.5</v>
      </c>
      <c r="L37" s="8">
        <f>INDEX(products!$A$1:$G$49,MATCH('Working Sheet'!$D37,products!$A$1:$A$49,0),MATCH('Working Sheet'!L$1,products!$A$1:$G$1,0))</f>
        <v>5.97</v>
      </c>
      <c r="M37" s="8">
        <f t="shared" si="0"/>
        <v>35.82</v>
      </c>
      <c r="N37" s="4" t="str">
        <f t="shared" si="1"/>
        <v>Arabica</v>
      </c>
      <c r="O37" t="str">
        <f t="shared" si="2"/>
        <v>Dark</v>
      </c>
      <c r="P37" t="str">
        <f>_xlfn.XLOOKUP(C37,customers!$A$1:$A$1001,customers!$I$1:$I$1001,0)</f>
        <v>No</v>
      </c>
    </row>
    <row r="38" spans="1:16" x14ac:dyDescent="0.3">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INDEX(products!$A$1:$G$49,MATCH('Working Sheet'!$D38,products!$A$1:$A$49,0),MATCH('Working Sheet'!I$1,products!$A$1:$G$1,0))</f>
        <v>Lib</v>
      </c>
      <c r="J38" t="str">
        <f>INDEX(products!$A$1:$G$49,MATCH('Working Sheet'!$D38,products!$A$1:$A$49,0),MATCH('Working Sheet'!J$1,products!$A$1:$G$1,0))</f>
        <v>M</v>
      </c>
      <c r="K38" s="7">
        <f>INDEX(products!$A$1:$G$49,MATCH('Working Sheet'!$D38,products!$A$1:$A$49,0),MATCH('Working Sheet'!K$1,products!$A$1:$G$1,0))</f>
        <v>0.2</v>
      </c>
      <c r="L38" s="8">
        <f>INDEX(products!$A$1:$G$49,MATCH('Working Sheet'!$D38,products!$A$1:$A$49,0),MATCH('Working Sheet'!L$1,products!$A$1:$G$1,0))</f>
        <v>4.3650000000000002</v>
      </c>
      <c r="M38" s="8">
        <f t="shared" si="0"/>
        <v>8.73</v>
      </c>
      <c r="N38" s="4" t="str">
        <f t="shared" si="1"/>
        <v>Liberica</v>
      </c>
      <c r="O38" t="str">
        <f t="shared" si="2"/>
        <v>Medium</v>
      </c>
      <c r="P38" t="str">
        <f>_xlfn.XLOOKUP(C38,customers!$A$1:$A$1001,customers!$I$1:$I$1001,0)</f>
        <v>No</v>
      </c>
    </row>
    <row r="39" spans="1:16" x14ac:dyDescent="0.3">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INDEX(products!$A$1:$G$49,MATCH('Working Sheet'!$D39,products!$A$1:$A$49,0),MATCH('Working Sheet'!I$1,products!$A$1:$G$1,0))</f>
        <v>Lib</v>
      </c>
      <c r="J39" t="str">
        <f>INDEX(products!$A$1:$G$49,MATCH('Working Sheet'!$D39,products!$A$1:$A$49,0),MATCH('Working Sheet'!J$1,products!$A$1:$G$1,0))</f>
        <v>L</v>
      </c>
      <c r="K39" s="7">
        <f>INDEX(products!$A$1:$G$49,MATCH('Working Sheet'!$D39,products!$A$1:$A$49,0),MATCH('Working Sheet'!K$1,products!$A$1:$G$1,0))</f>
        <v>0.5</v>
      </c>
      <c r="L39" s="8">
        <f>INDEX(products!$A$1:$G$49,MATCH('Working Sheet'!$D39,products!$A$1:$A$49,0),MATCH('Working Sheet'!L$1,products!$A$1:$G$1,0))</f>
        <v>9.51</v>
      </c>
      <c r="M39" s="8">
        <f t="shared" si="0"/>
        <v>28.53</v>
      </c>
      <c r="N39" s="4" t="str">
        <f t="shared" si="1"/>
        <v>Liberica</v>
      </c>
      <c r="O39" t="str">
        <f t="shared" si="2"/>
        <v>Light</v>
      </c>
      <c r="P39" t="str">
        <f>_xlfn.XLOOKUP(C39,customers!$A$1:$A$1001,customers!$I$1:$I$1001,0)</f>
        <v>No</v>
      </c>
    </row>
    <row r="40" spans="1:16" x14ac:dyDescent="0.3">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INDEX(products!$A$1:$G$49,MATCH('Working Sheet'!$D40,products!$A$1:$A$49,0),MATCH('Working Sheet'!I$1,products!$A$1:$G$1,0))</f>
        <v>Rob</v>
      </c>
      <c r="J40" t="str">
        <f>INDEX(products!$A$1:$G$49,MATCH('Working Sheet'!$D40,products!$A$1:$A$49,0),MATCH('Working Sheet'!J$1,products!$A$1:$G$1,0))</f>
        <v>M</v>
      </c>
      <c r="K40" s="7">
        <f>INDEX(products!$A$1:$G$49,MATCH('Working Sheet'!$D40,products!$A$1:$A$49,0),MATCH('Working Sheet'!K$1,products!$A$1:$G$1,0))</f>
        <v>2.5</v>
      </c>
      <c r="L40" s="8">
        <f>INDEX(products!$A$1:$G$49,MATCH('Working Sheet'!$D40,products!$A$1:$A$49,0),MATCH('Working Sheet'!L$1,products!$A$1:$G$1,0))</f>
        <v>22.884999999999998</v>
      </c>
      <c r="M40" s="8">
        <f t="shared" si="0"/>
        <v>114.42499999999998</v>
      </c>
      <c r="N40" s="4" t="str">
        <f t="shared" si="1"/>
        <v>Robusta</v>
      </c>
      <c r="O40" t="str">
        <f t="shared" si="2"/>
        <v>Medium</v>
      </c>
      <c r="P40" t="str">
        <f>_xlfn.XLOOKUP(C40,customers!$A$1:$A$1001,customers!$I$1:$I$1001,0)</f>
        <v>No</v>
      </c>
    </row>
    <row r="41" spans="1:16" x14ac:dyDescent="0.3">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INDEX(products!$A$1:$G$49,MATCH('Working Sheet'!$D41,products!$A$1:$A$49,0),MATCH('Working Sheet'!I$1,products!$A$1:$G$1,0))</f>
        <v>Rob</v>
      </c>
      <c r="J41" t="str">
        <f>INDEX(products!$A$1:$G$49,MATCH('Working Sheet'!$D41,products!$A$1:$A$49,0),MATCH('Working Sheet'!J$1,products!$A$1:$G$1,0))</f>
        <v>M</v>
      </c>
      <c r="K41" s="7">
        <f>INDEX(products!$A$1:$G$49,MATCH('Working Sheet'!$D41,products!$A$1:$A$49,0),MATCH('Working Sheet'!K$1,products!$A$1:$G$1,0))</f>
        <v>1</v>
      </c>
      <c r="L41" s="8">
        <f>INDEX(products!$A$1:$G$49,MATCH('Working Sheet'!$D41,products!$A$1:$A$49,0),MATCH('Working Sheet'!L$1,products!$A$1:$G$1,0))</f>
        <v>9.9499999999999993</v>
      </c>
      <c r="M41" s="8">
        <f t="shared" si="0"/>
        <v>59.699999999999996</v>
      </c>
      <c r="N41" s="4" t="str">
        <f t="shared" si="1"/>
        <v>Robusta</v>
      </c>
      <c r="O41" t="str">
        <f t="shared" si="2"/>
        <v>Medium</v>
      </c>
      <c r="P41" t="str">
        <f>_xlfn.XLOOKUP(C41,customers!$A$1:$A$1001,customers!$I$1:$I$1001,0)</f>
        <v>Yes</v>
      </c>
    </row>
    <row r="42" spans="1:16" x14ac:dyDescent="0.3">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INDEX(products!$A$1:$G$49,MATCH('Working Sheet'!$D42,products!$A$1:$A$49,0),MATCH('Working Sheet'!I$1,products!$A$1:$G$1,0))</f>
        <v>Lib</v>
      </c>
      <c r="J42" t="str">
        <f>INDEX(products!$A$1:$G$49,MATCH('Working Sheet'!$D42,products!$A$1:$A$49,0),MATCH('Working Sheet'!J$1,products!$A$1:$G$1,0))</f>
        <v>M</v>
      </c>
      <c r="K42" s="7">
        <f>INDEX(products!$A$1:$G$49,MATCH('Working Sheet'!$D42,products!$A$1:$A$49,0),MATCH('Working Sheet'!K$1,products!$A$1:$G$1,0))</f>
        <v>1</v>
      </c>
      <c r="L42" s="8">
        <f>INDEX(products!$A$1:$G$49,MATCH('Working Sheet'!$D42,products!$A$1:$A$49,0),MATCH('Working Sheet'!L$1,products!$A$1:$G$1,0))</f>
        <v>14.55</v>
      </c>
      <c r="M42" s="8">
        <f t="shared" si="0"/>
        <v>43.650000000000006</v>
      </c>
      <c r="N42" s="4" t="str">
        <f t="shared" si="1"/>
        <v>Liberica</v>
      </c>
      <c r="O42" t="str">
        <f t="shared" si="2"/>
        <v>Medium</v>
      </c>
      <c r="P42" t="str">
        <f>_xlfn.XLOOKUP(C42,customers!$A$1:$A$1001,customers!$I$1:$I$1001,0)</f>
        <v>No</v>
      </c>
    </row>
    <row r="43" spans="1:16" x14ac:dyDescent="0.3">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INDEX(products!$A$1:$G$49,MATCH('Working Sheet'!$D43,products!$A$1:$A$49,0),MATCH('Working Sheet'!I$1,products!$A$1:$G$1,0))</f>
        <v>Exc</v>
      </c>
      <c r="J43" t="str">
        <f>INDEX(products!$A$1:$G$49,MATCH('Working Sheet'!$D43,products!$A$1:$A$49,0),MATCH('Working Sheet'!J$1,products!$A$1:$G$1,0))</f>
        <v>D</v>
      </c>
      <c r="K43" s="7">
        <f>INDEX(products!$A$1:$G$49,MATCH('Working Sheet'!$D43,products!$A$1:$A$49,0),MATCH('Working Sheet'!K$1,products!$A$1:$G$1,0))</f>
        <v>0.2</v>
      </c>
      <c r="L43" s="8">
        <f>INDEX(products!$A$1:$G$49,MATCH('Working Sheet'!$D43,products!$A$1:$A$49,0),MATCH('Working Sheet'!L$1,products!$A$1:$G$1,0))</f>
        <v>3.645</v>
      </c>
      <c r="M43" s="8">
        <f t="shared" si="0"/>
        <v>7.29</v>
      </c>
      <c r="N43" s="4" t="str">
        <f t="shared" si="1"/>
        <v>Excelsa</v>
      </c>
      <c r="O43" t="str">
        <f t="shared" si="2"/>
        <v>Dark</v>
      </c>
      <c r="P43" t="str">
        <f>_xlfn.XLOOKUP(C43,customers!$A$1:$A$1001,customers!$I$1:$I$1001,0)</f>
        <v>Yes</v>
      </c>
    </row>
    <row r="44" spans="1:16" x14ac:dyDescent="0.3">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INDEX(products!$A$1:$G$49,MATCH('Working Sheet'!$D44,products!$A$1:$A$49,0),MATCH('Working Sheet'!I$1,products!$A$1:$G$1,0))</f>
        <v>Rob</v>
      </c>
      <c r="J44" t="str">
        <f>INDEX(products!$A$1:$G$49,MATCH('Working Sheet'!$D44,products!$A$1:$A$49,0),MATCH('Working Sheet'!J$1,products!$A$1:$G$1,0))</f>
        <v>D</v>
      </c>
      <c r="K44" s="7">
        <f>INDEX(products!$A$1:$G$49,MATCH('Working Sheet'!$D44,products!$A$1:$A$49,0),MATCH('Working Sheet'!K$1,products!$A$1:$G$1,0))</f>
        <v>0.2</v>
      </c>
      <c r="L44" s="8">
        <f>INDEX(products!$A$1:$G$49,MATCH('Working Sheet'!$D44,products!$A$1:$A$49,0),MATCH('Working Sheet'!L$1,products!$A$1:$G$1,0))</f>
        <v>2.6849999999999996</v>
      </c>
      <c r="M44" s="8">
        <f t="shared" si="0"/>
        <v>8.0549999999999997</v>
      </c>
      <c r="N44" s="4" t="str">
        <f t="shared" si="1"/>
        <v>Robusta</v>
      </c>
      <c r="O44" t="str">
        <f t="shared" si="2"/>
        <v>Dark</v>
      </c>
      <c r="P44" t="str">
        <f>_xlfn.XLOOKUP(C44,customers!$A$1:$A$1001,customers!$I$1:$I$1001,0)</f>
        <v>Yes</v>
      </c>
    </row>
    <row r="45" spans="1:16" x14ac:dyDescent="0.3">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INDEX(products!$A$1:$G$49,MATCH('Working Sheet'!$D45,products!$A$1:$A$49,0),MATCH('Working Sheet'!I$1,products!$A$1:$G$1,0))</f>
        <v>Lib</v>
      </c>
      <c r="J45" t="str">
        <f>INDEX(products!$A$1:$G$49,MATCH('Working Sheet'!$D45,products!$A$1:$A$49,0),MATCH('Working Sheet'!J$1,products!$A$1:$G$1,0))</f>
        <v>L</v>
      </c>
      <c r="K45" s="7">
        <f>INDEX(products!$A$1:$G$49,MATCH('Working Sheet'!$D45,products!$A$1:$A$49,0),MATCH('Working Sheet'!K$1,products!$A$1:$G$1,0))</f>
        <v>2.5</v>
      </c>
      <c r="L45" s="8">
        <f>INDEX(products!$A$1:$G$49,MATCH('Working Sheet'!$D45,products!$A$1:$A$49,0),MATCH('Working Sheet'!L$1,products!$A$1:$G$1,0))</f>
        <v>36.454999999999998</v>
      </c>
      <c r="M45" s="8">
        <f t="shared" si="0"/>
        <v>72.91</v>
      </c>
      <c r="N45" s="4" t="str">
        <f t="shared" si="1"/>
        <v>Liberica</v>
      </c>
      <c r="O45" t="str">
        <f t="shared" si="2"/>
        <v>Light</v>
      </c>
      <c r="P45" t="str">
        <f>_xlfn.XLOOKUP(C45,customers!$A$1:$A$1001,customers!$I$1:$I$1001,0)</f>
        <v>No</v>
      </c>
    </row>
    <row r="46" spans="1:16" x14ac:dyDescent="0.3">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INDEX(products!$A$1:$G$49,MATCH('Working Sheet'!$D46,products!$A$1:$A$49,0),MATCH('Working Sheet'!I$1,products!$A$1:$G$1,0))</f>
        <v>Exc</v>
      </c>
      <c r="J46" t="str">
        <f>INDEX(products!$A$1:$G$49,MATCH('Working Sheet'!$D46,products!$A$1:$A$49,0),MATCH('Working Sheet'!J$1,products!$A$1:$G$1,0))</f>
        <v>M</v>
      </c>
      <c r="K46" s="7">
        <f>INDEX(products!$A$1:$G$49,MATCH('Working Sheet'!$D46,products!$A$1:$A$49,0),MATCH('Working Sheet'!K$1,products!$A$1:$G$1,0))</f>
        <v>0.5</v>
      </c>
      <c r="L46" s="8">
        <f>INDEX(products!$A$1:$G$49,MATCH('Working Sheet'!$D46,products!$A$1:$A$49,0),MATCH('Working Sheet'!L$1,products!$A$1:$G$1,0))</f>
        <v>8.25</v>
      </c>
      <c r="M46" s="8">
        <f t="shared" si="0"/>
        <v>16.5</v>
      </c>
      <c r="N46" s="4" t="str">
        <f t="shared" si="1"/>
        <v>Excelsa</v>
      </c>
      <c r="O46" t="str">
        <f t="shared" si="2"/>
        <v>Medium</v>
      </c>
      <c r="P46" t="str">
        <f>_xlfn.XLOOKUP(C46,customers!$A$1:$A$1001,customers!$I$1:$I$1001,0)</f>
        <v>Yes</v>
      </c>
    </row>
    <row r="47" spans="1:16" x14ac:dyDescent="0.3">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INDEX(products!$A$1:$G$49,MATCH('Working Sheet'!$D47,products!$A$1:$A$49,0),MATCH('Working Sheet'!I$1,products!$A$1:$G$1,0))</f>
        <v>Lib</v>
      </c>
      <c r="J47" t="str">
        <f>INDEX(products!$A$1:$G$49,MATCH('Working Sheet'!$D47,products!$A$1:$A$49,0),MATCH('Working Sheet'!J$1,products!$A$1:$G$1,0))</f>
        <v>D</v>
      </c>
      <c r="K47" s="7">
        <f>INDEX(products!$A$1:$G$49,MATCH('Working Sheet'!$D47,products!$A$1:$A$49,0),MATCH('Working Sheet'!K$1,products!$A$1:$G$1,0))</f>
        <v>2.5</v>
      </c>
      <c r="L47" s="8">
        <f>INDEX(products!$A$1:$G$49,MATCH('Working Sheet'!$D47,products!$A$1:$A$49,0),MATCH('Working Sheet'!L$1,products!$A$1:$G$1,0))</f>
        <v>29.784999999999997</v>
      </c>
      <c r="M47" s="8">
        <f t="shared" si="0"/>
        <v>178.70999999999998</v>
      </c>
      <c r="N47" s="4" t="str">
        <f t="shared" si="1"/>
        <v>Liberica</v>
      </c>
      <c r="O47" t="str">
        <f t="shared" si="2"/>
        <v>Dark</v>
      </c>
      <c r="P47" t="str">
        <f>_xlfn.XLOOKUP(C47,customers!$A$1:$A$1001,customers!$I$1:$I$1001,0)</f>
        <v>No</v>
      </c>
    </row>
    <row r="48" spans="1:16" x14ac:dyDescent="0.3">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INDEX(products!$A$1:$G$49,MATCH('Working Sheet'!$D48,products!$A$1:$A$49,0),MATCH('Working Sheet'!I$1,products!$A$1:$G$1,0))</f>
        <v>Exc</v>
      </c>
      <c r="J48" t="str">
        <f>INDEX(products!$A$1:$G$49,MATCH('Working Sheet'!$D48,products!$A$1:$A$49,0),MATCH('Working Sheet'!J$1,products!$A$1:$G$1,0))</f>
        <v>M</v>
      </c>
      <c r="K48" s="7">
        <f>INDEX(products!$A$1:$G$49,MATCH('Working Sheet'!$D48,products!$A$1:$A$49,0),MATCH('Working Sheet'!K$1,products!$A$1:$G$1,0))</f>
        <v>2.5</v>
      </c>
      <c r="L48" s="8">
        <f>INDEX(products!$A$1:$G$49,MATCH('Working Sheet'!$D48,products!$A$1:$A$49,0),MATCH('Working Sheet'!L$1,products!$A$1:$G$1,0))</f>
        <v>31.624999999999996</v>
      </c>
      <c r="M48" s="8">
        <f t="shared" si="0"/>
        <v>63.249999999999993</v>
      </c>
      <c r="N48" s="4" t="str">
        <f t="shared" si="1"/>
        <v>Excelsa</v>
      </c>
      <c r="O48" t="str">
        <f t="shared" si="2"/>
        <v>Medium</v>
      </c>
      <c r="P48" t="str">
        <f>_xlfn.XLOOKUP(C48,customers!$A$1:$A$1001,customers!$I$1:$I$1001,0)</f>
        <v>Yes</v>
      </c>
    </row>
    <row r="49" spans="1:16" x14ac:dyDescent="0.3">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INDEX(products!$A$1:$G$49,MATCH('Working Sheet'!$D49,products!$A$1:$A$49,0),MATCH('Working Sheet'!I$1,products!$A$1:$G$1,0))</f>
        <v>Ara</v>
      </c>
      <c r="J49" t="str">
        <f>INDEX(products!$A$1:$G$49,MATCH('Working Sheet'!$D49,products!$A$1:$A$49,0),MATCH('Working Sheet'!J$1,products!$A$1:$G$1,0))</f>
        <v>L</v>
      </c>
      <c r="K49" s="7">
        <f>INDEX(products!$A$1:$G$49,MATCH('Working Sheet'!$D49,products!$A$1:$A$49,0),MATCH('Working Sheet'!K$1,products!$A$1:$G$1,0))</f>
        <v>0.2</v>
      </c>
      <c r="L49" s="8">
        <f>INDEX(products!$A$1:$G$49,MATCH('Working Sheet'!$D49,products!$A$1:$A$49,0),MATCH('Working Sheet'!L$1,products!$A$1:$G$1,0))</f>
        <v>3.8849999999999998</v>
      </c>
      <c r="M49" s="8">
        <f t="shared" si="0"/>
        <v>7.77</v>
      </c>
      <c r="N49" s="4" t="str">
        <f t="shared" si="1"/>
        <v>Arabica</v>
      </c>
      <c r="O49" t="str">
        <f t="shared" si="2"/>
        <v>Light</v>
      </c>
      <c r="P49" t="str">
        <f>_xlfn.XLOOKUP(C49,customers!$A$1:$A$1001,customers!$I$1:$I$1001,0)</f>
        <v>Yes</v>
      </c>
    </row>
    <row r="50" spans="1:16" x14ac:dyDescent="0.3">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INDEX(products!$A$1:$G$49,MATCH('Working Sheet'!$D50,products!$A$1:$A$49,0),MATCH('Working Sheet'!I$1,products!$A$1:$G$1,0))</f>
        <v>Ara</v>
      </c>
      <c r="J50" t="str">
        <f>INDEX(products!$A$1:$G$49,MATCH('Working Sheet'!$D50,products!$A$1:$A$49,0),MATCH('Working Sheet'!J$1,products!$A$1:$G$1,0))</f>
        <v>D</v>
      </c>
      <c r="K50" s="7">
        <f>INDEX(products!$A$1:$G$49,MATCH('Working Sheet'!$D50,products!$A$1:$A$49,0),MATCH('Working Sheet'!K$1,products!$A$1:$G$1,0))</f>
        <v>2.5</v>
      </c>
      <c r="L50" s="8">
        <f>INDEX(products!$A$1:$G$49,MATCH('Working Sheet'!$D50,products!$A$1:$A$49,0),MATCH('Working Sheet'!L$1,products!$A$1:$G$1,0))</f>
        <v>22.884999999999998</v>
      </c>
      <c r="M50" s="8">
        <f t="shared" si="0"/>
        <v>91.539999999999992</v>
      </c>
      <c r="N50" s="4" t="str">
        <f t="shared" si="1"/>
        <v>Arabica</v>
      </c>
      <c r="O50" t="str">
        <f t="shared" si="2"/>
        <v>Dark</v>
      </c>
      <c r="P50" t="str">
        <f>_xlfn.XLOOKUP(C50,customers!$A$1:$A$1001,customers!$I$1:$I$1001,0)</f>
        <v>No</v>
      </c>
    </row>
    <row r="51" spans="1:16" x14ac:dyDescent="0.3">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INDEX(products!$A$1:$G$49,MATCH('Working Sheet'!$D51,products!$A$1:$A$49,0),MATCH('Working Sheet'!I$1,products!$A$1:$G$1,0))</f>
        <v>Ara</v>
      </c>
      <c r="J51" t="str">
        <f>INDEX(products!$A$1:$G$49,MATCH('Working Sheet'!$D51,products!$A$1:$A$49,0),MATCH('Working Sheet'!J$1,products!$A$1:$G$1,0))</f>
        <v>L</v>
      </c>
      <c r="K51" s="7">
        <f>INDEX(products!$A$1:$G$49,MATCH('Working Sheet'!$D51,products!$A$1:$A$49,0),MATCH('Working Sheet'!K$1,products!$A$1:$G$1,0))</f>
        <v>1</v>
      </c>
      <c r="L51" s="8">
        <f>INDEX(products!$A$1:$G$49,MATCH('Working Sheet'!$D51,products!$A$1:$A$49,0),MATCH('Working Sheet'!L$1,products!$A$1:$G$1,0))</f>
        <v>12.95</v>
      </c>
      <c r="M51" s="8">
        <f t="shared" si="0"/>
        <v>38.849999999999994</v>
      </c>
      <c r="N51" s="4" t="str">
        <f t="shared" si="1"/>
        <v>Arabica</v>
      </c>
      <c r="O51" t="str">
        <f t="shared" si="2"/>
        <v>Light</v>
      </c>
      <c r="P51" t="str">
        <f>_xlfn.XLOOKUP(C51,customers!$A$1:$A$1001,customers!$I$1:$I$1001,0)</f>
        <v>No</v>
      </c>
    </row>
    <row r="52" spans="1:16" x14ac:dyDescent="0.3">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INDEX(products!$A$1:$G$49,MATCH('Working Sheet'!$D52,products!$A$1:$A$49,0),MATCH('Working Sheet'!I$1,products!$A$1:$G$1,0))</f>
        <v>Lib</v>
      </c>
      <c r="J52" t="str">
        <f>INDEX(products!$A$1:$G$49,MATCH('Working Sheet'!$D52,products!$A$1:$A$49,0),MATCH('Working Sheet'!J$1,products!$A$1:$G$1,0))</f>
        <v>D</v>
      </c>
      <c r="K52" s="7">
        <f>INDEX(products!$A$1:$G$49,MATCH('Working Sheet'!$D52,products!$A$1:$A$49,0),MATCH('Working Sheet'!K$1,products!$A$1:$G$1,0))</f>
        <v>0.5</v>
      </c>
      <c r="L52" s="8">
        <f>INDEX(products!$A$1:$G$49,MATCH('Working Sheet'!$D52,products!$A$1:$A$49,0),MATCH('Working Sheet'!L$1,products!$A$1:$G$1,0))</f>
        <v>7.77</v>
      </c>
      <c r="M52" s="8">
        <f t="shared" si="0"/>
        <v>15.54</v>
      </c>
      <c r="N52" s="4" t="str">
        <f t="shared" si="1"/>
        <v>Liberica</v>
      </c>
      <c r="O52" t="str">
        <f t="shared" si="2"/>
        <v>Dark</v>
      </c>
      <c r="P52" t="str">
        <f>_xlfn.XLOOKUP(C52,customers!$A$1:$A$1001,customers!$I$1:$I$1001,0)</f>
        <v>No</v>
      </c>
    </row>
    <row r="53" spans="1:16" x14ac:dyDescent="0.3">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INDEX(products!$A$1:$G$49,MATCH('Working Sheet'!$D53,products!$A$1:$A$49,0),MATCH('Working Sheet'!I$1,products!$A$1:$G$1,0))</f>
        <v>Lib</v>
      </c>
      <c r="J53" t="str">
        <f>INDEX(products!$A$1:$G$49,MATCH('Working Sheet'!$D53,products!$A$1:$A$49,0),MATCH('Working Sheet'!J$1,products!$A$1:$G$1,0))</f>
        <v>L</v>
      </c>
      <c r="K53" s="7">
        <f>INDEX(products!$A$1:$G$49,MATCH('Working Sheet'!$D53,products!$A$1:$A$49,0),MATCH('Working Sheet'!K$1,products!$A$1:$G$1,0))</f>
        <v>2.5</v>
      </c>
      <c r="L53" s="8">
        <f>INDEX(products!$A$1:$G$49,MATCH('Working Sheet'!$D53,products!$A$1:$A$49,0),MATCH('Working Sheet'!L$1,products!$A$1:$G$1,0))</f>
        <v>36.454999999999998</v>
      </c>
      <c r="M53" s="8">
        <f t="shared" si="0"/>
        <v>145.82</v>
      </c>
      <c r="N53" s="4" t="str">
        <f t="shared" si="1"/>
        <v>Liberica</v>
      </c>
      <c r="O53" t="str">
        <f t="shared" si="2"/>
        <v>Light</v>
      </c>
      <c r="P53" t="str">
        <f>_xlfn.XLOOKUP(C53,customers!$A$1:$A$1001,customers!$I$1:$I$1001,0)</f>
        <v>Yes</v>
      </c>
    </row>
    <row r="54" spans="1:16" x14ac:dyDescent="0.3">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INDEX(products!$A$1:$G$49,MATCH('Working Sheet'!$D54,products!$A$1:$A$49,0),MATCH('Working Sheet'!I$1,products!$A$1:$G$1,0))</f>
        <v>Rob</v>
      </c>
      <c r="J54" t="str">
        <f>INDEX(products!$A$1:$G$49,MATCH('Working Sheet'!$D54,products!$A$1:$A$49,0),MATCH('Working Sheet'!J$1,products!$A$1:$G$1,0))</f>
        <v>M</v>
      </c>
      <c r="K54" s="7">
        <f>INDEX(products!$A$1:$G$49,MATCH('Working Sheet'!$D54,products!$A$1:$A$49,0),MATCH('Working Sheet'!K$1,products!$A$1:$G$1,0))</f>
        <v>0.5</v>
      </c>
      <c r="L54" s="8">
        <f>INDEX(products!$A$1:$G$49,MATCH('Working Sheet'!$D54,products!$A$1:$A$49,0),MATCH('Working Sheet'!L$1,products!$A$1:$G$1,0))</f>
        <v>5.97</v>
      </c>
      <c r="M54" s="8">
        <f t="shared" si="0"/>
        <v>29.849999999999998</v>
      </c>
      <c r="N54" s="4" t="str">
        <f t="shared" si="1"/>
        <v>Robusta</v>
      </c>
      <c r="O54" t="str">
        <f t="shared" si="2"/>
        <v>Medium</v>
      </c>
      <c r="P54" t="str">
        <f>_xlfn.XLOOKUP(C54,customers!$A$1:$A$1001,customers!$I$1:$I$1001,0)</f>
        <v>No</v>
      </c>
    </row>
    <row r="55" spans="1:16" x14ac:dyDescent="0.3">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INDEX(products!$A$1:$G$49,MATCH('Working Sheet'!$D55,products!$A$1:$A$49,0),MATCH('Working Sheet'!I$1,products!$A$1:$G$1,0))</f>
        <v>Lib</v>
      </c>
      <c r="J55" t="str">
        <f>INDEX(products!$A$1:$G$49,MATCH('Working Sheet'!$D55,products!$A$1:$A$49,0),MATCH('Working Sheet'!J$1,products!$A$1:$G$1,0))</f>
        <v>L</v>
      </c>
      <c r="K55" s="7">
        <f>INDEX(products!$A$1:$G$49,MATCH('Working Sheet'!$D55,products!$A$1:$A$49,0),MATCH('Working Sheet'!K$1,products!$A$1:$G$1,0))</f>
        <v>2.5</v>
      </c>
      <c r="L55" s="8">
        <f>INDEX(products!$A$1:$G$49,MATCH('Working Sheet'!$D55,products!$A$1:$A$49,0),MATCH('Working Sheet'!L$1,products!$A$1:$G$1,0))</f>
        <v>36.454999999999998</v>
      </c>
      <c r="M55" s="8">
        <f t="shared" si="0"/>
        <v>72.91</v>
      </c>
      <c r="N55" s="4" t="str">
        <f t="shared" si="1"/>
        <v>Liberica</v>
      </c>
      <c r="O55" t="str">
        <f t="shared" si="2"/>
        <v>Light</v>
      </c>
      <c r="P55" t="str">
        <f>_xlfn.XLOOKUP(C55,customers!$A$1:$A$1001,customers!$I$1:$I$1001,0)</f>
        <v>No</v>
      </c>
    </row>
    <row r="56" spans="1:16" x14ac:dyDescent="0.3">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INDEX(products!$A$1:$G$49,MATCH('Working Sheet'!$D56,products!$A$1:$A$49,0),MATCH('Working Sheet'!I$1,products!$A$1:$G$1,0))</f>
        <v>Lib</v>
      </c>
      <c r="J56" t="str">
        <f>INDEX(products!$A$1:$G$49,MATCH('Working Sheet'!$D56,products!$A$1:$A$49,0),MATCH('Working Sheet'!J$1,products!$A$1:$G$1,0))</f>
        <v>M</v>
      </c>
      <c r="K56" s="7">
        <f>INDEX(products!$A$1:$G$49,MATCH('Working Sheet'!$D56,products!$A$1:$A$49,0),MATCH('Working Sheet'!K$1,products!$A$1:$G$1,0))</f>
        <v>1</v>
      </c>
      <c r="L56" s="8">
        <f>INDEX(products!$A$1:$G$49,MATCH('Working Sheet'!$D56,products!$A$1:$A$49,0),MATCH('Working Sheet'!L$1,products!$A$1:$G$1,0))</f>
        <v>14.55</v>
      </c>
      <c r="M56" s="8">
        <f t="shared" si="0"/>
        <v>72.75</v>
      </c>
      <c r="N56" s="4" t="str">
        <f t="shared" si="1"/>
        <v>Liberica</v>
      </c>
      <c r="O56" t="str">
        <f t="shared" si="2"/>
        <v>Medium</v>
      </c>
      <c r="P56" t="str">
        <f>_xlfn.XLOOKUP(C56,customers!$A$1:$A$1001,customers!$I$1:$I$1001,0)</f>
        <v>No</v>
      </c>
    </row>
    <row r="57" spans="1:16" x14ac:dyDescent="0.3">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INDEX(products!$A$1:$G$49,MATCH('Working Sheet'!$D57,products!$A$1:$A$49,0),MATCH('Working Sheet'!I$1,products!$A$1:$G$1,0))</f>
        <v>Lib</v>
      </c>
      <c r="J57" t="str">
        <f>INDEX(products!$A$1:$G$49,MATCH('Working Sheet'!$D57,products!$A$1:$A$49,0),MATCH('Working Sheet'!J$1,products!$A$1:$G$1,0))</f>
        <v>L</v>
      </c>
      <c r="K57" s="7">
        <f>INDEX(products!$A$1:$G$49,MATCH('Working Sheet'!$D57,products!$A$1:$A$49,0),MATCH('Working Sheet'!K$1,products!$A$1:$G$1,0))</f>
        <v>1</v>
      </c>
      <c r="L57" s="8">
        <f>INDEX(products!$A$1:$G$49,MATCH('Working Sheet'!$D57,products!$A$1:$A$49,0),MATCH('Working Sheet'!L$1,products!$A$1:$G$1,0))</f>
        <v>15.85</v>
      </c>
      <c r="M57" s="8">
        <f t="shared" si="0"/>
        <v>47.55</v>
      </c>
      <c r="N57" s="4" t="str">
        <f t="shared" si="1"/>
        <v>Liberica</v>
      </c>
      <c r="O57" t="str">
        <f t="shared" si="2"/>
        <v>Light</v>
      </c>
      <c r="P57" t="str">
        <f>_xlfn.XLOOKUP(C57,customers!$A$1:$A$1001,customers!$I$1:$I$1001,0)</f>
        <v>No</v>
      </c>
    </row>
    <row r="58" spans="1:16" x14ac:dyDescent="0.3">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INDEX(products!$A$1:$G$49,MATCH('Working Sheet'!$D58,products!$A$1:$A$49,0),MATCH('Working Sheet'!I$1,products!$A$1:$G$1,0))</f>
        <v>Exc</v>
      </c>
      <c r="J58" t="str">
        <f>INDEX(products!$A$1:$G$49,MATCH('Working Sheet'!$D58,products!$A$1:$A$49,0),MATCH('Working Sheet'!J$1,products!$A$1:$G$1,0))</f>
        <v>D</v>
      </c>
      <c r="K58" s="7">
        <f>INDEX(products!$A$1:$G$49,MATCH('Working Sheet'!$D58,products!$A$1:$A$49,0),MATCH('Working Sheet'!K$1,products!$A$1:$G$1,0))</f>
        <v>0.2</v>
      </c>
      <c r="L58" s="8">
        <f>INDEX(products!$A$1:$G$49,MATCH('Working Sheet'!$D58,products!$A$1:$A$49,0),MATCH('Working Sheet'!L$1,products!$A$1:$G$1,0))</f>
        <v>3.645</v>
      </c>
      <c r="M58" s="8">
        <f t="shared" si="0"/>
        <v>10.935</v>
      </c>
      <c r="N58" s="4" t="str">
        <f t="shared" si="1"/>
        <v>Excelsa</v>
      </c>
      <c r="O58" t="str">
        <f t="shared" si="2"/>
        <v>Dark</v>
      </c>
      <c r="P58" t="str">
        <f>_xlfn.XLOOKUP(C58,customers!$A$1:$A$1001,customers!$I$1:$I$1001,0)</f>
        <v>Yes</v>
      </c>
    </row>
    <row r="59" spans="1:16" x14ac:dyDescent="0.3">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INDEX(products!$A$1:$G$49,MATCH('Working Sheet'!$D59,products!$A$1:$A$49,0),MATCH('Working Sheet'!I$1,products!$A$1:$G$1,0))</f>
        <v>Exc</v>
      </c>
      <c r="J59" t="str">
        <f>INDEX(products!$A$1:$G$49,MATCH('Working Sheet'!$D59,products!$A$1:$A$49,0),MATCH('Working Sheet'!J$1,products!$A$1:$G$1,0))</f>
        <v>L</v>
      </c>
      <c r="K59" s="7">
        <f>INDEX(products!$A$1:$G$49,MATCH('Working Sheet'!$D59,products!$A$1:$A$49,0),MATCH('Working Sheet'!K$1,products!$A$1:$G$1,0))</f>
        <v>1</v>
      </c>
      <c r="L59" s="8">
        <f>INDEX(products!$A$1:$G$49,MATCH('Working Sheet'!$D59,products!$A$1:$A$49,0),MATCH('Working Sheet'!L$1,products!$A$1:$G$1,0))</f>
        <v>14.85</v>
      </c>
      <c r="M59" s="8">
        <f t="shared" si="0"/>
        <v>59.4</v>
      </c>
      <c r="N59" s="4" t="str">
        <f t="shared" si="1"/>
        <v>Excelsa</v>
      </c>
      <c r="O59" t="str">
        <f t="shared" si="2"/>
        <v>Light</v>
      </c>
      <c r="P59" t="str">
        <f>_xlfn.XLOOKUP(C59,customers!$A$1:$A$1001,customers!$I$1:$I$1001,0)</f>
        <v>No</v>
      </c>
    </row>
    <row r="60" spans="1:16" x14ac:dyDescent="0.3">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INDEX(products!$A$1:$G$49,MATCH('Working Sheet'!$D60,products!$A$1:$A$49,0),MATCH('Working Sheet'!I$1,products!$A$1:$G$1,0))</f>
        <v>Lib</v>
      </c>
      <c r="J60" t="str">
        <f>INDEX(products!$A$1:$G$49,MATCH('Working Sheet'!$D60,products!$A$1:$A$49,0),MATCH('Working Sheet'!J$1,products!$A$1:$G$1,0))</f>
        <v>D</v>
      </c>
      <c r="K60" s="7">
        <f>INDEX(products!$A$1:$G$49,MATCH('Working Sheet'!$D60,products!$A$1:$A$49,0),MATCH('Working Sheet'!K$1,products!$A$1:$G$1,0))</f>
        <v>2.5</v>
      </c>
      <c r="L60" s="8">
        <f>INDEX(products!$A$1:$G$49,MATCH('Working Sheet'!$D60,products!$A$1:$A$49,0),MATCH('Working Sheet'!L$1,products!$A$1:$G$1,0))</f>
        <v>29.784999999999997</v>
      </c>
      <c r="M60" s="8">
        <f t="shared" si="0"/>
        <v>89.35499999999999</v>
      </c>
      <c r="N60" s="4" t="str">
        <f t="shared" si="1"/>
        <v>Liberica</v>
      </c>
      <c r="O60" t="str">
        <f t="shared" si="2"/>
        <v>Dark</v>
      </c>
      <c r="P60" t="str">
        <f>_xlfn.XLOOKUP(C60,customers!$A$1:$A$1001,customers!$I$1:$I$1001,0)</f>
        <v>Yes</v>
      </c>
    </row>
    <row r="61" spans="1:16" x14ac:dyDescent="0.3">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INDEX(products!$A$1:$G$49,MATCH('Working Sheet'!$D61,products!$A$1:$A$49,0),MATCH('Working Sheet'!I$1,products!$A$1:$G$1,0))</f>
        <v>Lib</v>
      </c>
      <c r="J61" t="str">
        <f>INDEX(products!$A$1:$G$49,MATCH('Working Sheet'!$D61,products!$A$1:$A$49,0),MATCH('Working Sheet'!J$1,products!$A$1:$G$1,0))</f>
        <v>M</v>
      </c>
      <c r="K61" s="7">
        <f>INDEX(products!$A$1:$G$49,MATCH('Working Sheet'!$D61,products!$A$1:$A$49,0),MATCH('Working Sheet'!K$1,products!$A$1:$G$1,0))</f>
        <v>0.5</v>
      </c>
      <c r="L61" s="8">
        <f>INDEX(products!$A$1:$G$49,MATCH('Working Sheet'!$D61,products!$A$1:$A$49,0),MATCH('Working Sheet'!L$1,products!$A$1:$G$1,0))</f>
        <v>8.73</v>
      </c>
      <c r="M61" s="8">
        <f t="shared" si="0"/>
        <v>26.19</v>
      </c>
      <c r="N61" s="4" t="str">
        <f t="shared" si="1"/>
        <v>Liberica</v>
      </c>
      <c r="O61" t="str">
        <f t="shared" si="2"/>
        <v>Medium</v>
      </c>
      <c r="P61" t="str">
        <f>_xlfn.XLOOKUP(C61,customers!$A$1:$A$1001,customers!$I$1:$I$1001,0)</f>
        <v>Yes</v>
      </c>
    </row>
    <row r="62" spans="1:16" x14ac:dyDescent="0.3">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INDEX(products!$A$1:$G$49,MATCH('Working Sheet'!$D62,products!$A$1:$A$49,0),MATCH('Working Sheet'!I$1,products!$A$1:$G$1,0))</f>
        <v>Ara</v>
      </c>
      <c r="J62" t="str">
        <f>INDEX(products!$A$1:$G$49,MATCH('Working Sheet'!$D62,products!$A$1:$A$49,0),MATCH('Working Sheet'!J$1,products!$A$1:$G$1,0))</f>
        <v>D</v>
      </c>
      <c r="K62" s="7">
        <f>INDEX(products!$A$1:$G$49,MATCH('Working Sheet'!$D62,products!$A$1:$A$49,0),MATCH('Working Sheet'!K$1,products!$A$1:$G$1,0))</f>
        <v>2.5</v>
      </c>
      <c r="L62" s="8">
        <f>INDEX(products!$A$1:$G$49,MATCH('Working Sheet'!$D62,products!$A$1:$A$49,0),MATCH('Working Sheet'!L$1,products!$A$1:$G$1,0))</f>
        <v>22.884999999999998</v>
      </c>
      <c r="M62" s="8">
        <f t="shared" si="0"/>
        <v>114.42499999999998</v>
      </c>
      <c r="N62" s="4" t="str">
        <f t="shared" si="1"/>
        <v>Arabica</v>
      </c>
      <c r="O62" t="str">
        <f t="shared" si="2"/>
        <v>Dark</v>
      </c>
      <c r="P62" t="str">
        <f>_xlfn.XLOOKUP(C62,customers!$A$1:$A$1001,customers!$I$1:$I$1001,0)</f>
        <v>No</v>
      </c>
    </row>
    <row r="63" spans="1:16" x14ac:dyDescent="0.3">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INDEX(products!$A$1:$G$49,MATCH('Working Sheet'!$D63,products!$A$1:$A$49,0),MATCH('Working Sheet'!I$1,products!$A$1:$G$1,0))</f>
        <v>Rob</v>
      </c>
      <c r="J63" t="str">
        <f>INDEX(products!$A$1:$G$49,MATCH('Working Sheet'!$D63,products!$A$1:$A$49,0),MATCH('Working Sheet'!J$1,products!$A$1:$G$1,0))</f>
        <v>D</v>
      </c>
      <c r="K63" s="7">
        <f>INDEX(products!$A$1:$G$49,MATCH('Working Sheet'!$D63,products!$A$1:$A$49,0),MATCH('Working Sheet'!K$1,products!$A$1:$G$1,0))</f>
        <v>0.5</v>
      </c>
      <c r="L63" s="8">
        <f>INDEX(products!$A$1:$G$49,MATCH('Working Sheet'!$D63,products!$A$1:$A$49,0),MATCH('Working Sheet'!L$1,products!$A$1:$G$1,0))</f>
        <v>5.3699999999999992</v>
      </c>
      <c r="M63" s="8">
        <f t="shared" si="0"/>
        <v>26.849999999999994</v>
      </c>
      <c r="N63" s="4" t="str">
        <f t="shared" si="1"/>
        <v>Robusta</v>
      </c>
      <c r="O63" t="str">
        <f t="shared" si="2"/>
        <v>Dark</v>
      </c>
      <c r="P63" t="str">
        <f>_xlfn.XLOOKUP(C63,customers!$A$1:$A$1001,customers!$I$1:$I$1001,0)</f>
        <v>Yes</v>
      </c>
    </row>
    <row r="64" spans="1:16" x14ac:dyDescent="0.3">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INDEX(products!$A$1:$G$49,MATCH('Working Sheet'!$D64,products!$A$1:$A$49,0),MATCH('Working Sheet'!I$1,products!$A$1:$G$1,0))</f>
        <v>Lib</v>
      </c>
      <c r="J64" t="str">
        <f>INDEX(products!$A$1:$G$49,MATCH('Working Sheet'!$D64,products!$A$1:$A$49,0),MATCH('Working Sheet'!J$1,products!$A$1:$G$1,0))</f>
        <v>L</v>
      </c>
      <c r="K64" s="7">
        <f>INDEX(products!$A$1:$G$49,MATCH('Working Sheet'!$D64,products!$A$1:$A$49,0),MATCH('Working Sheet'!K$1,products!$A$1:$G$1,0))</f>
        <v>0.2</v>
      </c>
      <c r="L64" s="8">
        <f>INDEX(products!$A$1:$G$49,MATCH('Working Sheet'!$D64,products!$A$1:$A$49,0),MATCH('Working Sheet'!L$1,products!$A$1:$G$1,0))</f>
        <v>4.7549999999999999</v>
      </c>
      <c r="M64" s="8">
        <f t="shared" si="0"/>
        <v>23.774999999999999</v>
      </c>
      <c r="N64" s="4" t="str">
        <f t="shared" si="1"/>
        <v>Liberica</v>
      </c>
      <c r="O64" t="str">
        <f t="shared" si="2"/>
        <v>Light</v>
      </c>
      <c r="P64" t="str">
        <f>_xlfn.XLOOKUP(C64,customers!$A$1:$A$1001,customers!$I$1:$I$1001,0)</f>
        <v>Yes</v>
      </c>
    </row>
    <row r="65" spans="1:16" x14ac:dyDescent="0.3">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INDEX(products!$A$1:$G$49,MATCH('Working Sheet'!$D65,products!$A$1:$A$49,0),MATCH('Working Sheet'!I$1,products!$A$1:$G$1,0))</f>
        <v>Ara</v>
      </c>
      <c r="J65" t="str">
        <f>INDEX(products!$A$1:$G$49,MATCH('Working Sheet'!$D65,products!$A$1:$A$49,0),MATCH('Working Sheet'!J$1,products!$A$1:$G$1,0))</f>
        <v>M</v>
      </c>
      <c r="K65" s="7">
        <f>INDEX(products!$A$1:$G$49,MATCH('Working Sheet'!$D65,products!$A$1:$A$49,0),MATCH('Working Sheet'!K$1,products!$A$1:$G$1,0))</f>
        <v>0.5</v>
      </c>
      <c r="L65" s="8">
        <f>INDEX(products!$A$1:$G$49,MATCH('Working Sheet'!$D65,products!$A$1:$A$49,0),MATCH('Working Sheet'!L$1,products!$A$1:$G$1,0))</f>
        <v>6.75</v>
      </c>
      <c r="M65" s="8">
        <f t="shared" si="0"/>
        <v>6.75</v>
      </c>
      <c r="N65" s="4" t="str">
        <f t="shared" si="1"/>
        <v>Arabica</v>
      </c>
      <c r="O65" t="str">
        <f t="shared" si="2"/>
        <v>Medium</v>
      </c>
      <c r="P65" t="str">
        <f>_xlfn.XLOOKUP(C65,customers!$A$1:$A$1001,customers!$I$1:$I$1001,0)</f>
        <v>No</v>
      </c>
    </row>
    <row r="66" spans="1:16" x14ac:dyDescent="0.3">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INDEX(products!$A$1:$G$49,MATCH('Working Sheet'!$D66,products!$A$1:$A$49,0),MATCH('Working Sheet'!I$1,products!$A$1:$G$1,0))</f>
        <v>Rob</v>
      </c>
      <c r="J66" t="str">
        <f>INDEX(products!$A$1:$G$49,MATCH('Working Sheet'!$D66,products!$A$1:$A$49,0),MATCH('Working Sheet'!J$1,products!$A$1:$G$1,0))</f>
        <v>M</v>
      </c>
      <c r="K66" s="7">
        <f>INDEX(products!$A$1:$G$49,MATCH('Working Sheet'!$D66,products!$A$1:$A$49,0),MATCH('Working Sheet'!K$1,products!$A$1:$G$1,0))</f>
        <v>0.5</v>
      </c>
      <c r="L66" s="8">
        <f>INDEX(products!$A$1:$G$49,MATCH('Working Sheet'!$D66,products!$A$1:$A$49,0),MATCH('Working Sheet'!L$1,products!$A$1:$G$1,0))</f>
        <v>5.97</v>
      </c>
      <c r="M66" s="8">
        <f t="shared" si="0"/>
        <v>35.82</v>
      </c>
      <c r="N66" s="4" t="str">
        <f t="shared" si="1"/>
        <v>Robusta</v>
      </c>
      <c r="O66" t="str">
        <f t="shared" si="2"/>
        <v>Medium</v>
      </c>
      <c r="P66" t="str">
        <f>_xlfn.XLOOKUP(C66,customers!$A$1:$A$1001,customers!$I$1:$I$1001,0)</f>
        <v>Yes</v>
      </c>
    </row>
    <row r="67" spans="1:16" x14ac:dyDescent="0.3">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INDEX(products!$A$1:$G$49,MATCH('Working Sheet'!$D67,products!$A$1:$A$49,0),MATCH('Working Sheet'!I$1,products!$A$1:$G$1,0))</f>
        <v>Rob</v>
      </c>
      <c r="J67" t="str">
        <f>INDEX(products!$A$1:$G$49,MATCH('Working Sheet'!$D67,products!$A$1:$A$49,0),MATCH('Working Sheet'!J$1,products!$A$1:$G$1,0))</f>
        <v>D</v>
      </c>
      <c r="K67" s="7">
        <f>INDEX(products!$A$1:$G$49,MATCH('Working Sheet'!$D67,products!$A$1:$A$49,0),MATCH('Working Sheet'!K$1,products!$A$1:$G$1,0))</f>
        <v>2.5</v>
      </c>
      <c r="L67" s="8">
        <f>INDEX(products!$A$1:$G$49,MATCH('Working Sheet'!$D67,products!$A$1:$A$49,0),MATCH('Working Sheet'!L$1,products!$A$1:$G$1,0))</f>
        <v>20.584999999999997</v>
      </c>
      <c r="M67" s="8">
        <f t="shared" ref="M67:M130" si="3">L67*E67</f>
        <v>82.339999999999989</v>
      </c>
      <c r="N67" s="4"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3">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INDEX(products!$A$1:$G$49,MATCH('Working Sheet'!$D68,products!$A$1:$A$49,0),MATCH('Working Sheet'!I$1,products!$A$1:$G$1,0))</f>
        <v>Rob</v>
      </c>
      <c r="J68" t="str">
        <f>INDEX(products!$A$1:$G$49,MATCH('Working Sheet'!$D68,products!$A$1:$A$49,0),MATCH('Working Sheet'!J$1,products!$A$1:$G$1,0))</f>
        <v>L</v>
      </c>
      <c r="K68" s="7">
        <f>INDEX(products!$A$1:$G$49,MATCH('Working Sheet'!$D68,products!$A$1:$A$49,0),MATCH('Working Sheet'!K$1,products!$A$1:$G$1,0))</f>
        <v>0.5</v>
      </c>
      <c r="L68" s="8">
        <f>INDEX(products!$A$1:$G$49,MATCH('Working Sheet'!$D68,products!$A$1:$A$49,0),MATCH('Working Sheet'!L$1,products!$A$1:$G$1,0))</f>
        <v>7.169999999999999</v>
      </c>
      <c r="M68" s="8">
        <f t="shared" si="3"/>
        <v>7.169999999999999</v>
      </c>
      <c r="N68" s="4" t="str">
        <f t="shared" si="4"/>
        <v>Robusta</v>
      </c>
      <c r="O68" t="str">
        <f t="shared" si="5"/>
        <v>Light</v>
      </c>
      <c r="P68" t="str">
        <f>_xlfn.XLOOKUP(C68,customers!$A$1:$A$1001,customers!$I$1:$I$1001,0)</f>
        <v>Yes</v>
      </c>
    </row>
    <row r="69" spans="1:16" x14ac:dyDescent="0.3">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INDEX(products!$A$1:$G$49,MATCH('Working Sheet'!$D69,products!$A$1:$A$49,0),MATCH('Working Sheet'!I$1,products!$A$1:$G$1,0))</f>
        <v>Lib</v>
      </c>
      <c r="J69" t="str">
        <f>INDEX(products!$A$1:$G$49,MATCH('Working Sheet'!$D69,products!$A$1:$A$49,0),MATCH('Working Sheet'!J$1,products!$A$1:$G$1,0))</f>
        <v>L</v>
      </c>
      <c r="K69" s="7">
        <f>INDEX(products!$A$1:$G$49,MATCH('Working Sheet'!$D69,products!$A$1:$A$49,0),MATCH('Working Sheet'!K$1,products!$A$1:$G$1,0))</f>
        <v>0.2</v>
      </c>
      <c r="L69" s="8">
        <f>INDEX(products!$A$1:$G$49,MATCH('Working Sheet'!$D69,products!$A$1:$A$49,0),MATCH('Working Sheet'!L$1,products!$A$1:$G$1,0))</f>
        <v>4.7549999999999999</v>
      </c>
      <c r="M69" s="8">
        <f t="shared" si="3"/>
        <v>9.51</v>
      </c>
      <c r="N69" s="4" t="str">
        <f t="shared" si="4"/>
        <v>Liberica</v>
      </c>
      <c r="O69" t="str">
        <f t="shared" si="5"/>
        <v>Light</v>
      </c>
      <c r="P69" t="str">
        <f>_xlfn.XLOOKUP(C69,customers!$A$1:$A$1001,customers!$I$1:$I$1001,0)</f>
        <v>No</v>
      </c>
    </row>
    <row r="70" spans="1:16" x14ac:dyDescent="0.3">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INDEX(products!$A$1:$G$49,MATCH('Working Sheet'!$D70,products!$A$1:$A$49,0),MATCH('Working Sheet'!I$1,products!$A$1:$G$1,0))</f>
        <v>Rob</v>
      </c>
      <c r="J70" t="str">
        <f>INDEX(products!$A$1:$G$49,MATCH('Working Sheet'!$D70,products!$A$1:$A$49,0),MATCH('Working Sheet'!J$1,products!$A$1:$G$1,0))</f>
        <v>M</v>
      </c>
      <c r="K70" s="7">
        <f>INDEX(products!$A$1:$G$49,MATCH('Working Sheet'!$D70,products!$A$1:$A$49,0),MATCH('Working Sheet'!K$1,products!$A$1:$G$1,0))</f>
        <v>0.2</v>
      </c>
      <c r="L70" s="8">
        <f>INDEX(products!$A$1:$G$49,MATCH('Working Sheet'!$D70,products!$A$1:$A$49,0),MATCH('Working Sheet'!L$1,products!$A$1:$G$1,0))</f>
        <v>2.9849999999999999</v>
      </c>
      <c r="M70" s="8">
        <f t="shared" si="3"/>
        <v>2.9849999999999999</v>
      </c>
      <c r="N70" s="4" t="str">
        <f t="shared" si="4"/>
        <v>Robusta</v>
      </c>
      <c r="O70" t="str">
        <f t="shared" si="5"/>
        <v>Medium</v>
      </c>
      <c r="P70" t="str">
        <f>_xlfn.XLOOKUP(C70,customers!$A$1:$A$1001,customers!$I$1:$I$1001,0)</f>
        <v>No</v>
      </c>
    </row>
    <row r="71" spans="1:16" x14ac:dyDescent="0.3">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INDEX(products!$A$1:$G$49,MATCH('Working Sheet'!$D71,products!$A$1:$A$49,0),MATCH('Working Sheet'!I$1,products!$A$1:$G$1,0))</f>
        <v>Rob</v>
      </c>
      <c r="J71" t="str">
        <f>INDEX(products!$A$1:$G$49,MATCH('Working Sheet'!$D71,products!$A$1:$A$49,0),MATCH('Working Sheet'!J$1,products!$A$1:$G$1,0))</f>
        <v>M</v>
      </c>
      <c r="K71" s="7">
        <f>INDEX(products!$A$1:$G$49,MATCH('Working Sheet'!$D71,products!$A$1:$A$49,0),MATCH('Working Sheet'!K$1,products!$A$1:$G$1,0))</f>
        <v>1</v>
      </c>
      <c r="L71" s="8">
        <f>INDEX(products!$A$1:$G$49,MATCH('Working Sheet'!$D71,products!$A$1:$A$49,0),MATCH('Working Sheet'!L$1,products!$A$1:$G$1,0))</f>
        <v>9.9499999999999993</v>
      </c>
      <c r="M71" s="8">
        <f t="shared" si="3"/>
        <v>59.699999999999996</v>
      </c>
      <c r="N71" s="4" t="str">
        <f t="shared" si="4"/>
        <v>Robusta</v>
      </c>
      <c r="O71" t="str">
        <f t="shared" si="5"/>
        <v>Medium</v>
      </c>
      <c r="P71" t="str">
        <f>_xlfn.XLOOKUP(C71,customers!$A$1:$A$1001,customers!$I$1:$I$1001,0)</f>
        <v>Yes</v>
      </c>
    </row>
    <row r="72" spans="1:16" x14ac:dyDescent="0.3">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INDEX(products!$A$1:$G$49,MATCH('Working Sheet'!$D72,products!$A$1:$A$49,0),MATCH('Working Sheet'!I$1,products!$A$1:$G$1,0))</f>
        <v>Exc</v>
      </c>
      <c r="J72" t="str">
        <f>INDEX(products!$A$1:$G$49,MATCH('Working Sheet'!$D72,products!$A$1:$A$49,0),MATCH('Working Sheet'!J$1,products!$A$1:$G$1,0))</f>
        <v>L</v>
      </c>
      <c r="K72" s="7">
        <f>INDEX(products!$A$1:$G$49,MATCH('Working Sheet'!$D72,products!$A$1:$A$49,0),MATCH('Working Sheet'!K$1,products!$A$1:$G$1,0))</f>
        <v>2.5</v>
      </c>
      <c r="L72" s="8">
        <f>INDEX(products!$A$1:$G$49,MATCH('Working Sheet'!$D72,products!$A$1:$A$49,0),MATCH('Working Sheet'!L$1,products!$A$1:$G$1,0))</f>
        <v>34.154999999999994</v>
      </c>
      <c r="M72" s="8">
        <f t="shared" si="3"/>
        <v>136.61999999999998</v>
      </c>
      <c r="N72" s="4" t="str">
        <f t="shared" si="4"/>
        <v>Excelsa</v>
      </c>
      <c r="O72" t="str">
        <f t="shared" si="5"/>
        <v>Light</v>
      </c>
      <c r="P72" t="str">
        <f>_xlfn.XLOOKUP(C72,customers!$A$1:$A$1001,customers!$I$1:$I$1001,0)</f>
        <v>No</v>
      </c>
    </row>
    <row r="73" spans="1:16" x14ac:dyDescent="0.3">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INDEX(products!$A$1:$G$49,MATCH('Working Sheet'!$D73,products!$A$1:$A$49,0),MATCH('Working Sheet'!I$1,products!$A$1:$G$1,0))</f>
        <v>Lib</v>
      </c>
      <c r="J73" t="str">
        <f>INDEX(products!$A$1:$G$49,MATCH('Working Sheet'!$D73,products!$A$1:$A$49,0),MATCH('Working Sheet'!J$1,products!$A$1:$G$1,0))</f>
        <v>L</v>
      </c>
      <c r="K73" s="7">
        <f>INDEX(products!$A$1:$G$49,MATCH('Working Sheet'!$D73,products!$A$1:$A$49,0),MATCH('Working Sheet'!K$1,products!$A$1:$G$1,0))</f>
        <v>0.2</v>
      </c>
      <c r="L73" s="8">
        <f>INDEX(products!$A$1:$G$49,MATCH('Working Sheet'!$D73,products!$A$1:$A$49,0),MATCH('Working Sheet'!L$1,products!$A$1:$G$1,0))</f>
        <v>4.7549999999999999</v>
      </c>
      <c r="M73" s="8">
        <f t="shared" si="3"/>
        <v>9.51</v>
      </c>
      <c r="N73" s="4" t="str">
        <f t="shared" si="4"/>
        <v>Liberica</v>
      </c>
      <c r="O73" t="str">
        <f t="shared" si="5"/>
        <v>Light</v>
      </c>
      <c r="P73" t="str">
        <f>_xlfn.XLOOKUP(C73,customers!$A$1:$A$1001,customers!$I$1:$I$1001,0)</f>
        <v>No</v>
      </c>
    </row>
    <row r="74" spans="1:16" x14ac:dyDescent="0.3">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INDEX(products!$A$1:$G$49,MATCH('Working Sheet'!$D74,products!$A$1:$A$49,0),MATCH('Working Sheet'!I$1,products!$A$1:$G$1,0))</f>
        <v>Ara</v>
      </c>
      <c r="J74" t="str">
        <f>INDEX(products!$A$1:$G$49,MATCH('Working Sheet'!$D74,products!$A$1:$A$49,0),MATCH('Working Sheet'!J$1,products!$A$1:$G$1,0))</f>
        <v>M</v>
      </c>
      <c r="K74" s="7">
        <f>INDEX(products!$A$1:$G$49,MATCH('Working Sheet'!$D74,products!$A$1:$A$49,0),MATCH('Working Sheet'!K$1,products!$A$1:$G$1,0))</f>
        <v>2.5</v>
      </c>
      <c r="L74" s="8">
        <f>INDEX(products!$A$1:$G$49,MATCH('Working Sheet'!$D74,products!$A$1:$A$49,0),MATCH('Working Sheet'!L$1,products!$A$1:$G$1,0))</f>
        <v>25.874999999999996</v>
      </c>
      <c r="M74" s="8">
        <f t="shared" si="3"/>
        <v>77.624999999999986</v>
      </c>
      <c r="N74" s="4" t="str">
        <f t="shared" si="4"/>
        <v>Arabica</v>
      </c>
      <c r="O74" t="str">
        <f t="shared" si="5"/>
        <v>Medium</v>
      </c>
      <c r="P74" t="str">
        <f>_xlfn.XLOOKUP(C74,customers!$A$1:$A$1001,customers!$I$1:$I$1001,0)</f>
        <v>No</v>
      </c>
    </row>
    <row r="75" spans="1:16" x14ac:dyDescent="0.3">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INDEX(products!$A$1:$G$49,MATCH('Working Sheet'!$D75,products!$A$1:$A$49,0),MATCH('Working Sheet'!I$1,products!$A$1:$G$1,0))</f>
        <v>Lib</v>
      </c>
      <c r="J75" t="str">
        <f>INDEX(products!$A$1:$G$49,MATCH('Working Sheet'!$D75,products!$A$1:$A$49,0),MATCH('Working Sheet'!J$1,products!$A$1:$G$1,0))</f>
        <v>M</v>
      </c>
      <c r="K75" s="7">
        <f>INDEX(products!$A$1:$G$49,MATCH('Working Sheet'!$D75,products!$A$1:$A$49,0),MATCH('Working Sheet'!K$1,products!$A$1:$G$1,0))</f>
        <v>0.2</v>
      </c>
      <c r="L75" s="8">
        <f>INDEX(products!$A$1:$G$49,MATCH('Working Sheet'!$D75,products!$A$1:$A$49,0),MATCH('Working Sheet'!L$1,products!$A$1:$G$1,0))</f>
        <v>4.3650000000000002</v>
      </c>
      <c r="M75" s="8">
        <f t="shared" si="3"/>
        <v>21.825000000000003</v>
      </c>
      <c r="N75" s="4" t="str">
        <f t="shared" si="4"/>
        <v>Liberica</v>
      </c>
      <c r="O75" t="str">
        <f t="shared" si="5"/>
        <v>Medium</v>
      </c>
      <c r="P75" t="str">
        <f>_xlfn.XLOOKUP(C75,customers!$A$1:$A$1001,customers!$I$1:$I$1001,0)</f>
        <v>Yes</v>
      </c>
    </row>
    <row r="76" spans="1:16" x14ac:dyDescent="0.3">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INDEX(products!$A$1:$G$49,MATCH('Working Sheet'!$D76,products!$A$1:$A$49,0),MATCH('Working Sheet'!I$1,products!$A$1:$G$1,0))</f>
        <v>Exc</v>
      </c>
      <c r="J76" t="str">
        <f>INDEX(products!$A$1:$G$49,MATCH('Working Sheet'!$D76,products!$A$1:$A$49,0),MATCH('Working Sheet'!J$1,products!$A$1:$G$1,0))</f>
        <v>L</v>
      </c>
      <c r="K76" s="7">
        <f>INDEX(products!$A$1:$G$49,MATCH('Working Sheet'!$D76,products!$A$1:$A$49,0),MATCH('Working Sheet'!K$1,products!$A$1:$G$1,0))</f>
        <v>0.5</v>
      </c>
      <c r="L76" s="8">
        <f>INDEX(products!$A$1:$G$49,MATCH('Working Sheet'!$D76,products!$A$1:$A$49,0),MATCH('Working Sheet'!L$1,products!$A$1:$G$1,0))</f>
        <v>8.91</v>
      </c>
      <c r="M76" s="8">
        <f t="shared" si="3"/>
        <v>17.82</v>
      </c>
      <c r="N76" s="4" t="str">
        <f t="shared" si="4"/>
        <v>Excelsa</v>
      </c>
      <c r="O76" t="str">
        <f t="shared" si="5"/>
        <v>Light</v>
      </c>
      <c r="P76" t="str">
        <f>_xlfn.XLOOKUP(C76,customers!$A$1:$A$1001,customers!$I$1:$I$1001,0)</f>
        <v>Yes</v>
      </c>
    </row>
    <row r="77" spans="1:16" x14ac:dyDescent="0.3">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INDEX(products!$A$1:$G$49,MATCH('Working Sheet'!$D77,products!$A$1:$A$49,0),MATCH('Working Sheet'!I$1,products!$A$1:$G$1,0))</f>
        <v>Rob</v>
      </c>
      <c r="J77" t="str">
        <f>INDEX(products!$A$1:$G$49,MATCH('Working Sheet'!$D77,products!$A$1:$A$49,0),MATCH('Working Sheet'!J$1,products!$A$1:$G$1,0))</f>
        <v>D</v>
      </c>
      <c r="K77" s="7">
        <f>INDEX(products!$A$1:$G$49,MATCH('Working Sheet'!$D77,products!$A$1:$A$49,0),MATCH('Working Sheet'!K$1,products!$A$1:$G$1,0))</f>
        <v>1</v>
      </c>
      <c r="L77" s="8">
        <f>INDEX(products!$A$1:$G$49,MATCH('Working Sheet'!$D77,products!$A$1:$A$49,0),MATCH('Working Sheet'!L$1,products!$A$1:$G$1,0))</f>
        <v>8.9499999999999993</v>
      </c>
      <c r="M77" s="8">
        <f t="shared" si="3"/>
        <v>53.699999999999996</v>
      </c>
      <c r="N77" s="4" t="str">
        <f t="shared" si="4"/>
        <v>Robusta</v>
      </c>
      <c r="O77" t="str">
        <f t="shared" si="5"/>
        <v>Dark</v>
      </c>
      <c r="P77" t="str">
        <f>_xlfn.XLOOKUP(C77,customers!$A$1:$A$1001,customers!$I$1:$I$1001,0)</f>
        <v>Yes</v>
      </c>
    </row>
    <row r="78" spans="1:16" x14ac:dyDescent="0.3">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INDEX(products!$A$1:$G$49,MATCH('Working Sheet'!$D78,products!$A$1:$A$49,0),MATCH('Working Sheet'!I$1,products!$A$1:$G$1,0))</f>
        <v>Rob</v>
      </c>
      <c r="J78" t="str">
        <f>INDEX(products!$A$1:$G$49,MATCH('Working Sheet'!$D78,products!$A$1:$A$49,0),MATCH('Working Sheet'!J$1,products!$A$1:$G$1,0))</f>
        <v>L</v>
      </c>
      <c r="K78" s="7">
        <f>INDEX(products!$A$1:$G$49,MATCH('Working Sheet'!$D78,products!$A$1:$A$49,0),MATCH('Working Sheet'!K$1,products!$A$1:$G$1,0))</f>
        <v>0.2</v>
      </c>
      <c r="L78" s="8">
        <f>INDEX(products!$A$1:$G$49,MATCH('Working Sheet'!$D78,products!$A$1:$A$49,0),MATCH('Working Sheet'!L$1,products!$A$1:$G$1,0))</f>
        <v>3.5849999999999995</v>
      </c>
      <c r="M78" s="8">
        <f t="shared" si="3"/>
        <v>3.5849999999999995</v>
      </c>
      <c r="N78" s="4" t="str">
        <f t="shared" si="4"/>
        <v>Robusta</v>
      </c>
      <c r="O78" t="str">
        <f t="shared" si="5"/>
        <v>Light</v>
      </c>
      <c r="P78" t="str">
        <f>_xlfn.XLOOKUP(C78,customers!$A$1:$A$1001,customers!$I$1:$I$1001,0)</f>
        <v>Yes</v>
      </c>
    </row>
    <row r="79" spans="1:16" x14ac:dyDescent="0.3">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INDEX(products!$A$1:$G$49,MATCH('Working Sheet'!$D79,products!$A$1:$A$49,0),MATCH('Working Sheet'!I$1,products!$A$1:$G$1,0))</f>
        <v>Exc</v>
      </c>
      <c r="J79" t="str">
        <f>INDEX(products!$A$1:$G$49,MATCH('Working Sheet'!$D79,products!$A$1:$A$49,0),MATCH('Working Sheet'!J$1,products!$A$1:$G$1,0))</f>
        <v>D</v>
      </c>
      <c r="K79" s="7">
        <f>INDEX(products!$A$1:$G$49,MATCH('Working Sheet'!$D79,products!$A$1:$A$49,0),MATCH('Working Sheet'!K$1,products!$A$1:$G$1,0))</f>
        <v>0.2</v>
      </c>
      <c r="L79" s="8">
        <f>INDEX(products!$A$1:$G$49,MATCH('Working Sheet'!$D79,products!$A$1:$A$49,0),MATCH('Working Sheet'!L$1,products!$A$1:$G$1,0))</f>
        <v>3.645</v>
      </c>
      <c r="M79" s="8">
        <f t="shared" si="3"/>
        <v>7.29</v>
      </c>
      <c r="N79" s="4" t="str">
        <f t="shared" si="4"/>
        <v>Excelsa</v>
      </c>
      <c r="O79" t="str">
        <f t="shared" si="5"/>
        <v>Dark</v>
      </c>
      <c r="P79" t="str">
        <f>_xlfn.XLOOKUP(C79,customers!$A$1:$A$1001,customers!$I$1:$I$1001,0)</f>
        <v>No</v>
      </c>
    </row>
    <row r="80" spans="1:16" x14ac:dyDescent="0.3">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INDEX(products!$A$1:$G$49,MATCH('Working Sheet'!$D80,products!$A$1:$A$49,0),MATCH('Working Sheet'!I$1,products!$A$1:$G$1,0))</f>
        <v>Ara</v>
      </c>
      <c r="J80" t="str">
        <f>INDEX(products!$A$1:$G$49,MATCH('Working Sheet'!$D80,products!$A$1:$A$49,0),MATCH('Working Sheet'!J$1,products!$A$1:$G$1,0))</f>
        <v>M</v>
      </c>
      <c r="K80" s="7">
        <f>INDEX(products!$A$1:$G$49,MATCH('Working Sheet'!$D80,products!$A$1:$A$49,0),MATCH('Working Sheet'!K$1,products!$A$1:$G$1,0))</f>
        <v>0.5</v>
      </c>
      <c r="L80" s="8">
        <f>INDEX(products!$A$1:$G$49,MATCH('Working Sheet'!$D80,products!$A$1:$A$49,0),MATCH('Working Sheet'!L$1,products!$A$1:$G$1,0))</f>
        <v>6.75</v>
      </c>
      <c r="M80" s="8">
        <f t="shared" si="3"/>
        <v>40.5</v>
      </c>
      <c r="N80" s="4" t="str">
        <f t="shared" si="4"/>
        <v>Arabica</v>
      </c>
      <c r="O80" t="str">
        <f t="shared" si="5"/>
        <v>Medium</v>
      </c>
      <c r="P80" t="str">
        <f>_xlfn.XLOOKUP(C80,customers!$A$1:$A$1001,customers!$I$1:$I$1001,0)</f>
        <v>Yes</v>
      </c>
    </row>
    <row r="81" spans="1:16" x14ac:dyDescent="0.3">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INDEX(products!$A$1:$G$49,MATCH('Working Sheet'!$D81,products!$A$1:$A$49,0),MATCH('Working Sheet'!I$1,products!$A$1:$G$1,0))</f>
        <v>Rob</v>
      </c>
      <c r="J81" t="str">
        <f>INDEX(products!$A$1:$G$49,MATCH('Working Sheet'!$D81,products!$A$1:$A$49,0),MATCH('Working Sheet'!J$1,products!$A$1:$G$1,0))</f>
        <v>L</v>
      </c>
      <c r="K81" s="7">
        <f>INDEX(products!$A$1:$G$49,MATCH('Working Sheet'!$D81,products!$A$1:$A$49,0),MATCH('Working Sheet'!K$1,products!$A$1:$G$1,0))</f>
        <v>1</v>
      </c>
      <c r="L81" s="8">
        <f>INDEX(products!$A$1:$G$49,MATCH('Working Sheet'!$D81,products!$A$1:$A$49,0),MATCH('Working Sheet'!L$1,products!$A$1:$G$1,0))</f>
        <v>11.95</v>
      </c>
      <c r="M81" s="8">
        <f t="shared" si="3"/>
        <v>47.8</v>
      </c>
      <c r="N81" s="4" t="str">
        <f t="shared" si="4"/>
        <v>Robusta</v>
      </c>
      <c r="O81" t="str">
        <f t="shared" si="5"/>
        <v>Light</v>
      </c>
      <c r="P81" t="str">
        <f>_xlfn.XLOOKUP(C81,customers!$A$1:$A$1001,customers!$I$1:$I$1001,0)</f>
        <v>No</v>
      </c>
    </row>
    <row r="82" spans="1:16" x14ac:dyDescent="0.3">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INDEX(products!$A$1:$G$49,MATCH('Working Sheet'!$D82,products!$A$1:$A$49,0),MATCH('Working Sheet'!I$1,products!$A$1:$G$1,0))</f>
        <v>Ara</v>
      </c>
      <c r="J82" t="str">
        <f>INDEX(products!$A$1:$G$49,MATCH('Working Sheet'!$D82,products!$A$1:$A$49,0),MATCH('Working Sheet'!J$1,products!$A$1:$G$1,0))</f>
        <v>L</v>
      </c>
      <c r="K82" s="7">
        <f>INDEX(products!$A$1:$G$49,MATCH('Working Sheet'!$D82,products!$A$1:$A$49,0),MATCH('Working Sheet'!K$1,products!$A$1:$G$1,0))</f>
        <v>0.5</v>
      </c>
      <c r="L82" s="8">
        <f>INDEX(products!$A$1:$G$49,MATCH('Working Sheet'!$D82,products!$A$1:$A$49,0),MATCH('Working Sheet'!L$1,products!$A$1:$G$1,0))</f>
        <v>7.77</v>
      </c>
      <c r="M82" s="8">
        <f t="shared" si="3"/>
        <v>38.849999999999994</v>
      </c>
      <c r="N82" s="4" t="str">
        <f t="shared" si="4"/>
        <v>Arabica</v>
      </c>
      <c r="O82" t="str">
        <f t="shared" si="5"/>
        <v>Light</v>
      </c>
      <c r="P82" t="str">
        <f>_xlfn.XLOOKUP(C82,customers!$A$1:$A$1001,customers!$I$1:$I$1001,0)</f>
        <v>Yes</v>
      </c>
    </row>
    <row r="83" spans="1:16" x14ac:dyDescent="0.3">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INDEX(products!$A$1:$G$49,MATCH('Working Sheet'!$D83,products!$A$1:$A$49,0),MATCH('Working Sheet'!I$1,products!$A$1:$G$1,0))</f>
        <v>Lib</v>
      </c>
      <c r="J83" t="str">
        <f>INDEX(products!$A$1:$G$49,MATCH('Working Sheet'!$D83,products!$A$1:$A$49,0),MATCH('Working Sheet'!J$1,products!$A$1:$G$1,0))</f>
        <v>L</v>
      </c>
      <c r="K83" s="7">
        <f>INDEX(products!$A$1:$G$49,MATCH('Working Sheet'!$D83,products!$A$1:$A$49,0),MATCH('Working Sheet'!K$1,products!$A$1:$G$1,0))</f>
        <v>2.5</v>
      </c>
      <c r="L83" s="8">
        <f>INDEX(products!$A$1:$G$49,MATCH('Working Sheet'!$D83,products!$A$1:$A$49,0),MATCH('Working Sheet'!L$1,products!$A$1:$G$1,0))</f>
        <v>36.454999999999998</v>
      </c>
      <c r="M83" s="8">
        <f t="shared" si="3"/>
        <v>109.36499999999999</v>
      </c>
      <c r="N83" s="4" t="str">
        <f t="shared" si="4"/>
        <v>Liberica</v>
      </c>
      <c r="O83" t="str">
        <f t="shared" si="5"/>
        <v>Light</v>
      </c>
      <c r="P83" t="str">
        <f>_xlfn.XLOOKUP(C83,customers!$A$1:$A$1001,customers!$I$1:$I$1001,0)</f>
        <v>Yes</v>
      </c>
    </row>
    <row r="84" spans="1:16" x14ac:dyDescent="0.3">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INDEX(products!$A$1:$G$49,MATCH('Working Sheet'!$D84,products!$A$1:$A$49,0),MATCH('Working Sheet'!I$1,products!$A$1:$G$1,0))</f>
        <v>Lib</v>
      </c>
      <c r="J84" t="str">
        <f>INDEX(products!$A$1:$G$49,MATCH('Working Sheet'!$D84,products!$A$1:$A$49,0),MATCH('Working Sheet'!J$1,products!$A$1:$G$1,0))</f>
        <v>M</v>
      </c>
      <c r="K84" s="7">
        <f>INDEX(products!$A$1:$G$49,MATCH('Working Sheet'!$D84,products!$A$1:$A$49,0),MATCH('Working Sheet'!K$1,products!$A$1:$G$1,0))</f>
        <v>2.5</v>
      </c>
      <c r="L84" s="8">
        <f>INDEX(products!$A$1:$G$49,MATCH('Working Sheet'!$D84,products!$A$1:$A$49,0),MATCH('Working Sheet'!L$1,products!$A$1:$G$1,0))</f>
        <v>33.464999999999996</v>
      </c>
      <c r="M84" s="8">
        <f t="shared" si="3"/>
        <v>100.39499999999998</v>
      </c>
      <c r="N84" s="4" t="str">
        <f t="shared" si="4"/>
        <v>Liberica</v>
      </c>
      <c r="O84" t="str">
        <f t="shared" si="5"/>
        <v>Medium</v>
      </c>
      <c r="P84" t="str">
        <f>_xlfn.XLOOKUP(C84,customers!$A$1:$A$1001,customers!$I$1:$I$1001,0)</f>
        <v>Yes</v>
      </c>
    </row>
    <row r="85" spans="1:16" x14ac:dyDescent="0.3">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INDEX(products!$A$1:$G$49,MATCH('Working Sheet'!$D85,products!$A$1:$A$49,0),MATCH('Working Sheet'!I$1,products!$A$1:$G$1,0))</f>
        <v>Rob</v>
      </c>
      <c r="J85" t="str">
        <f>INDEX(products!$A$1:$G$49,MATCH('Working Sheet'!$D85,products!$A$1:$A$49,0),MATCH('Working Sheet'!J$1,products!$A$1:$G$1,0))</f>
        <v>D</v>
      </c>
      <c r="K85" s="7">
        <f>INDEX(products!$A$1:$G$49,MATCH('Working Sheet'!$D85,products!$A$1:$A$49,0),MATCH('Working Sheet'!K$1,products!$A$1:$G$1,0))</f>
        <v>2.5</v>
      </c>
      <c r="L85" s="8">
        <f>INDEX(products!$A$1:$G$49,MATCH('Working Sheet'!$D85,products!$A$1:$A$49,0),MATCH('Working Sheet'!L$1,products!$A$1:$G$1,0))</f>
        <v>20.584999999999997</v>
      </c>
      <c r="M85" s="8">
        <f t="shared" si="3"/>
        <v>82.339999999999989</v>
      </c>
      <c r="N85" s="4" t="str">
        <f t="shared" si="4"/>
        <v>Robusta</v>
      </c>
      <c r="O85" t="str">
        <f t="shared" si="5"/>
        <v>Dark</v>
      </c>
      <c r="P85" t="str">
        <f>_xlfn.XLOOKUP(C85,customers!$A$1:$A$1001,customers!$I$1:$I$1001,0)</f>
        <v>Yes</v>
      </c>
    </row>
    <row r="86" spans="1:16" x14ac:dyDescent="0.3">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INDEX(products!$A$1:$G$49,MATCH('Working Sheet'!$D86,products!$A$1:$A$49,0),MATCH('Working Sheet'!I$1,products!$A$1:$G$1,0))</f>
        <v>Lib</v>
      </c>
      <c r="J86" t="str">
        <f>INDEX(products!$A$1:$G$49,MATCH('Working Sheet'!$D86,products!$A$1:$A$49,0),MATCH('Working Sheet'!J$1,products!$A$1:$G$1,0))</f>
        <v>L</v>
      </c>
      <c r="K86" s="7">
        <f>INDEX(products!$A$1:$G$49,MATCH('Working Sheet'!$D86,products!$A$1:$A$49,0),MATCH('Working Sheet'!K$1,products!$A$1:$G$1,0))</f>
        <v>0.5</v>
      </c>
      <c r="L86" s="8">
        <f>INDEX(products!$A$1:$G$49,MATCH('Working Sheet'!$D86,products!$A$1:$A$49,0),MATCH('Working Sheet'!L$1,products!$A$1:$G$1,0))</f>
        <v>9.51</v>
      </c>
      <c r="M86" s="8">
        <f t="shared" si="3"/>
        <v>9.51</v>
      </c>
      <c r="N86" s="4" t="str">
        <f t="shared" si="4"/>
        <v>Liberica</v>
      </c>
      <c r="O86" t="str">
        <f t="shared" si="5"/>
        <v>Light</v>
      </c>
      <c r="P86" t="str">
        <f>_xlfn.XLOOKUP(C86,customers!$A$1:$A$1001,customers!$I$1:$I$1001,0)</f>
        <v>No</v>
      </c>
    </row>
    <row r="87" spans="1:16" x14ac:dyDescent="0.3">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INDEX(products!$A$1:$G$49,MATCH('Working Sheet'!$D87,products!$A$1:$A$49,0),MATCH('Working Sheet'!I$1,products!$A$1:$G$1,0))</f>
        <v>Ara</v>
      </c>
      <c r="J87" t="str">
        <f>INDEX(products!$A$1:$G$49,MATCH('Working Sheet'!$D87,products!$A$1:$A$49,0),MATCH('Working Sheet'!J$1,products!$A$1:$G$1,0))</f>
        <v>L</v>
      </c>
      <c r="K87" s="7">
        <f>INDEX(products!$A$1:$G$49,MATCH('Working Sheet'!$D87,products!$A$1:$A$49,0),MATCH('Working Sheet'!K$1,products!$A$1:$G$1,0))</f>
        <v>2.5</v>
      </c>
      <c r="L87" s="8">
        <f>INDEX(products!$A$1:$G$49,MATCH('Working Sheet'!$D87,products!$A$1:$A$49,0),MATCH('Working Sheet'!L$1,products!$A$1:$G$1,0))</f>
        <v>29.784999999999997</v>
      </c>
      <c r="M87" s="8">
        <f t="shared" si="3"/>
        <v>89.35499999999999</v>
      </c>
      <c r="N87" s="4" t="str">
        <f t="shared" si="4"/>
        <v>Arabica</v>
      </c>
      <c r="O87" t="str">
        <f t="shared" si="5"/>
        <v>Light</v>
      </c>
      <c r="P87" t="str">
        <f>_xlfn.XLOOKUP(C87,customers!$A$1:$A$1001,customers!$I$1:$I$1001,0)</f>
        <v>No</v>
      </c>
    </row>
    <row r="88" spans="1:16" x14ac:dyDescent="0.3">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INDEX(products!$A$1:$G$49,MATCH('Working Sheet'!$D88,products!$A$1:$A$49,0),MATCH('Working Sheet'!I$1,products!$A$1:$G$1,0))</f>
        <v>Ara</v>
      </c>
      <c r="J88" t="str">
        <f>INDEX(products!$A$1:$G$49,MATCH('Working Sheet'!$D88,products!$A$1:$A$49,0),MATCH('Working Sheet'!J$1,products!$A$1:$G$1,0))</f>
        <v>D</v>
      </c>
      <c r="K88" s="7">
        <f>INDEX(products!$A$1:$G$49,MATCH('Working Sheet'!$D88,products!$A$1:$A$49,0),MATCH('Working Sheet'!K$1,products!$A$1:$G$1,0))</f>
        <v>0.2</v>
      </c>
      <c r="L88" s="8">
        <f>INDEX(products!$A$1:$G$49,MATCH('Working Sheet'!$D88,products!$A$1:$A$49,0),MATCH('Working Sheet'!L$1,products!$A$1:$G$1,0))</f>
        <v>2.9849999999999999</v>
      </c>
      <c r="M88" s="8">
        <f t="shared" si="3"/>
        <v>11.94</v>
      </c>
      <c r="N88" s="4" t="str">
        <f t="shared" si="4"/>
        <v>Arabica</v>
      </c>
      <c r="O88" t="str">
        <f t="shared" si="5"/>
        <v>Dark</v>
      </c>
      <c r="P88" t="str">
        <f>_xlfn.XLOOKUP(C88,customers!$A$1:$A$1001,customers!$I$1:$I$1001,0)</f>
        <v>No</v>
      </c>
    </row>
    <row r="89" spans="1:16" x14ac:dyDescent="0.3">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INDEX(products!$A$1:$G$49,MATCH('Working Sheet'!$D89,products!$A$1:$A$49,0),MATCH('Working Sheet'!I$1,products!$A$1:$G$1,0))</f>
        <v>Ara</v>
      </c>
      <c r="J89" t="str">
        <f>INDEX(products!$A$1:$G$49,MATCH('Working Sheet'!$D89,products!$A$1:$A$49,0),MATCH('Working Sheet'!J$1,products!$A$1:$G$1,0))</f>
        <v>M</v>
      </c>
      <c r="K89" s="7">
        <f>INDEX(products!$A$1:$G$49,MATCH('Working Sheet'!$D89,products!$A$1:$A$49,0),MATCH('Working Sheet'!K$1,products!$A$1:$G$1,0))</f>
        <v>1</v>
      </c>
      <c r="L89" s="8">
        <f>INDEX(products!$A$1:$G$49,MATCH('Working Sheet'!$D89,products!$A$1:$A$49,0),MATCH('Working Sheet'!L$1,products!$A$1:$G$1,0))</f>
        <v>11.25</v>
      </c>
      <c r="M89" s="8">
        <f t="shared" si="3"/>
        <v>33.75</v>
      </c>
      <c r="N89" s="4" t="str">
        <f t="shared" si="4"/>
        <v>Arabica</v>
      </c>
      <c r="O89" t="str">
        <f t="shared" si="5"/>
        <v>Medium</v>
      </c>
      <c r="P89" t="str">
        <f>_xlfn.XLOOKUP(C89,customers!$A$1:$A$1001,customers!$I$1:$I$1001,0)</f>
        <v>No</v>
      </c>
    </row>
    <row r="90" spans="1:16" x14ac:dyDescent="0.3">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INDEX(products!$A$1:$G$49,MATCH('Working Sheet'!$D90,products!$A$1:$A$49,0),MATCH('Working Sheet'!I$1,products!$A$1:$G$1,0))</f>
        <v>Rob</v>
      </c>
      <c r="J90" t="str">
        <f>INDEX(products!$A$1:$G$49,MATCH('Working Sheet'!$D90,products!$A$1:$A$49,0),MATCH('Working Sheet'!J$1,products!$A$1:$G$1,0))</f>
        <v>L</v>
      </c>
      <c r="K90" s="7">
        <f>INDEX(products!$A$1:$G$49,MATCH('Working Sheet'!$D90,products!$A$1:$A$49,0),MATCH('Working Sheet'!K$1,products!$A$1:$G$1,0))</f>
        <v>1</v>
      </c>
      <c r="L90" s="8">
        <f>INDEX(products!$A$1:$G$49,MATCH('Working Sheet'!$D90,products!$A$1:$A$49,0),MATCH('Working Sheet'!L$1,products!$A$1:$G$1,0))</f>
        <v>11.95</v>
      </c>
      <c r="M90" s="8">
        <f t="shared" si="3"/>
        <v>35.849999999999994</v>
      </c>
      <c r="N90" s="4" t="str">
        <f t="shared" si="4"/>
        <v>Robusta</v>
      </c>
      <c r="O90" t="str">
        <f t="shared" si="5"/>
        <v>Light</v>
      </c>
      <c r="P90" t="str">
        <f>_xlfn.XLOOKUP(C90,customers!$A$1:$A$1001,customers!$I$1:$I$1001,0)</f>
        <v>No</v>
      </c>
    </row>
    <row r="91" spans="1:16" x14ac:dyDescent="0.3">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INDEX(products!$A$1:$G$49,MATCH('Working Sheet'!$D91,products!$A$1:$A$49,0),MATCH('Working Sheet'!I$1,products!$A$1:$G$1,0))</f>
        <v>Ara</v>
      </c>
      <c r="J91" t="str">
        <f>INDEX(products!$A$1:$G$49,MATCH('Working Sheet'!$D91,products!$A$1:$A$49,0),MATCH('Working Sheet'!J$1,products!$A$1:$G$1,0))</f>
        <v>L</v>
      </c>
      <c r="K91" s="7">
        <f>INDEX(products!$A$1:$G$49,MATCH('Working Sheet'!$D91,products!$A$1:$A$49,0),MATCH('Working Sheet'!K$1,products!$A$1:$G$1,0))</f>
        <v>1</v>
      </c>
      <c r="L91" s="8">
        <f>INDEX(products!$A$1:$G$49,MATCH('Working Sheet'!$D91,products!$A$1:$A$49,0),MATCH('Working Sheet'!L$1,products!$A$1:$G$1,0))</f>
        <v>12.95</v>
      </c>
      <c r="M91" s="8">
        <f t="shared" si="3"/>
        <v>77.699999999999989</v>
      </c>
      <c r="N91" s="4" t="str">
        <f t="shared" si="4"/>
        <v>Arabica</v>
      </c>
      <c r="O91" t="str">
        <f t="shared" si="5"/>
        <v>Light</v>
      </c>
      <c r="P91" t="str">
        <f>_xlfn.XLOOKUP(C91,customers!$A$1:$A$1001,customers!$I$1:$I$1001,0)</f>
        <v>No</v>
      </c>
    </row>
    <row r="92" spans="1:16" x14ac:dyDescent="0.3">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INDEX(products!$A$1:$G$49,MATCH('Working Sheet'!$D92,products!$A$1:$A$49,0),MATCH('Working Sheet'!I$1,products!$A$1:$G$1,0))</f>
        <v>Ara</v>
      </c>
      <c r="J92" t="str">
        <f>INDEX(products!$A$1:$G$49,MATCH('Working Sheet'!$D92,products!$A$1:$A$49,0),MATCH('Working Sheet'!J$1,products!$A$1:$G$1,0))</f>
        <v>L</v>
      </c>
      <c r="K92" s="7">
        <f>INDEX(products!$A$1:$G$49,MATCH('Working Sheet'!$D92,products!$A$1:$A$49,0),MATCH('Working Sheet'!K$1,products!$A$1:$G$1,0))</f>
        <v>1</v>
      </c>
      <c r="L92" s="8">
        <f>INDEX(products!$A$1:$G$49,MATCH('Working Sheet'!$D92,products!$A$1:$A$49,0),MATCH('Working Sheet'!L$1,products!$A$1:$G$1,0))</f>
        <v>12.95</v>
      </c>
      <c r="M92" s="8">
        <f t="shared" si="3"/>
        <v>51.8</v>
      </c>
      <c r="N92" s="4" t="str">
        <f t="shared" si="4"/>
        <v>Arabica</v>
      </c>
      <c r="O92" t="str">
        <f t="shared" si="5"/>
        <v>Light</v>
      </c>
      <c r="P92" t="str">
        <f>_xlfn.XLOOKUP(C92,customers!$A$1:$A$1001,customers!$I$1:$I$1001,0)</f>
        <v>Yes</v>
      </c>
    </row>
    <row r="93" spans="1:16" x14ac:dyDescent="0.3">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INDEX(products!$A$1:$G$49,MATCH('Working Sheet'!$D93,products!$A$1:$A$49,0),MATCH('Working Sheet'!I$1,products!$A$1:$G$1,0))</f>
        <v>Ara</v>
      </c>
      <c r="J93" t="str">
        <f>INDEX(products!$A$1:$G$49,MATCH('Working Sheet'!$D93,products!$A$1:$A$49,0),MATCH('Working Sheet'!J$1,products!$A$1:$G$1,0))</f>
        <v>M</v>
      </c>
      <c r="K93" s="7">
        <f>INDEX(products!$A$1:$G$49,MATCH('Working Sheet'!$D93,products!$A$1:$A$49,0),MATCH('Working Sheet'!K$1,products!$A$1:$G$1,0))</f>
        <v>2.5</v>
      </c>
      <c r="L93" s="8">
        <f>INDEX(products!$A$1:$G$49,MATCH('Working Sheet'!$D93,products!$A$1:$A$49,0),MATCH('Working Sheet'!L$1,products!$A$1:$G$1,0))</f>
        <v>25.874999999999996</v>
      </c>
      <c r="M93" s="8">
        <f t="shared" si="3"/>
        <v>103.49999999999999</v>
      </c>
      <c r="N93" s="4" t="str">
        <f t="shared" si="4"/>
        <v>Arabica</v>
      </c>
      <c r="O93" t="str">
        <f t="shared" si="5"/>
        <v>Medium</v>
      </c>
      <c r="P93" t="str">
        <f>_xlfn.XLOOKUP(C93,customers!$A$1:$A$1001,customers!$I$1:$I$1001,0)</f>
        <v>No</v>
      </c>
    </row>
    <row r="94" spans="1:16" x14ac:dyDescent="0.3">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INDEX(products!$A$1:$G$49,MATCH('Working Sheet'!$D94,products!$A$1:$A$49,0),MATCH('Working Sheet'!I$1,products!$A$1:$G$1,0))</f>
        <v>Exc</v>
      </c>
      <c r="J94" t="str">
        <f>INDEX(products!$A$1:$G$49,MATCH('Working Sheet'!$D94,products!$A$1:$A$49,0),MATCH('Working Sheet'!J$1,products!$A$1:$G$1,0))</f>
        <v>L</v>
      </c>
      <c r="K94" s="7">
        <f>INDEX(products!$A$1:$G$49,MATCH('Working Sheet'!$D94,products!$A$1:$A$49,0),MATCH('Working Sheet'!K$1,products!$A$1:$G$1,0))</f>
        <v>1</v>
      </c>
      <c r="L94" s="8">
        <f>INDEX(products!$A$1:$G$49,MATCH('Working Sheet'!$D94,products!$A$1:$A$49,0),MATCH('Working Sheet'!L$1,products!$A$1:$G$1,0))</f>
        <v>14.85</v>
      </c>
      <c r="M94" s="8">
        <f t="shared" si="3"/>
        <v>44.55</v>
      </c>
      <c r="N94" s="4" t="str">
        <f t="shared" si="4"/>
        <v>Excelsa</v>
      </c>
      <c r="O94" t="str">
        <f t="shared" si="5"/>
        <v>Light</v>
      </c>
      <c r="P94" t="str">
        <f>_xlfn.XLOOKUP(C94,customers!$A$1:$A$1001,customers!$I$1:$I$1001,0)</f>
        <v>Yes</v>
      </c>
    </row>
    <row r="95" spans="1:16" x14ac:dyDescent="0.3">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INDEX(products!$A$1:$G$49,MATCH('Working Sheet'!$D95,products!$A$1:$A$49,0),MATCH('Working Sheet'!I$1,products!$A$1:$G$1,0))</f>
        <v>Exc</v>
      </c>
      <c r="J95" t="str">
        <f>INDEX(products!$A$1:$G$49,MATCH('Working Sheet'!$D95,products!$A$1:$A$49,0),MATCH('Working Sheet'!J$1,products!$A$1:$G$1,0))</f>
        <v>L</v>
      </c>
      <c r="K95" s="7">
        <f>INDEX(products!$A$1:$G$49,MATCH('Working Sheet'!$D95,products!$A$1:$A$49,0),MATCH('Working Sheet'!K$1,products!$A$1:$G$1,0))</f>
        <v>0.5</v>
      </c>
      <c r="L95" s="8">
        <f>INDEX(products!$A$1:$G$49,MATCH('Working Sheet'!$D95,products!$A$1:$A$49,0),MATCH('Working Sheet'!L$1,products!$A$1:$G$1,0))</f>
        <v>8.91</v>
      </c>
      <c r="M95" s="8">
        <f t="shared" si="3"/>
        <v>35.64</v>
      </c>
      <c r="N95" s="4" t="str">
        <f t="shared" si="4"/>
        <v>Excelsa</v>
      </c>
      <c r="O95" t="str">
        <f t="shared" si="5"/>
        <v>Light</v>
      </c>
      <c r="P95" t="str">
        <f>_xlfn.XLOOKUP(C95,customers!$A$1:$A$1001,customers!$I$1:$I$1001,0)</f>
        <v>Yes</v>
      </c>
    </row>
    <row r="96" spans="1:16" x14ac:dyDescent="0.3">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INDEX(products!$A$1:$G$49,MATCH('Working Sheet'!$D96,products!$A$1:$A$49,0),MATCH('Working Sheet'!I$1,products!$A$1:$G$1,0))</f>
        <v>Ara</v>
      </c>
      <c r="J96" t="str">
        <f>INDEX(products!$A$1:$G$49,MATCH('Working Sheet'!$D96,products!$A$1:$A$49,0),MATCH('Working Sheet'!J$1,products!$A$1:$G$1,0))</f>
        <v>D</v>
      </c>
      <c r="K96" s="7">
        <f>INDEX(products!$A$1:$G$49,MATCH('Working Sheet'!$D96,products!$A$1:$A$49,0),MATCH('Working Sheet'!K$1,products!$A$1:$G$1,0))</f>
        <v>0.2</v>
      </c>
      <c r="L96" s="8">
        <f>INDEX(products!$A$1:$G$49,MATCH('Working Sheet'!$D96,products!$A$1:$A$49,0),MATCH('Working Sheet'!L$1,products!$A$1:$G$1,0))</f>
        <v>2.9849999999999999</v>
      </c>
      <c r="M96" s="8">
        <f t="shared" si="3"/>
        <v>17.91</v>
      </c>
      <c r="N96" s="4" t="str">
        <f t="shared" si="4"/>
        <v>Arabica</v>
      </c>
      <c r="O96" t="str">
        <f t="shared" si="5"/>
        <v>Dark</v>
      </c>
      <c r="P96" t="str">
        <f>_xlfn.XLOOKUP(C96,customers!$A$1:$A$1001,customers!$I$1:$I$1001,0)</f>
        <v>Yes</v>
      </c>
    </row>
    <row r="97" spans="1:16" x14ac:dyDescent="0.3">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INDEX(products!$A$1:$G$49,MATCH('Working Sheet'!$D97,products!$A$1:$A$49,0),MATCH('Working Sheet'!I$1,products!$A$1:$G$1,0))</f>
        <v>Ara</v>
      </c>
      <c r="J97" t="str">
        <f>INDEX(products!$A$1:$G$49,MATCH('Working Sheet'!$D97,products!$A$1:$A$49,0),MATCH('Working Sheet'!J$1,products!$A$1:$G$1,0))</f>
        <v>M</v>
      </c>
      <c r="K97" s="7">
        <f>INDEX(products!$A$1:$G$49,MATCH('Working Sheet'!$D97,products!$A$1:$A$49,0),MATCH('Working Sheet'!K$1,products!$A$1:$G$1,0))</f>
        <v>2.5</v>
      </c>
      <c r="L97" s="8">
        <f>INDEX(products!$A$1:$G$49,MATCH('Working Sheet'!$D97,products!$A$1:$A$49,0),MATCH('Working Sheet'!L$1,products!$A$1:$G$1,0))</f>
        <v>25.874999999999996</v>
      </c>
      <c r="M97" s="8">
        <f t="shared" si="3"/>
        <v>155.24999999999997</v>
      </c>
      <c r="N97" s="4" t="str">
        <f t="shared" si="4"/>
        <v>Arabica</v>
      </c>
      <c r="O97" t="str">
        <f t="shared" si="5"/>
        <v>Medium</v>
      </c>
      <c r="P97" t="str">
        <f>_xlfn.XLOOKUP(C97,customers!$A$1:$A$1001,customers!$I$1:$I$1001,0)</f>
        <v>No</v>
      </c>
    </row>
    <row r="98" spans="1:16" x14ac:dyDescent="0.3">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INDEX(products!$A$1:$G$49,MATCH('Working Sheet'!$D98,products!$A$1:$A$49,0),MATCH('Working Sheet'!I$1,products!$A$1:$G$1,0))</f>
        <v>Ara</v>
      </c>
      <c r="J98" t="str">
        <f>INDEX(products!$A$1:$G$49,MATCH('Working Sheet'!$D98,products!$A$1:$A$49,0),MATCH('Working Sheet'!J$1,products!$A$1:$G$1,0))</f>
        <v>D</v>
      </c>
      <c r="K98" s="7">
        <f>INDEX(products!$A$1:$G$49,MATCH('Working Sheet'!$D98,products!$A$1:$A$49,0),MATCH('Working Sheet'!K$1,products!$A$1:$G$1,0))</f>
        <v>0.2</v>
      </c>
      <c r="L98" s="8">
        <f>INDEX(products!$A$1:$G$49,MATCH('Working Sheet'!$D98,products!$A$1:$A$49,0),MATCH('Working Sheet'!L$1,products!$A$1:$G$1,0))</f>
        <v>2.9849999999999999</v>
      </c>
      <c r="M98" s="8">
        <f t="shared" si="3"/>
        <v>5.97</v>
      </c>
      <c r="N98" s="4" t="str">
        <f t="shared" si="4"/>
        <v>Arabica</v>
      </c>
      <c r="O98" t="str">
        <f t="shared" si="5"/>
        <v>Dark</v>
      </c>
      <c r="P98" t="str">
        <f>_xlfn.XLOOKUP(C98,customers!$A$1:$A$1001,customers!$I$1:$I$1001,0)</f>
        <v>No</v>
      </c>
    </row>
    <row r="99" spans="1:16" x14ac:dyDescent="0.3">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INDEX(products!$A$1:$G$49,MATCH('Working Sheet'!$D99,products!$A$1:$A$49,0),MATCH('Working Sheet'!I$1,products!$A$1:$G$1,0))</f>
        <v>Ara</v>
      </c>
      <c r="J99" t="str">
        <f>INDEX(products!$A$1:$G$49,MATCH('Working Sheet'!$D99,products!$A$1:$A$49,0),MATCH('Working Sheet'!J$1,products!$A$1:$G$1,0))</f>
        <v>M</v>
      </c>
      <c r="K99" s="7">
        <f>INDEX(products!$A$1:$G$49,MATCH('Working Sheet'!$D99,products!$A$1:$A$49,0),MATCH('Working Sheet'!K$1,products!$A$1:$G$1,0))</f>
        <v>0.5</v>
      </c>
      <c r="L99" s="8">
        <f>INDEX(products!$A$1:$G$49,MATCH('Working Sheet'!$D99,products!$A$1:$A$49,0),MATCH('Working Sheet'!L$1,products!$A$1:$G$1,0))</f>
        <v>6.75</v>
      </c>
      <c r="M99" s="8">
        <f t="shared" si="3"/>
        <v>13.5</v>
      </c>
      <c r="N99" s="4" t="str">
        <f t="shared" si="4"/>
        <v>Arabica</v>
      </c>
      <c r="O99" t="str">
        <f t="shared" si="5"/>
        <v>Medium</v>
      </c>
      <c r="P99" t="str">
        <f>_xlfn.XLOOKUP(C99,customers!$A$1:$A$1001,customers!$I$1:$I$1001,0)</f>
        <v>No</v>
      </c>
    </row>
    <row r="100" spans="1:16" x14ac:dyDescent="0.3">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INDEX(products!$A$1:$G$49,MATCH('Working Sheet'!$D100,products!$A$1:$A$49,0),MATCH('Working Sheet'!I$1,products!$A$1:$G$1,0))</f>
        <v>Ara</v>
      </c>
      <c r="J100" t="str">
        <f>INDEX(products!$A$1:$G$49,MATCH('Working Sheet'!$D100,products!$A$1:$A$49,0),MATCH('Working Sheet'!J$1,products!$A$1:$G$1,0))</f>
        <v>D</v>
      </c>
      <c r="K100" s="7">
        <f>INDEX(products!$A$1:$G$49,MATCH('Working Sheet'!$D100,products!$A$1:$A$49,0),MATCH('Working Sheet'!K$1,products!$A$1:$G$1,0))</f>
        <v>0.2</v>
      </c>
      <c r="L100" s="8">
        <f>INDEX(products!$A$1:$G$49,MATCH('Working Sheet'!$D100,products!$A$1:$A$49,0),MATCH('Working Sheet'!L$1,products!$A$1:$G$1,0))</f>
        <v>2.9849999999999999</v>
      </c>
      <c r="M100" s="8">
        <f t="shared" si="3"/>
        <v>2.9849999999999999</v>
      </c>
      <c r="N100" s="4" t="str">
        <f t="shared" si="4"/>
        <v>Arabica</v>
      </c>
      <c r="O100" t="str">
        <f t="shared" si="5"/>
        <v>Dark</v>
      </c>
      <c r="P100" t="str">
        <f>_xlfn.XLOOKUP(C100,customers!$A$1:$A$1001,customers!$I$1:$I$1001,0)</f>
        <v>No</v>
      </c>
    </row>
    <row r="101" spans="1:16" x14ac:dyDescent="0.3">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INDEX(products!$A$1:$G$49,MATCH('Working Sheet'!$D101,products!$A$1:$A$49,0),MATCH('Working Sheet'!I$1,products!$A$1:$G$1,0))</f>
        <v>Lib</v>
      </c>
      <c r="J101" t="str">
        <f>INDEX(products!$A$1:$G$49,MATCH('Working Sheet'!$D101,products!$A$1:$A$49,0),MATCH('Working Sheet'!J$1,products!$A$1:$G$1,0))</f>
        <v>M</v>
      </c>
      <c r="K101" s="7">
        <f>INDEX(products!$A$1:$G$49,MATCH('Working Sheet'!$D101,products!$A$1:$A$49,0),MATCH('Working Sheet'!K$1,products!$A$1:$G$1,0))</f>
        <v>0.2</v>
      </c>
      <c r="L101" s="8">
        <f>INDEX(products!$A$1:$G$49,MATCH('Working Sheet'!$D101,products!$A$1:$A$49,0),MATCH('Working Sheet'!L$1,products!$A$1:$G$1,0))</f>
        <v>4.3650000000000002</v>
      </c>
      <c r="M101" s="8">
        <f t="shared" si="3"/>
        <v>13.095000000000001</v>
      </c>
      <c r="N101" s="4" t="str">
        <f t="shared" si="4"/>
        <v>Liberica</v>
      </c>
      <c r="O101" t="str">
        <f t="shared" si="5"/>
        <v>Medium</v>
      </c>
      <c r="P101" t="str">
        <f>_xlfn.XLOOKUP(C101,customers!$A$1:$A$1001,customers!$I$1:$I$1001,0)</f>
        <v>Yes</v>
      </c>
    </row>
    <row r="102" spans="1:16" x14ac:dyDescent="0.3">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INDEX(products!$A$1:$G$49,MATCH('Working Sheet'!$D102,products!$A$1:$A$49,0),MATCH('Working Sheet'!I$1,products!$A$1:$G$1,0))</f>
        <v>Ara</v>
      </c>
      <c r="J102" t="str">
        <f>INDEX(products!$A$1:$G$49,MATCH('Working Sheet'!$D102,products!$A$1:$A$49,0),MATCH('Working Sheet'!J$1,products!$A$1:$G$1,0))</f>
        <v>L</v>
      </c>
      <c r="K102" s="7">
        <f>INDEX(products!$A$1:$G$49,MATCH('Working Sheet'!$D102,products!$A$1:$A$49,0),MATCH('Working Sheet'!K$1,products!$A$1:$G$1,0))</f>
        <v>0.2</v>
      </c>
      <c r="L102" s="8">
        <f>INDEX(products!$A$1:$G$49,MATCH('Working Sheet'!$D102,products!$A$1:$A$49,0),MATCH('Working Sheet'!L$1,products!$A$1:$G$1,0))</f>
        <v>3.8849999999999998</v>
      </c>
      <c r="M102" s="8">
        <f t="shared" si="3"/>
        <v>7.77</v>
      </c>
      <c r="N102" s="4" t="str">
        <f t="shared" si="4"/>
        <v>Arabica</v>
      </c>
      <c r="O102" t="str">
        <f t="shared" si="5"/>
        <v>Light</v>
      </c>
      <c r="P102" t="str">
        <f>_xlfn.XLOOKUP(C102,customers!$A$1:$A$1001,customers!$I$1:$I$1001,0)</f>
        <v>Yes</v>
      </c>
    </row>
    <row r="103" spans="1:16" x14ac:dyDescent="0.3">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INDEX(products!$A$1:$G$49,MATCH('Working Sheet'!$D103,products!$A$1:$A$49,0),MATCH('Working Sheet'!I$1,products!$A$1:$G$1,0))</f>
        <v>Lib</v>
      </c>
      <c r="J103" t="str">
        <f>INDEX(products!$A$1:$G$49,MATCH('Working Sheet'!$D103,products!$A$1:$A$49,0),MATCH('Working Sheet'!J$1,products!$A$1:$G$1,0))</f>
        <v>D</v>
      </c>
      <c r="K103" s="7">
        <f>INDEX(products!$A$1:$G$49,MATCH('Working Sheet'!$D103,products!$A$1:$A$49,0),MATCH('Working Sheet'!K$1,products!$A$1:$G$1,0))</f>
        <v>2.5</v>
      </c>
      <c r="L103" s="8">
        <f>INDEX(products!$A$1:$G$49,MATCH('Working Sheet'!$D103,products!$A$1:$A$49,0),MATCH('Working Sheet'!L$1,products!$A$1:$G$1,0))</f>
        <v>29.784999999999997</v>
      </c>
      <c r="M103" s="8">
        <f t="shared" si="3"/>
        <v>148.92499999999998</v>
      </c>
      <c r="N103" s="4" t="str">
        <f t="shared" si="4"/>
        <v>Liberica</v>
      </c>
      <c r="O103" t="str">
        <f t="shared" si="5"/>
        <v>Dark</v>
      </c>
      <c r="P103" t="str">
        <f>_xlfn.XLOOKUP(C103,customers!$A$1:$A$1001,customers!$I$1:$I$1001,0)</f>
        <v>Yes</v>
      </c>
    </row>
    <row r="104" spans="1:16" x14ac:dyDescent="0.3">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INDEX(products!$A$1:$G$49,MATCH('Working Sheet'!$D104,products!$A$1:$A$49,0),MATCH('Working Sheet'!I$1,products!$A$1:$G$1,0))</f>
        <v>Lib</v>
      </c>
      <c r="J104" t="str">
        <f>INDEX(products!$A$1:$G$49,MATCH('Working Sheet'!$D104,products!$A$1:$A$49,0),MATCH('Working Sheet'!J$1,products!$A$1:$G$1,0))</f>
        <v>D</v>
      </c>
      <c r="K104" s="7">
        <f>INDEX(products!$A$1:$G$49,MATCH('Working Sheet'!$D104,products!$A$1:$A$49,0),MATCH('Working Sheet'!K$1,products!$A$1:$G$1,0))</f>
        <v>1</v>
      </c>
      <c r="L104" s="8">
        <f>INDEX(products!$A$1:$G$49,MATCH('Working Sheet'!$D104,products!$A$1:$A$49,0),MATCH('Working Sheet'!L$1,products!$A$1:$G$1,0))</f>
        <v>12.95</v>
      </c>
      <c r="M104" s="8">
        <f t="shared" si="3"/>
        <v>38.849999999999994</v>
      </c>
      <c r="N104" s="4" t="str">
        <f t="shared" si="4"/>
        <v>Liberica</v>
      </c>
      <c r="O104" t="str">
        <f t="shared" si="5"/>
        <v>Dark</v>
      </c>
      <c r="P104" t="str">
        <f>_xlfn.XLOOKUP(C104,customers!$A$1:$A$1001,customers!$I$1:$I$1001,0)</f>
        <v>Yes</v>
      </c>
    </row>
    <row r="105" spans="1:16" x14ac:dyDescent="0.3">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INDEX(products!$A$1:$G$49,MATCH('Working Sheet'!$D105,products!$A$1:$A$49,0),MATCH('Working Sheet'!I$1,products!$A$1:$G$1,0))</f>
        <v>Rob</v>
      </c>
      <c r="J105" t="str">
        <f>INDEX(products!$A$1:$G$49,MATCH('Working Sheet'!$D105,products!$A$1:$A$49,0),MATCH('Working Sheet'!J$1,products!$A$1:$G$1,0))</f>
        <v>M</v>
      </c>
      <c r="K105" s="7">
        <f>INDEX(products!$A$1:$G$49,MATCH('Working Sheet'!$D105,products!$A$1:$A$49,0),MATCH('Working Sheet'!K$1,products!$A$1:$G$1,0))</f>
        <v>0.2</v>
      </c>
      <c r="L105" s="8">
        <f>INDEX(products!$A$1:$G$49,MATCH('Working Sheet'!$D105,products!$A$1:$A$49,0),MATCH('Working Sheet'!L$1,products!$A$1:$G$1,0))</f>
        <v>2.9849999999999999</v>
      </c>
      <c r="M105" s="8">
        <f t="shared" si="3"/>
        <v>11.94</v>
      </c>
      <c r="N105" s="4" t="str">
        <f t="shared" si="4"/>
        <v>Robusta</v>
      </c>
      <c r="O105" t="str">
        <f t="shared" si="5"/>
        <v>Medium</v>
      </c>
      <c r="P105" t="str">
        <f>_xlfn.XLOOKUP(C105,customers!$A$1:$A$1001,customers!$I$1:$I$1001,0)</f>
        <v>No</v>
      </c>
    </row>
    <row r="106" spans="1:16" x14ac:dyDescent="0.3">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INDEX(products!$A$1:$G$49,MATCH('Working Sheet'!$D106,products!$A$1:$A$49,0),MATCH('Working Sheet'!I$1,products!$A$1:$G$1,0))</f>
        <v>Lib</v>
      </c>
      <c r="J106" t="str">
        <f>INDEX(products!$A$1:$G$49,MATCH('Working Sheet'!$D106,products!$A$1:$A$49,0),MATCH('Working Sheet'!J$1,products!$A$1:$G$1,0))</f>
        <v>M</v>
      </c>
      <c r="K106" s="7">
        <f>INDEX(products!$A$1:$G$49,MATCH('Working Sheet'!$D106,products!$A$1:$A$49,0),MATCH('Working Sheet'!K$1,products!$A$1:$G$1,0))</f>
        <v>1</v>
      </c>
      <c r="L106" s="8">
        <f>INDEX(products!$A$1:$G$49,MATCH('Working Sheet'!$D106,products!$A$1:$A$49,0),MATCH('Working Sheet'!L$1,products!$A$1:$G$1,0))</f>
        <v>14.55</v>
      </c>
      <c r="M106" s="8">
        <f t="shared" si="3"/>
        <v>87.300000000000011</v>
      </c>
      <c r="N106" s="4" t="str">
        <f t="shared" si="4"/>
        <v>Liberica</v>
      </c>
      <c r="O106" t="str">
        <f t="shared" si="5"/>
        <v>Medium</v>
      </c>
      <c r="P106" t="str">
        <f>_xlfn.XLOOKUP(C106,customers!$A$1:$A$1001,customers!$I$1:$I$1001,0)</f>
        <v>No</v>
      </c>
    </row>
    <row r="107" spans="1:16" x14ac:dyDescent="0.3">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INDEX(products!$A$1:$G$49,MATCH('Working Sheet'!$D107,products!$A$1:$A$49,0),MATCH('Working Sheet'!I$1,products!$A$1:$G$1,0))</f>
        <v>Ara</v>
      </c>
      <c r="J107" t="str">
        <f>INDEX(products!$A$1:$G$49,MATCH('Working Sheet'!$D107,products!$A$1:$A$49,0),MATCH('Working Sheet'!J$1,products!$A$1:$G$1,0))</f>
        <v>M</v>
      </c>
      <c r="K107" s="7">
        <f>INDEX(products!$A$1:$G$49,MATCH('Working Sheet'!$D107,products!$A$1:$A$49,0),MATCH('Working Sheet'!K$1,products!$A$1:$G$1,0))</f>
        <v>0.5</v>
      </c>
      <c r="L107" s="8">
        <f>INDEX(products!$A$1:$G$49,MATCH('Working Sheet'!$D107,products!$A$1:$A$49,0),MATCH('Working Sheet'!L$1,products!$A$1:$G$1,0))</f>
        <v>6.75</v>
      </c>
      <c r="M107" s="8">
        <f t="shared" si="3"/>
        <v>40.5</v>
      </c>
      <c r="N107" s="4" t="str">
        <f t="shared" si="4"/>
        <v>Arabica</v>
      </c>
      <c r="O107" t="str">
        <f t="shared" si="5"/>
        <v>Medium</v>
      </c>
      <c r="P107" t="str">
        <f>_xlfn.XLOOKUP(C107,customers!$A$1:$A$1001,customers!$I$1:$I$1001,0)</f>
        <v>Yes</v>
      </c>
    </row>
    <row r="108" spans="1:16" x14ac:dyDescent="0.3">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INDEX(products!$A$1:$G$49,MATCH('Working Sheet'!$D108,products!$A$1:$A$49,0),MATCH('Working Sheet'!I$1,products!$A$1:$G$1,0))</f>
        <v>Exc</v>
      </c>
      <c r="J108" t="str">
        <f>INDEX(products!$A$1:$G$49,MATCH('Working Sheet'!$D108,products!$A$1:$A$49,0),MATCH('Working Sheet'!J$1,products!$A$1:$G$1,0))</f>
        <v>D</v>
      </c>
      <c r="K108" s="7">
        <f>INDEX(products!$A$1:$G$49,MATCH('Working Sheet'!$D108,products!$A$1:$A$49,0),MATCH('Working Sheet'!K$1,products!$A$1:$G$1,0))</f>
        <v>1</v>
      </c>
      <c r="L108" s="8">
        <f>INDEX(products!$A$1:$G$49,MATCH('Working Sheet'!$D108,products!$A$1:$A$49,0),MATCH('Working Sheet'!L$1,products!$A$1:$G$1,0))</f>
        <v>12.15</v>
      </c>
      <c r="M108" s="8">
        <f t="shared" si="3"/>
        <v>24.3</v>
      </c>
      <c r="N108" s="4" t="str">
        <f t="shared" si="4"/>
        <v>Excelsa</v>
      </c>
      <c r="O108" t="str">
        <f t="shared" si="5"/>
        <v>Dark</v>
      </c>
      <c r="P108" t="str">
        <f>_xlfn.XLOOKUP(C108,customers!$A$1:$A$1001,customers!$I$1:$I$1001,0)</f>
        <v>No</v>
      </c>
    </row>
    <row r="109" spans="1:16" x14ac:dyDescent="0.3">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INDEX(products!$A$1:$G$49,MATCH('Working Sheet'!$D109,products!$A$1:$A$49,0),MATCH('Working Sheet'!I$1,products!$A$1:$G$1,0))</f>
        <v>Rob</v>
      </c>
      <c r="J109" t="str">
        <f>INDEX(products!$A$1:$G$49,MATCH('Working Sheet'!$D109,products!$A$1:$A$49,0),MATCH('Working Sheet'!J$1,products!$A$1:$G$1,0))</f>
        <v>M</v>
      </c>
      <c r="K109" s="7">
        <f>INDEX(products!$A$1:$G$49,MATCH('Working Sheet'!$D109,products!$A$1:$A$49,0),MATCH('Working Sheet'!K$1,products!$A$1:$G$1,0))</f>
        <v>0.5</v>
      </c>
      <c r="L109" s="8">
        <f>INDEX(products!$A$1:$G$49,MATCH('Working Sheet'!$D109,products!$A$1:$A$49,0),MATCH('Working Sheet'!L$1,products!$A$1:$G$1,0))</f>
        <v>5.97</v>
      </c>
      <c r="M109" s="8">
        <f t="shared" si="3"/>
        <v>17.91</v>
      </c>
      <c r="N109" s="4" t="str">
        <f t="shared" si="4"/>
        <v>Robusta</v>
      </c>
      <c r="O109" t="str">
        <f t="shared" si="5"/>
        <v>Medium</v>
      </c>
      <c r="P109" t="str">
        <f>_xlfn.XLOOKUP(C109,customers!$A$1:$A$1001,customers!$I$1:$I$1001,0)</f>
        <v>Yes</v>
      </c>
    </row>
    <row r="110" spans="1:16" x14ac:dyDescent="0.3">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INDEX(products!$A$1:$G$49,MATCH('Working Sheet'!$D110,products!$A$1:$A$49,0),MATCH('Working Sheet'!I$1,products!$A$1:$G$1,0))</f>
        <v>Ara</v>
      </c>
      <c r="J110" t="str">
        <f>INDEX(products!$A$1:$G$49,MATCH('Working Sheet'!$D110,products!$A$1:$A$49,0),MATCH('Working Sheet'!J$1,products!$A$1:$G$1,0))</f>
        <v>M</v>
      </c>
      <c r="K110" s="7">
        <f>INDEX(products!$A$1:$G$49,MATCH('Working Sheet'!$D110,products!$A$1:$A$49,0),MATCH('Working Sheet'!K$1,products!$A$1:$G$1,0))</f>
        <v>0.5</v>
      </c>
      <c r="L110" s="8">
        <f>INDEX(products!$A$1:$G$49,MATCH('Working Sheet'!$D110,products!$A$1:$A$49,0),MATCH('Working Sheet'!L$1,products!$A$1:$G$1,0))</f>
        <v>6.75</v>
      </c>
      <c r="M110" s="8">
        <f t="shared" si="3"/>
        <v>27</v>
      </c>
      <c r="N110" s="4" t="str">
        <f t="shared" si="4"/>
        <v>Arabica</v>
      </c>
      <c r="O110" t="str">
        <f t="shared" si="5"/>
        <v>Medium</v>
      </c>
      <c r="P110" t="str">
        <f>_xlfn.XLOOKUP(C110,customers!$A$1:$A$1001,customers!$I$1:$I$1001,0)</f>
        <v>No</v>
      </c>
    </row>
    <row r="111" spans="1:16" x14ac:dyDescent="0.3">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INDEX(products!$A$1:$G$49,MATCH('Working Sheet'!$D111,products!$A$1:$A$49,0),MATCH('Working Sheet'!I$1,products!$A$1:$G$1,0))</f>
        <v>Lib</v>
      </c>
      <c r="J111" t="str">
        <f>INDEX(products!$A$1:$G$49,MATCH('Working Sheet'!$D111,products!$A$1:$A$49,0),MATCH('Working Sheet'!J$1,products!$A$1:$G$1,0))</f>
        <v>D</v>
      </c>
      <c r="K111" s="7">
        <f>INDEX(products!$A$1:$G$49,MATCH('Working Sheet'!$D111,products!$A$1:$A$49,0),MATCH('Working Sheet'!K$1,products!$A$1:$G$1,0))</f>
        <v>0.5</v>
      </c>
      <c r="L111" s="8">
        <f>INDEX(products!$A$1:$G$49,MATCH('Working Sheet'!$D111,products!$A$1:$A$49,0),MATCH('Working Sheet'!L$1,products!$A$1:$G$1,0))</f>
        <v>7.77</v>
      </c>
      <c r="M111" s="8">
        <f t="shared" si="3"/>
        <v>7.77</v>
      </c>
      <c r="N111" s="4" t="str">
        <f t="shared" si="4"/>
        <v>Liberica</v>
      </c>
      <c r="O111" t="str">
        <f t="shared" si="5"/>
        <v>Dark</v>
      </c>
      <c r="P111" t="str">
        <f>_xlfn.XLOOKUP(C111,customers!$A$1:$A$1001,customers!$I$1:$I$1001,0)</f>
        <v>Yes</v>
      </c>
    </row>
    <row r="112" spans="1:16" x14ac:dyDescent="0.3">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INDEX(products!$A$1:$G$49,MATCH('Working Sheet'!$D112,products!$A$1:$A$49,0),MATCH('Working Sheet'!I$1,products!$A$1:$G$1,0))</f>
        <v>Exc</v>
      </c>
      <c r="J112" t="str">
        <f>INDEX(products!$A$1:$G$49,MATCH('Working Sheet'!$D112,products!$A$1:$A$49,0),MATCH('Working Sheet'!J$1,products!$A$1:$G$1,0))</f>
        <v>L</v>
      </c>
      <c r="K112" s="7">
        <f>INDEX(products!$A$1:$G$49,MATCH('Working Sheet'!$D112,products!$A$1:$A$49,0),MATCH('Working Sheet'!K$1,products!$A$1:$G$1,0))</f>
        <v>0.2</v>
      </c>
      <c r="L112" s="8">
        <f>INDEX(products!$A$1:$G$49,MATCH('Working Sheet'!$D112,products!$A$1:$A$49,0),MATCH('Working Sheet'!L$1,products!$A$1:$G$1,0))</f>
        <v>4.4550000000000001</v>
      </c>
      <c r="M112" s="8">
        <f t="shared" si="3"/>
        <v>13.365</v>
      </c>
      <c r="N112" s="4" t="str">
        <f t="shared" si="4"/>
        <v>Excelsa</v>
      </c>
      <c r="O112" t="str">
        <f t="shared" si="5"/>
        <v>Light</v>
      </c>
      <c r="P112" t="str">
        <f>_xlfn.XLOOKUP(C112,customers!$A$1:$A$1001,customers!$I$1:$I$1001,0)</f>
        <v>Yes</v>
      </c>
    </row>
    <row r="113" spans="1:16" x14ac:dyDescent="0.3">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INDEX(products!$A$1:$G$49,MATCH('Working Sheet'!$D113,products!$A$1:$A$49,0),MATCH('Working Sheet'!I$1,products!$A$1:$G$1,0))</f>
        <v>Rob</v>
      </c>
      <c r="J113" t="str">
        <f>INDEX(products!$A$1:$G$49,MATCH('Working Sheet'!$D113,products!$A$1:$A$49,0),MATCH('Working Sheet'!J$1,products!$A$1:$G$1,0))</f>
        <v>D</v>
      </c>
      <c r="K113" s="7">
        <f>INDEX(products!$A$1:$G$49,MATCH('Working Sheet'!$D113,products!$A$1:$A$49,0),MATCH('Working Sheet'!K$1,products!$A$1:$G$1,0))</f>
        <v>0.5</v>
      </c>
      <c r="L113" s="8">
        <f>INDEX(products!$A$1:$G$49,MATCH('Working Sheet'!$D113,products!$A$1:$A$49,0),MATCH('Working Sheet'!L$1,products!$A$1:$G$1,0))</f>
        <v>5.3699999999999992</v>
      </c>
      <c r="M113" s="8">
        <f t="shared" si="3"/>
        <v>26.849999999999994</v>
      </c>
      <c r="N113" s="4" t="str">
        <f t="shared" si="4"/>
        <v>Robusta</v>
      </c>
      <c r="O113" t="str">
        <f t="shared" si="5"/>
        <v>Dark</v>
      </c>
      <c r="P113" t="str">
        <f>_xlfn.XLOOKUP(C113,customers!$A$1:$A$1001,customers!$I$1:$I$1001,0)</f>
        <v>No</v>
      </c>
    </row>
    <row r="114" spans="1:16" x14ac:dyDescent="0.3">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INDEX(products!$A$1:$G$49,MATCH('Working Sheet'!$D114,products!$A$1:$A$49,0),MATCH('Working Sheet'!I$1,products!$A$1:$G$1,0))</f>
        <v>Ara</v>
      </c>
      <c r="J114" t="str">
        <f>INDEX(products!$A$1:$G$49,MATCH('Working Sheet'!$D114,products!$A$1:$A$49,0),MATCH('Working Sheet'!J$1,products!$A$1:$G$1,0))</f>
        <v>M</v>
      </c>
      <c r="K114" s="7">
        <f>INDEX(products!$A$1:$G$49,MATCH('Working Sheet'!$D114,products!$A$1:$A$49,0),MATCH('Working Sheet'!K$1,products!$A$1:$G$1,0))</f>
        <v>1</v>
      </c>
      <c r="L114" s="8">
        <f>INDEX(products!$A$1:$G$49,MATCH('Working Sheet'!$D114,products!$A$1:$A$49,0),MATCH('Working Sheet'!L$1,products!$A$1:$G$1,0))</f>
        <v>11.25</v>
      </c>
      <c r="M114" s="8">
        <f t="shared" si="3"/>
        <v>11.25</v>
      </c>
      <c r="N114" s="4" t="str">
        <f t="shared" si="4"/>
        <v>Arabica</v>
      </c>
      <c r="O114" t="str">
        <f t="shared" si="5"/>
        <v>Medium</v>
      </c>
      <c r="P114" t="str">
        <f>_xlfn.XLOOKUP(C114,customers!$A$1:$A$1001,customers!$I$1:$I$1001,0)</f>
        <v>No</v>
      </c>
    </row>
    <row r="115" spans="1:16" x14ac:dyDescent="0.3">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INDEX(products!$A$1:$G$49,MATCH('Working Sheet'!$D115,products!$A$1:$A$49,0),MATCH('Working Sheet'!I$1,products!$A$1:$G$1,0))</f>
        <v>Lib</v>
      </c>
      <c r="J115" t="str">
        <f>INDEX(products!$A$1:$G$49,MATCH('Working Sheet'!$D115,products!$A$1:$A$49,0),MATCH('Working Sheet'!J$1,products!$A$1:$G$1,0))</f>
        <v>M</v>
      </c>
      <c r="K115" s="7">
        <f>INDEX(products!$A$1:$G$49,MATCH('Working Sheet'!$D115,products!$A$1:$A$49,0),MATCH('Working Sheet'!K$1,products!$A$1:$G$1,0))</f>
        <v>1</v>
      </c>
      <c r="L115" s="8">
        <f>INDEX(products!$A$1:$G$49,MATCH('Working Sheet'!$D115,products!$A$1:$A$49,0),MATCH('Working Sheet'!L$1,products!$A$1:$G$1,0))</f>
        <v>14.55</v>
      </c>
      <c r="M115" s="8">
        <f t="shared" si="3"/>
        <v>14.55</v>
      </c>
      <c r="N115" s="4" t="str">
        <f t="shared" si="4"/>
        <v>Liberica</v>
      </c>
      <c r="O115" t="str">
        <f t="shared" si="5"/>
        <v>Medium</v>
      </c>
      <c r="P115" t="str">
        <f>_xlfn.XLOOKUP(C115,customers!$A$1:$A$1001,customers!$I$1:$I$1001,0)</f>
        <v>No</v>
      </c>
    </row>
    <row r="116" spans="1:16" x14ac:dyDescent="0.3">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INDEX(products!$A$1:$G$49,MATCH('Working Sheet'!$D116,products!$A$1:$A$49,0),MATCH('Working Sheet'!I$1,products!$A$1:$G$1,0))</f>
        <v>Rob</v>
      </c>
      <c r="J116" t="str">
        <f>INDEX(products!$A$1:$G$49,MATCH('Working Sheet'!$D116,products!$A$1:$A$49,0),MATCH('Working Sheet'!J$1,products!$A$1:$G$1,0))</f>
        <v>L</v>
      </c>
      <c r="K116" s="7">
        <f>INDEX(products!$A$1:$G$49,MATCH('Working Sheet'!$D116,products!$A$1:$A$49,0),MATCH('Working Sheet'!K$1,products!$A$1:$G$1,0))</f>
        <v>0.2</v>
      </c>
      <c r="L116" s="8">
        <f>INDEX(products!$A$1:$G$49,MATCH('Working Sheet'!$D116,products!$A$1:$A$49,0),MATCH('Working Sheet'!L$1,products!$A$1:$G$1,0))</f>
        <v>3.5849999999999995</v>
      </c>
      <c r="M116" s="8">
        <f t="shared" si="3"/>
        <v>14.339999999999998</v>
      </c>
      <c r="N116" s="4" t="str">
        <f t="shared" si="4"/>
        <v>Robusta</v>
      </c>
      <c r="O116" t="str">
        <f t="shared" si="5"/>
        <v>Light</v>
      </c>
      <c r="P116" t="str">
        <f>_xlfn.XLOOKUP(C116,customers!$A$1:$A$1001,customers!$I$1:$I$1001,0)</f>
        <v>No</v>
      </c>
    </row>
    <row r="117" spans="1:16" x14ac:dyDescent="0.3">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INDEX(products!$A$1:$G$49,MATCH('Working Sheet'!$D117,products!$A$1:$A$49,0),MATCH('Working Sheet'!I$1,products!$A$1:$G$1,0))</f>
        <v>Lib</v>
      </c>
      <c r="J117" t="str">
        <f>INDEX(products!$A$1:$G$49,MATCH('Working Sheet'!$D117,products!$A$1:$A$49,0),MATCH('Working Sheet'!J$1,products!$A$1:$G$1,0))</f>
        <v>L</v>
      </c>
      <c r="K117" s="7">
        <f>INDEX(products!$A$1:$G$49,MATCH('Working Sheet'!$D117,products!$A$1:$A$49,0),MATCH('Working Sheet'!K$1,products!$A$1:$G$1,0))</f>
        <v>1</v>
      </c>
      <c r="L117" s="8">
        <f>INDEX(products!$A$1:$G$49,MATCH('Working Sheet'!$D117,products!$A$1:$A$49,0),MATCH('Working Sheet'!L$1,products!$A$1:$G$1,0))</f>
        <v>15.85</v>
      </c>
      <c r="M117" s="8">
        <f t="shared" si="3"/>
        <v>15.85</v>
      </c>
      <c r="N117" s="4" t="str">
        <f t="shared" si="4"/>
        <v>Liberica</v>
      </c>
      <c r="O117" t="str">
        <f t="shared" si="5"/>
        <v>Light</v>
      </c>
      <c r="P117" t="str">
        <f>_xlfn.XLOOKUP(C117,customers!$A$1:$A$1001,customers!$I$1:$I$1001,0)</f>
        <v>No</v>
      </c>
    </row>
    <row r="118" spans="1:16" x14ac:dyDescent="0.3">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INDEX(products!$A$1:$G$49,MATCH('Working Sheet'!$D118,products!$A$1:$A$49,0),MATCH('Working Sheet'!I$1,products!$A$1:$G$1,0))</f>
        <v>Lib</v>
      </c>
      <c r="J118" t="str">
        <f>INDEX(products!$A$1:$G$49,MATCH('Working Sheet'!$D118,products!$A$1:$A$49,0),MATCH('Working Sheet'!J$1,products!$A$1:$G$1,0))</f>
        <v>L</v>
      </c>
      <c r="K118" s="7">
        <f>INDEX(products!$A$1:$G$49,MATCH('Working Sheet'!$D118,products!$A$1:$A$49,0),MATCH('Working Sheet'!K$1,products!$A$1:$G$1,0))</f>
        <v>0.2</v>
      </c>
      <c r="L118" s="8">
        <f>INDEX(products!$A$1:$G$49,MATCH('Working Sheet'!$D118,products!$A$1:$A$49,0),MATCH('Working Sheet'!L$1,products!$A$1:$G$1,0))</f>
        <v>4.7549999999999999</v>
      </c>
      <c r="M118" s="8">
        <f t="shared" si="3"/>
        <v>19.02</v>
      </c>
      <c r="N118" s="4" t="str">
        <f t="shared" si="4"/>
        <v>Liberica</v>
      </c>
      <c r="O118" t="str">
        <f t="shared" si="5"/>
        <v>Light</v>
      </c>
      <c r="P118" t="str">
        <f>_xlfn.XLOOKUP(C118,customers!$A$1:$A$1001,customers!$I$1:$I$1001,0)</f>
        <v>Yes</v>
      </c>
    </row>
    <row r="119" spans="1:16" x14ac:dyDescent="0.3">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INDEX(products!$A$1:$G$49,MATCH('Working Sheet'!$D119,products!$A$1:$A$49,0),MATCH('Working Sheet'!I$1,products!$A$1:$G$1,0))</f>
        <v>Lib</v>
      </c>
      <c r="J119" t="str">
        <f>INDEX(products!$A$1:$G$49,MATCH('Working Sheet'!$D119,products!$A$1:$A$49,0),MATCH('Working Sheet'!J$1,products!$A$1:$G$1,0))</f>
        <v>L</v>
      </c>
      <c r="K119" s="7">
        <f>INDEX(products!$A$1:$G$49,MATCH('Working Sheet'!$D119,products!$A$1:$A$49,0),MATCH('Working Sheet'!K$1,products!$A$1:$G$1,0))</f>
        <v>0.5</v>
      </c>
      <c r="L119" s="8">
        <f>INDEX(products!$A$1:$G$49,MATCH('Working Sheet'!$D119,products!$A$1:$A$49,0),MATCH('Working Sheet'!L$1,products!$A$1:$G$1,0))</f>
        <v>9.51</v>
      </c>
      <c r="M119" s="8">
        <f t="shared" si="3"/>
        <v>38.04</v>
      </c>
      <c r="N119" s="4" t="str">
        <f t="shared" si="4"/>
        <v>Liberica</v>
      </c>
      <c r="O119" t="str">
        <f t="shared" si="5"/>
        <v>Light</v>
      </c>
      <c r="P119" t="str">
        <f>_xlfn.XLOOKUP(C119,customers!$A$1:$A$1001,customers!$I$1:$I$1001,0)</f>
        <v>No</v>
      </c>
    </row>
    <row r="120" spans="1:16" x14ac:dyDescent="0.3">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INDEX(products!$A$1:$G$49,MATCH('Working Sheet'!$D120,products!$A$1:$A$49,0),MATCH('Working Sheet'!I$1,products!$A$1:$G$1,0))</f>
        <v>Exc</v>
      </c>
      <c r="J120" t="str">
        <f>INDEX(products!$A$1:$G$49,MATCH('Working Sheet'!$D120,products!$A$1:$A$49,0),MATCH('Working Sheet'!J$1,products!$A$1:$G$1,0))</f>
        <v>D</v>
      </c>
      <c r="K120" s="7">
        <f>INDEX(products!$A$1:$G$49,MATCH('Working Sheet'!$D120,products!$A$1:$A$49,0),MATCH('Working Sheet'!K$1,products!$A$1:$G$1,0))</f>
        <v>0.5</v>
      </c>
      <c r="L120" s="8">
        <f>INDEX(products!$A$1:$G$49,MATCH('Working Sheet'!$D120,products!$A$1:$A$49,0),MATCH('Working Sheet'!L$1,products!$A$1:$G$1,0))</f>
        <v>7.29</v>
      </c>
      <c r="M120" s="8">
        <f t="shared" si="3"/>
        <v>21.87</v>
      </c>
      <c r="N120" s="4" t="str">
        <f t="shared" si="4"/>
        <v>Excelsa</v>
      </c>
      <c r="O120" t="str">
        <f t="shared" si="5"/>
        <v>Dark</v>
      </c>
      <c r="P120" t="str">
        <f>_xlfn.XLOOKUP(C120,customers!$A$1:$A$1001,customers!$I$1:$I$1001,0)</f>
        <v>Yes</v>
      </c>
    </row>
    <row r="121" spans="1:16" x14ac:dyDescent="0.3">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INDEX(products!$A$1:$G$49,MATCH('Working Sheet'!$D121,products!$A$1:$A$49,0),MATCH('Working Sheet'!I$1,products!$A$1:$G$1,0))</f>
        <v>Exc</v>
      </c>
      <c r="J121" t="str">
        <f>INDEX(products!$A$1:$G$49,MATCH('Working Sheet'!$D121,products!$A$1:$A$49,0),MATCH('Working Sheet'!J$1,products!$A$1:$G$1,0))</f>
        <v>M</v>
      </c>
      <c r="K121" s="7">
        <f>INDEX(products!$A$1:$G$49,MATCH('Working Sheet'!$D121,products!$A$1:$A$49,0),MATCH('Working Sheet'!K$1,products!$A$1:$G$1,0))</f>
        <v>0.2</v>
      </c>
      <c r="L121" s="8">
        <f>INDEX(products!$A$1:$G$49,MATCH('Working Sheet'!$D121,products!$A$1:$A$49,0),MATCH('Working Sheet'!L$1,products!$A$1:$G$1,0))</f>
        <v>4.125</v>
      </c>
      <c r="M121" s="8">
        <f t="shared" si="3"/>
        <v>4.125</v>
      </c>
      <c r="N121" s="4" t="str">
        <f t="shared" si="4"/>
        <v>Excelsa</v>
      </c>
      <c r="O121" t="str">
        <f t="shared" si="5"/>
        <v>Medium</v>
      </c>
      <c r="P121" t="str">
        <f>_xlfn.XLOOKUP(C121,customers!$A$1:$A$1001,customers!$I$1:$I$1001,0)</f>
        <v>No</v>
      </c>
    </row>
    <row r="122" spans="1:16" x14ac:dyDescent="0.3">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INDEX(products!$A$1:$G$49,MATCH('Working Sheet'!$D122,products!$A$1:$A$49,0),MATCH('Working Sheet'!I$1,products!$A$1:$G$1,0))</f>
        <v>Ara</v>
      </c>
      <c r="J122" t="str">
        <f>INDEX(products!$A$1:$G$49,MATCH('Working Sheet'!$D122,products!$A$1:$A$49,0),MATCH('Working Sheet'!J$1,products!$A$1:$G$1,0))</f>
        <v>L</v>
      </c>
      <c r="K122" s="7">
        <f>INDEX(products!$A$1:$G$49,MATCH('Working Sheet'!$D122,products!$A$1:$A$49,0),MATCH('Working Sheet'!K$1,products!$A$1:$G$1,0))</f>
        <v>0.2</v>
      </c>
      <c r="L122" s="8">
        <f>INDEX(products!$A$1:$G$49,MATCH('Working Sheet'!$D122,products!$A$1:$A$49,0),MATCH('Working Sheet'!L$1,products!$A$1:$G$1,0))</f>
        <v>3.8849999999999998</v>
      </c>
      <c r="M122" s="8">
        <f t="shared" si="3"/>
        <v>3.8849999999999998</v>
      </c>
      <c r="N122" s="4" t="str">
        <f t="shared" si="4"/>
        <v>Arabica</v>
      </c>
      <c r="O122" t="str">
        <f t="shared" si="5"/>
        <v>Light</v>
      </c>
      <c r="P122" t="str">
        <f>_xlfn.XLOOKUP(C122,customers!$A$1:$A$1001,customers!$I$1:$I$1001,0)</f>
        <v>No</v>
      </c>
    </row>
    <row r="123" spans="1:16" x14ac:dyDescent="0.3">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INDEX(products!$A$1:$G$49,MATCH('Working Sheet'!$D123,products!$A$1:$A$49,0),MATCH('Working Sheet'!I$1,products!$A$1:$G$1,0))</f>
        <v>Exc</v>
      </c>
      <c r="J123" t="str">
        <f>INDEX(products!$A$1:$G$49,MATCH('Working Sheet'!$D123,products!$A$1:$A$49,0),MATCH('Working Sheet'!J$1,products!$A$1:$G$1,0))</f>
        <v>M</v>
      </c>
      <c r="K123" s="7">
        <f>INDEX(products!$A$1:$G$49,MATCH('Working Sheet'!$D123,products!$A$1:$A$49,0),MATCH('Working Sheet'!K$1,products!$A$1:$G$1,0))</f>
        <v>1</v>
      </c>
      <c r="L123" s="8">
        <f>INDEX(products!$A$1:$G$49,MATCH('Working Sheet'!$D123,products!$A$1:$A$49,0),MATCH('Working Sheet'!L$1,products!$A$1:$G$1,0))</f>
        <v>13.75</v>
      </c>
      <c r="M123" s="8">
        <f t="shared" si="3"/>
        <v>68.75</v>
      </c>
      <c r="N123" s="4" t="str">
        <f t="shared" si="4"/>
        <v>Excelsa</v>
      </c>
      <c r="O123" t="str">
        <f t="shared" si="5"/>
        <v>Medium</v>
      </c>
      <c r="P123" t="str">
        <f>_xlfn.XLOOKUP(C123,customers!$A$1:$A$1001,customers!$I$1:$I$1001,0)</f>
        <v>No</v>
      </c>
    </row>
    <row r="124" spans="1:16" x14ac:dyDescent="0.3">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INDEX(products!$A$1:$G$49,MATCH('Working Sheet'!$D124,products!$A$1:$A$49,0),MATCH('Working Sheet'!I$1,products!$A$1:$G$1,0))</f>
        <v>Ara</v>
      </c>
      <c r="J124" t="str">
        <f>INDEX(products!$A$1:$G$49,MATCH('Working Sheet'!$D124,products!$A$1:$A$49,0),MATCH('Working Sheet'!J$1,products!$A$1:$G$1,0))</f>
        <v>D</v>
      </c>
      <c r="K124" s="7">
        <f>INDEX(products!$A$1:$G$49,MATCH('Working Sheet'!$D124,products!$A$1:$A$49,0),MATCH('Working Sheet'!K$1,products!$A$1:$G$1,0))</f>
        <v>0.5</v>
      </c>
      <c r="L124" s="8">
        <f>INDEX(products!$A$1:$G$49,MATCH('Working Sheet'!$D124,products!$A$1:$A$49,0),MATCH('Working Sheet'!L$1,products!$A$1:$G$1,0))</f>
        <v>5.97</v>
      </c>
      <c r="M124" s="8">
        <f t="shared" si="3"/>
        <v>23.88</v>
      </c>
      <c r="N124" s="4" t="str">
        <f t="shared" si="4"/>
        <v>Arabica</v>
      </c>
      <c r="O124" t="str">
        <f t="shared" si="5"/>
        <v>Dark</v>
      </c>
      <c r="P124" t="str">
        <f>_xlfn.XLOOKUP(C124,customers!$A$1:$A$1001,customers!$I$1:$I$1001,0)</f>
        <v>Yes</v>
      </c>
    </row>
    <row r="125" spans="1:16" x14ac:dyDescent="0.3">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INDEX(products!$A$1:$G$49,MATCH('Working Sheet'!$D125,products!$A$1:$A$49,0),MATCH('Working Sheet'!I$1,products!$A$1:$G$1,0))</f>
        <v>Lib</v>
      </c>
      <c r="J125" t="str">
        <f>INDEX(products!$A$1:$G$49,MATCH('Working Sheet'!$D125,products!$A$1:$A$49,0),MATCH('Working Sheet'!J$1,products!$A$1:$G$1,0))</f>
        <v>L</v>
      </c>
      <c r="K125" s="7">
        <f>INDEX(products!$A$1:$G$49,MATCH('Working Sheet'!$D125,products!$A$1:$A$49,0),MATCH('Working Sheet'!K$1,products!$A$1:$G$1,0))</f>
        <v>2.5</v>
      </c>
      <c r="L125" s="8">
        <f>INDEX(products!$A$1:$G$49,MATCH('Working Sheet'!$D125,products!$A$1:$A$49,0),MATCH('Working Sheet'!L$1,products!$A$1:$G$1,0))</f>
        <v>36.454999999999998</v>
      </c>
      <c r="M125" s="8">
        <f t="shared" si="3"/>
        <v>145.82</v>
      </c>
      <c r="N125" s="4" t="str">
        <f t="shared" si="4"/>
        <v>Liberica</v>
      </c>
      <c r="O125" t="str">
        <f t="shared" si="5"/>
        <v>Light</v>
      </c>
      <c r="P125" t="str">
        <f>_xlfn.XLOOKUP(C125,customers!$A$1:$A$1001,customers!$I$1:$I$1001,0)</f>
        <v>No</v>
      </c>
    </row>
    <row r="126" spans="1:16" x14ac:dyDescent="0.3">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INDEX(products!$A$1:$G$49,MATCH('Working Sheet'!$D126,products!$A$1:$A$49,0),MATCH('Working Sheet'!I$1,products!$A$1:$G$1,0))</f>
        <v>Lib</v>
      </c>
      <c r="J126" t="str">
        <f>INDEX(products!$A$1:$G$49,MATCH('Working Sheet'!$D126,products!$A$1:$A$49,0),MATCH('Working Sheet'!J$1,products!$A$1:$G$1,0))</f>
        <v>M</v>
      </c>
      <c r="K126" s="7">
        <f>INDEX(products!$A$1:$G$49,MATCH('Working Sheet'!$D126,products!$A$1:$A$49,0),MATCH('Working Sheet'!K$1,products!$A$1:$G$1,0))</f>
        <v>0.2</v>
      </c>
      <c r="L126" s="8">
        <f>INDEX(products!$A$1:$G$49,MATCH('Working Sheet'!$D126,products!$A$1:$A$49,0),MATCH('Working Sheet'!L$1,products!$A$1:$G$1,0))</f>
        <v>4.3650000000000002</v>
      </c>
      <c r="M126" s="8">
        <f t="shared" si="3"/>
        <v>21.825000000000003</v>
      </c>
      <c r="N126" s="4" t="str">
        <f t="shared" si="4"/>
        <v>Liberica</v>
      </c>
      <c r="O126" t="str">
        <f t="shared" si="5"/>
        <v>Medium</v>
      </c>
      <c r="P126" t="str">
        <f>_xlfn.XLOOKUP(C126,customers!$A$1:$A$1001,customers!$I$1:$I$1001,0)</f>
        <v>Yes</v>
      </c>
    </row>
    <row r="127" spans="1:16" x14ac:dyDescent="0.3">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INDEX(products!$A$1:$G$49,MATCH('Working Sheet'!$D127,products!$A$1:$A$49,0),MATCH('Working Sheet'!I$1,products!$A$1:$G$1,0))</f>
        <v>Lib</v>
      </c>
      <c r="J127" t="str">
        <f>INDEX(products!$A$1:$G$49,MATCH('Working Sheet'!$D127,products!$A$1:$A$49,0),MATCH('Working Sheet'!J$1,products!$A$1:$G$1,0))</f>
        <v>M</v>
      </c>
      <c r="K127" s="7">
        <f>INDEX(products!$A$1:$G$49,MATCH('Working Sheet'!$D127,products!$A$1:$A$49,0),MATCH('Working Sheet'!K$1,products!$A$1:$G$1,0))</f>
        <v>0.5</v>
      </c>
      <c r="L127" s="8">
        <f>INDEX(products!$A$1:$G$49,MATCH('Working Sheet'!$D127,products!$A$1:$A$49,0),MATCH('Working Sheet'!L$1,products!$A$1:$G$1,0))</f>
        <v>8.73</v>
      </c>
      <c r="M127" s="8">
        <f t="shared" si="3"/>
        <v>26.19</v>
      </c>
      <c r="N127" s="4" t="str">
        <f t="shared" si="4"/>
        <v>Liberica</v>
      </c>
      <c r="O127" t="str">
        <f t="shared" si="5"/>
        <v>Medium</v>
      </c>
      <c r="P127" t="str">
        <f>_xlfn.XLOOKUP(C127,customers!$A$1:$A$1001,customers!$I$1:$I$1001,0)</f>
        <v>Yes</v>
      </c>
    </row>
    <row r="128" spans="1:16" x14ac:dyDescent="0.3">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INDEX(products!$A$1:$G$49,MATCH('Working Sheet'!$D128,products!$A$1:$A$49,0),MATCH('Working Sheet'!I$1,products!$A$1:$G$1,0))</f>
        <v>Ara</v>
      </c>
      <c r="J128" t="str">
        <f>INDEX(products!$A$1:$G$49,MATCH('Working Sheet'!$D128,products!$A$1:$A$49,0),MATCH('Working Sheet'!J$1,products!$A$1:$G$1,0))</f>
        <v>M</v>
      </c>
      <c r="K128" s="7">
        <f>INDEX(products!$A$1:$G$49,MATCH('Working Sheet'!$D128,products!$A$1:$A$49,0),MATCH('Working Sheet'!K$1,products!$A$1:$G$1,0))</f>
        <v>1</v>
      </c>
      <c r="L128" s="8">
        <f>INDEX(products!$A$1:$G$49,MATCH('Working Sheet'!$D128,products!$A$1:$A$49,0),MATCH('Working Sheet'!L$1,products!$A$1:$G$1,0))</f>
        <v>11.25</v>
      </c>
      <c r="M128" s="8">
        <f t="shared" si="3"/>
        <v>11.25</v>
      </c>
      <c r="N128" s="4" t="str">
        <f t="shared" si="4"/>
        <v>Arabica</v>
      </c>
      <c r="O128" t="str">
        <f t="shared" si="5"/>
        <v>Medium</v>
      </c>
      <c r="P128" t="str">
        <f>_xlfn.XLOOKUP(C128,customers!$A$1:$A$1001,customers!$I$1:$I$1001,0)</f>
        <v>No</v>
      </c>
    </row>
    <row r="129" spans="1:16" x14ac:dyDescent="0.3">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INDEX(products!$A$1:$G$49,MATCH('Working Sheet'!$D129,products!$A$1:$A$49,0),MATCH('Working Sheet'!I$1,products!$A$1:$G$1,0))</f>
        <v>Lib</v>
      </c>
      <c r="J129" t="str">
        <f>INDEX(products!$A$1:$G$49,MATCH('Working Sheet'!$D129,products!$A$1:$A$49,0),MATCH('Working Sheet'!J$1,products!$A$1:$G$1,0))</f>
        <v>D</v>
      </c>
      <c r="K129" s="7">
        <f>INDEX(products!$A$1:$G$49,MATCH('Working Sheet'!$D129,products!$A$1:$A$49,0),MATCH('Working Sheet'!K$1,products!$A$1:$G$1,0))</f>
        <v>1</v>
      </c>
      <c r="L129" s="8">
        <f>INDEX(products!$A$1:$G$49,MATCH('Working Sheet'!$D129,products!$A$1:$A$49,0),MATCH('Working Sheet'!L$1,products!$A$1:$G$1,0))</f>
        <v>12.95</v>
      </c>
      <c r="M129" s="8">
        <f t="shared" si="3"/>
        <v>77.699999999999989</v>
      </c>
      <c r="N129" s="4" t="str">
        <f t="shared" si="4"/>
        <v>Liberica</v>
      </c>
      <c r="O129" t="str">
        <f t="shared" si="5"/>
        <v>Dark</v>
      </c>
      <c r="P129" t="str">
        <f>_xlfn.XLOOKUP(C129,customers!$A$1:$A$1001,customers!$I$1:$I$1001,0)</f>
        <v>No</v>
      </c>
    </row>
    <row r="130" spans="1:16" x14ac:dyDescent="0.3">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INDEX(products!$A$1:$G$49,MATCH('Working Sheet'!$D130,products!$A$1:$A$49,0),MATCH('Working Sheet'!I$1,products!$A$1:$G$1,0))</f>
        <v>Ara</v>
      </c>
      <c r="J130" t="str">
        <f>INDEX(products!$A$1:$G$49,MATCH('Working Sheet'!$D130,products!$A$1:$A$49,0),MATCH('Working Sheet'!J$1,products!$A$1:$G$1,0))</f>
        <v>M</v>
      </c>
      <c r="K130" s="7">
        <f>INDEX(products!$A$1:$G$49,MATCH('Working Sheet'!$D130,products!$A$1:$A$49,0),MATCH('Working Sheet'!K$1,products!$A$1:$G$1,0))</f>
        <v>0.5</v>
      </c>
      <c r="L130" s="8">
        <f>INDEX(products!$A$1:$G$49,MATCH('Working Sheet'!$D130,products!$A$1:$A$49,0),MATCH('Working Sheet'!L$1,products!$A$1:$G$1,0))</f>
        <v>6.75</v>
      </c>
      <c r="M130" s="8">
        <f t="shared" si="3"/>
        <v>6.75</v>
      </c>
      <c r="N130" s="4" t="str">
        <f t="shared" si="4"/>
        <v>Arabica</v>
      </c>
      <c r="O130" t="str">
        <f t="shared" si="5"/>
        <v>Medium</v>
      </c>
      <c r="P130" t="str">
        <f>_xlfn.XLOOKUP(C130,customers!$A$1:$A$1001,customers!$I$1:$I$1001,0)</f>
        <v>No</v>
      </c>
    </row>
    <row r="131" spans="1:16" x14ac:dyDescent="0.3">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INDEX(products!$A$1:$G$49,MATCH('Working Sheet'!$D131,products!$A$1:$A$49,0),MATCH('Working Sheet'!I$1,products!$A$1:$G$1,0))</f>
        <v>Exc</v>
      </c>
      <c r="J131" t="str">
        <f>INDEX(products!$A$1:$G$49,MATCH('Working Sheet'!$D131,products!$A$1:$A$49,0),MATCH('Working Sheet'!J$1,products!$A$1:$G$1,0))</f>
        <v>D</v>
      </c>
      <c r="K131" s="7">
        <f>INDEX(products!$A$1:$G$49,MATCH('Working Sheet'!$D131,products!$A$1:$A$49,0),MATCH('Working Sheet'!K$1,products!$A$1:$G$1,0))</f>
        <v>1</v>
      </c>
      <c r="L131" s="8">
        <f>INDEX(products!$A$1:$G$49,MATCH('Working Sheet'!$D131,products!$A$1:$A$49,0),MATCH('Working Sheet'!L$1,products!$A$1:$G$1,0))</f>
        <v>12.15</v>
      </c>
      <c r="M131" s="8">
        <f t="shared" ref="M131:M194" si="6">L131*E131</f>
        <v>12.15</v>
      </c>
      <c r="N131" s="4"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3">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INDEX(products!$A$1:$G$49,MATCH('Working Sheet'!$D132,products!$A$1:$A$49,0),MATCH('Working Sheet'!I$1,products!$A$1:$G$1,0))</f>
        <v>Ara</v>
      </c>
      <c r="J132" t="str">
        <f>INDEX(products!$A$1:$G$49,MATCH('Working Sheet'!$D132,products!$A$1:$A$49,0),MATCH('Working Sheet'!J$1,products!$A$1:$G$1,0))</f>
        <v>L</v>
      </c>
      <c r="K132" s="7">
        <f>INDEX(products!$A$1:$G$49,MATCH('Working Sheet'!$D132,products!$A$1:$A$49,0),MATCH('Working Sheet'!K$1,products!$A$1:$G$1,0))</f>
        <v>2.5</v>
      </c>
      <c r="L132" s="8">
        <f>INDEX(products!$A$1:$G$49,MATCH('Working Sheet'!$D132,products!$A$1:$A$49,0),MATCH('Working Sheet'!L$1,products!$A$1:$G$1,0))</f>
        <v>29.784999999999997</v>
      </c>
      <c r="M132" s="8">
        <f t="shared" si="6"/>
        <v>148.92499999999998</v>
      </c>
      <c r="N132" s="4" t="str">
        <f t="shared" si="7"/>
        <v>Arabica</v>
      </c>
      <c r="O132" t="str">
        <f t="shared" si="8"/>
        <v>Light</v>
      </c>
      <c r="P132" t="str">
        <f>_xlfn.XLOOKUP(C132,customers!$A$1:$A$1001,customers!$I$1:$I$1001,0)</f>
        <v>Yes</v>
      </c>
    </row>
    <row r="133" spans="1:16" x14ac:dyDescent="0.3">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INDEX(products!$A$1:$G$49,MATCH('Working Sheet'!$D133,products!$A$1:$A$49,0),MATCH('Working Sheet'!I$1,products!$A$1:$G$1,0))</f>
        <v>Exc</v>
      </c>
      <c r="J133" t="str">
        <f>INDEX(products!$A$1:$G$49,MATCH('Working Sheet'!$D133,products!$A$1:$A$49,0),MATCH('Working Sheet'!J$1,products!$A$1:$G$1,0))</f>
        <v>D</v>
      </c>
      <c r="K133" s="7">
        <f>INDEX(products!$A$1:$G$49,MATCH('Working Sheet'!$D133,products!$A$1:$A$49,0),MATCH('Working Sheet'!K$1,products!$A$1:$G$1,0))</f>
        <v>0.5</v>
      </c>
      <c r="L133" s="8">
        <f>INDEX(products!$A$1:$G$49,MATCH('Working Sheet'!$D133,products!$A$1:$A$49,0),MATCH('Working Sheet'!L$1,products!$A$1:$G$1,0))</f>
        <v>7.29</v>
      </c>
      <c r="M133" s="8">
        <f t="shared" si="6"/>
        <v>14.58</v>
      </c>
      <c r="N133" s="4" t="str">
        <f t="shared" si="7"/>
        <v>Excelsa</v>
      </c>
      <c r="O133" t="str">
        <f t="shared" si="8"/>
        <v>Dark</v>
      </c>
      <c r="P133" t="str">
        <f>_xlfn.XLOOKUP(C133,customers!$A$1:$A$1001,customers!$I$1:$I$1001,0)</f>
        <v>Yes</v>
      </c>
    </row>
    <row r="134" spans="1:16" x14ac:dyDescent="0.3">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INDEX(products!$A$1:$G$49,MATCH('Working Sheet'!$D134,products!$A$1:$A$49,0),MATCH('Working Sheet'!I$1,products!$A$1:$G$1,0))</f>
        <v>Ara</v>
      </c>
      <c r="J134" t="str">
        <f>INDEX(products!$A$1:$G$49,MATCH('Working Sheet'!$D134,products!$A$1:$A$49,0),MATCH('Working Sheet'!J$1,products!$A$1:$G$1,0))</f>
        <v>L</v>
      </c>
      <c r="K134" s="7">
        <f>INDEX(products!$A$1:$G$49,MATCH('Working Sheet'!$D134,products!$A$1:$A$49,0),MATCH('Working Sheet'!K$1,products!$A$1:$G$1,0))</f>
        <v>2.5</v>
      </c>
      <c r="L134" s="8">
        <f>INDEX(products!$A$1:$G$49,MATCH('Working Sheet'!$D134,products!$A$1:$A$49,0),MATCH('Working Sheet'!L$1,products!$A$1:$G$1,0))</f>
        <v>29.784999999999997</v>
      </c>
      <c r="M134" s="8">
        <f t="shared" si="6"/>
        <v>148.92499999999998</v>
      </c>
      <c r="N134" s="4" t="str">
        <f t="shared" si="7"/>
        <v>Arabica</v>
      </c>
      <c r="O134" t="str">
        <f t="shared" si="8"/>
        <v>Light</v>
      </c>
      <c r="P134" t="str">
        <f>_xlfn.XLOOKUP(C134,customers!$A$1:$A$1001,customers!$I$1:$I$1001,0)</f>
        <v>Yes</v>
      </c>
    </row>
    <row r="135" spans="1:16" x14ac:dyDescent="0.3">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INDEX(products!$A$1:$G$49,MATCH('Working Sheet'!$D135,products!$A$1:$A$49,0),MATCH('Working Sheet'!I$1,products!$A$1:$G$1,0))</f>
        <v>Lib</v>
      </c>
      <c r="J135" t="str">
        <f>INDEX(products!$A$1:$G$49,MATCH('Working Sheet'!$D135,products!$A$1:$A$49,0),MATCH('Working Sheet'!J$1,products!$A$1:$G$1,0))</f>
        <v>D</v>
      </c>
      <c r="K135" s="7">
        <f>INDEX(products!$A$1:$G$49,MATCH('Working Sheet'!$D135,products!$A$1:$A$49,0),MATCH('Working Sheet'!K$1,products!$A$1:$G$1,0))</f>
        <v>1</v>
      </c>
      <c r="L135" s="8">
        <f>INDEX(products!$A$1:$G$49,MATCH('Working Sheet'!$D135,products!$A$1:$A$49,0),MATCH('Working Sheet'!L$1,products!$A$1:$G$1,0))</f>
        <v>12.95</v>
      </c>
      <c r="M135" s="8">
        <f t="shared" si="6"/>
        <v>12.95</v>
      </c>
      <c r="N135" s="4" t="str">
        <f t="shared" si="7"/>
        <v>Liberica</v>
      </c>
      <c r="O135" t="str">
        <f t="shared" si="8"/>
        <v>Dark</v>
      </c>
      <c r="P135" t="str">
        <f>_xlfn.XLOOKUP(C135,customers!$A$1:$A$1001,customers!$I$1:$I$1001,0)</f>
        <v>No</v>
      </c>
    </row>
    <row r="136" spans="1:16" x14ac:dyDescent="0.3">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INDEX(products!$A$1:$G$49,MATCH('Working Sheet'!$D136,products!$A$1:$A$49,0),MATCH('Working Sheet'!I$1,products!$A$1:$G$1,0))</f>
        <v>Exc</v>
      </c>
      <c r="J136" t="str">
        <f>INDEX(products!$A$1:$G$49,MATCH('Working Sheet'!$D136,products!$A$1:$A$49,0),MATCH('Working Sheet'!J$1,products!$A$1:$G$1,0))</f>
        <v>M</v>
      </c>
      <c r="K136" s="7">
        <f>INDEX(products!$A$1:$G$49,MATCH('Working Sheet'!$D136,products!$A$1:$A$49,0),MATCH('Working Sheet'!K$1,products!$A$1:$G$1,0))</f>
        <v>2.5</v>
      </c>
      <c r="L136" s="8">
        <f>INDEX(products!$A$1:$G$49,MATCH('Working Sheet'!$D136,products!$A$1:$A$49,0),MATCH('Working Sheet'!L$1,products!$A$1:$G$1,0))</f>
        <v>31.624999999999996</v>
      </c>
      <c r="M136" s="8">
        <f t="shared" si="6"/>
        <v>94.874999999999986</v>
      </c>
      <c r="N136" s="4" t="str">
        <f t="shared" si="7"/>
        <v>Excelsa</v>
      </c>
      <c r="O136" t="str">
        <f t="shared" si="8"/>
        <v>Medium</v>
      </c>
      <c r="P136" t="str">
        <f>_xlfn.XLOOKUP(C136,customers!$A$1:$A$1001,customers!$I$1:$I$1001,0)</f>
        <v>Yes</v>
      </c>
    </row>
    <row r="137" spans="1:16" x14ac:dyDescent="0.3">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INDEX(products!$A$1:$G$49,MATCH('Working Sheet'!$D137,products!$A$1:$A$49,0),MATCH('Working Sheet'!I$1,products!$A$1:$G$1,0))</f>
        <v>Ara</v>
      </c>
      <c r="J137" t="str">
        <f>INDEX(products!$A$1:$G$49,MATCH('Working Sheet'!$D137,products!$A$1:$A$49,0),MATCH('Working Sheet'!J$1,products!$A$1:$G$1,0))</f>
        <v>L</v>
      </c>
      <c r="K137" s="7">
        <f>INDEX(products!$A$1:$G$49,MATCH('Working Sheet'!$D137,products!$A$1:$A$49,0),MATCH('Working Sheet'!K$1,products!$A$1:$G$1,0))</f>
        <v>0.5</v>
      </c>
      <c r="L137" s="8">
        <f>INDEX(products!$A$1:$G$49,MATCH('Working Sheet'!$D137,products!$A$1:$A$49,0),MATCH('Working Sheet'!L$1,products!$A$1:$G$1,0))</f>
        <v>7.77</v>
      </c>
      <c r="M137" s="8">
        <f t="shared" si="6"/>
        <v>38.849999999999994</v>
      </c>
      <c r="N137" s="4" t="str">
        <f t="shared" si="7"/>
        <v>Arabica</v>
      </c>
      <c r="O137" t="str">
        <f t="shared" si="8"/>
        <v>Light</v>
      </c>
      <c r="P137" t="str">
        <f>_xlfn.XLOOKUP(C137,customers!$A$1:$A$1001,customers!$I$1:$I$1001,0)</f>
        <v>Yes</v>
      </c>
    </row>
    <row r="138" spans="1:16" x14ac:dyDescent="0.3">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INDEX(products!$A$1:$G$49,MATCH('Working Sheet'!$D138,products!$A$1:$A$49,0),MATCH('Working Sheet'!I$1,products!$A$1:$G$1,0))</f>
        <v>Ara</v>
      </c>
      <c r="J138" t="str">
        <f>INDEX(products!$A$1:$G$49,MATCH('Working Sheet'!$D138,products!$A$1:$A$49,0),MATCH('Working Sheet'!J$1,products!$A$1:$G$1,0))</f>
        <v>D</v>
      </c>
      <c r="K138" s="7">
        <f>INDEX(products!$A$1:$G$49,MATCH('Working Sheet'!$D138,products!$A$1:$A$49,0),MATCH('Working Sheet'!K$1,products!$A$1:$G$1,0))</f>
        <v>0.2</v>
      </c>
      <c r="L138" s="8">
        <f>INDEX(products!$A$1:$G$49,MATCH('Working Sheet'!$D138,products!$A$1:$A$49,0),MATCH('Working Sheet'!L$1,products!$A$1:$G$1,0))</f>
        <v>2.9849999999999999</v>
      </c>
      <c r="M138" s="8">
        <f t="shared" si="6"/>
        <v>11.94</v>
      </c>
      <c r="N138" s="4" t="str">
        <f t="shared" si="7"/>
        <v>Arabica</v>
      </c>
      <c r="O138" t="str">
        <f t="shared" si="8"/>
        <v>Dark</v>
      </c>
      <c r="P138" t="str">
        <f>_xlfn.XLOOKUP(C138,customers!$A$1:$A$1001,customers!$I$1:$I$1001,0)</f>
        <v>No</v>
      </c>
    </row>
    <row r="139" spans="1:16" x14ac:dyDescent="0.3">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INDEX(products!$A$1:$G$49,MATCH('Working Sheet'!$D139,products!$A$1:$A$49,0),MATCH('Working Sheet'!I$1,products!$A$1:$G$1,0))</f>
        <v>Exc</v>
      </c>
      <c r="J139" t="str">
        <f>INDEX(products!$A$1:$G$49,MATCH('Working Sheet'!$D139,products!$A$1:$A$49,0),MATCH('Working Sheet'!J$1,products!$A$1:$G$1,0))</f>
        <v>L</v>
      </c>
      <c r="K139" s="7">
        <f>INDEX(products!$A$1:$G$49,MATCH('Working Sheet'!$D139,products!$A$1:$A$49,0),MATCH('Working Sheet'!K$1,products!$A$1:$G$1,0))</f>
        <v>2.5</v>
      </c>
      <c r="L139" s="8">
        <f>INDEX(products!$A$1:$G$49,MATCH('Working Sheet'!$D139,products!$A$1:$A$49,0),MATCH('Working Sheet'!L$1,products!$A$1:$G$1,0))</f>
        <v>34.154999999999994</v>
      </c>
      <c r="M139" s="8">
        <f t="shared" si="6"/>
        <v>102.46499999999997</v>
      </c>
      <c r="N139" s="4" t="str">
        <f t="shared" si="7"/>
        <v>Excelsa</v>
      </c>
      <c r="O139" t="str">
        <f t="shared" si="8"/>
        <v>Light</v>
      </c>
      <c r="P139" t="str">
        <f>_xlfn.XLOOKUP(C139,customers!$A$1:$A$1001,customers!$I$1:$I$1001,0)</f>
        <v>No</v>
      </c>
    </row>
    <row r="140" spans="1:16" x14ac:dyDescent="0.3">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INDEX(products!$A$1:$G$49,MATCH('Working Sheet'!$D140,products!$A$1:$A$49,0),MATCH('Working Sheet'!I$1,products!$A$1:$G$1,0))</f>
        <v>Exc</v>
      </c>
      <c r="J140" t="str">
        <f>INDEX(products!$A$1:$G$49,MATCH('Working Sheet'!$D140,products!$A$1:$A$49,0),MATCH('Working Sheet'!J$1,products!$A$1:$G$1,0))</f>
        <v>D</v>
      </c>
      <c r="K140" s="7">
        <f>INDEX(products!$A$1:$G$49,MATCH('Working Sheet'!$D140,products!$A$1:$A$49,0),MATCH('Working Sheet'!K$1,products!$A$1:$G$1,0))</f>
        <v>1</v>
      </c>
      <c r="L140" s="8">
        <f>INDEX(products!$A$1:$G$49,MATCH('Working Sheet'!$D140,products!$A$1:$A$49,0),MATCH('Working Sheet'!L$1,products!$A$1:$G$1,0))</f>
        <v>12.15</v>
      </c>
      <c r="M140" s="8">
        <f t="shared" si="6"/>
        <v>48.6</v>
      </c>
      <c r="N140" s="4" t="str">
        <f t="shared" si="7"/>
        <v>Excelsa</v>
      </c>
      <c r="O140" t="str">
        <f t="shared" si="8"/>
        <v>Dark</v>
      </c>
      <c r="P140" t="str">
        <f>_xlfn.XLOOKUP(C140,customers!$A$1:$A$1001,customers!$I$1:$I$1001,0)</f>
        <v>No</v>
      </c>
    </row>
    <row r="141" spans="1:16" x14ac:dyDescent="0.3">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INDEX(products!$A$1:$G$49,MATCH('Working Sheet'!$D141,products!$A$1:$A$49,0),MATCH('Working Sheet'!I$1,products!$A$1:$G$1,0))</f>
        <v>Lib</v>
      </c>
      <c r="J141" t="str">
        <f>INDEX(products!$A$1:$G$49,MATCH('Working Sheet'!$D141,products!$A$1:$A$49,0),MATCH('Working Sheet'!J$1,products!$A$1:$G$1,0))</f>
        <v>D</v>
      </c>
      <c r="K141" s="7">
        <f>INDEX(products!$A$1:$G$49,MATCH('Working Sheet'!$D141,products!$A$1:$A$49,0),MATCH('Working Sheet'!K$1,products!$A$1:$G$1,0))</f>
        <v>1</v>
      </c>
      <c r="L141" s="8">
        <f>INDEX(products!$A$1:$G$49,MATCH('Working Sheet'!$D141,products!$A$1:$A$49,0),MATCH('Working Sheet'!L$1,products!$A$1:$G$1,0))</f>
        <v>12.95</v>
      </c>
      <c r="M141" s="8">
        <f t="shared" si="6"/>
        <v>77.699999999999989</v>
      </c>
      <c r="N141" s="4" t="str">
        <f t="shared" si="7"/>
        <v>Liberica</v>
      </c>
      <c r="O141" t="str">
        <f t="shared" si="8"/>
        <v>Dark</v>
      </c>
      <c r="P141" t="str">
        <f>_xlfn.XLOOKUP(C141,customers!$A$1:$A$1001,customers!$I$1:$I$1001,0)</f>
        <v>Yes</v>
      </c>
    </row>
    <row r="142" spans="1:16" x14ac:dyDescent="0.3">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INDEX(products!$A$1:$G$49,MATCH('Working Sheet'!$D142,products!$A$1:$A$49,0),MATCH('Working Sheet'!I$1,products!$A$1:$G$1,0))</f>
        <v>Lib</v>
      </c>
      <c r="J142" t="str">
        <f>INDEX(products!$A$1:$G$49,MATCH('Working Sheet'!$D142,products!$A$1:$A$49,0),MATCH('Working Sheet'!J$1,products!$A$1:$G$1,0))</f>
        <v>D</v>
      </c>
      <c r="K142" s="7">
        <f>INDEX(products!$A$1:$G$49,MATCH('Working Sheet'!$D142,products!$A$1:$A$49,0),MATCH('Working Sheet'!K$1,products!$A$1:$G$1,0))</f>
        <v>2.5</v>
      </c>
      <c r="L142" s="8">
        <f>INDEX(products!$A$1:$G$49,MATCH('Working Sheet'!$D142,products!$A$1:$A$49,0),MATCH('Working Sheet'!L$1,products!$A$1:$G$1,0))</f>
        <v>29.784999999999997</v>
      </c>
      <c r="M142" s="8">
        <f t="shared" si="6"/>
        <v>29.784999999999997</v>
      </c>
      <c r="N142" s="4" t="str">
        <f t="shared" si="7"/>
        <v>Liberica</v>
      </c>
      <c r="O142" t="str">
        <f t="shared" si="8"/>
        <v>Dark</v>
      </c>
      <c r="P142" t="str">
        <f>_xlfn.XLOOKUP(C142,customers!$A$1:$A$1001,customers!$I$1:$I$1001,0)</f>
        <v>Yes</v>
      </c>
    </row>
    <row r="143" spans="1:16" x14ac:dyDescent="0.3">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INDEX(products!$A$1:$G$49,MATCH('Working Sheet'!$D143,products!$A$1:$A$49,0),MATCH('Working Sheet'!I$1,products!$A$1:$G$1,0))</f>
        <v>Ara</v>
      </c>
      <c r="J143" t="str">
        <f>INDEX(products!$A$1:$G$49,MATCH('Working Sheet'!$D143,products!$A$1:$A$49,0),MATCH('Working Sheet'!J$1,products!$A$1:$G$1,0))</f>
        <v>L</v>
      </c>
      <c r="K143" s="7">
        <f>INDEX(products!$A$1:$G$49,MATCH('Working Sheet'!$D143,products!$A$1:$A$49,0),MATCH('Working Sheet'!K$1,products!$A$1:$G$1,0))</f>
        <v>0.2</v>
      </c>
      <c r="L143" s="8">
        <f>INDEX(products!$A$1:$G$49,MATCH('Working Sheet'!$D143,products!$A$1:$A$49,0),MATCH('Working Sheet'!L$1,products!$A$1:$G$1,0))</f>
        <v>3.8849999999999998</v>
      </c>
      <c r="M143" s="8">
        <f t="shared" si="6"/>
        <v>15.54</v>
      </c>
      <c r="N143" s="4" t="str">
        <f t="shared" si="7"/>
        <v>Arabica</v>
      </c>
      <c r="O143" t="str">
        <f t="shared" si="8"/>
        <v>Light</v>
      </c>
      <c r="P143" t="str">
        <f>_xlfn.XLOOKUP(C143,customers!$A$1:$A$1001,customers!$I$1:$I$1001,0)</f>
        <v>Yes</v>
      </c>
    </row>
    <row r="144" spans="1:16" x14ac:dyDescent="0.3">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INDEX(products!$A$1:$G$49,MATCH('Working Sheet'!$D144,products!$A$1:$A$49,0),MATCH('Working Sheet'!I$1,products!$A$1:$G$1,0))</f>
        <v>Exc</v>
      </c>
      <c r="J144" t="str">
        <f>INDEX(products!$A$1:$G$49,MATCH('Working Sheet'!$D144,products!$A$1:$A$49,0),MATCH('Working Sheet'!J$1,products!$A$1:$G$1,0))</f>
        <v>L</v>
      </c>
      <c r="K144" s="7">
        <f>INDEX(products!$A$1:$G$49,MATCH('Working Sheet'!$D144,products!$A$1:$A$49,0),MATCH('Working Sheet'!K$1,products!$A$1:$G$1,0))</f>
        <v>2.5</v>
      </c>
      <c r="L144" s="8">
        <f>INDEX(products!$A$1:$G$49,MATCH('Working Sheet'!$D144,products!$A$1:$A$49,0),MATCH('Working Sheet'!L$1,products!$A$1:$G$1,0))</f>
        <v>34.154999999999994</v>
      </c>
      <c r="M144" s="8">
        <f t="shared" si="6"/>
        <v>136.61999999999998</v>
      </c>
      <c r="N144" s="4" t="str">
        <f t="shared" si="7"/>
        <v>Excelsa</v>
      </c>
      <c r="O144" t="str">
        <f t="shared" si="8"/>
        <v>Light</v>
      </c>
      <c r="P144" t="str">
        <f>_xlfn.XLOOKUP(C144,customers!$A$1:$A$1001,customers!$I$1:$I$1001,0)</f>
        <v>Yes</v>
      </c>
    </row>
    <row r="145" spans="1:16" x14ac:dyDescent="0.3">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INDEX(products!$A$1:$G$49,MATCH('Working Sheet'!$D145,products!$A$1:$A$49,0),MATCH('Working Sheet'!I$1,products!$A$1:$G$1,0))</f>
        <v>Lib</v>
      </c>
      <c r="J145" t="str">
        <f>INDEX(products!$A$1:$G$49,MATCH('Working Sheet'!$D145,products!$A$1:$A$49,0),MATCH('Working Sheet'!J$1,products!$A$1:$G$1,0))</f>
        <v>M</v>
      </c>
      <c r="K145" s="7">
        <f>INDEX(products!$A$1:$G$49,MATCH('Working Sheet'!$D145,products!$A$1:$A$49,0),MATCH('Working Sheet'!K$1,products!$A$1:$G$1,0))</f>
        <v>0.5</v>
      </c>
      <c r="L145" s="8">
        <f>INDEX(products!$A$1:$G$49,MATCH('Working Sheet'!$D145,products!$A$1:$A$49,0),MATCH('Working Sheet'!L$1,products!$A$1:$G$1,0))</f>
        <v>8.73</v>
      </c>
      <c r="M145" s="8">
        <f t="shared" si="6"/>
        <v>17.46</v>
      </c>
      <c r="N145" s="4" t="str">
        <f t="shared" si="7"/>
        <v>Liberica</v>
      </c>
      <c r="O145" t="str">
        <f t="shared" si="8"/>
        <v>Medium</v>
      </c>
      <c r="P145" t="str">
        <f>_xlfn.XLOOKUP(C145,customers!$A$1:$A$1001,customers!$I$1:$I$1001,0)</f>
        <v>No</v>
      </c>
    </row>
    <row r="146" spans="1:16" x14ac:dyDescent="0.3">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INDEX(products!$A$1:$G$49,MATCH('Working Sheet'!$D146,products!$A$1:$A$49,0),MATCH('Working Sheet'!I$1,products!$A$1:$G$1,0))</f>
        <v>Exc</v>
      </c>
      <c r="J146" t="str">
        <f>INDEX(products!$A$1:$G$49,MATCH('Working Sheet'!$D146,products!$A$1:$A$49,0),MATCH('Working Sheet'!J$1,products!$A$1:$G$1,0))</f>
        <v>L</v>
      </c>
      <c r="K146" s="7">
        <f>INDEX(products!$A$1:$G$49,MATCH('Working Sheet'!$D146,products!$A$1:$A$49,0),MATCH('Working Sheet'!K$1,products!$A$1:$G$1,0))</f>
        <v>2.5</v>
      </c>
      <c r="L146" s="8">
        <f>INDEX(products!$A$1:$G$49,MATCH('Working Sheet'!$D146,products!$A$1:$A$49,0),MATCH('Working Sheet'!L$1,products!$A$1:$G$1,0))</f>
        <v>34.154999999999994</v>
      </c>
      <c r="M146" s="8">
        <f t="shared" si="6"/>
        <v>68.309999999999988</v>
      </c>
      <c r="N146" s="4" t="str">
        <f t="shared" si="7"/>
        <v>Excelsa</v>
      </c>
      <c r="O146" t="str">
        <f t="shared" si="8"/>
        <v>Light</v>
      </c>
      <c r="P146" t="str">
        <f>_xlfn.XLOOKUP(C146,customers!$A$1:$A$1001,customers!$I$1:$I$1001,0)</f>
        <v>Yes</v>
      </c>
    </row>
    <row r="147" spans="1:16" x14ac:dyDescent="0.3">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INDEX(products!$A$1:$G$49,MATCH('Working Sheet'!$D147,products!$A$1:$A$49,0),MATCH('Working Sheet'!I$1,products!$A$1:$G$1,0))</f>
        <v>Lib</v>
      </c>
      <c r="J147" t="str">
        <f>INDEX(products!$A$1:$G$49,MATCH('Working Sheet'!$D147,products!$A$1:$A$49,0),MATCH('Working Sheet'!J$1,products!$A$1:$G$1,0))</f>
        <v>M</v>
      </c>
      <c r="K147" s="7">
        <f>INDEX(products!$A$1:$G$49,MATCH('Working Sheet'!$D147,products!$A$1:$A$49,0),MATCH('Working Sheet'!K$1,products!$A$1:$G$1,0))</f>
        <v>0.2</v>
      </c>
      <c r="L147" s="8">
        <f>INDEX(products!$A$1:$G$49,MATCH('Working Sheet'!$D147,products!$A$1:$A$49,0),MATCH('Working Sheet'!L$1,products!$A$1:$G$1,0))</f>
        <v>4.3650000000000002</v>
      </c>
      <c r="M147" s="8">
        <f t="shared" si="6"/>
        <v>17.46</v>
      </c>
      <c r="N147" s="4" t="str">
        <f t="shared" si="7"/>
        <v>Liberica</v>
      </c>
      <c r="O147" t="str">
        <f t="shared" si="8"/>
        <v>Medium</v>
      </c>
      <c r="P147" t="str">
        <f>_xlfn.XLOOKUP(C147,customers!$A$1:$A$1001,customers!$I$1:$I$1001,0)</f>
        <v>No</v>
      </c>
    </row>
    <row r="148" spans="1:16" x14ac:dyDescent="0.3">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INDEX(products!$A$1:$G$49,MATCH('Working Sheet'!$D148,products!$A$1:$A$49,0),MATCH('Working Sheet'!I$1,products!$A$1:$G$1,0))</f>
        <v>Lib</v>
      </c>
      <c r="J148" t="str">
        <f>INDEX(products!$A$1:$G$49,MATCH('Working Sheet'!$D148,products!$A$1:$A$49,0),MATCH('Working Sheet'!J$1,products!$A$1:$G$1,0))</f>
        <v>M</v>
      </c>
      <c r="K148" s="7">
        <f>INDEX(products!$A$1:$G$49,MATCH('Working Sheet'!$D148,products!$A$1:$A$49,0),MATCH('Working Sheet'!K$1,products!$A$1:$G$1,0))</f>
        <v>1</v>
      </c>
      <c r="L148" s="8">
        <f>INDEX(products!$A$1:$G$49,MATCH('Working Sheet'!$D148,products!$A$1:$A$49,0),MATCH('Working Sheet'!L$1,products!$A$1:$G$1,0))</f>
        <v>14.55</v>
      </c>
      <c r="M148" s="8">
        <f t="shared" si="6"/>
        <v>43.650000000000006</v>
      </c>
      <c r="N148" s="4" t="str">
        <f t="shared" si="7"/>
        <v>Liberica</v>
      </c>
      <c r="O148" t="str">
        <f t="shared" si="8"/>
        <v>Medium</v>
      </c>
      <c r="P148" t="str">
        <f>_xlfn.XLOOKUP(C148,customers!$A$1:$A$1001,customers!$I$1:$I$1001,0)</f>
        <v>No</v>
      </c>
    </row>
    <row r="149" spans="1:16" x14ac:dyDescent="0.3">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INDEX(products!$A$1:$G$49,MATCH('Working Sheet'!$D149,products!$A$1:$A$49,0),MATCH('Working Sheet'!I$1,products!$A$1:$G$1,0))</f>
        <v>Exc</v>
      </c>
      <c r="J149" t="str">
        <f>INDEX(products!$A$1:$G$49,MATCH('Working Sheet'!$D149,products!$A$1:$A$49,0),MATCH('Working Sheet'!J$1,products!$A$1:$G$1,0))</f>
        <v>M</v>
      </c>
      <c r="K149" s="7">
        <f>INDEX(products!$A$1:$G$49,MATCH('Working Sheet'!$D149,products!$A$1:$A$49,0),MATCH('Working Sheet'!K$1,products!$A$1:$G$1,0))</f>
        <v>1</v>
      </c>
      <c r="L149" s="8">
        <f>INDEX(products!$A$1:$G$49,MATCH('Working Sheet'!$D149,products!$A$1:$A$49,0),MATCH('Working Sheet'!L$1,products!$A$1:$G$1,0))</f>
        <v>13.75</v>
      </c>
      <c r="M149" s="8">
        <f t="shared" si="6"/>
        <v>27.5</v>
      </c>
      <c r="N149" s="4" t="str">
        <f t="shared" si="7"/>
        <v>Excelsa</v>
      </c>
      <c r="O149" t="str">
        <f t="shared" si="8"/>
        <v>Medium</v>
      </c>
      <c r="P149" t="str">
        <f>_xlfn.XLOOKUP(C149,customers!$A$1:$A$1001,customers!$I$1:$I$1001,0)</f>
        <v>No</v>
      </c>
    </row>
    <row r="150" spans="1:16" x14ac:dyDescent="0.3">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INDEX(products!$A$1:$G$49,MATCH('Working Sheet'!$D150,products!$A$1:$A$49,0),MATCH('Working Sheet'!I$1,products!$A$1:$G$1,0))</f>
        <v>Exc</v>
      </c>
      <c r="J150" t="str">
        <f>INDEX(products!$A$1:$G$49,MATCH('Working Sheet'!$D150,products!$A$1:$A$49,0),MATCH('Working Sheet'!J$1,products!$A$1:$G$1,0))</f>
        <v>D</v>
      </c>
      <c r="K150" s="7">
        <f>INDEX(products!$A$1:$G$49,MATCH('Working Sheet'!$D150,products!$A$1:$A$49,0),MATCH('Working Sheet'!K$1,products!$A$1:$G$1,0))</f>
        <v>0.2</v>
      </c>
      <c r="L150" s="8">
        <f>INDEX(products!$A$1:$G$49,MATCH('Working Sheet'!$D150,products!$A$1:$A$49,0),MATCH('Working Sheet'!L$1,products!$A$1:$G$1,0))</f>
        <v>3.645</v>
      </c>
      <c r="M150" s="8">
        <f t="shared" si="6"/>
        <v>18.225000000000001</v>
      </c>
      <c r="N150" s="4" t="str">
        <f t="shared" si="7"/>
        <v>Excelsa</v>
      </c>
      <c r="O150" t="str">
        <f t="shared" si="8"/>
        <v>Dark</v>
      </c>
      <c r="P150" t="str">
        <f>_xlfn.XLOOKUP(C150,customers!$A$1:$A$1001,customers!$I$1:$I$1001,0)</f>
        <v>Yes</v>
      </c>
    </row>
    <row r="151" spans="1:16" x14ac:dyDescent="0.3">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INDEX(products!$A$1:$G$49,MATCH('Working Sheet'!$D151,products!$A$1:$A$49,0),MATCH('Working Sheet'!I$1,products!$A$1:$G$1,0))</f>
        <v>Ara</v>
      </c>
      <c r="J151" t="str">
        <f>INDEX(products!$A$1:$G$49,MATCH('Working Sheet'!$D151,products!$A$1:$A$49,0),MATCH('Working Sheet'!J$1,products!$A$1:$G$1,0))</f>
        <v>M</v>
      </c>
      <c r="K151" s="7">
        <f>INDEX(products!$A$1:$G$49,MATCH('Working Sheet'!$D151,products!$A$1:$A$49,0),MATCH('Working Sheet'!K$1,products!$A$1:$G$1,0))</f>
        <v>2.5</v>
      </c>
      <c r="L151" s="8">
        <f>INDEX(products!$A$1:$G$49,MATCH('Working Sheet'!$D151,products!$A$1:$A$49,0),MATCH('Working Sheet'!L$1,products!$A$1:$G$1,0))</f>
        <v>25.874999999999996</v>
      </c>
      <c r="M151" s="8">
        <f t="shared" si="6"/>
        <v>51.749999999999993</v>
      </c>
      <c r="N151" s="4" t="str">
        <f t="shared" si="7"/>
        <v>Arabica</v>
      </c>
      <c r="O151" t="str">
        <f t="shared" si="8"/>
        <v>Medium</v>
      </c>
      <c r="P151" t="str">
        <f>_xlfn.XLOOKUP(C151,customers!$A$1:$A$1001,customers!$I$1:$I$1001,0)</f>
        <v>Yes</v>
      </c>
    </row>
    <row r="152" spans="1:16" x14ac:dyDescent="0.3">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INDEX(products!$A$1:$G$49,MATCH('Working Sheet'!$D152,products!$A$1:$A$49,0),MATCH('Working Sheet'!I$1,products!$A$1:$G$1,0))</f>
        <v>Lib</v>
      </c>
      <c r="J152" t="str">
        <f>INDEX(products!$A$1:$G$49,MATCH('Working Sheet'!$D152,products!$A$1:$A$49,0),MATCH('Working Sheet'!J$1,products!$A$1:$G$1,0))</f>
        <v>D</v>
      </c>
      <c r="K152" s="7">
        <f>INDEX(products!$A$1:$G$49,MATCH('Working Sheet'!$D152,products!$A$1:$A$49,0),MATCH('Working Sheet'!K$1,products!$A$1:$G$1,0))</f>
        <v>1</v>
      </c>
      <c r="L152" s="8">
        <f>INDEX(products!$A$1:$G$49,MATCH('Working Sheet'!$D152,products!$A$1:$A$49,0),MATCH('Working Sheet'!L$1,products!$A$1:$G$1,0))</f>
        <v>12.95</v>
      </c>
      <c r="M152" s="8">
        <f t="shared" si="6"/>
        <v>12.95</v>
      </c>
      <c r="N152" s="4" t="str">
        <f t="shared" si="7"/>
        <v>Liberica</v>
      </c>
      <c r="O152" t="str">
        <f t="shared" si="8"/>
        <v>Dark</v>
      </c>
      <c r="P152" t="str">
        <f>_xlfn.XLOOKUP(C152,customers!$A$1:$A$1001,customers!$I$1:$I$1001,0)</f>
        <v>Yes</v>
      </c>
    </row>
    <row r="153" spans="1:16" x14ac:dyDescent="0.3">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INDEX(products!$A$1:$G$49,MATCH('Working Sheet'!$D153,products!$A$1:$A$49,0),MATCH('Working Sheet'!I$1,products!$A$1:$G$1,0))</f>
        <v>Ara</v>
      </c>
      <c r="J153" t="str">
        <f>INDEX(products!$A$1:$G$49,MATCH('Working Sheet'!$D153,products!$A$1:$A$49,0),MATCH('Working Sheet'!J$1,products!$A$1:$G$1,0))</f>
        <v>M</v>
      </c>
      <c r="K153" s="7">
        <f>INDEX(products!$A$1:$G$49,MATCH('Working Sheet'!$D153,products!$A$1:$A$49,0),MATCH('Working Sheet'!K$1,products!$A$1:$G$1,0))</f>
        <v>1</v>
      </c>
      <c r="L153" s="8">
        <f>INDEX(products!$A$1:$G$49,MATCH('Working Sheet'!$D153,products!$A$1:$A$49,0),MATCH('Working Sheet'!L$1,products!$A$1:$G$1,0))</f>
        <v>11.25</v>
      </c>
      <c r="M153" s="8">
        <f t="shared" si="6"/>
        <v>33.75</v>
      </c>
      <c r="N153" s="4" t="str">
        <f t="shared" si="7"/>
        <v>Arabica</v>
      </c>
      <c r="O153" t="str">
        <f t="shared" si="8"/>
        <v>Medium</v>
      </c>
      <c r="P153" t="str">
        <f>_xlfn.XLOOKUP(C153,customers!$A$1:$A$1001,customers!$I$1:$I$1001,0)</f>
        <v>Yes</v>
      </c>
    </row>
    <row r="154" spans="1:16" x14ac:dyDescent="0.3">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INDEX(products!$A$1:$G$49,MATCH('Working Sheet'!$D154,products!$A$1:$A$49,0),MATCH('Working Sheet'!I$1,products!$A$1:$G$1,0))</f>
        <v>Rob</v>
      </c>
      <c r="J154" t="str">
        <f>INDEX(products!$A$1:$G$49,MATCH('Working Sheet'!$D154,products!$A$1:$A$49,0),MATCH('Working Sheet'!J$1,products!$A$1:$G$1,0))</f>
        <v>M</v>
      </c>
      <c r="K154" s="7">
        <f>INDEX(products!$A$1:$G$49,MATCH('Working Sheet'!$D154,products!$A$1:$A$49,0),MATCH('Working Sheet'!K$1,products!$A$1:$G$1,0))</f>
        <v>2.5</v>
      </c>
      <c r="L154" s="8">
        <f>INDEX(products!$A$1:$G$49,MATCH('Working Sheet'!$D154,products!$A$1:$A$49,0),MATCH('Working Sheet'!L$1,products!$A$1:$G$1,0))</f>
        <v>22.884999999999998</v>
      </c>
      <c r="M154" s="8">
        <f t="shared" si="6"/>
        <v>68.655000000000001</v>
      </c>
      <c r="N154" s="4" t="str">
        <f t="shared" si="7"/>
        <v>Robusta</v>
      </c>
      <c r="O154" t="str">
        <f t="shared" si="8"/>
        <v>Medium</v>
      </c>
      <c r="P154" t="str">
        <f>_xlfn.XLOOKUP(C154,customers!$A$1:$A$1001,customers!$I$1:$I$1001,0)</f>
        <v>Yes</v>
      </c>
    </row>
    <row r="155" spans="1:16" x14ac:dyDescent="0.3">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INDEX(products!$A$1:$G$49,MATCH('Working Sheet'!$D155,products!$A$1:$A$49,0),MATCH('Working Sheet'!I$1,products!$A$1:$G$1,0))</f>
        <v>Rob</v>
      </c>
      <c r="J155" t="str">
        <f>INDEX(products!$A$1:$G$49,MATCH('Working Sheet'!$D155,products!$A$1:$A$49,0),MATCH('Working Sheet'!J$1,products!$A$1:$G$1,0))</f>
        <v>D</v>
      </c>
      <c r="K155" s="7">
        <f>INDEX(products!$A$1:$G$49,MATCH('Working Sheet'!$D155,products!$A$1:$A$49,0),MATCH('Working Sheet'!K$1,products!$A$1:$G$1,0))</f>
        <v>0.2</v>
      </c>
      <c r="L155" s="8">
        <f>INDEX(products!$A$1:$G$49,MATCH('Working Sheet'!$D155,products!$A$1:$A$49,0),MATCH('Working Sheet'!L$1,products!$A$1:$G$1,0))</f>
        <v>2.6849999999999996</v>
      </c>
      <c r="M155" s="8">
        <f t="shared" si="6"/>
        <v>2.6849999999999996</v>
      </c>
      <c r="N155" s="4" t="str">
        <f t="shared" si="7"/>
        <v>Robusta</v>
      </c>
      <c r="O155" t="str">
        <f t="shared" si="8"/>
        <v>Dark</v>
      </c>
      <c r="P155" t="str">
        <f>_xlfn.XLOOKUP(C155,customers!$A$1:$A$1001,customers!$I$1:$I$1001,0)</f>
        <v>No</v>
      </c>
    </row>
    <row r="156" spans="1:16" x14ac:dyDescent="0.3">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INDEX(products!$A$1:$G$49,MATCH('Working Sheet'!$D156,products!$A$1:$A$49,0),MATCH('Working Sheet'!I$1,products!$A$1:$G$1,0))</f>
        <v>Ara</v>
      </c>
      <c r="J156" t="str">
        <f>INDEX(products!$A$1:$G$49,MATCH('Working Sheet'!$D156,products!$A$1:$A$49,0),MATCH('Working Sheet'!J$1,products!$A$1:$G$1,0))</f>
        <v>D</v>
      </c>
      <c r="K156" s="7">
        <f>INDEX(products!$A$1:$G$49,MATCH('Working Sheet'!$D156,products!$A$1:$A$49,0),MATCH('Working Sheet'!K$1,products!$A$1:$G$1,0))</f>
        <v>2.5</v>
      </c>
      <c r="L156" s="8">
        <f>INDEX(products!$A$1:$G$49,MATCH('Working Sheet'!$D156,products!$A$1:$A$49,0),MATCH('Working Sheet'!L$1,products!$A$1:$G$1,0))</f>
        <v>22.884999999999998</v>
      </c>
      <c r="M156" s="8">
        <f t="shared" si="6"/>
        <v>114.42499999999998</v>
      </c>
      <c r="N156" s="4" t="str">
        <f t="shared" si="7"/>
        <v>Arabica</v>
      </c>
      <c r="O156" t="str">
        <f t="shared" si="8"/>
        <v>Dark</v>
      </c>
      <c r="P156" t="str">
        <f>_xlfn.XLOOKUP(C156,customers!$A$1:$A$1001,customers!$I$1:$I$1001,0)</f>
        <v>No</v>
      </c>
    </row>
    <row r="157" spans="1:16" x14ac:dyDescent="0.3">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INDEX(products!$A$1:$G$49,MATCH('Working Sheet'!$D157,products!$A$1:$A$49,0),MATCH('Working Sheet'!I$1,products!$A$1:$G$1,0))</f>
        <v>Ara</v>
      </c>
      <c r="J157" t="str">
        <f>INDEX(products!$A$1:$G$49,MATCH('Working Sheet'!$D157,products!$A$1:$A$49,0),MATCH('Working Sheet'!J$1,products!$A$1:$G$1,0))</f>
        <v>M</v>
      </c>
      <c r="K157" s="7">
        <f>INDEX(products!$A$1:$G$49,MATCH('Working Sheet'!$D157,products!$A$1:$A$49,0),MATCH('Working Sheet'!K$1,products!$A$1:$G$1,0))</f>
        <v>2.5</v>
      </c>
      <c r="L157" s="8">
        <f>INDEX(products!$A$1:$G$49,MATCH('Working Sheet'!$D157,products!$A$1:$A$49,0),MATCH('Working Sheet'!L$1,products!$A$1:$G$1,0))</f>
        <v>25.874999999999996</v>
      </c>
      <c r="M157" s="8">
        <f t="shared" si="6"/>
        <v>155.24999999999997</v>
      </c>
      <c r="N157" s="4" t="str">
        <f t="shared" si="7"/>
        <v>Arabica</v>
      </c>
      <c r="O157" t="str">
        <f t="shared" si="8"/>
        <v>Medium</v>
      </c>
      <c r="P157" t="str">
        <f>_xlfn.XLOOKUP(C157,customers!$A$1:$A$1001,customers!$I$1:$I$1001,0)</f>
        <v>Yes</v>
      </c>
    </row>
    <row r="158" spans="1:16" x14ac:dyDescent="0.3">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INDEX(products!$A$1:$G$49,MATCH('Working Sheet'!$D158,products!$A$1:$A$49,0),MATCH('Working Sheet'!I$1,products!$A$1:$G$1,0))</f>
        <v>Ara</v>
      </c>
      <c r="J158" t="str">
        <f>INDEX(products!$A$1:$G$49,MATCH('Working Sheet'!$D158,products!$A$1:$A$49,0),MATCH('Working Sheet'!J$1,products!$A$1:$G$1,0))</f>
        <v>M</v>
      </c>
      <c r="K158" s="7">
        <f>INDEX(products!$A$1:$G$49,MATCH('Working Sheet'!$D158,products!$A$1:$A$49,0),MATCH('Working Sheet'!K$1,products!$A$1:$G$1,0))</f>
        <v>2.5</v>
      </c>
      <c r="L158" s="8">
        <f>INDEX(products!$A$1:$G$49,MATCH('Working Sheet'!$D158,products!$A$1:$A$49,0),MATCH('Working Sheet'!L$1,products!$A$1:$G$1,0))</f>
        <v>25.874999999999996</v>
      </c>
      <c r="M158" s="8">
        <f t="shared" si="6"/>
        <v>77.624999999999986</v>
      </c>
      <c r="N158" s="4" t="str">
        <f t="shared" si="7"/>
        <v>Arabica</v>
      </c>
      <c r="O158" t="str">
        <f t="shared" si="8"/>
        <v>Medium</v>
      </c>
      <c r="P158" t="str">
        <f>_xlfn.XLOOKUP(C158,customers!$A$1:$A$1001,customers!$I$1:$I$1001,0)</f>
        <v>Yes</v>
      </c>
    </row>
    <row r="159" spans="1:16" x14ac:dyDescent="0.3">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INDEX(products!$A$1:$G$49,MATCH('Working Sheet'!$D159,products!$A$1:$A$49,0),MATCH('Working Sheet'!I$1,products!$A$1:$G$1,0))</f>
        <v>Rob</v>
      </c>
      <c r="J159" t="str">
        <f>INDEX(products!$A$1:$G$49,MATCH('Working Sheet'!$D159,products!$A$1:$A$49,0),MATCH('Working Sheet'!J$1,products!$A$1:$G$1,0))</f>
        <v>D</v>
      </c>
      <c r="K159" s="7">
        <f>INDEX(products!$A$1:$G$49,MATCH('Working Sheet'!$D159,products!$A$1:$A$49,0),MATCH('Working Sheet'!K$1,products!$A$1:$G$1,0))</f>
        <v>2.5</v>
      </c>
      <c r="L159" s="8">
        <f>INDEX(products!$A$1:$G$49,MATCH('Working Sheet'!$D159,products!$A$1:$A$49,0),MATCH('Working Sheet'!L$1,products!$A$1:$G$1,0))</f>
        <v>20.584999999999997</v>
      </c>
      <c r="M159" s="8">
        <f t="shared" si="6"/>
        <v>61.754999999999995</v>
      </c>
      <c r="N159" s="4" t="str">
        <f t="shared" si="7"/>
        <v>Robusta</v>
      </c>
      <c r="O159" t="str">
        <f t="shared" si="8"/>
        <v>Dark</v>
      </c>
      <c r="P159" t="str">
        <f>_xlfn.XLOOKUP(C159,customers!$A$1:$A$1001,customers!$I$1:$I$1001,0)</f>
        <v>No</v>
      </c>
    </row>
    <row r="160" spans="1:16" x14ac:dyDescent="0.3">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INDEX(products!$A$1:$G$49,MATCH('Working Sheet'!$D160,products!$A$1:$A$49,0),MATCH('Working Sheet'!I$1,products!$A$1:$G$1,0))</f>
        <v>Rob</v>
      </c>
      <c r="J160" t="str">
        <f>INDEX(products!$A$1:$G$49,MATCH('Working Sheet'!$D160,products!$A$1:$A$49,0),MATCH('Working Sheet'!J$1,products!$A$1:$G$1,0))</f>
        <v>D</v>
      </c>
      <c r="K160" s="7">
        <f>INDEX(products!$A$1:$G$49,MATCH('Working Sheet'!$D160,products!$A$1:$A$49,0),MATCH('Working Sheet'!K$1,products!$A$1:$G$1,0))</f>
        <v>2.5</v>
      </c>
      <c r="L160" s="8">
        <f>INDEX(products!$A$1:$G$49,MATCH('Working Sheet'!$D160,products!$A$1:$A$49,0),MATCH('Working Sheet'!L$1,products!$A$1:$G$1,0))</f>
        <v>20.584999999999997</v>
      </c>
      <c r="M160" s="8">
        <f t="shared" si="6"/>
        <v>123.50999999999999</v>
      </c>
      <c r="N160" s="4" t="str">
        <f t="shared" si="7"/>
        <v>Robusta</v>
      </c>
      <c r="O160" t="str">
        <f t="shared" si="8"/>
        <v>Dark</v>
      </c>
      <c r="P160" t="str">
        <f>_xlfn.XLOOKUP(C160,customers!$A$1:$A$1001,customers!$I$1:$I$1001,0)</f>
        <v>Yes</v>
      </c>
    </row>
    <row r="161" spans="1:16" x14ac:dyDescent="0.3">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INDEX(products!$A$1:$G$49,MATCH('Working Sheet'!$D161,products!$A$1:$A$49,0),MATCH('Working Sheet'!I$1,products!$A$1:$G$1,0))</f>
        <v>Lib</v>
      </c>
      <c r="J161" t="str">
        <f>INDEX(products!$A$1:$G$49,MATCH('Working Sheet'!$D161,products!$A$1:$A$49,0),MATCH('Working Sheet'!J$1,products!$A$1:$G$1,0))</f>
        <v>L</v>
      </c>
      <c r="K161" s="7">
        <f>INDEX(products!$A$1:$G$49,MATCH('Working Sheet'!$D161,products!$A$1:$A$49,0),MATCH('Working Sheet'!K$1,products!$A$1:$G$1,0))</f>
        <v>2.5</v>
      </c>
      <c r="L161" s="8">
        <f>INDEX(products!$A$1:$G$49,MATCH('Working Sheet'!$D161,products!$A$1:$A$49,0),MATCH('Working Sheet'!L$1,products!$A$1:$G$1,0))</f>
        <v>36.454999999999998</v>
      </c>
      <c r="M161" s="8">
        <f t="shared" si="6"/>
        <v>218.73</v>
      </c>
      <c r="N161" s="4" t="str">
        <f t="shared" si="7"/>
        <v>Liberica</v>
      </c>
      <c r="O161" t="str">
        <f t="shared" si="8"/>
        <v>Light</v>
      </c>
      <c r="P161" t="str">
        <f>_xlfn.XLOOKUP(C161,customers!$A$1:$A$1001,customers!$I$1:$I$1001,0)</f>
        <v>No</v>
      </c>
    </row>
    <row r="162" spans="1:16" x14ac:dyDescent="0.3">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INDEX(products!$A$1:$G$49,MATCH('Working Sheet'!$D162,products!$A$1:$A$49,0),MATCH('Working Sheet'!I$1,products!$A$1:$G$1,0))</f>
        <v>Exc</v>
      </c>
      <c r="J162" t="str">
        <f>INDEX(products!$A$1:$G$49,MATCH('Working Sheet'!$D162,products!$A$1:$A$49,0),MATCH('Working Sheet'!J$1,products!$A$1:$G$1,0))</f>
        <v>M</v>
      </c>
      <c r="K162" s="7">
        <f>INDEX(products!$A$1:$G$49,MATCH('Working Sheet'!$D162,products!$A$1:$A$49,0),MATCH('Working Sheet'!K$1,products!$A$1:$G$1,0))</f>
        <v>0.5</v>
      </c>
      <c r="L162" s="8">
        <f>INDEX(products!$A$1:$G$49,MATCH('Working Sheet'!$D162,products!$A$1:$A$49,0),MATCH('Working Sheet'!L$1,products!$A$1:$G$1,0))</f>
        <v>8.25</v>
      </c>
      <c r="M162" s="8">
        <f t="shared" si="6"/>
        <v>33</v>
      </c>
      <c r="N162" s="4" t="str">
        <f t="shared" si="7"/>
        <v>Excelsa</v>
      </c>
      <c r="O162" t="str">
        <f t="shared" si="8"/>
        <v>Medium</v>
      </c>
      <c r="P162" t="str">
        <f>_xlfn.XLOOKUP(C162,customers!$A$1:$A$1001,customers!$I$1:$I$1001,0)</f>
        <v>No</v>
      </c>
    </row>
    <row r="163" spans="1:16" x14ac:dyDescent="0.3">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INDEX(products!$A$1:$G$49,MATCH('Working Sheet'!$D163,products!$A$1:$A$49,0),MATCH('Working Sheet'!I$1,products!$A$1:$G$1,0))</f>
        <v>Ara</v>
      </c>
      <c r="J163" t="str">
        <f>INDEX(products!$A$1:$G$49,MATCH('Working Sheet'!$D163,products!$A$1:$A$49,0),MATCH('Working Sheet'!J$1,products!$A$1:$G$1,0))</f>
        <v>L</v>
      </c>
      <c r="K163" s="7">
        <f>INDEX(products!$A$1:$G$49,MATCH('Working Sheet'!$D163,products!$A$1:$A$49,0),MATCH('Working Sheet'!K$1,products!$A$1:$G$1,0))</f>
        <v>0.5</v>
      </c>
      <c r="L163" s="8">
        <f>INDEX(products!$A$1:$G$49,MATCH('Working Sheet'!$D163,products!$A$1:$A$49,0),MATCH('Working Sheet'!L$1,products!$A$1:$G$1,0))</f>
        <v>7.77</v>
      </c>
      <c r="M163" s="8">
        <f t="shared" si="6"/>
        <v>23.31</v>
      </c>
      <c r="N163" s="4" t="str">
        <f t="shared" si="7"/>
        <v>Arabica</v>
      </c>
      <c r="O163" t="str">
        <f t="shared" si="8"/>
        <v>Light</v>
      </c>
      <c r="P163" t="str">
        <f>_xlfn.XLOOKUP(C163,customers!$A$1:$A$1001,customers!$I$1:$I$1001,0)</f>
        <v>No</v>
      </c>
    </row>
    <row r="164" spans="1:16" x14ac:dyDescent="0.3">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INDEX(products!$A$1:$G$49,MATCH('Working Sheet'!$D164,products!$A$1:$A$49,0),MATCH('Working Sheet'!I$1,products!$A$1:$G$1,0))</f>
        <v>Exc</v>
      </c>
      <c r="J164" t="str">
        <f>INDEX(products!$A$1:$G$49,MATCH('Working Sheet'!$D164,products!$A$1:$A$49,0),MATCH('Working Sheet'!J$1,products!$A$1:$G$1,0))</f>
        <v>D</v>
      </c>
      <c r="K164" s="7">
        <f>INDEX(products!$A$1:$G$49,MATCH('Working Sheet'!$D164,products!$A$1:$A$49,0),MATCH('Working Sheet'!K$1,products!$A$1:$G$1,0))</f>
        <v>0.5</v>
      </c>
      <c r="L164" s="8">
        <f>INDEX(products!$A$1:$G$49,MATCH('Working Sheet'!$D164,products!$A$1:$A$49,0),MATCH('Working Sheet'!L$1,products!$A$1:$G$1,0))</f>
        <v>7.29</v>
      </c>
      <c r="M164" s="8">
        <f t="shared" si="6"/>
        <v>21.87</v>
      </c>
      <c r="N164" s="4" t="str">
        <f t="shared" si="7"/>
        <v>Excelsa</v>
      </c>
      <c r="O164" t="str">
        <f t="shared" si="8"/>
        <v>Dark</v>
      </c>
      <c r="P164" t="str">
        <f>_xlfn.XLOOKUP(C164,customers!$A$1:$A$1001,customers!$I$1:$I$1001,0)</f>
        <v>Yes</v>
      </c>
    </row>
    <row r="165" spans="1:16" x14ac:dyDescent="0.3">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INDEX(products!$A$1:$G$49,MATCH('Working Sheet'!$D165,products!$A$1:$A$49,0),MATCH('Working Sheet'!I$1,products!$A$1:$G$1,0))</f>
        <v>Rob</v>
      </c>
      <c r="J165" t="str">
        <f>INDEX(products!$A$1:$G$49,MATCH('Working Sheet'!$D165,products!$A$1:$A$49,0),MATCH('Working Sheet'!J$1,products!$A$1:$G$1,0))</f>
        <v>D</v>
      </c>
      <c r="K165" s="7">
        <f>INDEX(products!$A$1:$G$49,MATCH('Working Sheet'!$D165,products!$A$1:$A$49,0),MATCH('Working Sheet'!K$1,products!$A$1:$G$1,0))</f>
        <v>0.2</v>
      </c>
      <c r="L165" s="8">
        <f>INDEX(products!$A$1:$G$49,MATCH('Working Sheet'!$D165,products!$A$1:$A$49,0),MATCH('Working Sheet'!L$1,products!$A$1:$G$1,0))</f>
        <v>2.6849999999999996</v>
      </c>
      <c r="M165" s="8">
        <f t="shared" si="6"/>
        <v>16.11</v>
      </c>
      <c r="N165" s="4" t="str">
        <f t="shared" si="7"/>
        <v>Robusta</v>
      </c>
      <c r="O165" t="str">
        <f t="shared" si="8"/>
        <v>Dark</v>
      </c>
      <c r="P165" t="str">
        <f>_xlfn.XLOOKUP(C165,customers!$A$1:$A$1001,customers!$I$1:$I$1001,0)</f>
        <v>No</v>
      </c>
    </row>
    <row r="166" spans="1:16" x14ac:dyDescent="0.3">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INDEX(products!$A$1:$G$49,MATCH('Working Sheet'!$D166,products!$A$1:$A$49,0),MATCH('Working Sheet'!I$1,products!$A$1:$G$1,0))</f>
        <v>Exc</v>
      </c>
      <c r="J166" t="str">
        <f>INDEX(products!$A$1:$G$49,MATCH('Working Sheet'!$D166,products!$A$1:$A$49,0),MATCH('Working Sheet'!J$1,products!$A$1:$G$1,0))</f>
        <v>D</v>
      </c>
      <c r="K166" s="7">
        <f>INDEX(products!$A$1:$G$49,MATCH('Working Sheet'!$D166,products!$A$1:$A$49,0),MATCH('Working Sheet'!K$1,products!$A$1:$G$1,0))</f>
        <v>0.5</v>
      </c>
      <c r="L166" s="8">
        <f>INDEX(products!$A$1:$G$49,MATCH('Working Sheet'!$D166,products!$A$1:$A$49,0),MATCH('Working Sheet'!L$1,products!$A$1:$G$1,0))</f>
        <v>7.29</v>
      </c>
      <c r="M166" s="8">
        <f t="shared" si="6"/>
        <v>29.16</v>
      </c>
      <c r="N166" s="4" t="str">
        <f t="shared" si="7"/>
        <v>Excelsa</v>
      </c>
      <c r="O166" t="str">
        <f t="shared" si="8"/>
        <v>Dark</v>
      </c>
      <c r="P166" t="str">
        <f>_xlfn.XLOOKUP(C166,customers!$A$1:$A$1001,customers!$I$1:$I$1001,0)</f>
        <v>No</v>
      </c>
    </row>
    <row r="167" spans="1:16" x14ac:dyDescent="0.3">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INDEX(products!$A$1:$G$49,MATCH('Working Sheet'!$D167,products!$A$1:$A$49,0),MATCH('Working Sheet'!I$1,products!$A$1:$G$1,0))</f>
        <v>Rob</v>
      </c>
      <c r="J167" t="str">
        <f>INDEX(products!$A$1:$G$49,MATCH('Working Sheet'!$D167,products!$A$1:$A$49,0),MATCH('Working Sheet'!J$1,products!$A$1:$G$1,0))</f>
        <v>D</v>
      </c>
      <c r="K167" s="7">
        <f>INDEX(products!$A$1:$G$49,MATCH('Working Sheet'!$D167,products!$A$1:$A$49,0),MATCH('Working Sheet'!K$1,products!$A$1:$G$1,0))</f>
        <v>1</v>
      </c>
      <c r="L167" s="8">
        <f>INDEX(products!$A$1:$G$49,MATCH('Working Sheet'!$D167,products!$A$1:$A$49,0),MATCH('Working Sheet'!L$1,products!$A$1:$G$1,0))</f>
        <v>8.9499999999999993</v>
      </c>
      <c r="M167" s="8">
        <f t="shared" si="6"/>
        <v>53.699999999999996</v>
      </c>
      <c r="N167" s="4" t="str">
        <f t="shared" si="7"/>
        <v>Robusta</v>
      </c>
      <c r="O167" t="str">
        <f t="shared" si="8"/>
        <v>Dark</v>
      </c>
      <c r="P167" t="str">
        <f>_xlfn.XLOOKUP(C167,customers!$A$1:$A$1001,customers!$I$1:$I$1001,0)</f>
        <v>Yes</v>
      </c>
    </row>
    <row r="168" spans="1:16" x14ac:dyDescent="0.3">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INDEX(products!$A$1:$G$49,MATCH('Working Sheet'!$D168,products!$A$1:$A$49,0),MATCH('Working Sheet'!I$1,products!$A$1:$G$1,0))</f>
        <v>Rob</v>
      </c>
      <c r="J168" t="str">
        <f>INDEX(products!$A$1:$G$49,MATCH('Working Sheet'!$D168,products!$A$1:$A$49,0),MATCH('Working Sheet'!J$1,products!$A$1:$G$1,0))</f>
        <v>D</v>
      </c>
      <c r="K168" s="7">
        <f>INDEX(products!$A$1:$G$49,MATCH('Working Sheet'!$D168,products!$A$1:$A$49,0),MATCH('Working Sheet'!K$1,products!$A$1:$G$1,0))</f>
        <v>0.5</v>
      </c>
      <c r="L168" s="8">
        <f>INDEX(products!$A$1:$G$49,MATCH('Working Sheet'!$D168,products!$A$1:$A$49,0),MATCH('Working Sheet'!L$1,products!$A$1:$G$1,0))</f>
        <v>5.3699999999999992</v>
      </c>
      <c r="M168" s="8">
        <f t="shared" si="6"/>
        <v>26.849999999999994</v>
      </c>
      <c r="N168" s="4" t="str">
        <f t="shared" si="7"/>
        <v>Robusta</v>
      </c>
      <c r="O168" t="str">
        <f t="shared" si="8"/>
        <v>Dark</v>
      </c>
      <c r="P168" t="str">
        <f>_xlfn.XLOOKUP(C168,customers!$A$1:$A$1001,customers!$I$1:$I$1001,0)</f>
        <v>Yes</v>
      </c>
    </row>
    <row r="169" spans="1:16" x14ac:dyDescent="0.3">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INDEX(products!$A$1:$G$49,MATCH('Working Sheet'!$D169,products!$A$1:$A$49,0),MATCH('Working Sheet'!I$1,products!$A$1:$G$1,0))</f>
        <v>Exc</v>
      </c>
      <c r="J169" t="str">
        <f>INDEX(products!$A$1:$G$49,MATCH('Working Sheet'!$D169,products!$A$1:$A$49,0),MATCH('Working Sheet'!J$1,products!$A$1:$G$1,0))</f>
        <v>M</v>
      </c>
      <c r="K169" s="7">
        <f>INDEX(products!$A$1:$G$49,MATCH('Working Sheet'!$D169,products!$A$1:$A$49,0),MATCH('Working Sheet'!K$1,products!$A$1:$G$1,0))</f>
        <v>0.5</v>
      </c>
      <c r="L169" s="8">
        <f>INDEX(products!$A$1:$G$49,MATCH('Working Sheet'!$D169,products!$A$1:$A$49,0),MATCH('Working Sheet'!L$1,products!$A$1:$G$1,0))</f>
        <v>8.25</v>
      </c>
      <c r="M169" s="8">
        <f t="shared" si="6"/>
        <v>41.25</v>
      </c>
      <c r="N169" s="4" t="str">
        <f t="shared" si="7"/>
        <v>Excelsa</v>
      </c>
      <c r="O169" t="str">
        <f t="shared" si="8"/>
        <v>Medium</v>
      </c>
      <c r="P169" t="str">
        <f>_xlfn.XLOOKUP(C169,customers!$A$1:$A$1001,customers!$I$1:$I$1001,0)</f>
        <v>Yes</v>
      </c>
    </row>
    <row r="170" spans="1:16" x14ac:dyDescent="0.3">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INDEX(products!$A$1:$G$49,MATCH('Working Sheet'!$D170,products!$A$1:$A$49,0),MATCH('Working Sheet'!I$1,products!$A$1:$G$1,0))</f>
        <v>Ara</v>
      </c>
      <c r="J170" t="str">
        <f>INDEX(products!$A$1:$G$49,MATCH('Working Sheet'!$D170,products!$A$1:$A$49,0),MATCH('Working Sheet'!J$1,products!$A$1:$G$1,0))</f>
        <v>M</v>
      </c>
      <c r="K170" s="7">
        <f>INDEX(products!$A$1:$G$49,MATCH('Working Sheet'!$D170,products!$A$1:$A$49,0),MATCH('Working Sheet'!K$1,products!$A$1:$G$1,0))</f>
        <v>0.5</v>
      </c>
      <c r="L170" s="8">
        <f>INDEX(products!$A$1:$G$49,MATCH('Working Sheet'!$D170,products!$A$1:$A$49,0),MATCH('Working Sheet'!L$1,products!$A$1:$G$1,0))</f>
        <v>6.75</v>
      </c>
      <c r="M170" s="8">
        <f t="shared" si="6"/>
        <v>40.5</v>
      </c>
      <c r="N170" s="4" t="str">
        <f t="shared" si="7"/>
        <v>Arabica</v>
      </c>
      <c r="O170" t="str">
        <f t="shared" si="8"/>
        <v>Medium</v>
      </c>
      <c r="P170" t="str">
        <f>_xlfn.XLOOKUP(C170,customers!$A$1:$A$1001,customers!$I$1:$I$1001,0)</f>
        <v>No</v>
      </c>
    </row>
    <row r="171" spans="1:16" x14ac:dyDescent="0.3">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INDEX(products!$A$1:$G$49,MATCH('Working Sheet'!$D171,products!$A$1:$A$49,0),MATCH('Working Sheet'!I$1,products!$A$1:$G$1,0))</f>
        <v>Rob</v>
      </c>
      <c r="J171" t="str">
        <f>INDEX(products!$A$1:$G$49,MATCH('Working Sheet'!$D171,products!$A$1:$A$49,0),MATCH('Working Sheet'!J$1,products!$A$1:$G$1,0))</f>
        <v>D</v>
      </c>
      <c r="K171" s="7">
        <f>INDEX(products!$A$1:$G$49,MATCH('Working Sheet'!$D171,products!$A$1:$A$49,0),MATCH('Working Sheet'!K$1,products!$A$1:$G$1,0))</f>
        <v>1</v>
      </c>
      <c r="L171" s="8">
        <f>INDEX(products!$A$1:$G$49,MATCH('Working Sheet'!$D171,products!$A$1:$A$49,0),MATCH('Working Sheet'!L$1,products!$A$1:$G$1,0))</f>
        <v>8.9499999999999993</v>
      </c>
      <c r="M171" s="8">
        <f t="shared" si="6"/>
        <v>17.899999999999999</v>
      </c>
      <c r="N171" s="4" t="str">
        <f t="shared" si="7"/>
        <v>Robusta</v>
      </c>
      <c r="O171" t="str">
        <f t="shared" si="8"/>
        <v>Dark</v>
      </c>
      <c r="P171" t="str">
        <f>_xlfn.XLOOKUP(C171,customers!$A$1:$A$1001,customers!$I$1:$I$1001,0)</f>
        <v>No</v>
      </c>
    </row>
    <row r="172" spans="1:16" x14ac:dyDescent="0.3">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INDEX(products!$A$1:$G$49,MATCH('Working Sheet'!$D172,products!$A$1:$A$49,0),MATCH('Working Sheet'!I$1,products!$A$1:$G$1,0))</f>
        <v>Exc</v>
      </c>
      <c r="J172" t="str">
        <f>INDEX(products!$A$1:$G$49,MATCH('Working Sheet'!$D172,products!$A$1:$A$49,0),MATCH('Working Sheet'!J$1,products!$A$1:$G$1,0))</f>
        <v>L</v>
      </c>
      <c r="K172" s="7">
        <f>INDEX(products!$A$1:$G$49,MATCH('Working Sheet'!$D172,products!$A$1:$A$49,0),MATCH('Working Sheet'!K$1,products!$A$1:$G$1,0))</f>
        <v>2.5</v>
      </c>
      <c r="L172" s="8">
        <f>INDEX(products!$A$1:$G$49,MATCH('Working Sheet'!$D172,products!$A$1:$A$49,0),MATCH('Working Sheet'!L$1,products!$A$1:$G$1,0))</f>
        <v>34.154999999999994</v>
      </c>
      <c r="M172" s="8">
        <f t="shared" si="6"/>
        <v>68.309999999999988</v>
      </c>
      <c r="N172" s="4" t="str">
        <f t="shared" si="7"/>
        <v>Excelsa</v>
      </c>
      <c r="O172" t="str">
        <f t="shared" si="8"/>
        <v>Light</v>
      </c>
      <c r="P172" t="str">
        <f>_xlfn.XLOOKUP(C172,customers!$A$1:$A$1001,customers!$I$1:$I$1001,0)</f>
        <v>No</v>
      </c>
    </row>
    <row r="173" spans="1:16" x14ac:dyDescent="0.3">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INDEX(products!$A$1:$G$49,MATCH('Working Sheet'!$D173,products!$A$1:$A$49,0),MATCH('Working Sheet'!I$1,products!$A$1:$G$1,0))</f>
        <v>Exc</v>
      </c>
      <c r="J173" t="str">
        <f>INDEX(products!$A$1:$G$49,MATCH('Working Sheet'!$D173,products!$A$1:$A$49,0),MATCH('Working Sheet'!J$1,products!$A$1:$G$1,0))</f>
        <v>M</v>
      </c>
      <c r="K173" s="7">
        <f>INDEX(products!$A$1:$G$49,MATCH('Working Sheet'!$D173,products!$A$1:$A$49,0),MATCH('Working Sheet'!K$1,products!$A$1:$G$1,0))</f>
        <v>2.5</v>
      </c>
      <c r="L173" s="8">
        <f>INDEX(products!$A$1:$G$49,MATCH('Working Sheet'!$D173,products!$A$1:$A$49,0),MATCH('Working Sheet'!L$1,products!$A$1:$G$1,0))</f>
        <v>31.624999999999996</v>
      </c>
      <c r="M173" s="8">
        <f t="shared" si="6"/>
        <v>63.249999999999993</v>
      </c>
      <c r="N173" s="4" t="str">
        <f t="shared" si="7"/>
        <v>Excelsa</v>
      </c>
      <c r="O173" t="str">
        <f t="shared" si="8"/>
        <v>Medium</v>
      </c>
      <c r="P173" t="str">
        <f>_xlfn.XLOOKUP(C173,customers!$A$1:$A$1001,customers!$I$1:$I$1001,0)</f>
        <v>Yes</v>
      </c>
    </row>
    <row r="174" spans="1:16" x14ac:dyDescent="0.3">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INDEX(products!$A$1:$G$49,MATCH('Working Sheet'!$D174,products!$A$1:$A$49,0),MATCH('Working Sheet'!I$1,products!$A$1:$G$1,0))</f>
        <v>Exc</v>
      </c>
      <c r="J174" t="str">
        <f>INDEX(products!$A$1:$G$49,MATCH('Working Sheet'!$D174,products!$A$1:$A$49,0),MATCH('Working Sheet'!J$1,products!$A$1:$G$1,0))</f>
        <v>D</v>
      </c>
      <c r="K174" s="7">
        <f>INDEX(products!$A$1:$G$49,MATCH('Working Sheet'!$D174,products!$A$1:$A$49,0),MATCH('Working Sheet'!K$1,products!$A$1:$G$1,0))</f>
        <v>0.5</v>
      </c>
      <c r="L174" s="8">
        <f>INDEX(products!$A$1:$G$49,MATCH('Working Sheet'!$D174,products!$A$1:$A$49,0),MATCH('Working Sheet'!L$1,products!$A$1:$G$1,0))</f>
        <v>7.29</v>
      </c>
      <c r="M174" s="8">
        <f t="shared" si="6"/>
        <v>21.87</v>
      </c>
      <c r="N174" s="4" t="str">
        <f t="shared" si="7"/>
        <v>Excelsa</v>
      </c>
      <c r="O174" t="str">
        <f t="shared" si="8"/>
        <v>Dark</v>
      </c>
      <c r="P174" t="str">
        <f>_xlfn.XLOOKUP(C174,customers!$A$1:$A$1001,customers!$I$1:$I$1001,0)</f>
        <v>No</v>
      </c>
    </row>
    <row r="175" spans="1:16" x14ac:dyDescent="0.3">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INDEX(products!$A$1:$G$49,MATCH('Working Sheet'!$D175,products!$A$1:$A$49,0),MATCH('Working Sheet'!I$1,products!$A$1:$G$1,0))</f>
        <v>Rob</v>
      </c>
      <c r="J175" t="str">
        <f>INDEX(products!$A$1:$G$49,MATCH('Working Sheet'!$D175,products!$A$1:$A$49,0),MATCH('Working Sheet'!J$1,products!$A$1:$G$1,0))</f>
        <v>M</v>
      </c>
      <c r="K175" s="7">
        <f>INDEX(products!$A$1:$G$49,MATCH('Working Sheet'!$D175,products!$A$1:$A$49,0),MATCH('Working Sheet'!K$1,products!$A$1:$G$1,0))</f>
        <v>2.5</v>
      </c>
      <c r="L175" s="8">
        <f>INDEX(products!$A$1:$G$49,MATCH('Working Sheet'!$D175,products!$A$1:$A$49,0),MATCH('Working Sheet'!L$1,products!$A$1:$G$1,0))</f>
        <v>22.884999999999998</v>
      </c>
      <c r="M175" s="8">
        <f t="shared" si="6"/>
        <v>91.539999999999992</v>
      </c>
      <c r="N175" s="4" t="str">
        <f t="shared" si="7"/>
        <v>Robusta</v>
      </c>
      <c r="O175" t="str">
        <f t="shared" si="8"/>
        <v>Medium</v>
      </c>
      <c r="P175" t="str">
        <f>_xlfn.XLOOKUP(C175,customers!$A$1:$A$1001,customers!$I$1:$I$1001,0)</f>
        <v>No</v>
      </c>
    </row>
    <row r="176" spans="1:16" x14ac:dyDescent="0.3">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INDEX(products!$A$1:$G$49,MATCH('Working Sheet'!$D176,products!$A$1:$A$49,0),MATCH('Working Sheet'!I$1,products!$A$1:$G$1,0))</f>
        <v>Exc</v>
      </c>
      <c r="J176" t="str">
        <f>INDEX(products!$A$1:$G$49,MATCH('Working Sheet'!$D176,products!$A$1:$A$49,0),MATCH('Working Sheet'!J$1,products!$A$1:$G$1,0))</f>
        <v>L</v>
      </c>
      <c r="K176" s="7">
        <f>INDEX(products!$A$1:$G$49,MATCH('Working Sheet'!$D176,products!$A$1:$A$49,0),MATCH('Working Sheet'!K$1,products!$A$1:$G$1,0))</f>
        <v>2.5</v>
      </c>
      <c r="L176" s="8">
        <f>INDEX(products!$A$1:$G$49,MATCH('Working Sheet'!$D176,products!$A$1:$A$49,0),MATCH('Working Sheet'!L$1,products!$A$1:$G$1,0))</f>
        <v>34.154999999999994</v>
      </c>
      <c r="M176" s="8">
        <f t="shared" si="6"/>
        <v>204.92999999999995</v>
      </c>
      <c r="N176" s="4" t="str">
        <f t="shared" si="7"/>
        <v>Excelsa</v>
      </c>
      <c r="O176" t="str">
        <f t="shared" si="8"/>
        <v>Light</v>
      </c>
      <c r="P176" t="str">
        <f>_xlfn.XLOOKUP(C176,customers!$A$1:$A$1001,customers!$I$1:$I$1001,0)</f>
        <v>Yes</v>
      </c>
    </row>
    <row r="177" spans="1:16" x14ac:dyDescent="0.3">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INDEX(products!$A$1:$G$49,MATCH('Working Sheet'!$D177,products!$A$1:$A$49,0),MATCH('Working Sheet'!I$1,products!$A$1:$G$1,0))</f>
        <v>Exc</v>
      </c>
      <c r="J177" t="str">
        <f>INDEX(products!$A$1:$G$49,MATCH('Working Sheet'!$D177,products!$A$1:$A$49,0),MATCH('Working Sheet'!J$1,products!$A$1:$G$1,0))</f>
        <v>M</v>
      </c>
      <c r="K177" s="7">
        <f>INDEX(products!$A$1:$G$49,MATCH('Working Sheet'!$D177,products!$A$1:$A$49,0),MATCH('Working Sheet'!K$1,products!$A$1:$G$1,0))</f>
        <v>2.5</v>
      </c>
      <c r="L177" s="8">
        <f>INDEX(products!$A$1:$G$49,MATCH('Working Sheet'!$D177,products!$A$1:$A$49,0),MATCH('Working Sheet'!L$1,products!$A$1:$G$1,0))</f>
        <v>31.624999999999996</v>
      </c>
      <c r="M177" s="8">
        <f t="shared" si="6"/>
        <v>63.249999999999993</v>
      </c>
      <c r="N177" s="4" t="str">
        <f t="shared" si="7"/>
        <v>Excelsa</v>
      </c>
      <c r="O177" t="str">
        <f t="shared" si="8"/>
        <v>Medium</v>
      </c>
      <c r="P177" t="str">
        <f>_xlfn.XLOOKUP(C177,customers!$A$1:$A$1001,customers!$I$1:$I$1001,0)</f>
        <v>Yes</v>
      </c>
    </row>
    <row r="178" spans="1:16" x14ac:dyDescent="0.3">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INDEX(products!$A$1:$G$49,MATCH('Working Sheet'!$D178,products!$A$1:$A$49,0),MATCH('Working Sheet'!I$1,products!$A$1:$G$1,0))</f>
        <v>Exc</v>
      </c>
      <c r="J178" t="str">
        <f>INDEX(products!$A$1:$G$49,MATCH('Working Sheet'!$D178,products!$A$1:$A$49,0),MATCH('Working Sheet'!J$1,products!$A$1:$G$1,0))</f>
        <v>L</v>
      </c>
      <c r="K178" s="7">
        <f>INDEX(products!$A$1:$G$49,MATCH('Working Sheet'!$D178,products!$A$1:$A$49,0),MATCH('Working Sheet'!K$1,products!$A$1:$G$1,0))</f>
        <v>2.5</v>
      </c>
      <c r="L178" s="8">
        <f>INDEX(products!$A$1:$G$49,MATCH('Working Sheet'!$D178,products!$A$1:$A$49,0),MATCH('Working Sheet'!L$1,products!$A$1:$G$1,0))</f>
        <v>34.154999999999994</v>
      </c>
      <c r="M178" s="8">
        <f t="shared" si="6"/>
        <v>34.154999999999994</v>
      </c>
      <c r="N178" s="4" t="str">
        <f t="shared" si="7"/>
        <v>Excelsa</v>
      </c>
      <c r="O178" t="str">
        <f t="shared" si="8"/>
        <v>Light</v>
      </c>
      <c r="P178" t="str">
        <f>_xlfn.XLOOKUP(C178,customers!$A$1:$A$1001,customers!$I$1:$I$1001,0)</f>
        <v>Yes</v>
      </c>
    </row>
    <row r="179" spans="1:16" x14ac:dyDescent="0.3">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INDEX(products!$A$1:$G$49,MATCH('Working Sheet'!$D179,products!$A$1:$A$49,0),MATCH('Working Sheet'!I$1,products!$A$1:$G$1,0))</f>
        <v>Rob</v>
      </c>
      <c r="J179" t="str">
        <f>INDEX(products!$A$1:$G$49,MATCH('Working Sheet'!$D179,products!$A$1:$A$49,0),MATCH('Working Sheet'!J$1,products!$A$1:$G$1,0))</f>
        <v>L</v>
      </c>
      <c r="K179" s="7">
        <f>INDEX(products!$A$1:$G$49,MATCH('Working Sheet'!$D179,products!$A$1:$A$49,0),MATCH('Working Sheet'!K$1,products!$A$1:$G$1,0))</f>
        <v>2.5</v>
      </c>
      <c r="L179" s="8">
        <f>INDEX(products!$A$1:$G$49,MATCH('Working Sheet'!$D179,products!$A$1:$A$49,0),MATCH('Working Sheet'!L$1,products!$A$1:$G$1,0))</f>
        <v>27.484999999999996</v>
      </c>
      <c r="M179" s="8">
        <f t="shared" si="6"/>
        <v>109.93999999999998</v>
      </c>
      <c r="N179" s="4" t="str">
        <f t="shared" si="7"/>
        <v>Robusta</v>
      </c>
      <c r="O179" t="str">
        <f t="shared" si="8"/>
        <v>Light</v>
      </c>
      <c r="P179" t="str">
        <f>_xlfn.XLOOKUP(C179,customers!$A$1:$A$1001,customers!$I$1:$I$1001,0)</f>
        <v>Yes</v>
      </c>
    </row>
    <row r="180" spans="1:16" x14ac:dyDescent="0.3">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INDEX(products!$A$1:$G$49,MATCH('Working Sheet'!$D180,products!$A$1:$A$49,0),MATCH('Working Sheet'!I$1,products!$A$1:$G$1,0))</f>
        <v>Ara</v>
      </c>
      <c r="J180" t="str">
        <f>INDEX(products!$A$1:$G$49,MATCH('Working Sheet'!$D180,products!$A$1:$A$49,0),MATCH('Working Sheet'!J$1,products!$A$1:$G$1,0))</f>
        <v>L</v>
      </c>
      <c r="K180" s="7">
        <f>INDEX(products!$A$1:$G$49,MATCH('Working Sheet'!$D180,products!$A$1:$A$49,0),MATCH('Working Sheet'!K$1,products!$A$1:$G$1,0))</f>
        <v>1</v>
      </c>
      <c r="L180" s="8">
        <f>INDEX(products!$A$1:$G$49,MATCH('Working Sheet'!$D180,products!$A$1:$A$49,0),MATCH('Working Sheet'!L$1,products!$A$1:$G$1,0))</f>
        <v>12.95</v>
      </c>
      <c r="M180" s="8">
        <f t="shared" si="6"/>
        <v>25.9</v>
      </c>
      <c r="N180" s="4" t="str">
        <f t="shared" si="7"/>
        <v>Arabica</v>
      </c>
      <c r="O180" t="str">
        <f t="shared" si="8"/>
        <v>Light</v>
      </c>
      <c r="P180" t="str">
        <f>_xlfn.XLOOKUP(C180,customers!$A$1:$A$1001,customers!$I$1:$I$1001,0)</f>
        <v>No</v>
      </c>
    </row>
    <row r="181" spans="1:16" x14ac:dyDescent="0.3">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INDEX(products!$A$1:$G$49,MATCH('Working Sheet'!$D181,products!$A$1:$A$49,0),MATCH('Working Sheet'!I$1,products!$A$1:$G$1,0))</f>
        <v>Ara</v>
      </c>
      <c r="J181" t="str">
        <f>INDEX(products!$A$1:$G$49,MATCH('Working Sheet'!$D181,products!$A$1:$A$49,0),MATCH('Working Sheet'!J$1,products!$A$1:$G$1,0))</f>
        <v>D</v>
      </c>
      <c r="K181" s="7">
        <f>INDEX(products!$A$1:$G$49,MATCH('Working Sheet'!$D181,products!$A$1:$A$49,0),MATCH('Working Sheet'!K$1,products!$A$1:$G$1,0))</f>
        <v>0.2</v>
      </c>
      <c r="L181" s="8">
        <f>INDEX(products!$A$1:$G$49,MATCH('Working Sheet'!$D181,products!$A$1:$A$49,0),MATCH('Working Sheet'!L$1,products!$A$1:$G$1,0))</f>
        <v>2.9849999999999999</v>
      </c>
      <c r="M181" s="8">
        <f t="shared" si="6"/>
        <v>2.9849999999999999</v>
      </c>
      <c r="N181" s="4" t="str">
        <f t="shared" si="7"/>
        <v>Arabica</v>
      </c>
      <c r="O181" t="str">
        <f t="shared" si="8"/>
        <v>Dark</v>
      </c>
      <c r="P181" t="str">
        <f>_xlfn.XLOOKUP(C181,customers!$A$1:$A$1001,customers!$I$1:$I$1001,0)</f>
        <v>No</v>
      </c>
    </row>
    <row r="182" spans="1:16" x14ac:dyDescent="0.3">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INDEX(products!$A$1:$G$49,MATCH('Working Sheet'!$D182,products!$A$1:$A$49,0),MATCH('Working Sheet'!I$1,products!$A$1:$G$1,0))</f>
        <v>Exc</v>
      </c>
      <c r="J182" t="str">
        <f>INDEX(products!$A$1:$G$49,MATCH('Working Sheet'!$D182,products!$A$1:$A$49,0),MATCH('Working Sheet'!J$1,products!$A$1:$G$1,0))</f>
        <v>L</v>
      </c>
      <c r="K182" s="7">
        <f>INDEX(products!$A$1:$G$49,MATCH('Working Sheet'!$D182,products!$A$1:$A$49,0),MATCH('Working Sheet'!K$1,products!$A$1:$G$1,0))</f>
        <v>0.2</v>
      </c>
      <c r="L182" s="8">
        <f>INDEX(products!$A$1:$G$49,MATCH('Working Sheet'!$D182,products!$A$1:$A$49,0),MATCH('Working Sheet'!L$1,products!$A$1:$G$1,0))</f>
        <v>4.4550000000000001</v>
      </c>
      <c r="M182" s="8">
        <f t="shared" si="6"/>
        <v>22.274999999999999</v>
      </c>
      <c r="N182" s="4" t="str">
        <f t="shared" si="7"/>
        <v>Excelsa</v>
      </c>
      <c r="O182" t="str">
        <f t="shared" si="8"/>
        <v>Light</v>
      </c>
      <c r="P182" t="str">
        <f>_xlfn.XLOOKUP(C182,customers!$A$1:$A$1001,customers!$I$1:$I$1001,0)</f>
        <v>No</v>
      </c>
    </row>
    <row r="183" spans="1:16" x14ac:dyDescent="0.3">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INDEX(products!$A$1:$G$49,MATCH('Working Sheet'!$D183,products!$A$1:$A$49,0),MATCH('Working Sheet'!I$1,products!$A$1:$G$1,0))</f>
        <v>Ara</v>
      </c>
      <c r="J183" t="str">
        <f>INDEX(products!$A$1:$G$49,MATCH('Working Sheet'!$D183,products!$A$1:$A$49,0),MATCH('Working Sheet'!J$1,products!$A$1:$G$1,0))</f>
        <v>D</v>
      </c>
      <c r="K183" s="7">
        <f>INDEX(products!$A$1:$G$49,MATCH('Working Sheet'!$D183,products!$A$1:$A$49,0),MATCH('Working Sheet'!K$1,products!$A$1:$G$1,0))</f>
        <v>0.5</v>
      </c>
      <c r="L183" s="8">
        <f>INDEX(products!$A$1:$G$49,MATCH('Working Sheet'!$D183,products!$A$1:$A$49,0),MATCH('Working Sheet'!L$1,products!$A$1:$G$1,0))</f>
        <v>5.97</v>
      </c>
      <c r="M183" s="8">
        <f t="shared" si="6"/>
        <v>29.849999999999998</v>
      </c>
      <c r="N183" s="4" t="str">
        <f t="shared" si="7"/>
        <v>Arabica</v>
      </c>
      <c r="O183" t="str">
        <f t="shared" si="8"/>
        <v>Dark</v>
      </c>
      <c r="P183" t="str">
        <f>_xlfn.XLOOKUP(C183,customers!$A$1:$A$1001,customers!$I$1:$I$1001,0)</f>
        <v>No</v>
      </c>
    </row>
    <row r="184" spans="1:16" x14ac:dyDescent="0.3">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INDEX(products!$A$1:$G$49,MATCH('Working Sheet'!$D184,products!$A$1:$A$49,0),MATCH('Working Sheet'!I$1,products!$A$1:$G$1,0))</f>
        <v>Rob</v>
      </c>
      <c r="J184" t="str">
        <f>INDEX(products!$A$1:$G$49,MATCH('Working Sheet'!$D184,products!$A$1:$A$49,0),MATCH('Working Sheet'!J$1,products!$A$1:$G$1,0))</f>
        <v>D</v>
      </c>
      <c r="K184" s="7">
        <f>INDEX(products!$A$1:$G$49,MATCH('Working Sheet'!$D184,products!$A$1:$A$49,0),MATCH('Working Sheet'!K$1,products!$A$1:$G$1,0))</f>
        <v>0.5</v>
      </c>
      <c r="L184" s="8">
        <f>INDEX(products!$A$1:$G$49,MATCH('Working Sheet'!$D184,products!$A$1:$A$49,0),MATCH('Working Sheet'!L$1,products!$A$1:$G$1,0))</f>
        <v>5.3699999999999992</v>
      </c>
      <c r="M184" s="8">
        <f t="shared" si="6"/>
        <v>32.22</v>
      </c>
      <c r="N184" s="4" t="str">
        <f t="shared" si="7"/>
        <v>Robusta</v>
      </c>
      <c r="O184" t="str">
        <f t="shared" si="8"/>
        <v>Dark</v>
      </c>
      <c r="P184" t="str">
        <f>_xlfn.XLOOKUP(C184,customers!$A$1:$A$1001,customers!$I$1:$I$1001,0)</f>
        <v>No</v>
      </c>
    </row>
    <row r="185" spans="1:16" x14ac:dyDescent="0.3">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INDEX(products!$A$1:$G$49,MATCH('Working Sheet'!$D185,products!$A$1:$A$49,0),MATCH('Working Sheet'!I$1,products!$A$1:$G$1,0))</f>
        <v>Exc</v>
      </c>
      <c r="J185" t="str">
        <f>INDEX(products!$A$1:$G$49,MATCH('Working Sheet'!$D185,products!$A$1:$A$49,0),MATCH('Working Sheet'!J$1,products!$A$1:$G$1,0))</f>
        <v>M</v>
      </c>
      <c r="K185" s="7">
        <f>INDEX(products!$A$1:$G$49,MATCH('Working Sheet'!$D185,products!$A$1:$A$49,0),MATCH('Working Sheet'!K$1,products!$A$1:$G$1,0))</f>
        <v>0.2</v>
      </c>
      <c r="L185" s="8">
        <f>INDEX(products!$A$1:$G$49,MATCH('Working Sheet'!$D185,products!$A$1:$A$49,0),MATCH('Working Sheet'!L$1,products!$A$1:$G$1,0))</f>
        <v>4.125</v>
      </c>
      <c r="M185" s="8">
        <f t="shared" si="6"/>
        <v>8.25</v>
      </c>
      <c r="N185" s="4" t="str">
        <f t="shared" si="7"/>
        <v>Excelsa</v>
      </c>
      <c r="O185" t="str">
        <f t="shared" si="8"/>
        <v>Medium</v>
      </c>
      <c r="P185" t="str">
        <f>_xlfn.XLOOKUP(C185,customers!$A$1:$A$1001,customers!$I$1:$I$1001,0)</f>
        <v>No</v>
      </c>
    </row>
    <row r="186" spans="1:16" x14ac:dyDescent="0.3">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INDEX(products!$A$1:$G$49,MATCH('Working Sheet'!$D186,products!$A$1:$A$49,0),MATCH('Working Sheet'!I$1,products!$A$1:$G$1,0))</f>
        <v>Ara</v>
      </c>
      <c r="J186" t="str">
        <f>INDEX(products!$A$1:$G$49,MATCH('Working Sheet'!$D186,products!$A$1:$A$49,0),MATCH('Working Sheet'!J$1,products!$A$1:$G$1,0))</f>
        <v>L</v>
      </c>
      <c r="K186" s="7">
        <f>INDEX(products!$A$1:$G$49,MATCH('Working Sheet'!$D186,products!$A$1:$A$49,0),MATCH('Working Sheet'!K$1,products!$A$1:$G$1,0))</f>
        <v>0.5</v>
      </c>
      <c r="L186" s="8">
        <f>INDEX(products!$A$1:$G$49,MATCH('Working Sheet'!$D186,products!$A$1:$A$49,0),MATCH('Working Sheet'!L$1,products!$A$1:$G$1,0))</f>
        <v>7.77</v>
      </c>
      <c r="M186" s="8">
        <f t="shared" si="6"/>
        <v>31.08</v>
      </c>
      <c r="N186" s="4" t="str">
        <f t="shared" si="7"/>
        <v>Arabica</v>
      </c>
      <c r="O186" t="str">
        <f t="shared" si="8"/>
        <v>Light</v>
      </c>
      <c r="P186" t="str">
        <f>_xlfn.XLOOKUP(C186,customers!$A$1:$A$1001,customers!$I$1:$I$1001,0)</f>
        <v>No</v>
      </c>
    </row>
    <row r="187" spans="1:16" x14ac:dyDescent="0.3">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INDEX(products!$A$1:$G$49,MATCH('Working Sheet'!$D187,products!$A$1:$A$49,0),MATCH('Working Sheet'!I$1,products!$A$1:$G$1,0))</f>
        <v>Exc</v>
      </c>
      <c r="J187" t="str">
        <f>INDEX(products!$A$1:$G$49,MATCH('Working Sheet'!$D187,products!$A$1:$A$49,0),MATCH('Working Sheet'!J$1,products!$A$1:$G$1,0))</f>
        <v>D</v>
      </c>
      <c r="K187" s="7">
        <f>INDEX(products!$A$1:$G$49,MATCH('Working Sheet'!$D187,products!$A$1:$A$49,0),MATCH('Working Sheet'!K$1,products!$A$1:$G$1,0))</f>
        <v>0.5</v>
      </c>
      <c r="L187" s="8">
        <f>INDEX(products!$A$1:$G$49,MATCH('Working Sheet'!$D187,products!$A$1:$A$49,0),MATCH('Working Sheet'!L$1,products!$A$1:$G$1,0))</f>
        <v>7.29</v>
      </c>
      <c r="M187" s="8">
        <f t="shared" si="6"/>
        <v>36.450000000000003</v>
      </c>
      <c r="N187" s="4" t="str">
        <f t="shared" si="7"/>
        <v>Excelsa</v>
      </c>
      <c r="O187" t="str">
        <f t="shared" si="8"/>
        <v>Dark</v>
      </c>
      <c r="P187" t="str">
        <f>_xlfn.XLOOKUP(C187,customers!$A$1:$A$1001,customers!$I$1:$I$1001,0)</f>
        <v>Yes</v>
      </c>
    </row>
    <row r="188" spans="1:16" x14ac:dyDescent="0.3">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INDEX(products!$A$1:$G$49,MATCH('Working Sheet'!$D188,products!$A$1:$A$49,0),MATCH('Working Sheet'!I$1,products!$A$1:$G$1,0))</f>
        <v>Rob</v>
      </c>
      <c r="J188" t="str">
        <f>INDEX(products!$A$1:$G$49,MATCH('Working Sheet'!$D188,products!$A$1:$A$49,0),MATCH('Working Sheet'!J$1,products!$A$1:$G$1,0))</f>
        <v>M</v>
      </c>
      <c r="K188" s="7">
        <f>INDEX(products!$A$1:$G$49,MATCH('Working Sheet'!$D188,products!$A$1:$A$49,0),MATCH('Working Sheet'!K$1,products!$A$1:$G$1,0))</f>
        <v>2.5</v>
      </c>
      <c r="L188" s="8">
        <f>INDEX(products!$A$1:$G$49,MATCH('Working Sheet'!$D188,products!$A$1:$A$49,0),MATCH('Working Sheet'!L$1,products!$A$1:$G$1,0))</f>
        <v>22.884999999999998</v>
      </c>
      <c r="M188" s="8">
        <f t="shared" si="6"/>
        <v>68.655000000000001</v>
      </c>
      <c r="N188" s="4" t="str">
        <f t="shared" si="7"/>
        <v>Robusta</v>
      </c>
      <c r="O188" t="str">
        <f t="shared" si="8"/>
        <v>Medium</v>
      </c>
      <c r="P188" t="str">
        <f>_xlfn.XLOOKUP(C188,customers!$A$1:$A$1001,customers!$I$1:$I$1001,0)</f>
        <v>No</v>
      </c>
    </row>
    <row r="189" spans="1:16" x14ac:dyDescent="0.3">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INDEX(products!$A$1:$G$49,MATCH('Working Sheet'!$D189,products!$A$1:$A$49,0),MATCH('Working Sheet'!I$1,products!$A$1:$G$1,0))</f>
        <v>Lib</v>
      </c>
      <c r="J189" t="str">
        <f>INDEX(products!$A$1:$G$49,MATCH('Working Sheet'!$D189,products!$A$1:$A$49,0),MATCH('Working Sheet'!J$1,products!$A$1:$G$1,0))</f>
        <v>M</v>
      </c>
      <c r="K189" s="7">
        <f>INDEX(products!$A$1:$G$49,MATCH('Working Sheet'!$D189,products!$A$1:$A$49,0),MATCH('Working Sheet'!K$1,products!$A$1:$G$1,0))</f>
        <v>0.5</v>
      </c>
      <c r="L189" s="8">
        <f>INDEX(products!$A$1:$G$49,MATCH('Working Sheet'!$D189,products!$A$1:$A$49,0),MATCH('Working Sheet'!L$1,products!$A$1:$G$1,0))</f>
        <v>8.73</v>
      </c>
      <c r="M189" s="8">
        <f t="shared" si="6"/>
        <v>43.650000000000006</v>
      </c>
      <c r="N189" s="4" t="str">
        <f t="shared" si="7"/>
        <v>Liberica</v>
      </c>
      <c r="O189" t="str">
        <f t="shared" si="8"/>
        <v>Medium</v>
      </c>
      <c r="P189" t="str">
        <f>_xlfn.XLOOKUP(C189,customers!$A$1:$A$1001,customers!$I$1:$I$1001,0)</f>
        <v>Yes</v>
      </c>
    </row>
    <row r="190" spans="1:16" x14ac:dyDescent="0.3">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INDEX(products!$A$1:$G$49,MATCH('Working Sheet'!$D190,products!$A$1:$A$49,0),MATCH('Working Sheet'!I$1,products!$A$1:$G$1,0))</f>
        <v>Exc</v>
      </c>
      <c r="J190" t="str">
        <f>INDEX(products!$A$1:$G$49,MATCH('Working Sheet'!$D190,products!$A$1:$A$49,0),MATCH('Working Sheet'!J$1,products!$A$1:$G$1,0))</f>
        <v>L</v>
      </c>
      <c r="K190" s="7">
        <f>INDEX(products!$A$1:$G$49,MATCH('Working Sheet'!$D190,products!$A$1:$A$49,0),MATCH('Working Sheet'!K$1,products!$A$1:$G$1,0))</f>
        <v>0.2</v>
      </c>
      <c r="L190" s="8">
        <f>INDEX(products!$A$1:$G$49,MATCH('Working Sheet'!$D190,products!$A$1:$A$49,0),MATCH('Working Sheet'!L$1,products!$A$1:$G$1,0))</f>
        <v>4.4550000000000001</v>
      </c>
      <c r="M190" s="8">
        <f t="shared" si="6"/>
        <v>4.4550000000000001</v>
      </c>
      <c r="N190" s="4" t="str">
        <f t="shared" si="7"/>
        <v>Excelsa</v>
      </c>
      <c r="O190" t="str">
        <f t="shared" si="8"/>
        <v>Light</v>
      </c>
      <c r="P190" t="str">
        <f>_xlfn.XLOOKUP(C190,customers!$A$1:$A$1001,customers!$I$1:$I$1001,0)</f>
        <v>Yes</v>
      </c>
    </row>
    <row r="191" spans="1:16" x14ac:dyDescent="0.3">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INDEX(products!$A$1:$G$49,MATCH('Working Sheet'!$D191,products!$A$1:$A$49,0),MATCH('Working Sheet'!I$1,products!$A$1:$G$1,0))</f>
        <v>Lib</v>
      </c>
      <c r="J191" t="str">
        <f>INDEX(products!$A$1:$G$49,MATCH('Working Sheet'!$D191,products!$A$1:$A$49,0),MATCH('Working Sheet'!J$1,products!$A$1:$G$1,0))</f>
        <v>M</v>
      </c>
      <c r="K191" s="7">
        <f>INDEX(products!$A$1:$G$49,MATCH('Working Sheet'!$D191,products!$A$1:$A$49,0),MATCH('Working Sheet'!K$1,products!$A$1:$G$1,0))</f>
        <v>1</v>
      </c>
      <c r="L191" s="8">
        <f>INDEX(products!$A$1:$G$49,MATCH('Working Sheet'!$D191,products!$A$1:$A$49,0),MATCH('Working Sheet'!L$1,products!$A$1:$G$1,0))</f>
        <v>14.55</v>
      </c>
      <c r="M191" s="8">
        <f t="shared" si="6"/>
        <v>43.650000000000006</v>
      </c>
      <c r="N191" s="4" t="str">
        <f t="shared" si="7"/>
        <v>Liberica</v>
      </c>
      <c r="O191" t="str">
        <f t="shared" si="8"/>
        <v>Medium</v>
      </c>
      <c r="P191" t="str">
        <f>_xlfn.XLOOKUP(C191,customers!$A$1:$A$1001,customers!$I$1:$I$1001,0)</f>
        <v>Yes</v>
      </c>
    </row>
    <row r="192" spans="1:16" x14ac:dyDescent="0.3">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INDEX(products!$A$1:$G$49,MATCH('Working Sheet'!$D192,products!$A$1:$A$49,0),MATCH('Working Sheet'!I$1,products!$A$1:$G$1,0))</f>
        <v>Lib</v>
      </c>
      <c r="J192" t="str">
        <f>INDEX(products!$A$1:$G$49,MATCH('Working Sheet'!$D192,products!$A$1:$A$49,0),MATCH('Working Sheet'!J$1,products!$A$1:$G$1,0))</f>
        <v>M</v>
      </c>
      <c r="K192" s="7">
        <f>INDEX(products!$A$1:$G$49,MATCH('Working Sheet'!$D192,products!$A$1:$A$49,0),MATCH('Working Sheet'!K$1,products!$A$1:$G$1,0))</f>
        <v>2.5</v>
      </c>
      <c r="L192" s="8">
        <f>INDEX(products!$A$1:$G$49,MATCH('Working Sheet'!$D192,products!$A$1:$A$49,0),MATCH('Working Sheet'!L$1,products!$A$1:$G$1,0))</f>
        <v>33.464999999999996</v>
      </c>
      <c r="M192" s="8">
        <f t="shared" si="6"/>
        <v>33.464999999999996</v>
      </c>
      <c r="N192" s="4" t="str">
        <f t="shared" si="7"/>
        <v>Liberica</v>
      </c>
      <c r="O192" t="str">
        <f t="shared" si="8"/>
        <v>Medium</v>
      </c>
      <c r="P192" t="str">
        <f>_xlfn.XLOOKUP(C192,customers!$A$1:$A$1001,customers!$I$1:$I$1001,0)</f>
        <v>Yes</v>
      </c>
    </row>
    <row r="193" spans="1:16" x14ac:dyDescent="0.3">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INDEX(products!$A$1:$G$49,MATCH('Working Sheet'!$D193,products!$A$1:$A$49,0),MATCH('Working Sheet'!I$1,products!$A$1:$G$1,0))</f>
        <v>Lib</v>
      </c>
      <c r="J193" t="str">
        <f>INDEX(products!$A$1:$G$49,MATCH('Working Sheet'!$D193,products!$A$1:$A$49,0),MATCH('Working Sheet'!J$1,products!$A$1:$G$1,0))</f>
        <v>D</v>
      </c>
      <c r="K193" s="7">
        <f>INDEX(products!$A$1:$G$49,MATCH('Working Sheet'!$D193,products!$A$1:$A$49,0),MATCH('Working Sheet'!K$1,products!$A$1:$G$1,0))</f>
        <v>0.2</v>
      </c>
      <c r="L193" s="8">
        <f>INDEX(products!$A$1:$G$49,MATCH('Working Sheet'!$D193,products!$A$1:$A$49,0),MATCH('Working Sheet'!L$1,products!$A$1:$G$1,0))</f>
        <v>3.8849999999999998</v>
      </c>
      <c r="M193" s="8">
        <f t="shared" si="6"/>
        <v>19.424999999999997</v>
      </c>
      <c r="N193" s="4" t="str">
        <f t="shared" si="7"/>
        <v>Liberica</v>
      </c>
      <c r="O193" t="str">
        <f t="shared" si="8"/>
        <v>Dark</v>
      </c>
      <c r="P193" t="str">
        <f>_xlfn.XLOOKUP(C193,customers!$A$1:$A$1001,customers!$I$1:$I$1001,0)</f>
        <v>Yes</v>
      </c>
    </row>
    <row r="194" spans="1:16" x14ac:dyDescent="0.3">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INDEX(products!$A$1:$G$49,MATCH('Working Sheet'!$D194,products!$A$1:$A$49,0),MATCH('Working Sheet'!I$1,products!$A$1:$G$1,0))</f>
        <v>Exc</v>
      </c>
      <c r="J194" t="str">
        <f>INDEX(products!$A$1:$G$49,MATCH('Working Sheet'!$D194,products!$A$1:$A$49,0),MATCH('Working Sheet'!J$1,products!$A$1:$G$1,0))</f>
        <v>D</v>
      </c>
      <c r="K194" s="7">
        <f>INDEX(products!$A$1:$G$49,MATCH('Working Sheet'!$D194,products!$A$1:$A$49,0),MATCH('Working Sheet'!K$1,products!$A$1:$G$1,0))</f>
        <v>1</v>
      </c>
      <c r="L194" s="8">
        <f>INDEX(products!$A$1:$G$49,MATCH('Working Sheet'!$D194,products!$A$1:$A$49,0),MATCH('Working Sheet'!L$1,products!$A$1:$G$1,0))</f>
        <v>12.15</v>
      </c>
      <c r="M194" s="8">
        <f t="shared" si="6"/>
        <v>72.900000000000006</v>
      </c>
      <c r="N194" s="4" t="str">
        <f t="shared" si="7"/>
        <v>Excelsa</v>
      </c>
      <c r="O194" t="str">
        <f t="shared" si="8"/>
        <v>Dark</v>
      </c>
      <c r="P194" t="str">
        <f>_xlfn.XLOOKUP(C194,customers!$A$1:$A$1001,customers!$I$1:$I$1001,0)</f>
        <v>Yes</v>
      </c>
    </row>
    <row r="195" spans="1:16" x14ac:dyDescent="0.3">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INDEX(products!$A$1:$G$49,MATCH('Working Sheet'!$D195,products!$A$1:$A$49,0),MATCH('Working Sheet'!I$1,products!$A$1:$G$1,0))</f>
        <v>Exc</v>
      </c>
      <c r="J195" t="str">
        <f>INDEX(products!$A$1:$G$49,MATCH('Working Sheet'!$D195,products!$A$1:$A$49,0),MATCH('Working Sheet'!J$1,products!$A$1:$G$1,0))</f>
        <v>L</v>
      </c>
      <c r="K195" s="7">
        <f>INDEX(products!$A$1:$G$49,MATCH('Working Sheet'!$D195,products!$A$1:$A$49,0),MATCH('Working Sheet'!K$1,products!$A$1:$G$1,0))</f>
        <v>1</v>
      </c>
      <c r="L195" s="8">
        <f>INDEX(products!$A$1:$G$49,MATCH('Working Sheet'!$D195,products!$A$1:$A$49,0),MATCH('Working Sheet'!L$1,products!$A$1:$G$1,0))</f>
        <v>14.85</v>
      </c>
      <c r="M195" s="8">
        <f t="shared" ref="M195:M258" si="9">L195*E195</f>
        <v>44.55</v>
      </c>
      <c r="N195" s="4"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3">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INDEX(products!$A$1:$G$49,MATCH('Working Sheet'!$D196,products!$A$1:$A$49,0),MATCH('Working Sheet'!I$1,products!$A$1:$G$1,0))</f>
        <v>Exc</v>
      </c>
      <c r="J196" t="str">
        <f>INDEX(products!$A$1:$G$49,MATCH('Working Sheet'!$D196,products!$A$1:$A$49,0),MATCH('Working Sheet'!J$1,products!$A$1:$G$1,0))</f>
        <v>D</v>
      </c>
      <c r="K196" s="7">
        <f>INDEX(products!$A$1:$G$49,MATCH('Working Sheet'!$D196,products!$A$1:$A$49,0),MATCH('Working Sheet'!K$1,products!$A$1:$G$1,0))</f>
        <v>0.5</v>
      </c>
      <c r="L196" s="8">
        <f>INDEX(products!$A$1:$G$49,MATCH('Working Sheet'!$D196,products!$A$1:$A$49,0),MATCH('Working Sheet'!L$1,products!$A$1:$G$1,0))</f>
        <v>7.29</v>
      </c>
      <c r="M196" s="8">
        <f t="shared" si="9"/>
        <v>36.450000000000003</v>
      </c>
      <c r="N196" s="4" t="str">
        <f t="shared" si="10"/>
        <v>Excelsa</v>
      </c>
      <c r="O196" t="str">
        <f t="shared" si="11"/>
        <v>Dark</v>
      </c>
      <c r="P196" t="str">
        <f>_xlfn.XLOOKUP(C196,customers!$A$1:$A$1001,customers!$I$1:$I$1001,0)</f>
        <v>No</v>
      </c>
    </row>
    <row r="197" spans="1:16" x14ac:dyDescent="0.3">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INDEX(products!$A$1:$G$49,MATCH('Working Sheet'!$D197,products!$A$1:$A$49,0),MATCH('Working Sheet'!I$1,products!$A$1:$G$1,0))</f>
        <v>Ara</v>
      </c>
      <c r="J197" t="str">
        <f>INDEX(products!$A$1:$G$49,MATCH('Working Sheet'!$D197,products!$A$1:$A$49,0),MATCH('Working Sheet'!J$1,products!$A$1:$G$1,0))</f>
        <v>L</v>
      </c>
      <c r="K197" s="7">
        <f>INDEX(products!$A$1:$G$49,MATCH('Working Sheet'!$D197,products!$A$1:$A$49,0),MATCH('Working Sheet'!K$1,products!$A$1:$G$1,0))</f>
        <v>1</v>
      </c>
      <c r="L197" s="8">
        <f>INDEX(products!$A$1:$G$49,MATCH('Working Sheet'!$D197,products!$A$1:$A$49,0),MATCH('Working Sheet'!L$1,products!$A$1:$G$1,0))</f>
        <v>12.95</v>
      </c>
      <c r="M197" s="8">
        <f t="shared" si="9"/>
        <v>38.849999999999994</v>
      </c>
      <c r="N197" s="4" t="str">
        <f t="shared" si="10"/>
        <v>Arabica</v>
      </c>
      <c r="O197" t="str">
        <f t="shared" si="11"/>
        <v>Light</v>
      </c>
      <c r="P197" t="str">
        <f>_xlfn.XLOOKUP(C197,customers!$A$1:$A$1001,customers!$I$1:$I$1001,0)</f>
        <v>No</v>
      </c>
    </row>
    <row r="198" spans="1:16" x14ac:dyDescent="0.3">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INDEX(products!$A$1:$G$49,MATCH('Working Sheet'!$D198,products!$A$1:$A$49,0),MATCH('Working Sheet'!I$1,products!$A$1:$G$1,0))</f>
        <v>Exc</v>
      </c>
      <c r="J198" t="str">
        <f>INDEX(products!$A$1:$G$49,MATCH('Working Sheet'!$D198,products!$A$1:$A$49,0),MATCH('Working Sheet'!J$1,products!$A$1:$G$1,0))</f>
        <v>L</v>
      </c>
      <c r="K198" s="7">
        <f>INDEX(products!$A$1:$G$49,MATCH('Working Sheet'!$D198,products!$A$1:$A$49,0),MATCH('Working Sheet'!K$1,products!$A$1:$G$1,0))</f>
        <v>0.5</v>
      </c>
      <c r="L198" s="8">
        <f>INDEX(products!$A$1:$G$49,MATCH('Working Sheet'!$D198,products!$A$1:$A$49,0),MATCH('Working Sheet'!L$1,products!$A$1:$G$1,0))</f>
        <v>8.91</v>
      </c>
      <c r="M198" s="8">
        <f t="shared" si="9"/>
        <v>53.46</v>
      </c>
      <c r="N198" s="4" t="str">
        <f t="shared" si="10"/>
        <v>Excelsa</v>
      </c>
      <c r="O198" t="str">
        <f t="shared" si="11"/>
        <v>Light</v>
      </c>
      <c r="P198" t="str">
        <f>_xlfn.XLOOKUP(C198,customers!$A$1:$A$1001,customers!$I$1:$I$1001,0)</f>
        <v>No</v>
      </c>
    </row>
    <row r="199" spans="1:16" x14ac:dyDescent="0.3">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INDEX(products!$A$1:$G$49,MATCH('Working Sheet'!$D199,products!$A$1:$A$49,0),MATCH('Working Sheet'!I$1,products!$A$1:$G$1,0))</f>
        <v>Lib</v>
      </c>
      <c r="J199" t="str">
        <f>INDEX(products!$A$1:$G$49,MATCH('Working Sheet'!$D199,products!$A$1:$A$49,0),MATCH('Working Sheet'!J$1,products!$A$1:$G$1,0))</f>
        <v>D</v>
      </c>
      <c r="K199" s="7">
        <f>INDEX(products!$A$1:$G$49,MATCH('Working Sheet'!$D199,products!$A$1:$A$49,0),MATCH('Working Sheet'!K$1,products!$A$1:$G$1,0))</f>
        <v>2.5</v>
      </c>
      <c r="L199" s="8">
        <f>INDEX(products!$A$1:$G$49,MATCH('Working Sheet'!$D199,products!$A$1:$A$49,0),MATCH('Working Sheet'!L$1,products!$A$1:$G$1,0))</f>
        <v>29.784999999999997</v>
      </c>
      <c r="M199" s="8">
        <f t="shared" si="9"/>
        <v>59.569999999999993</v>
      </c>
      <c r="N199" s="4" t="str">
        <f t="shared" si="10"/>
        <v>Liberica</v>
      </c>
      <c r="O199" t="str">
        <f t="shared" si="11"/>
        <v>Dark</v>
      </c>
      <c r="P199" t="str">
        <f>_xlfn.XLOOKUP(C199,customers!$A$1:$A$1001,customers!$I$1:$I$1001,0)</f>
        <v>No</v>
      </c>
    </row>
    <row r="200" spans="1:16" x14ac:dyDescent="0.3">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INDEX(products!$A$1:$G$49,MATCH('Working Sheet'!$D200,products!$A$1:$A$49,0),MATCH('Working Sheet'!I$1,products!$A$1:$G$1,0))</f>
        <v>Lib</v>
      </c>
      <c r="J200" t="str">
        <f>INDEX(products!$A$1:$G$49,MATCH('Working Sheet'!$D200,products!$A$1:$A$49,0),MATCH('Working Sheet'!J$1,products!$A$1:$G$1,0))</f>
        <v>D</v>
      </c>
      <c r="K200" s="7">
        <f>INDEX(products!$A$1:$G$49,MATCH('Working Sheet'!$D200,products!$A$1:$A$49,0),MATCH('Working Sheet'!K$1,products!$A$1:$G$1,0))</f>
        <v>2.5</v>
      </c>
      <c r="L200" s="8">
        <f>INDEX(products!$A$1:$G$49,MATCH('Working Sheet'!$D200,products!$A$1:$A$49,0),MATCH('Working Sheet'!L$1,products!$A$1:$G$1,0))</f>
        <v>29.784999999999997</v>
      </c>
      <c r="M200" s="8">
        <f t="shared" si="9"/>
        <v>89.35499999999999</v>
      </c>
      <c r="N200" s="4" t="str">
        <f t="shared" si="10"/>
        <v>Liberica</v>
      </c>
      <c r="O200" t="str">
        <f t="shared" si="11"/>
        <v>Dark</v>
      </c>
      <c r="P200" t="str">
        <f>_xlfn.XLOOKUP(C200,customers!$A$1:$A$1001,customers!$I$1:$I$1001,0)</f>
        <v>No</v>
      </c>
    </row>
    <row r="201" spans="1:16" x14ac:dyDescent="0.3">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INDEX(products!$A$1:$G$49,MATCH('Working Sheet'!$D201,products!$A$1:$A$49,0),MATCH('Working Sheet'!I$1,products!$A$1:$G$1,0))</f>
        <v>Lib</v>
      </c>
      <c r="J201" t="str">
        <f>INDEX(products!$A$1:$G$49,MATCH('Working Sheet'!$D201,products!$A$1:$A$49,0),MATCH('Working Sheet'!J$1,products!$A$1:$G$1,0))</f>
        <v>L</v>
      </c>
      <c r="K201" s="7">
        <f>INDEX(products!$A$1:$G$49,MATCH('Working Sheet'!$D201,products!$A$1:$A$49,0),MATCH('Working Sheet'!K$1,products!$A$1:$G$1,0))</f>
        <v>0.5</v>
      </c>
      <c r="L201" s="8">
        <f>INDEX(products!$A$1:$G$49,MATCH('Working Sheet'!$D201,products!$A$1:$A$49,0),MATCH('Working Sheet'!L$1,products!$A$1:$G$1,0))</f>
        <v>9.51</v>
      </c>
      <c r="M201" s="8">
        <f t="shared" si="9"/>
        <v>38.04</v>
      </c>
      <c r="N201" s="4" t="str">
        <f t="shared" si="10"/>
        <v>Liberica</v>
      </c>
      <c r="O201" t="str">
        <f t="shared" si="11"/>
        <v>Light</v>
      </c>
      <c r="P201" t="str">
        <f>_xlfn.XLOOKUP(C201,customers!$A$1:$A$1001,customers!$I$1:$I$1001,0)</f>
        <v>No</v>
      </c>
    </row>
    <row r="202" spans="1:16" x14ac:dyDescent="0.3">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INDEX(products!$A$1:$G$49,MATCH('Working Sheet'!$D202,products!$A$1:$A$49,0),MATCH('Working Sheet'!I$1,products!$A$1:$G$1,0))</f>
        <v>Exc</v>
      </c>
      <c r="J202" t="str">
        <f>INDEX(products!$A$1:$G$49,MATCH('Working Sheet'!$D202,products!$A$1:$A$49,0),MATCH('Working Sheet'!J$1,products!$A$1:$G$1,0))</f>
        <v>M</v>
      </c>
      <c r="K202" s="7">
        <f>INDEX(products!$A$1:$G$49,MATCH('Working Sheet'!$D202,products!$A$1:$A$49,0),MATCH('Working Sheet'!K$1,products!$A$1:$G$1,0))</f>
        <v>1</v>
      </c>
      <c r="L202" s="8">
        <f>INDEX(products!$A$1:$G$49,MATCH('Working Sheet'!$D202,products!$A$1:$A$49,0),MATCH('Working Sheet'!L$1,products!$A$1:$G$1,0))</f>
        <v>13.75</v>
      </c>
      <c r="M202" s="8">
        <f t="shared" si="9"/>
        <v>41.25</v>
      </c>
      <c r="N202" s="4" t="str">
        <f t="shared" si="10"/>
        <v>Excelsa</v>
      </c>
      <c r="O202" t="str">
        <f t="shared" si="11"/>
        <v>Medium</v>
      </c>
      <c r="P202" t="str">
        <f>_xlfn.XLOOKUP(C202,customers!$A$1:$A$1001,customers!$I$1:$I$1001,0)</f>
        <v>No</v>
      </c>
    </row>
    <row r="203" spans="1:16" x14ac:dyDescent="0.3">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INDEX(products!$A$1:$G$49,MATCH('Working Sheet'!$D203,products!$A$1:$A$49,0),MATCH('Working Sheet'!I$1,products!$A$1:$G$1,0))</f>
        <v>Lib</v>
      </c>
      <c r="J203" t="str">
        <f>INDEX(products!$A$1:$G$49,MATCH('Working Sheet'!$D203,products!$A$1:$A$49,0),MATCH('Working Sheet'!J$1,products!$A$1:$G$1,0))</f>
        <v>L</v>
      </c>
      <c r="K203" s="7">
        <f>INDEX(products!$A$1:$G$49,MATCH('Working Sheet'!$D203,products!$A$1:$A$49,0),MATCH('Working Sheet'!K$1,products!$A$1:$G$1,0))</f>
        <v>0.5</v>
      </c>
      <c r="L203" s="8">
        <f>INDEX(products!$A$1:$G$49,MATCH('Working Sheet'!$D203,products!$A$1:$A$49,0),MATCH('Working Sheet'!L$1,products!$A$1:$G$1,0))</f>
        <v>9.51</v>
      </c>
      <c r="M203" s="8">
        <f t="shared" si="9"/>
        <v>57.06</v>
      </c>
      <c r="N203" s="4" t="str">
        <f t="shared" si="10"/>
        <v>Liberica</v>
      </c>
      <c r="O203" t="str">
        <f t="shared" si="11"/>
        <v>Light</v>
      </c>
      <c r="P203" t="str">
        <f>_xlfn.XLOOKUP(C203,customers!$A$1:$A$1001,customers!$I$1:$I$1001,0)</f>
        <v>No</v>
      </c>
    </row>
    <row r="204" spans="1:16" x14ac:dyDescent="0.3">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INDEX(products!$A$1:$G$49,MATCH('Working Sheet'!$D204,products!$A$1:$A$49,0),MATCH('Working Sheet'!I$1,products!$A$1:$G$1,0))</f>
        <v>Lib</v>
      </c>
      <c r="J204" t="str">
        <f>INDEX(products!$A$1:$G$49,MATCH('Working Sheet'!$D204,products!$A$1:$A$49,0),MATCH('Working Sheet'!J$1,products!$A$1:$G$1,0))</f>
        <v>D</v>
      </c>
      <c r="K204" s="7">
        <f>INDEX(products!$A$1:$G$49,MATCH('Working Sheet'!$D204,products!$A$1:$A$49,0),MATCH('Working Sheet'!K$1,products!$A$1:$G$1,0))</f>
        <v>2.5</v>
      </c>
      <c r="L204" s="8">
        <f>INDEX(products!$A$1:$G$49,MATCH('Working Sheet'!$D204,products!$A$1:$A$49,0),MATCH('Working Sheet'!L$1,products!$A$1:$G$1,0))</f>
        <v>29.784999999999997</v>
      </c>
      <c r="M204" s="8">
        <f t="shared" si="9"/>
        <v>178.70999999999998</v>
      </c>
      <c r="N204" s="4" t="str">
        <f t="shared" si="10"/>
        <v>Liberica</v>
      </c>
      <c r="O204" t="str">
        <f t="shared" si="11"/>
        <v>Dark</v>
      </c>
      <c r="P204" t="str">
        <f>_xlfn.XLOOKUP(C204,customers!$A$1:$A$1001,customers!$I$1:$I$1001,0)</f>
        <v>Yes</v>
      </c>
    </row>
    <row r="205" spans="1:16" x14ac:dyDescent="0.3">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INDEX(products!$A$1:$G$49,MATCH('Working Sheet'!$D205,products!$A$1:$A$49,0),MATCH('Working Sheet'!I$1,products!$A$1:$G$1,0))</f>
        <v>Lib</v>
      </c>
      <c r="J205" t="str">
        <f>INDEX(products!$A$1:$G$49,MATCH('Working Sheet'!$D205,products!$A$1:$A$49,0),MATCH('Working Sheet'!J$1,products!$A$1:$G$1,0))</f>
        <v>L</v>
      </c>
      <c r="K205" s="7">
        <f>INDEX(products!$A$1:$G$49,MATCH('Working Sheet'!$D205,products!$A$1:$A$49,0),MATCH('Working Sheet'!K$1,products!$A$1:$G$1,0))</f>
        <v>0.2</v>
      </c>
      <c r="L205" s="8">
        <f>INDEX(products!$A$1:$G$49,MATCH('Working Sheet'!$D205,products!$A$1:$A$49,0),MATCH('Working Sheet'!L$1,products!$A$1:$G$1,0))</f>
        <v>4.7549999999999999</v>
      </c>
      <c r="M205" s="8">
        <f t="shared" si="9"/>
        <v>4.7549999999999999</v>
      </c>
      <c r="N205" s="4" t="str">
        <f t="shared" si="10"/>
        <v>Liberica</v>
      </c>
      <c r="O205" t="str">
        <f t="shared" si="11"/>
        <v>Light</v>
      </c>
      <c r="P205" t="str">
        <f>_xlfn.XLOOKUP(C205,customers!$A$1:$A$1001,customers!$I$1:$I$1001,0)</f>
        <v>No</v>
      </c>
    </row>
    <row r="206" spans="1:16" x14ac:dyDescent="0.3">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INDEX(products!$A$1:$G$49,MATCH('Working Sheet'!$D206,products!$A$1:$A$49,0),MATCH('Working Sheet'!I$1,products!$A$1:$G$1,0))</f>
        <v>Exc</v>
      </c>
      <c r="J206" t="str">
        <f>INDEX(products!$A$1:$G$49,MATCH('Working Sheet'!$D206,products!$A$1:$A$49,0),MATCH('Working Sheet'!J$1,products!$A$1:$G$1,0))</f>
        <v>M</v>
      </c>
      <c r="K206" s="7">
        <f>INDEX(products!$A$1:$G$49,MATCH('Working Sheet'!$D206,products!$A$1:$A$49,0),MATCH('Working Sheet'!K$1,products!$A$1:$G$1,0))</f>
        <v>1</v>
      </c>
      <c r="L206" s="8">
        <f>INDEX(products!$A$1:$G$49,MATCH('Working Sheet'!$D206,products!$A$1:$A$49,0),MATCH('Working Sheet'!L$1,products!$A$1:$G$1,0))</f>
        <v>13.75</v>
      </c>
      <c r="M206" s="8">
        <f t="shared" si="9"/>
        <v>82.5</v>
      </c>
      <c r="N206" s="4" t="str">
        <f t="shared" si="10"/>
        <v>Excelsa</v>
      </c>
      <c r="O206" t="str">
        <f t="shared" si="11"/>
        <v>Medium</v>
      </c>
      <c r="P206" t="str">
        <f>_xlfn.XLOOKUP(C206,customers!$A$1:$A$1001,customers!$I$1:$I$1001,0)</f>
        <v>No</v>
      </c>
    </row>
    <row r="207" spans="1:16" x14ac:dyDescent="0.3">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INDEX(products!$A$1:$G$49,MATCH('Working Sheet'!$D207,products!$A$1:$A$49,0),MATCH('Working Sheet'!I$1,products!$A$1:$G$1,0))</f>
        <v>Rob</v>
      </c>
      <c r="J207" t="str">
        <f>INDEX(products!$A$1:$G$49,MATCH('Working Sheet'!$D207,products!$A$1:$A$49,0),MATCH('Working Sheet'!J$1,products!$A$1:$G$1,0))</f>
        <v>D</v>
      </c>
      <c r="K207" s="7">
        <f>INDEX(products!$A$1:$G$49,MATCH('Working Sheet'!$D207,products!$A$1:$A$49,0),MATCH('Working Sheet'!K$1,products!$A$1:$G$1,0))</f>
        <v>0.2</v>
      </c>
      <c r="L207" s="8">
        <f>INDEX(products!$A$1:$G$49,MATCH('Working Sheet'!$D207,products!$A$1:$A$49,0),MATCH('Working Sheet'!L$1,products!$A$1:$G$1,0))</f>
        <v>2.6849999999999996</v>
      </c>
      <c r="M207" s="8">
        <f t="shared" si="9"/>
        <v>8.0549999999999997</v>
      </c>
      <c r="N207" s="4" t="str">
        <f t="shared" si="10"/>
        <v>Robusta</v>
      </c>
      <c r="O207" t="str">
        <f t="shared" si="11"/>
        <v>Dark</v>
      </c>
      <c r="P207" t="str">
        <f>_xlfn.XLOOKUP(C207,customers!$A$1:$A$1001,customers!$I$1:$I$1001,0)</f>
        <v>Yes</v>
      </c>
    </row>
    <row r="208" spans="1:16" x14ac:dyDescent="0.3">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INDEX(products!$A$1:$G$49,MATCH('Working Sheet'!$D208,products!$A$1:$A$49,0),MATCH('Working Sheet'!I$1,products!$A$1:$G$1,0))</f>
        <v>Ara</v>
      </c>
      <c r="J208" t="str">
        <f>INDEX(products!$A$1:$G$49,MATCH('Working Sheet'!$D208,products!$A$1:$A$49,0),MATCH('Working Sheet'!J$1,products!$A$1:$G$1,0))</f>
        <v>M</v>
      </c>
      <c r="K208" s="7">
        <f>INDEX(products!$A$1:$G$49,MATCH('Working Sheet'!$D208,products!$A$1:$A$49,0),MATCH('Working Sheet'!K$1,products!$A$1:$G$1,0))</f>
        <v>1</v>
      </c>
      <c r="L208" s="8">
        <f>INDEX(products!$A$1:$G$49,MATCH('Working Sheet'!$D208,products!$A$1:$A$49,0),MATCH('Working Sheet'!L$1,products!$A$1:$G$1,0))</f>
        <v>11.25</v>
      </c>
      <c r="M208" s="8">
        <f t="shared" si="9"/>
        <v>22.5</v>
      </c>
      <c r="N208" s="4" t="str">
        <f t="shared" si="10"/>
        <v>Arabica</v>
      </c>
      <c r="O208" t="str">
        <f t="shared" si="11"/>
        <v>Medium</v>
      </c>
      <c r="P208" t="str">
        <f>_xlfn.XLOOKUP(C208,customers!$A$1:$A$1001,customers!$I$1:$I$1001,0)</f>
        <v>No</v>
      </c>
    </row>
    <row r="209" spans="1:16" x14ac:dyDescent="0.3">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INDEX(products!$A$1:$G$49,MATCH('Working Sheet'!$D209,products!$A$1:$A$49,0),MATCH('Working Sheet'!I$1,products!$A$1:$G$1,0))</f>
        <v>Ara</v>
      </c>
      <c r="J209" t="str">
        <f>INDEX(products!$A$1:$G$49,MATCH('Working Sheet'!$D209,products!$A$1:$A$49,0),MATCH('Working Sheet'!J$1,products!$A$1:$G$1,0))</f>
        <v>M</v>
      </c>
      <c r="K209" s="7">
        <f>INDEX(products!$A$1:$G$49,MATCH('Working Sheet'!$D209,products!$A$1:$A$49,0),MATCH('Working Sheet'!K$1,products!$A$1:$G$1,0))</f>
        <v>0.5</v>
      </c>
      <c r="L209" s="8">
        <f>INDEX(products!$A$1:$G$49,MATCH('Working Sheet'!$D209,products!$A$1:$A$49,0),MATCH('Working Sheet'!L$1,products!$A$1:$G$1,0))</f>
        <v>6.75</v>
      </c>
      <c r="M209" s="8">
        <f t="shared" si="9"/>
        <v>40.5</v>
      </c>
      <c r="N209" s="4" t="str">
        <f t="shared" si="10"/>
        <v>Arabica</v>
      </c>
      <c r="O209" t="str">
        <f t="shared" si="11"/>
        <v>Medium</v>
      </c>
      <c r="P209" t="str">
        <f>_xlfn.XLOOKUP(C209,customers!$A$1:$A$1001,customers!$I$1:$I$1001,0)</f>
        <v>Yes</v>
      </c>
    </row>
    <row r="210" spans="1:16" x14ac:dyDescent="0.3">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INDEX(products!$A$1:$G$49,MATCH('Working Sheet'!$D210,products!$A$1:$A$49,0),MATCH('Working Sheet'!I$1,products!$A$1:$G$1,0))</f>
        <v>Exc</v>
      </c>
      <c r="J210" t="str">
        <f>INDEX(products!$A$1:$G$49,MATCH('Working Sheet'!$D210,products!$A$1:$A$49,0),MATCH('Working Sheet'!J$1,products!$A$1:$G$1,0))</f>
        <v>D</v>
      </c>
      <c r="K210" s="7">
        <f>INDEX(products!$A$1:$G$49,MATCH('Working Sheet'!$D210,products!$A$1:$A$49,0),MATCH('Working Sheet'!K$1,products!$A$1:$G$1,0))</f>
        <v>0.5</v>
      </c>
      <c r="L210" s="8">
        <f>INDEX(products!$A$1:$G$49,MATCH('Working Sheet'!$D210,products!$A$1:$A$49,0),MATCH('Working Sheet'!L$1,products!$A$1:$G$1,0))</f>
        <v>7.29</v>
      </c>
      <c r="M210" s="8">
        <f t="shared" si="9"/>
        <v>29.16</v>
      </c>
      <c r="N210" s="4" t="str">
        <f t="shared" si="10"/>
        <v>Excelsa</v>
      </c>
      <c r="O210" t="str">
        <f t="shared" si="11"/>
        <v>Dark</v>
      </c>
      <c r="P210" t="str">
        <f>_xlfn.XLOOKUP(C210,customers!$A$1:$A$1001,customers!$I$1:$I$1001,0)</f>
        <v>Yes</v>
      </c>
    </row>
    <row r="211" spans="1:16" x14ac:dyDescent="0.3">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INDEX(products!$A$1:$G$49,MATCH('Working Sheet'!$D211,products!$A$1:$A$49,0),MATCH('Working Sheet'!I$1,products!$A$1:$G$1,0))</f>
        <v>Ara</v>
      </c>
      <c r="J211" t="str">
        <f>INDEX(products!$A$1:$G$49,MATCH('Working Sheet'!$D211,products!$A$1:$A$49,0),MATCH('Working Sheet'!J$1,products!$A$1:$G$1,0))</f>
        <v>M</v>
      </c>
      <c r="K211" s="7">
        <f>INDEX(products!$A$1:$G$49,MATCH('Working Sheet'!$D211,products!$A$1:$A$49,0),MATCH('Working Sheet'!K$1,products!$A$1:$G$1,0))</f>
        <v>0.5</v>
      </c>
      <c r="L211" s="8">
        <f>INDEX(products!$A$1:$G$49,MATCH('Working Sheet'!$D211,products!$A$1:$A$49,0),MATCH('Working Sheet'!L$1,products!$A$1:$G$1,0))</f>
        <v>6.75</v>
      </c>
      <c r="M211" s="8">
        <f t="shared" si="9"/>
        <v>6.75</v>
      </c>
      <c r="N211" s="4" t="str">
        <f t="shared" si="10"/>
        <v>Arabica</v>
      </c>
      <c r="O211" t="str">
        <f t="shared" si="11"/>
        <v>Medium</v>
      </c>
      <c r="P211" t="str">
        <f>_xlfn.XLOOKUP(C211,customers!$A$1:$A$1001,customers!$I$1:$I$1001,0)</f>
        <v>No</v>
      </c>
    </row>
    <row r="212" spans="1:16" x14ac:dyDescent="0.3">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INDEX(products!$A$1:$G$49,MATCH('Working Sheet'!$D212,products!$A$1:$A$49,0),MATCH('Working Sheet'!I$1,products!$A$1:$G$1,0))</f>
        <v>Lib</v>
      </c>
      <c r="J212" t="str">
        <f>INDEX(products!$A$1:$G$49,MATCH('Working Sheet'!$D212,products!$A$1:$A$49,0),MATCH('Working Sheet'!J$1,products!$A$1:$G$1,0))</f>
        <v>D</v>
      </c>
      <c r="K212" s="7">
        <f>INDEX(products!$A$1:$G$49,MATCH('Working Sheet'!$D212,products!$A$1:$A$49,0),MATCH('Working Sheet'!K$1,products!$A$1:$G$1,0))</f>
        <v>1</v>
      </c>
      <c r="L212" s="8">
        <f>INDEX(products!$A$1:$G$49,MATCH('Working Sheet'!$D212,products!$A$1:$A$49,0),MATCH('Working Sheet'!L$1,products!$A$1:$G$1,0))</f>
        <v>12.95</v>
      </c>
      <c r="M212" s="8">
        <f t="shared" si="9"/>
        <v>51.8</v>
      </c>
      <c r="N212" s="4" t="str">
        <f t="shared" si="10"/>
        <v>Liberica</v>
      </c>
      <c r="O212" t="str">
        <f t="shared" si="11"/>
        <v>Dark</v>
      </c>
      <c r="P212" t="str">
        <f>_xlfn.XLOOKUP(C212,customers!$A$1:$A$1001,customers!$I$1:$I$1001,0)</f>
        <v>Yes</v>
      </c>
    </row>
    <row r="213" spans="1:16" x14ac:dyDescent="0.3">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INDEX(products!$A$1:$G$49,MATCH('Working Sheet'!$D213,products!$A$1:$A$49,0),MATCH('Working Sheet'!I$1,products!$A$1:$G$1,0))</f>
        <v>Exc</v>
      </c>
      <c r="J213" t="str">
        <f>INDEX(products!$A$1:$G$49,MATCH('Working Sheet'!$D213,products!$A$1:$A$49,0),MATCH('Working Sheet'!J$1,products!$A$1:$G$1,0))</f>
        <v>L</v>
      </c>
      <c r="K213" s="7">
        <f>INDEX(products!$A$1:$G$49,MATCH('Working Sheet'!$D213,products!$A$1:$A$49,0),MATCH('Working Sheet'!K$1,products!$A$1:$G$1,0))</f>
        <v>0.5</v>
      </c>
      <c r="L213" s="8">
        <f>INDEX(products!$A$1:$G$49,MATCH('Working Sheet'!$D213,products!$A$1:$A$49,0),MATCH('Working Sheet'!L$1,products!$A$1:$G$1,0))</f>
        <v>8.91</v>
      </c>
      <c r="M213" s="8">
        <f t="shared" si="9"/>
        <v>53.46</v>
      </c>
      <c r="N213" s="4" t="str">
        <f t="shared" si="10"/>
        <v>Excelsa</v>
      </c>
      <c r="O213" t="str">
        <f t="shared" si="11"/>
        <v>Light</v>
      </c>
      <c r="P213" t="str">
        <f>_xlfn.XLOOKUP(C213,customers!$A$1:$A$1001,customers!$I$1:$I$1001,0)</f>
        <v>No</v>
      </c>
    </row>
    <row r="214" spans="1:16" x14ac:dyDescent="0.3">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INDEX(products!$A$1:$G$49,MATCH('Working Sheet'!$D214,products!$A$1:$A$49,0),MATCH('Working Sheet'!I$1,products!$A$1:$G$1,0))</f>
        <v>Exc</v>
      </c>
      <c r="J214" t="str">
        <f>INDEX(products!$A$1:$G$49,MATCH('Working Sheet'!$D214,products!$A$1:$A$49,0),MATCH('Working Sheet'!J$1,products!$A$1:$G$1,0))</f>
        <v>D</v>
      </c>
      <c r="K214" s="7">
        <f>INDEX(products!$A$1:$G$49,MATCH('Working Sheet'!$D214,products!$A$1:$A$49,0),MATCH('Working Sheet'!K$1,products!$A$1:$G$1,0))</f>
        <v>0.2</v>
      </c>
      <c r="L214" s="8">
        <f>INDEX(products!$A$1:$G$49,MATCH('Working Sheet'!$D214,products!$A$1:$A$49,0),MATCH('Working Sheet'!L$1,products!$A$1:$G$1,0))</f>
        <v>3.645</v>
      </c>
      <c r="M214" s="8">
        <f t="shared" si="9"/>
        <v>14.58</v>
      </c>
      <c r="N214" s="4" t="str">
        <f t="shared" si="10"/>
        <v>Excelsa</v>
      </c>
      <c r="O214" t="str">
        <f t="shared" si="11"/>
        <v>Dark</v>
      </c>
      <c r="P214" t="str">
        <f>_xlfn.XLOOKUP(C214,customers!$A$1:$A$1001,customers!$I$1:$I$1001,0)</f>
        <v>Yes</v>
      </c>
    </row>
    <row r="215" spans="1:16" x14ac:dyDescent="0.3">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INDEX(products!$A$1:$G$49,MATCH('Working Sheet'!$D215,products!$A$1:$A$49,0),MATCH('Working Sheet'!I$1,products!$A$1:$G$1,0))</f>
        <v>Rob</v>
      </c>
      <c r="J215" t="str">
        <f>INDEX(products!$A$1:$G$49,MATCH('Working Sheet'!$D215,products!$A$1:$A$49,0),MATCH('Working Sheet'!J$1,products!$A$1:$G$1,0))</f>
        <v>D</v>
      </c>
      <c r="K215" s="7">
        <f>INDEX(products!$A$1:$G$49,MATCH('Working Sheet'!$D215,products!$A$1:$A$49,0),MATCH('Working Sheet'!K$1,products!$A$1:$G$1,0))</f>
        <v>2.5</v>
      </c>
      <c r="L215" s="8">
        <f>INDEX(products!$A$1:$G$49,MATCH('Working Sheet'!$D215,products!$A$1:$A$49,0),MATCH('Working Sheet'!L$1,products!$A$1:$G$1,0))</f>
        <v>20.584999999999997</v>
      </c>
      <c r="M215" s="8">
        <f t="shared" si="9"/>
        <v>20.584999999999997</v>
      </c>
      <c r="N215" s="4" t="str">
        <f t="shared" si="10"/>
        <v>Robusta</v>
      </c>
      <c r="O215" t="str">
        <f t="shared" si="11"/>
        <v>Dark</v>
      </c>
      <c r="P215" t="str">
        <f>_xlfn.XLOOKUP(C215,customers!$A$1:$A$1001,customers!$I$1:$I$1001,0)</f>
        <v>No</v>
      </c>
    </row>
    <row r="216" spans="1:16" x14ac:dyDescent="0.3">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INDEX(products!$A$1:$G$49,MATCH('Working Sheet'!$D216,products!$A$1:$A$49,0),MATCH('Working Sheet'!I$1,products!$A$1:$G$1,0))</f>
        <v>Lib</v>
      </c>
      <c r="J216" t="str">
        <f>INDEX(products!$A$1:$G$49,MATCH('Working Sheet'!$D216,products!$A$1:$A$49,0),MATCH('Working Sheet'!J$1,products!$A$1:$G$1,0))</f>
        <v>L</v>
      </c>
      <c r="K216" s="7">
        <f>INDEX(products!$A$1:$G$49,MATCH('Working Sheet'!$D216,products!$A$1:$A$49,0),MATCH('Working Sheet'!K$1,products!$A$1:$G$1,0))</f>
        <v>1</v>
      </c>
      <c r="L216" s="8">
        <f>INDEX(products!$A$1:$G$49,MATCH('Working Sheet'!$D216,products!$A$1:$A$49,0),MATCH('Working Sheet'!L$1,products!$A$1:$G$1,0))</f>
        <v>15.85</v>
      </c>
      <c r="M216" s="8">
        <f t="shared" si="9"/>
        <v>31.7</v>
      </c>
      <c r="N216" s="4" t="str">
        <f t="shared" si="10"/>
        <v>Liberica</v>
      </c>
      <c r="O216" t="str">
        <f t="shared" si="11"/>
        <v>Light</v>
      </c>
      <c r="P216" t="str">
        <f>_xlfn.XLOOKUP(C216,customers!$A$1:$A$1001,customers!$I$1:$I$1001,0)</f>
        <v>No</v>
      </c>
    </row>
    <row r="217" spans="1:16" x14ac:dyDescent="0.3">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INDEX(products!$A$1:$G$49,MATCH('Working Sheet'!$D217,products!$A$1:$A$49,0),MATCH('Working Sheet'!I$1,products!$A$1:$G$1,0))</f>
        <v>Lib</v>
      </c>
      <c r="J217" t="str">
        <f>INDEX(products!$A$1:$G$49,MATCH('Working Sheet'!$D217,products!$A$1:$A$49,0),MATCH('Working Sheet'!J$1,products!$A$1:$G$1,0))</f>
        <v>D</v>
      </c>
      <c r="K217" s="7">
        <f>INDEX(products!$A$1:$G$49,MATCH('Working Sheet'!$D217,products!$A$1:$A$49,0),MATCH('Working Sheet'!K$1,products!$A$1:$G$1,0))</f>
        <v>0.2</v>
      </c>
      <c r="L217" s="8">
        <f>INDEX(products!$A$1:$G$49,MATCH('Working Sheet'!$D217,products!$A$1:$A$49,0),MATCH('Working Sheet'!L$1,products!$A$1:$G$1,0))</f>
        <v>3.8849999999999998</v>
      </c>
      <c r="M217" s="8">
        <f t="shared" si="9"/>
        <v>23.31</v>
      </c>
      <c r="N217" s="4" t="str">
        <f t="shared" si="10"/>
        <v>Liberica</v>
      </c>
      <c r="O217" t="str">
        <f t="shared" si="11"/>
        <v>Dark</v>
      </c>
      <c r="P217" t="str">
        <f>_xlfn.XLOOKUP(C217,customers!$A$1:$A$1001,customers!$I$1:$I$1001,0)</f>
        <v>No</v>
      </c>
    </row>
    <row r="218" spans="1:16" x14ac:dyDescent="0.3">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INDEX(products!$A$1:$G$49,MATCH('Working Sheet'!$D218,products!$A$1:$A$49,0),MATCH('Working Sheet'!I$1,products!$A$1:$G$1,0))</f>
        <v>Lib</v>
      </c>
      <c r="J218" t="str">
        <f>INDEX(products!$A$1:$G$49,MATCH('Working Sheet'!$D218,products!$A$1:$A$49,0),MATCH('Working Sheet'!J$1,products!$A$1:$G$1,0))</f>
        <v>M</v>
      </c>
      <c r="K218" s="7">
        <f>INDEX(products!$A$1:$G$49,MATCH('Working Sheet'!$D218,products!$A$1:$A$49,0),MATCH('Working Sheet'!K$1,products!$A$1:$G$1,0))</f>
        <v>1</v>
      </c>
      <c r="L218" s="8">
        <f>INDEX(products!$A$1:$G$49,MATCH('Working Sheet'!$D218,products!$A$1:$A$49,0),MATCH('Working Sheet'!L$1,products!$A$1:$G$1,0))</f>
        <v>14.55</v>
      </c>
      <c r="M218" s="8">
        <f t="shared" si="9"/>
        <v>58.2</v>
      </c>
      <c r="N218" s="4" t="str">
        <f t="shared" si="10"/>
        <v>Liberica</v>
      </c>
      <c r="O218" t="str">
        <f t="shared" si="11"/>
        <v>Medium</v>
      </c>
      <c r="P218" t="str">
        <f>_xlfn.XLOOKUP(C218,customers!$A$1:$A$1001,customers!$I$1:$I$1001,0)</f>
        <v>Yes</v>
      </c>
    </row>
    <row r="219" spans="1:16" x14ac:dyDescent="0.3">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INDEX(products!$A$1:$G$49,MATCH('Working Sheet'!$D219,products!$A$1:$A$49,0),MATCH('Working Sheet'!I$1,products!$A$1:$G$1,0))</f>
        <v>Exc</v>
      </c>
      <c r="J219" t="str">
        <f>INDEX(products!$A$1:$G$49,MATCH('Working Sheet'!$D219,products!$A$1:$A$49,0),MATCH('Working Sheet'!J$1,products!$A$1:$G$1,0))</f>
        <v>L</v>
      </c>
      <c r="K219" s="7">
        <f>INDEX(products!$A$1:$G$49,MATCH('Working Sheet'!$D219,products!$A$1:$A$49,0),MATCH('Working Sheet'!K$1,products!$A$1:$G$1,0))</f>
        <v>0.5</v>
      </c>
      <c r="L219" s="8">
        <f>INDEX(products!$A$1:$G$49,MATCH('Working Sheet'!$D219,products!$A$1:$A$49,0),MATCH('Working Sheet'!L$1,products!$A$1:$G$1,0))</f>
        <v>8.91</v>
      </c>
      <c r="M219" s="8">
        <f t="shared" si="9"/>
        <v>35.64</v>
      </c>
      <c r="N219" s="4" t="str">
        <f t="shared" si="10"/>
        <v>Excelsa</v>
      </c>
      <c r="O219" t="str">
        <f t="shared" si="11"/>
        <v>Light</v>
      </c>
      <c r="P219" t="str">
        <f>_xlfn.XLOOKUP(C219,customers!$A$1:$A$1001,customers!$I$1:$I$1001,0)</f>
        <v>No</v>
      </c>
    </row>
    <row r="220" spans="1:16" x14ac:dyDescent="0.3">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INDEX(products!$A$1:$G$49,MATCH('Working Sheet'!$D220,products!$A$1:$A$49,0),MATCH('Working Sheet'!I$1,products!$A$1:$G$1,0))</f>
        <v>Ara</v>
      </c>
      <c r="J220" t="str">
        <f>INDEX(products!$A$1:$G$49,MATCH('Working Sheet'!$D220,products!$A$1:$A$49,0),MATCH('Working Sheet'!J$1,products!$A$1:$G$1,0))</f>
        <v>M</v>
      </c>
      <c r="K220" s="7">
        <f>INDEX(products!$A$1:$G$49,MATCH('Working Sheet'!$D220,products!$A$1:$A$49,0),MATCH('Working Sheet'!K$1,products!$A$1:$G$1,0))</f>
        <v>1</v>
      </c>
      <c r="L220" s="8">
        <f>INDEX(products!$A$1:$G$49,MATCH('Working Sheet'!$D220,products!$A$1:$A$49,0),MATCH('Working Sheet'!L$1,products!$A$1:$G$1,0))</f>
        <v>11.25</v>
      </c>
      <c r="M220" s="8">
        <f t="shared" si="9"/>
        <v>56.25</v>
      </c>
      <c r="N220" s="4" t="str">
        <f t="shared" si="10"/>
        <v>Arabica</v>
      </c>
      <c r="O220" t="str">
        <f t="shared" si="11"/>
        <v>Medium</v>
      </c>
      <c r="P220" t="str">
        <f>_xlfn.XLOOKUP(C220,customers!$A$1:$A$1001,customers!$I$1:$I$1001,0)</f>
        <v>Yes</v>
      </c>
    </row>
    <row r="221" spans="1:16" x14ac:dyDescent="0.3">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INDEX(products!$A$1:$G$49,MATCH('Working Sheet'!$D221,products!$A$1:$A$49,0),MATCH('Working Sheet'!I$1,products!$A$1:$G$1,0))</f>
        <v>Rob</v>
      </c>
      <c r="J221" t="str">
        <f>INDEX(products!$A$1:$G$49,MATCH('Working Sheet'!$D221,products!$A$1:$A$49,0),MATCH('Working Sheet'!J$1,products!$A$1:$G$1,0))</f>
        <v>L</v>
      </c>
      <c r="K221" s="7">
        <f>INDEX(products!$A$1:$G$49,MATCH('Working Sheet'!$D221,products!$A$1:$A$49,0),MATCH('Working Sheet'!K$1,products!$A$1:$G$1,0))</f>
        <v>0.2</v>
      </c>
      <c r="L221" s="8">
        <f>INDEX(products!$A$1:$G$49,MATCH('Working Sheet'!$D221,products!$A$1:$A$49,0),MATCH('Working Sheet'!L$1,products!$A$1:$G$1,0))</f>
        <v>3.5849999999999995</v>
      </c>
      <c r="M221" s="8">
        <f t="shared" si="9"/>
        <v>10.754999999999999</v>
      </c>
      <c r="N221" s="4" t="str">
        <f t="shared" si="10"/>
        <v>Robusta</v>
      </c>
      <c r="O221" t="str">
        <f t="shared" si="11"/>
        <v>Light</v>
      </c>
      <c r="P221" t="str">
        <f>_xlfn.XLOOKUP(C221,customers!$A$1:$A$1001,customers!$I$1:$I$1001,0)</f>
        <v>No</v>
      </c>
    </row>
    <row r="222" spans="1:16" x14ac:dyDescent="0.3">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INDEX(products!$A$1:$G$49,MATCH('Working Sheet'!$D222,products!$A$1:$A$49,0),MATCH('Working Sheet'!I$1,products!$A$1:$G$1,0))</f>
        <v>Rob</v>
      </c>
      <c r="J222" t="str">
        <f>INDEX(products!$A$1:$G$49,MATCH('Working Sheet'!$D222,products!$A$1:$A$49,0),MATCH('Working Sheet'!J$1,products!$A$1:$G$1,0))</f>
        <v>M</v>
      </c>
      <c r="K222" s="7">
        <f>INDEX(products!$A$1:$G$49,MATCH('Working Sheet'!$D222,products!$A$1:$A$49,0),MATCH('Working Sheet'!K$1,products!$A$1:$G$1,0))</f>
        <v>0.2</v>
      </c>
      <c r="L222" s="8">
        <f>INDEX(products!$A$1:$G$49,MATCH('Working Sheet'!$D222,products!$A$1:$A$49,0),MATCH('Working Sheet'!L$1,products!$A$1:$G$1,0))</f>
        <v>2.9849999999999999</v>
      </c>
      <c r="M222" s="8">
        <f t="shared" si="9"/>
        <v>14.924999999999999</v>
      </c>
      <c r="N222" s="4" t="str">
        <f t="shared" si="10"/>
        <v>Robusta</v>
      </c>
      <c r="O222" t="str">
        <f t="shared" si="11"/>
        <v>Medium</v>
      </c>
      <c r="P222" t="str">
        <f>_xlfn.XLOOKUP(C222,customers!$A$1:$A$1001,customers!$I$1:$I$1001,0)</f>
        <v>No</v>
      </c>
    </row>
    <row r="223" spans="1:16" x14ac:dyDescent="0.3">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INDEX(products!$A$1:$G$49,MATCH('Working Sheet'!$D223,products!$A$1:$A$49,0),MATCH('Working Sheet'!I$1,products!$A$1:$G$1,0))</f>
        <v>Ara</v>
      </c>
      <c r="J223" t="str">
        <f>INDEX(products!$A$1:$G$49,MATCH('Working Sheet'!$D223,products!$A$1:$A$49,0),MATCH('Working Sheet'!J$1,products!$A$1:$G$1,0))</f>
        <v>L</v>
      </c>
      <c r="K223" s="7">
        <f>INDEX(products!$A$1:$G$49,MATCH('Working Sheet'!$D223,products!$A$1:$A$49,0),MATCH('Working Sheet'!K$1,products!$A$1:$G$1,0))</f>
        <v>1</v>
      </c>
      <c r="L223" s="8">
        <f>INDEX(products!$A$1:$G$49,MATCH('Working Sheet'!$D223,products!$A$1:$A$49,0),MATCH('Working Sheet'!L$1,products!$A$1:$G$1,0))</f>
        <v>12.95</v>
      </c>
      <c r="M223" s="8">
        <f t="shared" si="9"/>
        <v>77.699999999999989</v>
      </c>
      <c r="N223" s="4" t="str">
        <f t="shared" si="10"/>
        <v>Arabica</v>
      </c>
      <c r="O223" t="str">
        <f t="shared" si="11"/>
        <v>Light</v>
      </c>
      <c r="P223" t="str">
        <f>_xlfn.XLOOKUP(C223,customers!$A$1:$A$1001,customers!$I$1:$I$1001,0)</f>
        <v>Yes</v>
      </c>
    </row>
    <row r="224" spans="1:16" x14ac:dyDescent="0.3">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INDEX(products!$A$1:$G$49,MATCH('Working Sheet'!$D224,products!$A$1:$A$49,0),MATCH('Working Sheet'!I$1,products!$A$1:$G$1,0))</f>
        <v>Lib</v>
      </c>
      <c r="J224" t="str">
        <f>INDEX(products!$A$1:$G$49,MATCH('Working Sheet'!$D224,products!$A$1:$A$49,0),MATCH('Working Sheet'!J$1,products!$A$1:$G$1,0))</f>
        <v>D</v>
      </c>
      <c r="K224" s="7">
        <f>INDEX(products!$A$1:$G$49,MATCH('Working Sheet'!$D224,products!$A$1:$A$49,0),MATCH('Working Sheet'!K$1,products!$A$1:$G$1,0))</f>
        <v>0.5</v>
      </c>
      <c r="L224" s="8">
        <f>INDEX(products!$A$1:$G$49,MATCH('Working Sheet'!$D224,products!$A$1:$A$49,0),MATCH('Working Sheet'!L$1,products!$A$1:$G$1,0))</f>
        <v>7.77</v>
      </c>
      <c r="M224" s="8">
        <f t="shared" si="9"/>
        <v>23.31</v>
      </c>
      <c r="N224" s="4" t="str">
        <f t="shared" si="10"/>
        <v>Liberica</v>
      </c>
      <c r="O224" t="str">
        <f t="shared" si="11"/>
        <v>Dark</v>
      </c>
      <c r="P224" t="str">
        <f>_xlfn.XLOOKUP(C224,customers!$A$1:$A$1001,customers!$I$1:$I$1001,0)</f>
        <v>No</v>
      </c>
    </row>
    <row r="225" spans="1:16" x14ac:dyDescent="0.3">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INDEX(products!$A$1:$G$49,MATCH('Working Sheet'!$D225,products!$A$1:$A$49,0),MATCH('Working Sheet'!I$1,products!$A$1:$G$1,0))</f>
        <v>Exc</v>
      </c>
      <c r="J225" t="str">
        <f>INDEX(products!$A$1:$G$49,MATCH('Working Sheet'!$D225,products!$A$1:$A$49,0),MATCH('Working Sheet'!J$1,products!$A$1:$G$1,0))</f>
        <v>L</v>
      </c>
      <c r="K225" s="7">
        <f>INDEX(products!$A$1:$G$49,MATCH('Working Sheet'!$D225,products!$A$1:$A$49,0),MATCH('Working Sheet'!K$1,products!$A$1:$G$1,0))</f>
        <v>1</v>
      </c>
      <c r="L225" s="8">
        <f>INDEX(products!$A$1:$G$49,MATCH('Working Sheet'!$D225,products!$A$1:$A$49,0),MATCH('Working Sheet'!L$1,products!$A$1:$G$1,0))</f>
        <v>14.85</v>
      </c>
      <c r="M225" s="8">
        <f t="shared" si="9"/>
        <v>59.4</v>
      </c>
      <c r="N225" s="4" t="str">
        <f t="shared" si="10"/>
        <v>Excelsa</v>
      </c>
      <c r="O225" t="str">
        <f t="shared" si="11"/>
        <v>Light</v>
      </c>
      <c r="P225" t="str">
        <f>_xlfn.XLOOKUP(C225,customers!$A$1:$A$1001,customers!$I$1:$I$1001,0)</f>
        <v>Yes</v>
      </c>
    </row>
    <row r="226" spans="1:16" x14ac:dyDescent="0.3">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INDEX(products!$A$1:$G$49,MATCH('Working Sheet'!$D226,products!$A$1:$A$49,0),MATCH('Working Sheet'!I$1,products!$A$1:$G$1,0))</f>
        <v>Lib</v>
      </c>
      <c r="J226" t="str">
        <f>INDEX(products!$A$1:$G$49,MATCH('Working Sheet'!$D226,products!$A$1:$A$49,0),MATCH('Working Sheet'!J$1,products!$A$1:$G$1,0))</f>
        <v>D</v>
      </c>
      <c r="K226" s="7">
        <f>INDEX(products!$A$1:$G$49,MATCH('Working Sheet'!$D226,products!$A$1:$A$49,0),MATCH('Working Sheet'!K$1,products!$A$1:$G$1,0))</f>
        <v>2.5</v>
      </c>
      <c r="L226" s="8">
        <f>INDEX(products!$A$1:$G$49,MATCH('Working Sheet'!$D226,products!$A$1:$A$49,0),MATCH('Working Sheet'!L$1,products!$A$1:$G$1,0))</f>
        <v>29.784999999999997</v>
      </c>
      <c r="M226" s="8">
        <f t="shared" si="9"/>
        <v>119.13999999999999</v>
      </c>
      <c r="N226" s="4" t="str">
        <f t="shared" si="10"/>
        <v>Liberica</v>
      </c>
      <c r="O226" t="str">
        <f t="shared" si="11"/>
        <v>Dark</v>
      </c>
      <c r="P226" t="str">
        <f>_xlfn.XLOOKUP(C226,customers!$A$1:$A$1001,customers!$I$1:$I$1001,0)</f>
        <v>Yes</v>
      </c>
    </row>
    <row r="227" spans="1:16" x14ac:dyDescent="0.3">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INDEX(products!$A$1:$G$49,MATCH('Working Sheet'!$D227,products!$A$1:$A$49,0),MATCH('Working Sheet'!I$1,products!$A$1:$G$1,0))</f>
        <v>Rob</v>
      </c>
      <c r="J227" t="str">
        <f>INDEX(products!$A$1:$G$49,MATCH('Working Sheet'!$D227,products!$A$1:$A$49,0),MATCH('Working Sheet'!J$1,products!$A$1:$G$1,0))</f>
        <v>L</v>
      </c>
      <c r="K227" s="7">
        <f>INDEX(products!$A$1:$G$49,MATCH('Working Sheet'!$D227,products!$A$1:$A$49,0),MATCH('Working Sheet'!K$1,products!$A$1:$G$1,0))</f>
        <v>0.2</v>
      </c>
      <c r="L227" s="8">
        <f>INDEX(products!$A$1:$G$49,MATCH('Working Sheet'!$D227,products!$A$1:$A$49,0),MATCH('Working Sheet'!L$1,products!$A$1:$G$1,0))</f>
        <v>3.5849999999999995</v>
      </c>
      <c r="M227" s="8">
        <f t="shared" si="9"/>
        <v>14.339999999999998</v>
      </c>
      <c r="N227" s="4" t="str">
        <f t="shared" si="10"/>
        <v>Robusta</v>
      </c>
      <c r="O227" t="str">
        <f t="shared" si="11"/>
        <v>Light</v>
      </c>
      <c r="P227" t="str">
        <f>_xlfn.XLOOKUP(C227,customers!$A$1:$A$1001,customers!$I$1:$I$1001,0)</f>
        <v>No</v>
      </c>
    </row>
    <row r="228" spans="1:16" x14ac:dyDescent="0.3">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INDEX(products!$A$1:$G$49,MATCH('Working Sheet'!$D228,products!$A$1:$A$49,0),MATCH('Working Sheet'!I$1,products!$A$1:$G$1,0))</f>
        <v>Ara</v>
      </c>
      <c r="J228" t="str">
        <f>INDEX(products!$A$1:$G$49,MATCH('Working Sheet'!$D228,products!$A$1:$A$49,0),MATCH('Working Sheet'!J$1,products!$A$1:$G$1,0))</f>
        <v>M</v>
      </c>
      <c r="K228" s="7">
        <f>INDEX(products!$A$1:$G$49,MATCH('Working Sheet'!$D228,products!$A$1:$A$49,0),MATCH('Working Sheet'!K$1,products!$A$1:$G$1,0))</f>
        <v>2.5</v>
      </c>
      <c r="L228" s="8">
        <f>INDEX(products!$A$1:$G$49,MATCH('Working Sheet'!$D228,products!$A$1:$A$49,0),MATCH('Working Sheet'!L$1,products!$A$1:$G$1,0))</f>
        <v>25.874999999999996</v>
      </c>
      <c r="M228" s="8">
        <f t="shared" si="9"/>
        <v>129.37499999999997</v>
      </c>
      <c r="N228" s="4" t="str">
        <f t="shared" si="10"/>
        <v>Arabica</v>
      </c>
      <c r="O228" t="str">
        <f t="shared" si="11"/>
        <v>Medium</v>
      </c>
      <c r="P228" t="str">
        <f>_xlfn.XLOOKUP(C228,customers!$A$1:$A$1001,customers!$I$1:$I$1001,0)</f>
        <v>No</v>
      </c>
    </row>
    <row r="229" spans="1:16" x14ac:dyDescent="0.3">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INDEX(products!$A$1:$G$49,MATCH('Working Sheet'!$D229,products!$A$1:$A$49,0),MATCH('Working Sheet'!I$1,products!$A$1:$G$1,0))</f>
        <v>Rob</v>
      </c>
      <c r="J229" t="str">
        <f>INDEX(products!$A$1:$G$49,MATCH('Working Sheet'!$D229,products!$A$1:$A$49,0),MATCH('Working Sheet'!J$1,products!$A$1:$G$1,0))</f>
        <v>D</v>
      </c>
      <c r="K229" s="7">
        <f>INDEX(products!$A$1:$G$49,MATCH('Working Sheet'!$D229,products!$A$1:$A$49,0),MATCH('Working Sheet'!K$1,products!$A$1:$G$1,0))</f>
        <v>0.2</v>
      </c>
      <c r="L229" s="8">
        <f>INDEX(products!$A$1:$G$49,MATCH('Working Sheet'!$D229,products!$A$1:$A$49,0),MATCH('Working Sheet'!L$1,products!$A$1:$G$1,0))</f>
        <v>2.6849999999999996</v>
      </c>
      <c r="M229" s="8">
        <f t="shared" si="9"/>
        <v>16.11</v>
      </c>
      <c r="N229" s="4" t="str">
        <f t="shared" si="10"/>
        <v>Robusta</v>
      </c>
      <c r="O229" t="str">
        <f t="shared" si="11"/>
        <v>Dark</v>
      </c>
      <c r="P229" t="str">
        <f>_xlfn.XLOOKUP(C229,customers!$A$1:$A$1001,customers!$I$1:$I$1001,0)</f>
        <v>Yes</v>
      </c>
    </row>
    <row r="230" spans="1:16" x14ac:dyDescent="0.3">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INDEX(products!$A$1:$G$49,MATCH('Working Sheet'!$D230,products!$A$1:$A$49,0),MATCH('Working Sheet'!I$1,products!$A$1:$G$1,0))</f>
        <v>Rob</v>
      </c>
      <c r="J230" t="str">
        <f>INDEX(products!$A$1:$G$49,MATCH('Working Sheet'!$D230,products!$A$1:$A$49,0),MATCH('Working Sheet'!J$1,products!$A$1:$G$1,0))</f>
        <v>L</v>
      </c>
      <c r="K230" s="7">
        <f>INDEX(products!$A$1:$G$49,MATCH('Working Sheet'!$D230,products!$A$1:$A$49,0),MATCH('Working Sheet'!K$1,products!$A$1:$G$1,0))</f>
        <v>0.2</v>
      </c>
      <c r="L230" s="8">
        <f>INDEX(products!$A$1:$G$49,MATCH('Working Sheet'!$D230,products!$A$1:$A$49,0),MATCH('Working Sheet'!L$1,products!$A$1:$G$1,0))</f>
        <v>3.5849999999999995</v>
      </c>
      <c r="M230" s="8">
        <f t="shared" si="9"/>
        <v>17.924999999999997</v>
      </c>
      <c r="N230" s="4" t="str">
        <f t="shared" si="10"/>
        <v>Robusta</v>
      </c>
      <c r="O230" t="str">
        <f t="shared" si="11"/>
        <v>Light</v>
      </c>
      <c r="P230" t="str">
        <f>_xlfn.XLOOKUP(C230,customers!$A$1:$A$1001,customers!$I$1:$I$1001,0)</f>
        <v>No</v>
      </c>
    </row>
    <row r="231" spans="1:16" x14ac:dyDescent="0.3">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INDEX(products!$A$1:$G$49,MATCH('Working Sheet'!$D231,products!$A$1:$A$49,0),MATCH('Working Sheet'!I$1,products!$A$1:$G$1,0))</f>
        <v>Lib</v>
      </c>
      <c r="J231" t="str">
        <f>INDEX(products!$A$1:$G$49,MATCH('Working Sheet'!$D231,products!$A$1:$A$49,0),MATCH('Working Sheet'!J$1,products!$A$1:$G$1,0))</f>
        <v>M</v>
      </c>
      <c r="K231" s="7">
        <f>INDEX(products!$A$1:$G$49,MATCH('Working Sheet'!$D231,products!$A$1:$A$49,0),MATCH('Working Sheet'!K$1,products!$A$1:$G$1,0))</f>
        <v>0.2</v>
      </c>
      <c r="L231" s="8">
        <f>INDEX(products!$A$1:$G$49,MATCH('Working Sheet'!$D231,products!$A$1:$A$49,0),MATCH('Working Sheet'!L$1,products!$A$1:$G$1,0))</f>
        <v>4.3650000000000002</v>
      </c>
      <c r="M231" s="8">
        <f t="shared" si="9"/>
        <v>8.73</v>
      </c>
      <c r="N231" s="4" t="str">
        <f t="shared" si="10"/>
        <v>Liberica</v>
      </c>
      <c r="O231" t="str">
        <f t="shared" si="11"/>
        <v>Medium</v>
      </c>
      <c r="P231" t="str">
        <f>_xlfn.XLOOKUP(C231,customers!$A$1:$A$1001,customers!$I$1:$I$1001,0)</f>
        <v>No</v>
      </c>
    </row>
    <row r="232" spans="1:16" x14ac:dyDescent="0.3">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INDEX(products!$A$1:$G$49,MATCH('Working Sheet'!$D232,products!$A$1:$A$49,0),MATCH('Working Sheet'!I$1,products!$A$1:$G$1,0))</f>
        <v>Ara</v>
      </c>
      <c r="J232" t="str">
        <f>INDEX(products!$A$1:$G$49,MATCH('Working Sheet'!$D232,products!$A$1:$A$49,0),MATCH('Working Sheet'!J$1,products!$A$1:$G$1,0))</f>
        <v>M</v>
      </c>
      <c r="K232" s="7">
        <f>INDEX(products!$A$1:$G$49,MATCH('Working Sheet'!$D232,products!$A$1:$A$49,0),MATCH('Working Sheet'!K$1,products!$A$1:$G$1,0))</f>
        <v>2.5</v>
      </c>
      <c r="L232" s="8">
        <f>INDEX(products!$A$1:$G$49,MATCH('Working Sheet'!$D232,products!$A$1:$A$49,0),MATCH('Working Sheet'!L$1,products!$A$1:$G$1,0))</f>
        <v>25.874999999999996</v>
      </c>
      <c r="M232" s="8">
        <f t="shared" si="9"/>
        <v>51.749999999999993</v>
      </c>
      <c r="N232" s="4" t="str">
        <f t="shared" si="10"/>
        <v>Arabica</v>
      </c>
      <c r="O232" t="str">
        <f t="shared" si="11"/>
        <v>Medium</v>
      </c>
      <c r="P232" t="str">
        <f>_xlfn.XLOOKUP(C232,customers!$A$1:$A$1001,customers!$I$1:$I$1001,0)</f>
        <v>No</v>
      </c>
    </row>
    <row r="233" spans="1:16" x14ac:dyDescent="0.3">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INDEX(products!$A$1:$G$49,MATCH('Working Sheet'!$D233,products!$A$1:$A$49,0),MATCH('Working Sheet'!I$1,products!$A$1:$G$1,0))</f>
        <v>Lib</v>
      </c>
      <c r="J233" t="str">
        <f>INDEX(products!$A$1:$G$49,MATCH('Working Sheet'!$D233,products!$A$1:$A$49,0),MATCH('Working Sheet'!J$1,products!$A$1:$G$1,0))</f>
        <v>M</v>
      </c>
      <c r="K233" s="7">
        <f>INDEX(products!$A$1:$G$49,MATCH('Working Sheet'!$D233,products!$A$1:$A$49,0),MATCH('Working Sheet'!K$1,products!$A$1:$G$1,0))</f>
        <v>0.2</v>
      </c>
      <c r="L233" s="8">
        <f>INDEX(products!$A$1:$G$49,MATCH('Working Sheet'!$D233,products!$A$1:$A$49,0),MATCH('Working Sheet'!L$1,products!$A$1:$G$1,0))</f>
        <v>4.3650000000000002</v>
      </c>
      <c r="M233" s="8">
        <f t="shared" si="9"/>
        <v>8.73</v>
      </c>
      <c r="N233" s="4" t="str">
        <f t="shared" si="10"/>
        <v>Liberica</v>
      </c>
      <c r="O233" t="str">
        <f t="shared" si="11"/>
        <v>Medium</v>
      </c>
      <c r="P233" t="str">
        <f>_xlfn.XLOOKUP(C233,customers!$A$1:$A$1001,customers!$I$1:$I$1001,0)</f>
        <v>Yes</v>
      </c>
    </row>
    <row r="234" spans="1:16" x14ac:dyDescent="0.3">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INDEX(products!$A$1:$G$49,MATCH('Working Sheet'!$D234,products!$A$1:$A$49,0),MATCH('Working Sheet'!I$1,products!$A$1:$G$1,0))</f>
        <v>Lib</v>
      </c>
      <c r="J234" t="str">
        <f>INDEX(products!$A$1:$G$49,MATCH('Working Sheet'!$D234,products!$A$1:$A$49,0),MATCH('Working Sheet'!J$1,products!$A$1:$G$1,0))</f>
        <v>L</v>
      </c>
      <c r="K234" s="7">
        <f>INDEX(products!$A$1:$G$49,MATCH('Working Sheet'!$D234,products!$A$1:$A$49,0),MATCH('Working Sheet'!K$1,products!$A$1:$G$1,0))</f>
        <v>0.2</v>
      </c>
      <c r="L234" s="8">
        <f>INDEX(products!$A$1:$G$49,MATCH('Working Sheet'!$D234,products!$A$1:$A$49,0),MATCH('Working Sheet'!L$1,products!$A$1:$G$1,0))</f>
        <v>4.7549999999999999</v>
      </c>
      <c r="M234" s="8">
        <f t="shared" si="9"/>
        <v>23.774999999999999</v>
      </c>
      <c r="N234" s="4" t="str">
        <f t="shared" si="10"/>
        <v>Liberica</v>
      </c>
      <c r="O234" t="str">
        <f t="shared" si="11"/>
        <v>Light</v>
      </c>
      <c r="P234" t="str">
        <f>_xlfn.XLOOKUP(C234,customers!$A$1:$A$1001,customers!$I$1:$I$1001,0)</f>
        <v>No</v>
      </c>
    </row>
    <row r="235" spans="1:16" x14ac:dyDescent="0.3">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INDEX(products!$A$1:$G$49,MATCH('Working Sheet'!$D235,products!$A$1:$A$49,0),MATCH('Working Sheet'!I$1,products!$A$1:$G$1,0))</f>
        <v>Exc</v>
      </c>
      <c r="J235" t="str">
        <f>INDEX(products!$A$1:$G$49,MATCH('Working Sheet'!$D235,products!$A$1:$A$49,0),MATCH('Working Sheet'!J$1,products!$A$1:$G$1,0))</f>
        <v>M</v>
      </c>
      <c r="K235" s="7">
        <f>INDEX(products!$A$1:$G$49,MATCH('Working Sheet'!$D235,products!$A$1:$A$49,0),MATCH('Working Sheet'!K$1,products!$A$1:$G$1,0))</f>
        <v>0.2</v>
      </c>
      <c r="L235" s="8">
        <f>INDEX(products!$A$1:$G$49,MATCH('Working Sheet'!$D235,products!$A$1:$A$49,0),MATCH('Working Sheet'!L$1,products!$A$1:$G$1,0))</f>
        <v>4.125</v>
      </c>
      <c r="M235" s="8">
        <f t="shared" si="9"/>
        <v>20.625</v>
      </c>
      <c r="N235" s="4" t="str">
        <f t="shared" si="10"/>
        <v>Excelsa</v>
      </c>
      <c r="O235" t="str">
        <f t="shared" si="11"/>
        <v>Medium</v>
      </c>
      <c r="P235" t="str">
        <f>_xlfn.XLOOKUP(C235,customers!$A$1:$A$1001,customers!$I$1:$I$1001,0)</f>
        <v>No</v>
      </c>
    </row>
    <row r="236" spans="1:16" x14ac:dyDescent="0.3">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INDEX(products!$A$1:$G$49,MATCH('Working Sheet'!$D236,products!$A$1:$A$49,0),MATCH('Working Sheet'!I$1,products!$A$1:$G$1,0))</f>
        <v>Lib</v>
      </c>
      <c r="J236" t="str">
        <f>INDEX(products!$A$1:$G$49,MATCH('Working Sheet'!$D236,products!$A$1:$A$49,0),MATCH('Working Sheet'!J$1,products!$A$1:$G$1,0))</f>
        <v>L</v>
      </c>
      <c r="K236" s="7">
        <f>INDEX(products!$A$1:$G$49,MATCH('Working Sheet'!$D236,products!$A$1:$A$49,0),MATCH('Working Sheet'!K$1,products!$A$1:$G$1,0))</f>
        <v>2.5</v>
      </c>
      <c r="L236" s="8">
        <f>INDEX(products!$A$1:$G$49,MATCH('Working Sheet'!$D236,products!$A$1:$A$49,0),MATCH('Working Sheet'!L$1,products!$A$1:$G$1,0))</f>
        <v>36.454999999999998</v>
      </c>
      <c r="M236" s="8">
        <f t="shared" si="9"/>
        <v>36.454999999999998</v>
      </c>
      <c r="N236" s="4" t="str">
        <f t="shared" si="10"/>
        <v>Liberica</v>
      </c>
      <c r="O236" t="str">
        <f t="shared" si="11"/>
        <v>Light</v>
      </c>
      <c r="P236" t="str">
        <f>_xlfn.XLOOKUP(C236,customers!$A$1:$A$1001,customers!$I$1:$I$1001,0)</f>
        <v>No</v>
      </c>
    </row>
    <row r="237" spans="1:16" x14ac:dyDescent="0.3">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INDEX(products!$A$1:$G$49,MATCH('Working Sheet'!$D237,products!$A$1:$A$49,0),MATCH('Working Sheet'!I$1,products!$A$1:$G$1,0))</f>
        <v>Lib</v>
      </c>
      <c r="J237" t="str">
        <f>INDEX(products!$A$1:$G$49,MATCH('Working Sheet'!$D237,products!$A$1:$A$49,0),MATCH('Working Sheet'!J$1,products!$A$1:$G$1,0))</f>
        <v>L</v>
      </c>
      <c r="K237" s="7">
        <f>INDEX(products!$A$1:$G$49,MATCH('Working Sheet'!$D237,products!$A$1:$A$49,0),MATCH('Working Sheet'!K$1,products!$A$1:$G$1,0))</f>
        <v>2.5</v>
      </c>
      <c r="L237" s="8">
        <f>INDEX(products!$A$1:$G$49,MATCH('Working Sheet'!$D237,products!$A$1:$A$49,0),MATCH('Working Sheet'!L$1,products!$A$1:$G$1,0))</f>
        <v>36.454999999999998</v>
      </c>
      <c r="M237" s="8">
        <f t="shared" si="9"/>
        <v>182.27499999999998</v>
      </c>
      <c r="N237" s="4" t="str">
        <f t="shared" si="10"/>
        <v>Liberica</v>
      </c>
      <c r="O237" t="str">
        <f t="shared" si="11"/>
        <v>Light</v>
      </c>
      <c r="P237" t="str">
        <f>_xlfn.XLOOKUP(C237,customers!$A$1:$A$1001,customers!$I$1:$I$1001,0)</f>
        <v>No</v>
      </c>
    </row>
    <row r="238" spans="1:16" x14ac:dyDescent="0.3">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INDEX(products!$A$1:$G$49,MATCH('Working Sheet'!$D238,products!$A$1:$A$49,0),MATCH('Working Sheet'!I$1,products!$A$1:$G$1,0))</f>
        <v>Lib</v>
      </c>
      <c r="J238" t="str">
        <f>INDEX(products!$A$1:$G$49,MATCH('Working Sheet'!$D238,products!$A$1:$A$49,0),MATCH('Working Sheet'!J$1,products!$A$1:$G$1,0))</f>
        <v>D</v>
      </c>
      <c r="K238" s="7">
        <f>INDEX(products!$A$1:$G$49,MATCH('Working Sheet'!$D238,products!$A$1:$A$49,0),MATCH('Working Sheet'!K$1,products!$A$1:$G$1,0))</f>
        <v>2.5</v>
      </c>
      <c r="L238" s="8">
        <f>INDEX(products!$A$1:$G$49,MATCH('Working Sheet'!$D238,products!$A$1:$A$49,0),MATCH('Working Sheet'!L$1,products!$A$1:$G$1,0))</f>
        <v>29.784999999999997</v>
      </c>
      <c r="M238" s="8">
        <f t="shared" si="9"/>
        <v>89.35499999999999</v>
      </c>
      <c r="N238" s="4" t="str">
        <f t="shared" si="10"/>
        <v>Liberica</v>
      </c>
      <c r="O238" t="str">
        <f t="shared" si="11"/>
        <v>Dark</v>
      </c>
      <c r="P238" t="str">
        <f>_xlfn.XLOOKUP(C238,customers!$A$1:$A$1001,customers!$I$1:$I$1001,0)</f>
        <v>No</v>
      </c>
    </row>
    <row r="239" spans="1:16" x14ac:dyDescent="0.3">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INDEX(products!$A$1:$G$49,MATCH('Working Sheet'!$D239,products!$A$1:$A$49,0),MATCH('Working Sheet'!I$1,products!$A$1:$G$1,0))</f>
        <v>Rob</v>
      </c>
      <c r="J239" t="str">
        <f>INDEX(products!$A$1:$G$49,MATCH('Working Sheet'!$D239,products!$A$1:$A$49,0),MATCH('Working Sheet'!J$1,products!$A$1:$G$1,0))</f>
        <v>L</v>
      </c>
      <c r="K239" s="7">
        <f>INDEX(products!$A$1:$G$49,MATCH('Working Sheet'!$D239,products!$A$1:$A$49,0),MATCH('Working Sheet'!K$1,products!$A$1:$G$1,0))</f>
        <v>0.2</v>
      </c>
      <c r="L239" s="8">
        <f>INDEX(products!$A$1:$G$49,MATCH('Working Sheet'!$D239,products!$A$1:$A$49,0),MATCH('Working Sheet'!L$1,products!$A$1:$G$1,0))</f>
        <v>3.5849999999999995</v>
      </c>
      <c r="M239" s="8">
        <f t="shared" si="9"/>
        <v>3.5849999999999995</v>
      </c>
      <c r="N239" s="4" t="str">
        <f t="shared" si="10"/>
        <v>Robusta</v>
      </c>
      <c r="O239" t="str">
        <f t="shared" si="11"/>
        <v>Light</v>
      </c>
      <c r="P239" t="str">
        <f>_xlfn.XLOOKUP(C239,customers!$A$1:$A$1001,customers!$I$1:$I$1001,0)</f>
        <v>Yes</v>
      </c>
    </row>
    <row r="240" spans="1:16" x14ac:dyDescent="0.3">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INDEX(products!$A$1:$G$49,MATCH('Working Sheet'!$D240,products!$A$1:$A$49,0),MATCH('Working Sheet'!I$1,products!$A$1:$G$1,0))</f>
        <v>Rob</v>
      </c>
      <c r="J240" t="str">
        <f>INDEX(products!$A$1:$G$49,MATCH('Working Sheet'!$D240,products!$A$1:$A$49,0),MATCH('Working Sheet'!J$1,products!$A$1:$G$1,0))</f>
        <v>M</v>
      </c>
      <c r="K240" s="7">
        <f>INDEX(products!$A$1:$G$49,MATCH('Working Sheet'!$D240,products!$A$1:$A$49,0),MATCH('Working Sheet'!K$1,products!$A$1:$G$1,0))</f>
        <v>2.5</v>
      </c>
      <c r="L240" s="8">
        <f>INDEX(products!$A$1:$G$49,MATCH('Working Sheet'!$D240,products!$A$1:$A$49,0),MATCH('Working Sheet'!L$1,products!$A$1:$G$1,0))</f>
        <v>22.884999999999998</v>
      </c>
      <c r="M240" s="8">
        <f t="shared" si="9"/>
        <v>45.769999999999996</v>
      </c>
      <c r="N240" s="4" t="str">
        <f t="shared" si="10"/>
        <v>Robusta</v>
      </c>
      <c r="O240" t="str">
        <f t="shared" si="11"/>
        <v>Medium</v>
      </c>
      <c r="P240" t="str">
        <f>_xlfn.XLOOKUP(C240,customers!$A$1:$A$1001,customers!$I$1:$I$1001,0)</f>
        <v>Yes</v>
      </c>
    </row>
    <row r="241" spans="1:16" x14ac:dyDescent="0.3">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INDEX(products!$A$1:$G$49,MATCH('Working Sheet'!$D241,products!$A$1:$A$49,0),MATCH('Working Sheet'!I$1,products!$A$1:$G$1,0))</f>
        <v>Exc</v>
      </c>
      <c r="J241" t="str">
        <f>INDEX(products!$A$1:$G$49,MATCH('Working Sheet'!$D241,products!$A$1:$A$49,0),MATCH('Working Sheet'!J$1,products!$A$1:$G$1,0))</f>
        <v>L</v>
      </c>
      <c r="K241" s="7">
        <f>INDEX(products!$A$1:$G$49,MATCH('Working Sheet'!$D241,products!$A$1:$A$49,0),MATCH('Working Sheet'!K$1,products!$A$1:$G$1,0))</f>
        <v>1</v>
      </c>
      <c r="L241" s="8">
        <f>INDEX(products!$A$1:$G$49,MATCH('Working Sheet'!$D241,products!$A$1:$A$49,0),MATCH('Working Sheet'!L$1,products!$A$1:$G$1,0))</f>
        <v>14.85</v>
      </c>
      <c r="M241" s="8">
        <f t="shared" si="9"/>
        <v>59.4</v>
      </c>
      <c r="N241" s="4" t="str">
        <f t="shared" si="10"/>
        <v>Excelsa</v>
      </c>
      <c r="O241" t="str">
        <f t="shared" si="11"/>
        <v>Light</v>
      </c>
      <c r="P241" t="str">
        <f>_xlfn.XLOOKUP(C241,customers!$A$1:$A$1001,customers!$I$1:$I$1001,0)</f>
        <v>No</v>
      </c>
    </row>
    <row r="242" spans="1:16" x14ac:dyDescent="0.3">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INDEX(products!$A$1:$G$49,MATCH('Working Sheet'!$D242,products!$A$1:$A$49,0),MATCH('Working Sheet'!I$1,products!$A$1:$G$1,0))</f>
        <v>Ara</v>
      </c>
      <c r="J242" t="str">
        <f>INDEX(products!$A$1:$G$49,MATCH('Working Sheet'!$D242,products!$A$1:$A$49,0),MATCH('Working Sheet'!J$1,products!$A$1:$G$1,0))</f>
        <v>M</v>
      </c>
      <c r="K242" s="7">
        <f>INDEX(products!$A$1:$G$49,MATCH('Working Sheet'!$D242,products!$A$1:$A$49,0),MATCH('Working Sheet'!K$1,products!$A$1:$G$1,0))</f>
        <v>2.5</v>
      </c>
      <c r="L242" s="8">
        <f>INDEX(products!$A$1:$G$49,MATCH('Working Sheet'!$D242,products!$A$1:$A$49,0),MATCH('Working Sheet'!L$1,products!$A$1:$G$1,0))</f>
        <v>25.874999999999996</v>
      </c>
      <c r="M242" s="8">
        <f t="shared" si="9"/>
        <v>155.24999999999997</v>
      </c>
      <c r="N242" s="4" t="str">
        <f t="shared" si="10"/>
        <v>Arabica</v>
      </c>
      <c r="O242" t="str">
        <f t="shared" si="11"/>
        <v>Medium</v>
      </c>
      <c r="P242" t="str">
        <f>_xlfn.XLOOKUP(C242,customers!$A$1:$A$1001,customers!$I$1:$I$1001,0)</f>
        <v>Yes</v>
      </c>
    </row>
    <row r="243" spans="1:16" x14ac:dyDescent="0.3">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INDEX(products!$A$1:$G$49,MATCH('Working Sheet'!$D243,products!$A$1:$A$49,0),MATCH('Working Sheet'!I$1,products!$A$1:$G$1,0))</f>
        <v>Rob</v>
      </c>
      <c r="J243" t="str">
        <f>INDEX(products!$A$1:$G$49,MATCH('Working Sheet'!$D243,products!$A$1:$A$49,0),MATCH('Working Sheet'!J$1,products!$A$1:$G$1,0))</f>
        <v>M</v>
      </c>
      <c r="K243" s="7">
        <f>INDEX(products!$A$1:$G$49,MATCH('Working Sheet'!$D243,products!$A$1:$A$49,0),MATCH('Working Sheet'!K$1,products!$A$1:$G$1,0))</f>
        <v>2.5</v>
      </c>
      <c r="L243" s="8">
        <f>INDEX(products!$A$1:$G$49,MATCH('Working Sheet'!$D243,products!$A$1:$A$49,0),MATCH('Working Sheet'!L$1,products!$A$1:$G$1,0))</f>
        <v>22.884999999999998</v>
      </c>
      <c r="M243" s="8">
        <f t="shared" si="9"/>
        <v>45.769999999999996</v>
      </c>
      <c r="N243" s="4" t="str">
        <f t="shared" si="10"/>
        <v>Robusta</v>
      </c>
      <c r="O243" t="str">
        <f t="shared" si="11"/>
        <v>Medium</v>
      </c>
      <c r="P243" t="str">
        <f>_xlfn.XLOOKUP(C243,customers!$A$1:$A$1001,customers!$I$1:$I$1001,0)</f>
        <v>No</v>
      </c>
    </row>
    <row r="244" spans="1:16" x14ac:dyDescent="0.3">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INDEX(products!$A$1:$G$49,MATCH('Working Sheet'!$D244,products!$A$1:$A$49,0),MATCH('Working Sheet'!I$1,products!$A$1:$G$1,0))</f>
        <v>Exc</v>
      </c>
      <c r="J244" t="str">
        <f>INDEX(products!$A$1:$G$49,MATCH('Working Sheet'!$D244,products!$A$1:$A$49,0),MATCH('Working Sheet'!J$1,products!$A$1:$G$1,0))</f>
        <v>D</v>
      </c>
      <c r="K244" s="7">
        <f>INDEX(products!$A$1:$G$49,MATCH('Working Sheet'!$D244,products!$A$1:$A$49,0),MATCH('Working Sheet'!K$1,products!$A$1:$G$1,0))</f>
        <v>1</v>
      </c>
      <c r="L244" s="8">
        <f>INDEX(products!$A$1:$G$49,MATCH('Working Sheet'!$D244,products!$A$1:$A$49,0),MATCH('Working Sheet'!L$1,products!$A$1:$G$1,0))</f>
        <v>12.15</v>
      </c>
      <c r="M244" s="8">
        <f t="shared" si="9"/>
        <v>36.450000000000003</v>
      </c>
      <c r="N244" s="4" t="str">
        <f t="shared" si="10"/>
        <v>Excelsa</v>
      </c>
      <c r="O244" t="str">
        <f t="shared" si="11"/>
        <v>Dark</v>
      </c>
      <c r="P244" t="str">
        <f>_xlfn.XLOOKUP(C244,customers!$A$1:$A$1001,customers!$I$1:$I$1001,0)</f>
        <v>Yes</v>
      </c>
    </row>
    <row r="245" spans="1:16" x14ac:dyDescent="0.3">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INDEX(products!$A$1:$G$49,MATCH('Working Sheet'!$D245,products!$A$1:$A$49,0),MATCH('Working Sheet'!I$1,products!$A$1:$G$1,0))</f>
        <v>Exc</v>
      </c>
      <c r="J245" t="str">
        <f>INDEX(products!$A$1:$G$49,MATCH('Working Sheet'!$D245,products!$A$1:$A$49,0),MATCH('Working Sheet'!J$1,products!$A$1:$G$1,0))</f>
        <v>D</v>
      </c>
      <c r="K245" s="7">
        <f>INDEX(products!$A$1:$G$49,MATCH('Working Sheet'!$D245,products!$A$1:$A$49,0),MATCH('Working Sheet'!K$1,products!$A$1:$G$1,0))</f>
        <v>0.5</v>
      </c>
      <c r="L245" s="8">
        <f>INDEX(products!$A$1:$G$49,MATCH('Working Sheet'!$D245,products!$A$1:$A$49,0),MATCH('Working Sheet'!L$1,products!$A$1:$G$1,0))</f>
        <v>7.29</v>
      </c>
      <c r="M245" s="8">
        <f t="shared" si="9"/>
        <v>29.16</v>
      </c>
      <c r="N245" s="4" t="str">
        <f t="shared" si="10"/>
        <v>Excelsa</v>
      </c>
      <c r="O245" t="str">
        <f t="shared" si="11"/>
        <v>Dark</v>
      </c>
      <c r="P245" t="str">
        <f>_xlfn.XLOOKUP(C245,customers!$A$1:$A$1001,customers!$I$1:$I$1001,0)</f>
        <v>Yes</v>
      </c>
    </row>
    <row r="246" spans="1:16" x14ac:dyDescent="0.3">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INDEX(products!$A$1:$G$49,MATCH('Working Sheet'!$D246,products!$A$1:$A$49,0),MATCH('Working Sheet'!I$1,products!$A$1:$G$1,0))</f>
        <v>Lib</v>
      </c>
      <c r="J246" t="str">
        <f>INDEX(products!$A$1:$G$49,MATCH('Working Sheet'!$D246,products!$A$1:$A$49,0),MATCH('Working Sheet'!J$1,products!$A$1:$G$1,0))</f>
        <v>M</v>
      </c>
      <c r="K246" s="7">
        <f>INDEX(products!$A$1:$G$49,MATCH('Working Sheet'!$D246,products!$A$1:$A$49,0),MATCH('Working Sheet'!K$1,products!$A$1:$G$1,0))</f>
        <v>2.5</v>
      </c>
      <c r="L246" s="8">
        <f>INDEX(products!$A$1:$G$49,MATCH('Working Sheet'!$D246,products!$A$1:$A$49,0),MATCH('Working Sheet'!L$1,products!$A$1:$G$1,0))</f>
        <v>33.464999999999996</v>
      </c>
      <c r="M246" s="8">
        <f t="shared" si="9"/>
        <v>133.85999999999999</v>
      </c>
      <c r="N246" s="4" t="str">
        <f t="shared" si="10"/>
        <v>Liberica</v>
      </c>
      <c r="O246" t="str">
        <f t="shared" si="11"/>
        <v>Medium</v>
      </c>
      <c r="P246" t="str">
        <f>_xlfn.XLOOKUP(C246,customers!$A$1:$A$1001,customers!$I$1:$I$1001,0)</f>
        <v>No</v>
      </c>
    </row>
    <row r="247" spans="1:16" x14ac:dyDescent="0.3">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INDEX(products!$A$1:$G$49,MATCH('Working Sheet'!$D247,products!$A$1:$A$49,0),MATCH('Working Sheet'!I$1,products!$A$1:$G$1,0))</f>
        <v>Lib</v>
      </c>
      <c r="J247" t="str">
        <f>INDEX(products!$A$1:$G$49,MATCH('Working Sheet'!$D247,products!$A$1:$A$49,0),MATCH('Working Sheet'!J$1,products!$A$1:$G$1,0))</f>
        <v>L</v>
      </c>
      <c r="K247" s="7">
        <f>INDEX(products!$A$1:$G$49,MATCH('Working Sheet'!$D247,products!$A$1:$A$49,0),MATCH('Working Sheet'!K$1,products!$A$1:$G$1,0))</f>
        <v>0.2</v>
      </c>
      <c r="L247" s="8">
        <f>INDEX(products!$A$1:$G$49,MATCH('Working Sheet'!$D247,products!$A$1:$A$49,0),MATCH('Working Sheet'!L$1,products!$A$1:$G$1,0))</f>
        <v>4.7549999999999999</v>
      </c>
      <c r="M247" s="8">
        <f t="shared" si="9"/>
        <v>23.774999999999999</v>
      </c>
      <c r="N247" s="4" t="str">
        <f t="shared" si="10"/>
        <v>Liberica</v>
      </c>
      <c r="O247" t="str">
        <f t="shared" si="11"/>
        <v>Light</v>
      </c>
      <c r="P247" t="str">
        <f>_xlfn.XLOOKUP(C247,customers!$A$1:$A$1001,customers!$I$1:$I$1001,0)</f>
        <v>Yes</v>
      </c>
    </row>
    <row r="248" spans="1:16" x14ac:dyDescent="0.3">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INDEX(products!$A$1:$G$49,MATCH('Working Sheet'!$D248,products!$A$1:$A$49,0),MATCH('Working Sheet'!I$1,products!$A$1:$G$1,0))</f>
        <v>Lib</v>
      </c>
      <c r="J248" t="str">
        <f>INDEX(products!$A$1:$G$49,MATCH('Working Sheet'!$D248,products!$A$1:$A$49,0),MATCH('Working Sheet'!J$1,products!$A$1:$G$1,0))</f>
        <v>D</v>
      </c>
      <c r="K248" s="7">
        <f>INDEX(products!$A$1:$G$49,MATCH('Working Sheet'!$D248,products!$A$1:$A$49,0),MATCH('Working Sheet'!K$1,products!$A$1:$G$1,0))</f>
        <v>1</v>
      </c>
      <c r="L248" s="8">
        <f>INDEX(products!$A$1:$G$49,MATCH('Working Sheet'!$D248,products!$A$1:$A$49,0),MATCH('Working Sheet'!L$1,products!$A$1:$G$1,0))</f>
        <v>12.95</v>
      </c>
      <c r="M248" s="8">
        <f t="shared" si="9"/>
        <v>38.849999999999994</v>
      </c>
      <c r="N248" s="4" t="str">
        <f t="shared" si="10"/>
        <v>Liberica</v>
      </c>
      <c r="O248" t="str">
        <f t="shared" si="11"/>
        <v>Dark</v>
      </c>
      <c r="P248" t="str">
        <f>_xlfn.XLOOKUP(C248,customers!$A$1:$A$1001,customers!$I$1:$I$1001,0)</f>
        <v>No</v>
      </c>
    </row>
    <row r="249" spans="1:16" x14ac:dyDescent="0.3">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INDEX(products!$A$1:$G$49,MATCH('Working Sheet'!$D249,products!$A$1:$A$49,0),MATCH('Working Sheet'!I$1,products!$A$1:$G$1,0))</f>
        <v>Rob</v>
      </c>
      <c r="J249" t="str">
        <f>INDEX(products!$A$1:$G$49,MATCH('Working Sheet'!$D249,products!$A$1:$A$49,0),MATCH('Working Sheet'!J$1,products!$A$1:$G$1,0))</f>
        <v>L</v>
      </c>
      <c r="K249" s="7">
        <f>INDEX(products!$A$1:$G$49,MATCH('Working Sheet'!$D249,products!$A$1:$A$49,0),MATCH('Working Sheet'!K$1,products!$A$1:$G$1,0))</f>
        <v>0.2</v>
      </c>
      <c r="L249" s="8">
        <f>INDEX(products!$A$1:$G$49,MATCH('Working Sheet'!$D249,products!$A$1:$A$49,0),MATCH('Working Sheet'!L$1,products!$A$1:$G$1,0))</f>
        <v>3.5849999999999995</v>
      </c>
      <c r="M249" s="8">
        <f t="shared" si="9"/>
        <v>21.509999999999998</v>
      </c>
      <c r="N249" s="4" t="str">
        <f t="shared" si="10"/>
        <v>Robusta</v>
      </c>
      <c r="O249" t="str">
        <f t="shared" si="11"/>
        <v>Light</v>
      </c>
      <c r="P249" t="str">
        <f>_xlfn.XLOOKUP(C249,customers!$A$1:$A$1001,customers!$I$1:$I$1001,0)</f>
        <v>Yes</v>
      </c>
    </row>
    <row r="250" spans="1:16" x14ac:dyDescent="0.3">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INDEX(products!$A$1:$G$49,MATCH('Working Sheet'!$D250,products!$A$1:$A$49,0),MATCH('Working Sheet'!I$1,products!$A$1:$G$1,0))</f>
        <v>Ara</v>
      </c>
      <c r="J250" t="str">
        <f>INDEX(products!$A$1:$G$49,MATCH('Working Sheet'!$D250,products!$A$1:$A$49,0),MATCH('Working Sheet'!J$1,products!$A$1:$G$1,0))</f>
        <v>D</v>
      </c>
      <c r="K250" s="7">
        <f>INDEX(products!$A$1:$G$49,MATCH('Working Sheet'!$D250,products!$A$1:$A$49,0),MATCH('Working Sheet'!K$1,products!$A$1:$G$1,0))</f>
        <v>1</v>
      </c>
      <c r="L250" s="8">
        <f>INDEX(products!$A$1:$G$49,MATCH('Working Sheet'!$D250,products!$A$1:$A$49,0),MATCH('Working Sheet'!L$1,products!$A$1:$G$1,0))</f>
        <v>9.9499999999999993</v>
      </c>
      <c r="M250" s="8">
        <f t="shared" si="9"/>
        <v>9.9499999999999993</v>
      </c>
      <c r="N250" s="4" t="str">
        <f t="shared" si="10"/>
        <v>Arabica</v>
      </c>
      <c r="O250" t="str">
        <f t="shared" si="11"/>
        <v>Dark</v>
      </c>
      <c r="P250" t="str">
        <f>_xlfn.XLOOKUP(C250,customers!$A$1:$A$1001,customers!$I$1:$I$1001,0)</f>
        <v>Yes</v>
      </c>
    </row>
    <row r="251" spans="1:16" x14ac:dyDescent="0.3">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INDEX(products!$A$1:$G$49,MATCH('Working Sheet'!$D251,products!$A$1:$A$49,0),MATCH('Working Sheet'!I$1,products!$A$1:$G$1,0))</f>
        <v>Lib</v>
      </c>
      <c r="J251" t="str">
        <f>INDEX(products!$A$1:$G$49,MATCH('Working Sheet'!$D251,products!$A$1:$A$49,0),MATCH('Working Sheet'!J$1,products!$A$1:$G$1,0))</f>
        <v>L</v>
      </c>
      <c r="K251" s="7">
        <f>INDEX(products!$A$1:$G$49,MATCH('Working Sheet'!$D251,products!$A$1:$A$49,0),MATCH('Working Sheet'!K$1,products!$A$1:$G$1,0))</f>
        <v>1</v>
      </c>
      <c r="L251" s="8">
        <f>INDEX(products!$A$1:$G$49,MATCH('Working Sheet'!$D251,products!$A$1:$A$49,0),MATCH('Working Sheet'!L$1,products!$A$1:$G$1,0))</f>
        <v>15.85</v>
      </c>
      <c r="M251" s="8">
        <f t="shared" si="9"/>
        <v>15.85</v>
      </c>
      <c r="N251" s="4" t="str">
        <f t="shared" si="10"/>
        <v>Liberica</v>
      </c>
      <c r="O251" t="str">
        <f t="shared" si="11"/>
        <v>Light</v>
      </c>
      <c r="P251" t="str">
        <f>_xlfn.XLOOKUP(C251,customers!$A$1:$A$1001,customers!$I$1:$I$1001,0)</f>
        <v>Yes</v>
      </c>
    </row>
    <row r="252" spans="1:16" x14ac:dyDescent="0.3">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INDEX(products!$A$1:$G$49,MATCH('Working Sheet'!$D252,products!$A$1:$A$49,0),MATCH('Working Sheet'!I$1,products!$A$1:$G$1,0))</f>
        <v>Rob</v>
      </c>
      <c r="J252" t="str">
        <f>INDEX(products!$A$1:$G$49,MATCH('Working Sheet'!$D252,products!$A$1:$A$49,0),MATCH('Working Sheet'!J$1,products!$A$1:$G$1,0))</f>
        <v>M</v>
      </c>
      <c r="K252" s="7">
        <f>INDEX(products!$A$1:$G$49,MATCH('Working Sheet'!$D252,products!$A$1:$A$49,0),MATCH('Working Sheet'!K$1,products!$A$1:$G$1,0))</f>
        <v>0.2</v>
      </c>
      <c r="L252" s="8">
        <f>INDEX(products!$A$1:$G$49,MATCH('Working Sheet'!$D252,products!$A$1:$A$49,0),MATCH('Working Sheet'!L$1,products!$A$1:$G$1,0))</f>
        <v>2.9849999999999999</v>
      </c>
      <c r="M252" s="8">
        <f t="shared" si="9"/>
        <v>2.9849999999999999</v>
      </c>
      <c r="N252" s="4" t="str">
        <f t="shared" si="10"/>
        <v>Robusta</v>
      </c>
      <c r="O252" t="str">
        <f t="shared" si="11"/>
        <v>Medium</v>
      </c>
      <c r="P252" t="str">
        <f>_xlfn.XLOOKUP(C252,customers!$A$1:$A$1001,customers!$I$1:$I$1001,0)</f>
        <v>Yes</v>
      </c>
    </row>
    <row r="253" spans="1:16" x14ac:dyDescent="0.3">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INDEX(products!$A$1:$G$49,MATCH('Working Sheet'!$D253,products!$A$1:$A$49,0),MATCH('Working Sheet'!I$1,products!$A$1:$G$1,0))</f>
        <v>Exc</v>
      </c>
      <c r="J253" t="str">
        <f>INDEX(products!$A$1:$G$49,MATCH('Working Sheet'!$D253,products!$A$1:$A$49,0),MATCH('Working Sheet'!J$1,products!$A$1:$G$1,0))</f>
        <v>M</v>
      </c>
      <c r="K253" s="7">
        <f>INDEX(products!$A$1:$G$49,MATCH('Working Sheet'!$D253,products!$A$1:$A$49,0),MATCH('Working Sheet'!K$1,products!$A$1:$G$1,0))</f>
        <v>1</v>
      </c>
      <c r="L253" s="8">
        <f>INDEX(products!$A$1:$G$49,MATCH('Working Sheet'!$D253,products!$A$1:$A$49,0),MATCH('Working Sheet'!L$1,products!$A$1:$G$1,0))</f>
        <v>13.75</v>
      </c>
      <c r="M253" s="8">
        <f t="shared" si="9"/>
        <v>68.75</v>
      </c>
      <c r="N253" s="4" t="str">
        <f t="shared" si="10"/>
        <v>Excelsa</v>
      </c>
      <c r="O253" t="str">
        <f t="shared" si="11"/>
        <v>Medium</v>
      </c>
      <c r="P253" t="str">
        <f>_xlfn.XLOOKUP(C253,customers!$A$1:$A$1001,customers!$I$1:$I$1001,0)</f>
        <v>Yes</v>
      </c>
    </row>
    <row r="254" spans="1:16" x14ac:dyDescent="0.3">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INDEX(products!$A$1:$G$49,MATCH('Working Sheet'!$D254,products!$A$1:$A$49,0),MATCH('Working Sheet'!I$1,products!$A$1:$G$1,0))</f>
        <v>Ara</v>
      </c>
      <c r="J254" t="str">
        <f>INDEX(products!$A$1:$G$49,MATCH('Working Sheet'!$D254,products!$A$1:$A$49,0),MATCH('Working Sheet'!J$1,products!$A$1:$G$1,0))</f>
        <v>D</v>
      </c>
      <c r="K254" s="7">
        <f>INDEX(products!$A$1:$G$49,MATCH('Working Sheet'!$D254,products!$A$1:$A$49,0),MATCH('Working Sheet'!K$1,products!$A$1:$G$1,0))</f>
        <v>1</v>
      </c>
      <c r="L254" s="8">
        <f>INDEX(products!$A$1:$G$49,MATCH('Working Sheet'!$D254,products!$A$1:$A$49,0),MATCH('Working Sheet'!L$1,products!$A$1:$G$1,0))</f>
        <v>9.9499999999999993</v>
      </c>
      <c r="M254" s="8">
        <f t="shared" si="9"/>
        <v>29.849999999999998</v>
      </c>
      <c r="N254" s="4" t="str">
        <f t="shared" si="10"/>
        <v>Arabica</v>
      </c>
      <c r="O254" t="str">
        <f t="shared" si="11"/>
        <v>Dark</v>
      </c>
      <c r="P254" t="str">
        <f>_xlfn.XLOOKUP(C254,customers!$A$1:$A$1001,customers!$I$1:$I$1001,0)</f>
        <v>No</v>
      </c>
    </row>
    <row r="255" spans="1:16" x14ac:dyDescent="0.3">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INDEX(products!$A$1:$G$49,MATCH('Working Sheet'!$D255,products!$A$1:$A$49,0),MATCH('Working Sheet'!I$1,products!$A$1:$G$1,0))</f>
        <v>Lib</v>
      </c>
      <c r="J255" t="str">
        <f>INDEX(products!$A$1:$G$49,MATCH('Working Sheet'!$D255,products!$A$1:$A$49,0),MATCH('Working Sheet'!J$1,products!$A$1:$G$1,0))</f>
        <v>M</v>
      </c>
      <c r="K255" s="7">
        <f>INDEX(products!$A$1:$G$49,MATCH('Working Sheet'!$D255,products!$A$1:$A$49,0),MATCH('Working Sheet'!K$1,products!$A$1:$G$1,0))</f>
        <v>1</v>
      </c>
      <c r="L255" s="8">
        <f>INDEX(products!$A$1:$G$49,MATCH('Working Sheet'!$D255,products!$A$1:$A$49,0),MATCH('Working Sheet'!L$1,products!$A$1:$G$1,0))</f>
        <v>14.55</v>
      </c>
      <c r="M255" s="8">
        <f t="shared" si="9"/>
        <v>58.2</v>
      </c>
      <c r="N255" s="4" t="str">
        <f t="shared" si="10"/>
        <v>Liberica</v>
      </c>
      <c r="O255" t="str">
        <f t="shared" si="11"/>
        <v>Medium</v>
      </c>
      <c r="P255" t="str">
        <f>_xlfn.XLOOKUP(C255,customers!$A$1:$A$1001,customers!$I$1:$I$1001,0)</f>
        <v>No</v>
      </c>
    </row>
    <row r="256" spans="1:16" x14ac:dyDescent="0.3">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INDEX(products!$A$1:$G$49,MATCH('Working Sheet'!$D256,products!$A$1:$A$49,0),MATCH('Working Sheet'!I$1,products!$A$1:$G$1,0))</f>
        <v>Rob</v>
      </c>
      <c r="J256" t="str">
        <f>INDEX(products!$A$1:$G$49,MATCH('Working Sheet'!$D256,products!$A$1:$A$49,0),MATCH('Working Sheet'!J$1,products!$A$1:$G$1,0))</f>
        <v>L</v>
      </c>
      <c r="K256" s="7">
        <f>INDEX(products!$A$1:$G$49,MATCH('Working Sheet'!$D256,products!$A$1:$A$49,0),MATCH('Working Sheet'!K$1,products!$A$1:$G$1,0))</f>
        <v>0.5</v>
      </c>
      <c r="L256" s="8">
        <f>INDEX(products!$A$1:$G$49,MATCH('Working Sheet'!$D256,products!$A$1:$A$49,0),MATCH('Working Sheet'!L$1,products!$A$1:$G$1,0))</f>
        <v>7.169999999999999</v>
      </c>
      <c r="M256" s="8">
        <f t="shared" si="9"/>
        <v>28.679999999999996</v>
      </c>
      <c r="N256" s="4" t="str">
        <f t="shared" si="10"/>
        <v>Robusta</v>
      </c>
      <c r="O256" t="str">
        <f t="shared" si="11"/>
        <v>Light</v>
      </c>
      <c r="P256" t="str">
        <f>_xlfn.XLOOKUP(C256,customers!$A$1:$A$1001,customers!$I$1:$I$1001,0)</f>
        <v>No</v>
      </c>
    </row>
    <row r="257" spans="1:16" x14ac:dyDescent="0.3">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INDEX(products!$A$1:$G$49,MATCH('Working Sheet'!$D257,products!$A$1:$A$49,0),MATCH('Working Sheet'!I$1,products!$A$1:$G$1,0))</f>
        <v>Rob</v>
      </c>
      <c r="J257" t="str">
        <f>INDEX(products!$A$1:$G$49,MATCH('Working Sheet'!$D257,products!$A$1:$A$49,0),MATCH('Working Sheet'!J$1,products!$A$1:$G$1,0))</f>
        <v>L</v>
      </c>
      <c r="K257" s="7">
        <f>INDEX(products!$A$1:$G$49,MATCH('Working Sheet'!$D257,products!$A$1:$A$49,0),MATCH('Working Sheet'!K$1,products!$A$1:$G$1,0))</f>
        <v>0.5</v>
      </c>
      <c r="L257" s="8">
        <f>INDEX(products!$A$1:$G$49,MATCH('Working Sheet'!$D257,products!$A$1:$A$49,0),MATCH('Working Sheet'!L$1,products!$A$1:$G$1,0))</f>
        <v>7.169999999999999</v>
      </c>
      <c r="M257" s="8">
        <f t="shared" si="9"/>
        <v>21.509999999999998</v>
      </c>
      <c r="N257" s="4" t="str">
        <f t="shared" si="10"/>
        <v>Robusta</v>
      </c>
      <c r="O257" t="str">
        <f t="shared" si="11"/>
        <v>Light</v>
      </c>
      <c r="P257" t="str">
        <f>_xlfn.XLOOKUP(C257,customers!$A$1:$A$1001,customers!$I$1:$I$1001,0)</f>
        <v>No</v>
      </c>
    </row>
    <row r="258" spans="1:16" x14ac:dyDescent="0.3">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INDEX(products!$A$1:$G$49,MATCH('Working Sheet'!$D258,products!$A$1:$A$49,0),MATCH('Working Sheet'!I$1,products!$A$1:$G$1,0))</f>
        <v>Lib</v>
      </c>
      <c r="J258" t="str">
        <f>INDEX(products!$A$1:$G$49,MATCH('Working Sheet'!$D258,products!$A$1:$A$49,0),MATCH('Working Sheet'!J$1,products!$A$1:$G$1,0))</f>
        <v>M</v>
      </c>
      <c r="K258" s="7">
        <f>INDEX(products!$A$1:$G$49,MATCH('Working Sheet'!$D258,products!$A$1:$A$49,0),MATCH('Working Sheet'!K$1,products!$A$1:$G$1,0))</f>
        <v>0.5</v>
      </c>
      <c r="L258" s="8">
        <f>INDEX(products!$A$1:$G$49,MATCH('Working Sheet'!$D258,products!$A$1:$A$49,0),MATCH('Working Sheet'!L$1,products!$A$1:$G$1,0))</f>
        <v>8.73</v>
      </c>
      <c r="M258" s="8">
        <f t="shared" si="9"/>
        <v>17.46</v>
      </c>
      <c r="N258" s="4" t="str">
        <f t="shared" si="10"/>
        <v>Liberica</v>
      </c>
      <c r="O258" t="str">
        <f t="shared" si="11"/>
        <v>Medium</v>
      </c>
      <c r="P258" t="str">
        <f>_xlfn.XLOOKUP(C258,customers!$A$1:$A$1001,customers!$I$1:$I$1001,0)</f>
        <v>Yes</v>
      </c>
    </row>
    <row r="259" spans="1:16" x14ac:dyDescent="0.3">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INDEX(products!$A$1:$G$49,MATCH('Working Sheet'!$D259,products!$A$1:$A$49,0),MATCH('Working Sheet'!I$1,products!$A$1:$G$1,0))</f>
        <v>Exc</v>
      </c>
      <c r="J259" t="str">
        <f>INDEX(products!$A$1:$G$49,MATCH('Working Sheet'!$D259,products!$A$1:$A$49,0),MATCH('Working Sheet'!J$1,products!$A$1:$G$1,0))</f>
        <v>D</v>
      </c>
      <c r="K259" s="7">
        <f>INDEX(products!$A$1:$G$49,MATCH('Working Sheet'!$D259,products!$A$1:$A$49,0),MATCH('Working Sheet'!K$1,products!$A$1:$G$1,0))</f>
        <v>2.5</v>
      </c>
      <c r="L259" s="8">
        <f>INDEX(products!$A$1:$G$49,MATCH('Working Sheet'!$D259,products!$A$1:$A$49,0),MATCH('Working Sheet'!L$1,products!$A$1:$G$1,0))</f>
        <v>27.945</v>
      </c>
      <c r="M259" s="8">
        <f t="shared" ref="M259:M322" si="12">L259*E259</f>
        <v>27.945</v>
      </c>
      <c r="N259" s="4"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3">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INDEX(products!$A$1:$G$49,MATCH('Working Sheet'!$D260,products!$A$1:$A$49,0),MATCH('Working Sheet'!I$1,products!$A$1:$G$1,0))</f>
        <v>Exc</v>
      </c>
      <c r="J260" t="str">
        <f>INDEX(products!$A$1:$G$49,MATCH('Working Sheet'!$D260,products!$A$1:$A$49,0),MATCH('Working Sheet'!J$1,products!$A$1:$G$1,0))</f>
        <v>D</v>
      </c>
      <c r="K260" s="7">
        <f>INDEX(products!$A$1:$G$49,MATCH('Working Sheet'!$D260,products!$A$1:$A$49,0),MATCH('Working Sheet'!K$1,products!$A$1:$G$1,0))</f>
        <v>2.5</v>
      </c>
      <c r="L260" s="8">
        <f>INDEX(products!$A$1:$G$49,MATCH('Working Sheet'!$D260,products!$A$1:$A$49,0),MATCH('Working Sheet'!L$1,products!$A$1:$G$1,0))</f>
        <v>27.945</v>
      </c>
      <c r="M260" s="8">
        <f t="shared" si="12"/>
        <v>139.72499999999999</v>
      </c>
      <c r="N260" s="4" t="str">
        <f t="shared" si="13"/>
        <v>Excelsa</v>
      </c>
      <c r="O260" t="str">
        <f t="shared" si="14"/>
        <v>Dark</v>
      </c>
      <c r="P260" t="str">
        <f>_xlfn.XLOOKUP(C260,customers!$A$1:$A$1001,customers!$I$1:$I$1001,0)</f>
        <v>No</v>
      </c>
    </row>
    <row r="261" spans="1:16" x14ac:dyDescent="0.3">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INDEX(products!$A$1:$G$49,MATCH('Working Sheet'!$D261,products!$A$1:$A$49,0),MATCH('Working Sheet'!I$1,products!$A$1:$G$1,0))</f>
        <v>Rob</v>
      </c>
      <c r="J261" t="str">
        <f>INDEX(products!$A$1:$G$49,MATCH('Working Sheet'!$D261,products!$A$1:$A$49,0),MATCH('Working Sheet'!J$1,products!$A$1:$G$1,0))</f>
        <v>M</v>
      </c>
      <c r="K261" s="7">
        <f>INDEX(products!$A$1:$G$49,MATCH('Working Sheet'!$D261,products!$A$1:$A$49,0),MATCH('Working Sheet'!K$1,products!$A$1:$G$1,0))</f>
        <v>0.2</v>
      </c>
      <c r="L261" s="8">
        <f>INDEX(products!$A$1:$G$49,MATCH('Working Sheet'!$D261,products!$A$1:$A$49,0),MATCH('Working Sheet'!L$1,products!$A$1:$G$1,0))</f>
        <v>2.9849999999999999</v>
      </c>
      <c r="M261" s="8">
        <f t="shared" si="12"/>
        <v>5.97</v>
      </c>
      <c r="N261" s="4" t="str">
        <f t="shared" si="13"/>
        <v>Robusta</v>
      </c>
      <c r="O261" t="str">
        <f t="shared" si="14"/>
        <v>Medium</v>
      </c>
      <c r="P261" t="str">
        <f>_xlfn.XLOOKUP(C261,customers!$A$1:$A$1001,customers!$I$1:$I$1001,0)</f>
        <v>No</v>
      </c>
    </row>
    <row r="262" spans="1:16" x14ac:dyDescent="0.3">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INDEX(products!$A$1:$G$49,MATCH('Working Sheet'!$D262,products!$A$1:$A$49,0),MATCH('Working Sheet'!I$1,products!$A$1:$G$1,0))</f>
        <v>Rob</v>
      </c>
      <c r="J262" t="str">
        <f>INDEX(products!$A$1:$G$49,MATCH('Working Sheet'!$D262,products!$A$1:$A$49,0),MATCH('Working Sheet'!J$1,products!$A$1:$G$1,0))</f>
        <v>L</v>
      </c>
      <c r="K262" s="7">
        <f>INDEX(products!$A$1:$G$49,MATCH('Working Sheet'!$D262,products!$A$1:$A$49,0),MATCH('Working Sheet'!K$1,products!$A$1:$G$1,0))</f>
        <v>2.5</v>
      </c>
      <c r="L262" s="8">
        <f>INDEX(products!$A$1:$G$49,MATCH('Working Sheet'!$D262,products!$A$1:$A$49,0),MATCH('Working Sheet'!L$1,products!$A$1:$G$1,0))</f>
        <v>27.484999999999996</v>
      </c>
      <c r="M262" s="8">
        <f t="shared" si="12"/>
        <v>27.484999999999996</v>
      </c>
      <c r="N262" s="4" t="str">
        <f t="shared" si="13"/>
        <v>Robusta</v>
      </c>
      <c r="O262" t="str">
        <f t="shared" si="14"/>
        <v>Light</v>
      </c>
      <c r="P262" t="str">
        <f>_xlfn.XLOOKUP(C262,customers!$A$1:$A$1001,customers!$I$1:$I$1001,0)</f>
        <v>Yes</v>
      </c>
    </row>
    <row r="263" spans="1:16" x14ac:dyDescent="0.3">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INDEX(products!$A$1:$G$49,MATCH('Working Sheet'!$D263,products!$A$1:$A$49,0),MATCH('Working Sheet'!I$1,products!$A$1:$G$1,0))</f>
        <v>Rob</v>
      </c>
      <c r="J263" t="str">
        <f>INDEX(products!$A$1:$G$49,MATCH('Working Sheet'!$D263,products!$A$1:$A$49,0),MATCH('Working Sheet'!J$1,products!$A$1:$G$1,0))</f>
        <v>L</v>
      </c>
      <c r="K263" s="7">
        <f>INDEX(products!$A$1:$G$49,MATCH('Working Sheet'!$D263,products!$A$1:$A$49,0),MATCH('Working Sheet'!K$1,products!$A$1:$G$1,0))</f>
        <v>1</v>
      </c>
      <c r="L263" s="8">
        <f>INDEX(products!$A$1:$G$49,MATCH('Working Sheet'!$D263,products!$A$1:$A$49,0),MATCH('Working Sheet'!L$1,products!$A$1:$G$1,0))</f>
        <v>11.95</v>
      </c>
      <c r="M263" s="8">
        <f t="shared" si="12"/>
        <v>59.75</v>
      </c>
      <c r="N263" s="4" t="str">
        <f t="shared" si="13"/>
        <v>Robusta</v>
      </c>
      <c r="O263" t="str">
        <f t="shared" si="14"/>
        <v>Light</v>
      </c>
      <c r="P263" t="str">
        <f>_xlfn.XLOOKUP(C263,customers!$A$1:$A$1001,customers!$I$1:$I$1001,0)</f>
        <v>Yes</v>
      </c>
    </row>
    <row r="264" spans="1:16" x14ac:dyDescent="0.3">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INDEX(products!$A$1:$G$49,MATCH('Working Sheet'!$D264,products!$A$1:$A$49,0),MATCH('Working Sheet'!I$1,products!$A$1:$G$1,0))</f>
        <v>Exc</v>
      </c>
      <c r="J264" t="str">
        <f>INDEX(products!$A$1:$G$49,MATCH('Working Sheet'!$D264,products!$A$1:$A$49,0),MATCH('Working Sheet'!J$1,products!$A$1:$G$1,0))</f>
        <v>M</v>
      </c>
      <c r="K264" s="7">
        <f>INDEX(products!$A$1:$G$49,MATCH('Working Sheet'!$D264,products!$A$1:$A$49,0),MATCH('Working Sheet'!K$1,products!$A$1:$G$1,0))</f>
        <v>1</v>
      </c>
      <c r="L264" s="8">
        <f>INDEX(products!$A$1:$G$49,MATCH('Working Sheet'!$D264,products!$A$1:$A$49,0),MATCH('Working Sheet'!L$1,products!$A$1:$G$1,0))</f>
        <v>13.75</v>
      </c>
      <c r="M264" s="8">
        <f t="shared" si="12"/>
        <v>41.25</v>
      </c>
      <c r="N264" s="4" t="str">
        <f t="shared" si="13"/>
        <v>Excelsa</v>
      </c>
      <c r="O264" t="str">
        <f t="shared" si="14"/>
        <v>Medium</v>
      </c>
      <c r="P264" t="str">
        <f>_xlfn.XLOOKUP(C264,customers!$A$1:$A$1001,customers!$I$1:$I$1001,0)</f>
        <v>No</v>
      </c>
    </row>
    <row r="265" spans="1:16" x14ac:dyDescent="0.3">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INDEX(products!$A$1:$G$49,MATCH('Working Sheet'!$D265,products!$A$1:$A$49,0),MATCH('Working Sheet'!I$1,products!$A$1:$G$1,0))</f>
        <v>Lib</v>
      </c>
      <c r="J265" t="str">
        <f>INDEX(products!$A$1:$G$49,MATCH('Working Sheet'!$D265,products!$A$1:$A$49,0),MATCH('Working Sheet'!J$1,products!$A$1:$G$1,0))</f>
        <v>M</v>
      </c>
      <c r="K265" s="7">
        <f>INDEX(products!$A$1:$G$49,MATCH('Working Sheet'!$D265,products!$A$1:$A$49,0),MATCH('Working Sheet'!K$1,products!$A$1:$G$1,0))</f>
        <v>2.5</v>
      </c>
      <c r="L265" s="8">
        <f>INDEX(products!$A$1:$G$49,MATCH('Working Sheet'!$D265,products!$A$1:$A$49,0),MATCH('Working Sheet'!L$1,products!$A$1:$G$1,0))</f>
        <v>33.464999999999996</v>
      </c>
      <c r="M265" s="8">
        <f t="shared" si="12"/>
        <v>133.85999999999999</v>
      </c>
      <c r="N265" s="4" t="str">
        <f t="shared" si="13"/>
        <v>Liberica</v>
      </c>
      <c r="O265" t="str">
        <f t="shared" si="14"/>
        <v>Medium</v>
      </c>
      <c r="P265" t="str">
        <f>_xlfn.XLOOKUP(C265,customers!$A$1:$A$1001,customers!$I$1:$I$1001,0)</f>
        <v>No</v>
      </c>
    </row>
    <row r="266" spans="1:16" x14ac:dyDescent="0.3">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INDEX(products!$A$1:$G$49,MATCH('Working Sheet'!$D266,products!$A$1:$A$49,0),MATCH('Working Sheet'!I$1,products!$A$1:$G$1,0))</f>
        <v>Rob</v>
      </c>
      <c r="J266" t="str">
        <f>INDEX(products!$A$1:$G$49,MATCH('Working Sheet'!$D266,products!$A$1:$A$49,0),MATCH('Working Sheet'!J$1,products!$A$1:$G$1,0))</f>
        <v>L</v>
      </c>
      <c r="K266" s="7">
        <f>INDEX(products!$A$1:$G$49,MATCH('Working Sheet'!$D266,products!$A$1:$A$49,0),MATCH('Working Sheet'!K$1,products!$A$1:$G$1,0))</f>
        <v>1</v>
      </c>
      <c r="L266" s="8">
        <f>INDEX(products!$A$1:$G$49,MATCH('Working Sheet'!$D266,products!$A$1:$A$49,0),MATCH('Working Sheet'!L$1,products!$A$1:$G$1,0))</f>
        <v>11.95</v>
      </c>
      <c r="M266" s="8">
        <f t="shared" si="12"/>
        <v>59.75</v>
      </c>
      <c r="N266" s="4" t="str">
        <f t="shared" si="13"/>
        <v>Robusta</v>
      </c>
      <c r="O266" t="str">
        <f t="shared" si="14"/>
        <v>Light</v>
      </c>
      <c r="P266" t="str">
        <f>_xlfn.XLOOKUP(C266,customers!$A$1:$A$1001,customers!$I$1:$I$1001,0)</f>
        <v>Yes</v>
      </c>
    </row>
    <row r="267" spans="1:16" x14ac:dyDescent="0.3">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INDEX(products!$A$1:$G$49,MATCH('Working Sheet'!$D267,products!$A$1:$A$49,0),MATCH('Working Sheet'!I$1,products!$A$1:$G$1,0))</f>
        <v>Ara</v>
      </c>
      <c r="J267" t="str">
        <f>INDEX(products!$A$1:$G$49,MATCH('Working Sheet'!$D267,products!$A$1:$A$49,0),MATCH('Working Sheet'!J$1,products!$A$1:$G$1,0))</f>
        <v>D</v>
      </c>
      <c r="K267" s="7">
        <f>INDEX(products!$A$1:$G$49,MATCH('Working Sheet'!$D267,products!$A$1:$A$49,0),MATCH('Working Sheet'!K$1,products!$A$1:$G$1,0))</f>
        <v>0.5</v>
      </c>
      <c r="L267" s="8">
        <f>INDEX(products!$A$1:$G$49,MATCH('Working Sheet'!$D267,products!$A$1:$A$49,0),MATCH('Working Sheet'!L$1,products!$A$1:$G$1,0))</f>
        <v>5.97</v>
      </c>
      <c r="M267" s="8">
        <f t="shared" si="12"/>
        <v>5.97</v>
      </c>
      <c r="N267" s="4" t="str">
        <f t="shared" si="13"/>
        <v>Arabica</v>
      </c>
      <c r="O267" t="str">
        <f t="shared" si="14"/>
        <v>Dark</v>
      </c>
      <c r="P267" t="str">
        <f>_xlfn.XLOOKUP(C267,customers!$A$1:$A$1001,customers!$I$1:$I$1001,0)</f>
        <v>Yes</v>
      </c>
    </row>
    <row r="268" spans="1:16" x14ac:dyDescent="0.3">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INDEX(products!$A$1:$G$49,MATCH('Working Sheet'!$D268,products!$A$1:$A$49,0),MATCH('Working Sheet'!I$1,products!$A$1:$G$1,0))</f>
        <v>Exc</v>
      </c>
      <c r="J268" t="str">
        <f>INDEX(products!$A$1:$G$49,MATCH('Working Sheet'!$D268,products!$A$1:$A$49,0),MATCH('Working Sheet'!J$1,products!$A$1:$G$1,0))</f>
        <v>D</v>
      </c>
      <c r="K268" s="7">
        <f>INDEX(products!$A$1:$G$49,MATCH('Working Sheet'!$D268,products!$A$1:$A$49,0),MATCH('Working Sheet'!K$1,products!$A$1:$G$1,0))</f>
        <v>1</v>
      </c>
      <c r="L268" s="8">
        <f>INDEX(products!$A$1:$G$49,MATCH('Working Sheet'!$D268,products!$A$1:$A$49,0),MATCH('Working Sheet'!L$1,products!$A$1:$G$1,0))</f>
        <v>12.15</v>
      </c>
      <c r="M268" s="8">
        <f t="shared" si="12"/>
        <v>24.3</v>
      </c>
      <c r="N268" s="4" t="str">
        <f t="shared" si="13"/>
        <v>Excelsa</v>
      </c>
      <c r="O268" t="str">
        <f t="shared" si="14"/>
        <v>Dark</v>
      </c>
      <c r="P268" t="str">
        <f>_xlfn.XLOOKUP(C268,customers!$A$1:$A$1001,customers!$I$1:$I$1001,0)</f>
        <v>No</v>
      </c>
    </row>
    <row r="269" spans="1:16" x14ac:dyDescent="0.3">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INDEX(products!$A$1:$G$49,MATCH('Working Sheet'!$D269,products!$A$1:$A$49,0),MATCH('Working Sheet'!I$1,products!$A$1:$G$1,0))</f>
        <v>Exc</v>
      </c>
      <c r="J269" t="str">
        <f>INDEX(products!$A$1:$G$49,MATCH('Working Sheet'!$D269,products!$A$1:$A$49,0),MATCH('Working Sheet'!J$1,products!$A$1:$G$1,0))</f>
        <v>D</v>
      </c>
      <c r="K269" s="7">
        <f>INDEX(products!$A$1:$G$49,MATCH('Working Sheet'!$D269,products!$A$1:$A$49,0),MATCH('Working Sheet'!K$1,products!$A$1:$G$1,0))</f>
        <v>0.2</v>
      </c>
      <c r="L269" s="8">
        <f>INDEX(products!$A$1:$G$49,MATCH('Working Sheet'!$D269,products!$A$1:$A$49,0),MATCH('Working Sheet'!L$1,products!$A$1:$G$1,0))</f>
        <v>3.645</v>
      </c>
      <c r="M269" s="8">
        <f t="shared" si="12"/>
        <v>21.87</v>
      </c>
      <c r="N269" s="4" t="str">
        <f t="shared" si="13"/>
        <v>Excelsa</v>
      </c>
      <c r="O269" t="str">
        <f t="shared" si="14"/>
        <v>Dark</v>
      </c>
      <c r="P269" t="str">
        <f>_xlfn.XLOOKUP(C269,customers!$A$1:$A$1001,customers!$I$1:$I$1001,0)</f>
        <v>Yes</v>
      </c>
    </row>
    <row r="270" spans="1:16" x14ac:dyDescent="0.3">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INDEX(products!$A$1:$G$49,MATCH('Working Sheet'!$D270,products!$A$1:$A$49,0),MATCH('Working Sheet'!I$1,products!$A$1:$G$1,0))</f>
        <v>Ara</v>
      </c>
      <c r="J270" t="str">
        <f>INDEX(products!$A$1:$G$49,MATCH('Working Sheet'!$D270,products!$A$1:$A$49,0),MATCH('Working Sheet'!J$1,products!$A$1:$G$1,0))</f>
        <v>D</v>
      </c>
      <c r="K270" s="7">
        <f>INDEX(products!$A$1:$G$49,MATCH('Working Sheet'!$D270,products!$A$1:$A$49,0),MATCH('Working Sheet'!K$1,products!$A$1:$G$1,0))</f>
        <v>1</v>
      </c>
      <c r="L270" s="8">
        <f>INDEX(products!$A$1:$G$49,MATCH('Working Sheet'!$D270,products!$A$1:$A$49,0),MATCH('Working Sheet'!L$1,products!$A$1:$G$1,0))</f>
        <v>9.9499999999999993</v>
      </c>
      <c r="M270" s="8">
        <f t="shared" si="12"/>
        <v>19.899999999999999</v>
      </c>
      <c r="N270" s="4" t="str">
        <f t="shared" si="13"/>
        <v>Arabica</v>
      </c>
      <c r="O270" t="str">
        <f t="shared" si="14"/>
        <v>Dark</v>
      </c>
      <c r="P270" t="str">
        <f>_xlfn.XLOOKUP(C270,customers!$A$1:$A$1001,customers!$I$1:$I$1001,0)</f>
        <v>Yes</v>
      </c>
    </row>
    <row r="271" spans="1:16" x14ac:dyDescent="0.3">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INDEX(products!$A$1:$G$49,MATCH('Working Sheet'!$D271,products!$A$1:$A$49,0),MATCH('Working Sheet'!I$1,products!$A$1:$G$1,0))</f>
        <v>Ara</v>
      </c>
      <c r="J271" t="str">
        <f>INDEX(products!$A$1:$G$49,MATCH('Working Sheet'!$D271,products!$A$1:$A$49,0),MATCH('Working Sheet'!J$1,products!$A$1:$G$1,0))</f>
        <v>D</v>
      </c>
      <c r="K271" s="7">
        <f>INDEX(products!$A$1:$G$49,MATCH('Working Sheet'!$D271,products!$A$1:$A$49,0),MATCH('Working Sheet'!K$1,products!$A$1:$G$1,0))</f>
        <v>0.2</v>
      </c>
      <c r="L271" s="8">
        <f>INDEX(products!$A$1:$G$49,MATCH('Working Sheet'!$D271,products!$A$1:$A$49,0),MATCH('Working Sheet'!L$1,products!$A$1:$G$1,0))</f>
        <v>2.9849999999999999</v>
      </c>
      <c r="M271" s="8">
        <f t="shared" si="12"/>
        <v>5.97</v>
      </c>
      <c r="N271" s="4" t="str">
        <f t="shared" si="13"/>
        <v>Arabica</v>
      </c>
      <c r="O271" t="str">
        <f t="shared" si="14"/>
        <v>Dark</v>
      </c>
      <c r="P271" t="str">
        <f>_xlfn.XLOOKUP(C271,customers!$A$1:$A$1001,customers!$I$1:$I$1001,0)</f>
        <v>No</v>
      </c>
    </row>
    <row r="272" spans="1:16" x14ac:dyDescent="0.3">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INDEX(products!$A$1:$G$49,MATCH('Working Sheet'!$D272,products!$A$1:$A$49,0),MATCH('Working Sheet'!I$1,products!$A$1:$G$1,0))</f>
        <v>Exc</v>
      </c>
      <c r="J272" t="str">
        <f>INDEX(products!$A$1:$G$49,MATCH('Working Sheet'!$D272,products!$A$1:$A$49,0),MATCH('Working Sheet'!J$1,products!$A$1:$G$1,0))</f>
        <v>D</v>
      </c>
      <c r="K272" s="7">
        <f>INDEX(products!$A$1:$G$49,MATCH('Working Sheet'!$D272,products!$A$1:$A$49,0),MATCH('Working Sheet'!K$1,products!$A$1:$G$1,0))</f>
        <v>0.5</v>
      </c>
      <c r="L272" s="8">
        <f>INDEX(products!$A$1:$G$49,MATCH('Working Sheet'!$D272,products!$A$1:$A$49,0),MATCH('Working Sheet'!L$1,products!$A$1:$G$1,0))</f>
        <v>7.29</v>
      </c>
      <c r="M272" s="8">
        <f t="shared" si="12"/>
        <v>7.29</v>
      </c>
      <c r="N272" s="4" t="str">
        <f t="shared" si="13"/>
        <v>Excelsa</v>
      </c>
      <c r="O272" t="str">
        <f t="shared" si="14"/>
        <v>Dark</v>
      </c>
      <c r="P272" t="str">
        <f>_xlfn.XLOOKUP(C272,customers!$A$1:$A$1001,customers!$I$1:$I$1001,0)</f>
        <v>Yes</v>
      </c>
    </row>
    <row r="273" spans="1:16" x14ac:dyDescent="0.3">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INDEX(products!$A$1:$G$49,MATCH('Working Sheet'!$D273,products!$A$1:$A$49,0),MATCH('Working Sheet'!I$1,products!$A$1:$G$1,0))</f>
        <v>Ara</v>
      </c>
      <c r="J273" t="str">
        <f>INDEX(products!$A$1:$G$49,MATCH('Working Sheet'!$D273,products!$A$1:$A$49,0),MATCH('Working Sheet'!J$1,products!$A$1:$G$1,0))</f>
        <v>D</v>
      </c>
      <c r="K273" s="7">
        <f>INDEX(products!$A$1:$G$49,MATCH('Working Sheet'!$D273,products!$A$1:$A$49,0),MATCH('Working Sheet'!K$1,products!$A$1:$G$1,0))</f>
        <v>0.2</v>
      </c>
      <c r="L273" s="8">
        <f>INDEX(products!$A$1:$G$49,MATCH('Working Sheet'!$D273,products!$A$1:$A$49,0),MATCH('Working Sheet'!L$1,products!$A$1:$G$1,0))</f>
        <v>2.9849999999999999</v>
      </c>
      <c r="M273" s="8">
        <f t="shared" si="12"/>
        <v>11.94</v>
      </c>
      <c r="N273" s="4" t="str">
        <f t="shared" si="13"/>
        <v>Arabica</v>
      </c>
      <c r="O273" t="str">
        <f t="shared" si="14"/>
        <v>Dark</v>
      </c>
      <c r="P273" t="str">
        <f>_xlfn.XLOOKUP(C273,customers!$A$1:$A$1001,customers!$I$1:$I$1001,0)</f>
        <v>Yes</v>
      </c>
    </row>
    <row r="274" spans="1:16" x14ac:dyDescent="0.3">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INDEX(products!$A$1:$G$49,MATCH('Working Sheet'!$D274,products!$A$1:$A$49,0),MATCH('Working Sheet'!I$1,products!$A$1:$G$1,0))</f>
        <v>Rob</v>
      </c>
      <c r="J274" t="str">
        <f>INDEX(products!$A$1:$G$49,MATCH('Working Sheet'!$D274,products!$A$1:$A$49,0),MATCH('Working Sheet'!J$1,products!$A$1:$G$1,0))</f>
        <v>L</v>
      </c>
      <c r="K274" s="7">
        <f>INDEX(products!$A$1:$G$49,MATCH('Working Sheet'!$D274,products!$A$1:$A$49,0),MATCH('Working Sheet'!K$1,products!$A$1:$G$1,0))</f>
        <v>1</v>
      </c>
      <c r="L274" s="8">
        <f>INDEX(products!$A$1:$G$49,MATCH('Working Sheet'!$D274,products!$A$1:$A$49,0),MATCH('Working Sheet'!L$1,products!$A$1:$G$1,0))</f>
        <v>11.95</v>
      </c>
      <c r="M274" s="8">
        <f t="shared" si="12"/>
        <v>71.699999999999989</v>
      </c>
      <c r="N274" s="4" t="str">
        <f t="shared" si="13"/>
        <v>Robusta</v>
      </c>
      <c r="O274" t="str">
        <f t="shared" si="14"/>
        <v>Light</v>
      </c>
      <c r="P274" t="str">
        <f>_xlfn.XLOOKUP(C274,customers!$A$1:$A$1001,customers!$I$1:$I$1001,0)</f>
        <v>Yes</v>
      </c>
    </row>
    <row r="275" spans="1:16" x14ac:dyDescent="0.3">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INDEX(products!$A$1:$G$49,MATCH('Working Sheet'!$D275,products!$A$1:$A$49,0),MATCH('Working Sheet'!I$1,products!$A$1:$G$1,0))</f>
        <v>Ara</v>
      </c>
      <c r="J275" t="str">
        <f>INDEX(products!$A$1:$G$49,MATCH('Working Sheet'!$D275,products!$A$1:$A$49,0),MATCH('Working Sheet'!J$1,products!$A$1:$G$1,0))</f>
        <v>L</v>
      </c>
      <c r="K275" s="7">
        <f>INDEX(products!$A$1:$G$49,MATCH('Working Sheet'!$D275,products!$A$1:$A$49,0),MATCH('Working Sheet'!K$1,products!$A$1:$G$1,0))</f>
        <v>0.2</v>
      </c>
      <c r="L275" s="8">
        <f>INDEX(products!$A$1:$G$49,MATCH('Working Sheet'!$D275,products!$A$1:$A$49,0),MATCH('Working Sheet'!L$1,products!$A$1:$G$1,0))</f>
        <v>3.8849999999999998</v>
      </c>
      <c r="M275" s="8">
        <f t="shared" si="12"/>
        <v>7.77</v>
      </c>
      <c r="N275" s="4" t="str">
        <f t="shared" si="13"/>
        <v>Arabica</v>
      </c>
      <c r="O275" t="str">
        <f t="shared" si="14"/>
        <v>Light</v>
      </c>
      <c r="P275" t="str">
        <f>_xlfn.XLOOKUP(C275,customers!$A$1:$A$1001,customers!$I$1:$I$1001,0)</f>
        <v>No</v>
      </c>
    </row>
    <row r="276" spans="1:16" x14ac:dyDescent="0.3">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INDEX(products!$A$1:$G$49,MATCH('Working Sheet'!$D276,products!$A$1:$A$49,0),MATCH('Working Sheet'!I$1,products!$A$1:$G$1,0))</f>
        <v>Ara</v>
      </c>
      <c r="J276" t="str">
        <f>INDEX(products!$A$1:$G$49,MATCH('Working Sheet'!$D276,products!$A$1:$A$49,0),MATCH('Working Sheet'!J$1,products!$A$1:$G$1,0))</f>
        <v>M</v>
      </c>
      <c r="K276" s="7">
        <f>INDEX(products!$A$1:$G$49,MATCH('Working Sheet'!$D276,products!$A$1:$A$49,0),MATCH('Working Sheet'!K$1,products!$A$1:$G$1,0))</f>
        <v>2.5</v>
      </c>
      <c r="L276" s="8">
        <f>INDEX(products!$A$1:$G$49,MATCH('Working Sheet'!$D276,products!$A$1:$A$49,0),MATCH('Working Sheet'!L$1,products!$A$1:$G$1,0))</f>
        <v>25.874999999999996</v>
      </c>
      <c r="M276" s="8">
        <f t="shared" si="12"/>
        <v>25.874999999999996</v>
      </c>
      <c r="N276" s="4" t="str">
        <f t="shared" si="13"/>
        <v>Arabica</v>
      </c>
      <c r="O276" t="str">
        <f t="shared" si="14"/>
        <v>Medium</v>
      </c>
      <c r="P276" t="str">
        <f>_xlfn.XLOOKUP(C276,customers!$A$1:$A$1001,customers!$I$1:$I$1001,0)</f>
        <v>No</v>
      </c>
    </row>
    <row r="277" spans="1:16" x14ac:dyDescent="0.3">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INDEX(products!$A$1:$G$49,MATCH('Working Sheet'!$D277,products!$A$1:$A$49,0),MATCH('Working Sheet'!I$1,products!$A$1:$G$1,0))</f>
        <v>Exc</v>
      </c>
      <c r="J277" t="str">
        <f>INDEX(products!$A$1:$G$49,MATCH('Working Sheet'!$D277,products!$A$1:$A$49,0),MATCH('Working Sheet'!J$1,products!$A$1:$G$1,0))</f>
        <v>L</v>
      </c>
      <c r="K277" s="7">
        <f>INDEX(products!$A$1:$G$49,MATCH('Working Sheet'!$D277,products!$A$1:$A$49,0),MATCH('Working Sheet'!K$1,products!$A$1:$G$1,0))</f>
        <v>2.5</v>
      </c>
      <c r="L277" s="8">
        <f>INDEX(products!$A$1:$G$49,MATCH('Working Sheet'!$D277,products!$A$1:$A$49,0),MATCH('Working Sheet'!L$1,products!$A$1:$G$1,0))</f>
        <v>34.154999999999994</v>
      </c>
      <c r="M277" s="8">
        <f t="shared" si="12"/>
        <v>204.92999999999995</v>
      </c>
      <c r="N277" s="4" t="str">
        <f t="shared" si="13"/>
        <v>Excelsa</v>
      </c>
      <c r="O277" t="str">
        <f t="shared" si="14"/>
        <v>Light</v>
      </c>
      <c r="P277" t="str">
        <f>_xlfn.XLOOKUP(C277,customers!$A$1:$A$1001,customers!$I$1:$I$1001,0)</f>
        <v>No</v>
      </c>
    </row>
    <row r="278" spans="1:16" x14ac:dyDescent="0.3">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INDEX(products!$A$1:$G$49,MATCH('Working Sheet'!$D278,products!$A$1:$A$49,0),MATCH('Working Sheet'!I$1,products!$A$1:$G$1,0))</f>
        <v>Rob</v>
      </c>
      <c r="J278" t="str">
        <f>INDEX(products!$A$1:$G$49,MATCH('Working Sheet'!$D278,products!$A$1:$A$49,0),MATCH('Working Sheet'!J$1,products!$A$1:$G$1,0))</f>
        <v>L</v>
      </c>
      <c r="K278" s="7">
        <f>INDEX(products!$A$1:$G$49,MATCH('Working Sheet'!$D278,products!$A$1:$A$49,0),MATCH('Working Sheet'!K$1,products!$A$1:$G$1,0))</f>
        <v>2.5</v>
      </c>
      <c r="L278" s="8">
        <f>INDEX(products!$A$1:$G$49,MATCH('Working Sheet'!$D278,products!$A$1:$A$49,0),MATCH('Working Sheet'!L$1,products!$A$1:$G$1,0))</f>
        <v>27.484999999999996</v>
      </c>
      <c r="M278" s="8">
        <f t="shared" si="12"/>
        <v>109.93999999999998</v>
      </c>
      <c r="N278" s="4" t="str">
        <f t="shared" si="13"/>
        <v>Robusta</v>
      </c>
      <c r="O278" t="str">
        <f t="shared" si="14"/>
        <v>Light</v>
      </c>
      <c r="P278" t="str">
        <f>_xlfn.XLOOKUP(C278,customers!$A$1:$A$1001,customers!$I$1:$I$1001,0)</f>
        <v>Yes</v>
      </c>
    </row>
    <row r="279" spans="1:16" x14ac:dyDescent="0.3">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INDEX(products!$A$1:$G$49,MATCH('Working Sheet'!$D279,products!$A$1:$A$49,0),MATCH('Working Sheet'!I$1,products!$A$1:$G$1,0))</f>
        <v>Exc</v>
      </c>
      <c r="J279" t="str">
        <f>INDEX(products!$A$1:$G$49,MATCH('Working Sheet'!$D279,products!$A$1:$A$49,0),MATCH('Working Sheet'!J$1,products!$A$1:$G$1,0))</f>
        <v>L</v>
      </c>
      <c r="K279" s="7">
        <f>INDEX(products!$A$1:$G$49,MATCH('Working Sheet'!$D279,products!$A$1:$A$49,0),MATCH('Working Sheet'!K$1,products!$A$1:$G$1,0))</f>
        <v>1</v>
      </c>
      <c r="L279" s="8">
        <f>INDEX(products!$A$1:$G$49,MATCH('Working Sheet'!$D279,products!$A$1:$A$49,0),MATCH('Working Sheet'!L$1,products!$A$1:$G$1,0))</f>
        <v>14.85</v>
      </c>
      <c r="M279" s="8">
        <f t="shared" si="12"/>
        <v>89.1</v>
      </c>
      <c r="N279" s="4" t="str">
        <f t="shared" si="13"/>
        <v>Excelsa</v>
      </c>
      <c r="O279" t="str">
        <f t="shared" si="14"/>
        <v>Light</v>
      </c>
      <c r="P279" t="str">
        <f>_xlfn.XLOOKUP(C279,customers!$A$1:$A$1001,customers!$I$1:$I$1001,0)</f>
        <v>No</v>
      </c>
    </row>
    <row r="280" spans="1:16" x14ac:dyDescent="0.3">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INDEX(products!$A$1:$G$49,MATCH('Working Sheet'!$D280,products!$A$1:$A$49,0),MATCH('Working Sheet'!I$1,products!$A$1:$G$1,0))</f>
        <v>Ara</v>
      </c>
      <c r="J280" t="str">
        <f>INDEX(products!$A$1:$G$49,MATCH('Working Sheet'!$D280,products!$A$1:$A$49,0),MATCH('Working Sheet'!J$1,products!$A$1:$G$1,0))</f>
        <v>L</v>
      </c>
      <c r="K280" s="7">
        <f>INDEX(products!$A$1:$G$49,MATCH('Working Sheet'!$D280,products!$A$1:$A$49,0),MATCH('Working Sheet'!K$1,products!$A$1:$G$1,0))</f>
        <v>0.2</v>
      </c>
      <c r="L280" s="8">
        <f>INDEX(products!$A$1:$G$49,MATCH('Working Sheet'!$D280,products!$A$1:$A$49,0),MATCH('Working Sheet'!L$1,products!$A$1:$G$1,0))</f>
        <v>3.8849999999999998</v>
      </c>
      <c r="M280" s="8">
        <f t="shared" si="12"/>
        <v>7.77</v>
      </c>
      <c r="N280" s="4" t="str">
        <f t="shared" si="13"/>
        <v>Arabica</v>
      </c>
      <c r="O280" t="str">
        <f t="shared" si="14"/>
        <v>Light</v>
      </c>
      <c r="P280" t="str">
        <f>_xlfn.XLOOKUP(C280,customers!$A$1:$A$1001,customers!$I$1:$I$1001,0)</f>
        <v>Yes</v>
      </c>
    </row>
    <row r="281" spans="1:16" x14ac:dyDescent="0.3">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INDEX(products!$A$1:$G$49,MATCH('Working Sheet'!$D281,products!$A$1:$A$49,0),MATCH('Working Sheet'!I$1,products!$A$1:$G$1,0))</f>
        <v>Lib</v>
      </c>
      <c r="J281" t="str">
        <f>INDEX(products!$A$1:$G$49,MATCH('Working Sheet'!$D281,products!$A$1:$A$49,0),MATCH('Working Sheet'!J$1,products!$A$1:$G$1,0))</f>
        <v>M</v>
      </c>
      <c r="K281" s="7">
        <f>INDEX(products!$A$1:$G$49,MATCH('Working Sheet'!$D281,products!$A$1:$A$49,0),MATCH('Working Sheet'!K$1,products!$A$1:$G$1,0))</f>
        <v>2.5</v>
      </c>
      <c r="L281" s="8">
        <f>INDEX(products!$A$1:$G$49,MATCH('Working Sheet'!$D281,products!$A$1:$A$49,0),MATCH('Working Sheet'!L$1,products!$A$1:$G$1,0))</f>
        <v>33.464999999999996</v>
      </c>
      <c r="M281" s="8">
        <f t="shared" si="12"/>
        <v>33.464999999999996</v>
      </c>
      <c r="N281" s="4" t="str">
        <f t="shared" si="13"/>
        <v>Liberica</v>
      </c>
      <c r="O281" t="str">
        <f t="shared" si="14"/>
        <v>Medium</v>
      </c>
      <c r="P281" t="str">
        <f>_xlfn.XLOOKUP(C281,customers!$A$1:$A$1001,customers!$I$1:$I$1001,0)</f>
        <v>Yes</v>
      </c>
    </row>
    <row r="282" spans="1:16" x14ac:dyDescent="0.3">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INDEX(products!$A$1:$G$49,MATCH('Working Sheet'!$D282,products!$A$1:$A$49,0),MATCH('Working Sheet'!I$1,products!$A$1:$G$1,0))</f>
        <v>Exc</v>
      </c>
      <c r="J282" t="str">
        <f>INDEX(products!$A$1:$G$49,MATCH('Working Sheet'!$D282,products!$A$1:$A$49,0),MATCH('Working Sheet'!J$1,products!$A$1:$G$1,0))</f>
        <v>M</v>
      </c>
      <c r="K282" s="7">
        <f>INDEX(products!$A$1:$G$49,MATCH('Working Sheet'!$D282,products!$A$1:$A$49,0),MATCH('Working Sheet'!K$1,products!$A$1:$G$1,0))</f>
        <v>0.5</v>
      </c>
      <c r="L282" s="8">
        <f>INDEX(products!$A$1:$G$49,MATCH('Working Sheet'!$D282,products!$A$1:$A$49,0),MATCH('Working Sheet'!L$1,products!$A$1:$G$1,0))</f>
        <v>8.25</v>
      </c>
      <c r="M282" s="8">
        <f t="shared" si="12"/>
        <v>41.25</v>
      </c>
      <c r="N282" s="4" t="str">
        <f t="shared" si="13"/>
        <v>Excelsa</v>
      </c>
      <c r="O282" t="str">
        <f t="shared" si="14"/>
        <v>Medium</v>
      </c>
      <c r="P282" t="str">
        <f>_xlfn.XLOOKUP(C282,customers!$A$1:$A$1001,customers!$I$1:$I$1001,0)</f>
        <v>Yes</v>
      </c>
    </row>
    <row r="283" spans="1:16" x14ac:dyDescent="0.3">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INDEX(products!$A$1:$G$49,MATCH('Working Sheet'!$D283,products!$A$1:$A$49,0),MATCH('Working Sheet'!I$1,products!$A$1:$G$1,0))</f>
        <v>Exc</v>
      </c>
      <c r="J283" t="str">
        <f>INDEX(products!$A$1:$G$49,MATCH('Working Sheet'!$D283,products!$A$1:$A$49,0),MATCH('Working Sheet'!J$1,products!$A$1:$G$1,0))</f>
        <v>L</v>
      </c>
      <c r="K283" s="7">
        <f>INDEX(products!$A$1:$G$49,MATCH('Working Sheet'!$D283,products!$A$1:$A$49,0),MATCH('Working Sheet'!K$1,products!$A$1:$G$1,0))</f>
        <v>1</v>
      </c>
      <c r="L283" s="8">
        <f>INDEX(products!$A$1:$G$49,MATCH('Working Sheet'!$D283,products!$A$1:$A$49,0),MATCH('Working Sheet'!L$1,products!$A$1:$G$1,0))</f>
        <v>14.85</v>
      </c>
      <c r="M283" s="8">
        <f t="shared" si="12"/>
        <v>59.4</v>
      </c>
      <c r="N283" s="4" t="str">
        <f t="shared" si="13"/>
        <v>Excelsa</v>
      </c>
      <c r="O283" t="str">
        <f t="shared" si="14"/>
        <v>Light</v>
      </c>
      <c r="P283" t="str">
        <f>_xlfn.XLOOKUP(C283,customers!$A$1:$A$1001,customers!$I$1:$I$1001,0)</f>
        <v>Yes</v>
      </c>
    </row>
    <row r="284" spans="1:16" x14ac:dyDescent="0.3">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INDEX(products!$A$1:$G$49,MATCH('Working Sheet'!$D284,products!$A$1:$A$49,0),MATCH('Working Sheet'!I$1,products!$A$1:$G$1,0))</f>
        <v>Ara</v>
      </c>
      <c r="J284" t="str">
        <f>INDEX(products!$A$1:$G$49,MATCH('Working Sheet'!$D284,products!$A$1:$A$49,0),MATCH('Working Sheet'!J$1,products!$A$1:$G$1,0))</f>
        <v>L</v>
      </c>
      <c r="K284" s="7">
        <f>INDEX(products!$A$1:$G$49,MATCH('Working Sheet'!$D284,products!$A$1:$A$49,0),MATCH('Working Sheet'!K$1,products!$A$1:$G$1,0))</f>
        <v>0.5</v>
      </c>
      <c r="L284" s="8">
        <f>INDEX(products!$A$1:$G$49,MATCH('Working Sheet'!$D284,products!$A$1:$A$49,0),MATCH('Working Sheet'!L$1,products!$A$1:$G$1,0))</f>
        <v>7.77</v>
      </c>
      <c r="M284" s="8">
        <f t="shared" si="12"/>
        <v>7.77</v>
      </c>
      <c r="N284" s="4" t="str">
        <f t="shared" si="13"/>
        <v>Arabica</v>
      </c>
      <c r="O284" t="str">
        <f t="shared" si="14"/>
        <v>Light</v>
      </c>
      <c r="P284" t="str">
        <f>_xlfn.XLOOKUP(C284,customers!$A$1:$A$1001,customers!$I$1:$I$1001,0)</f>
        <v>No</v>
      </c>
    </row>
    <row r="285" spans="1:16" x14ac:dyDescent="0.3">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INDEX(products!$A$1:$G$49,MATCH('Working Sheet'!$D285,products!$A$1:$A$49,0),MATCH('Working Sheet'!I$1,products!$A$1:$G$1,0))</f>
        <v>Rob</v>
      </c>
      <c r="J285" t="str">
        <f>INDEX(products!$A$1:$G$49,MATCH('Working Sheet'!$D285,products!$A$1:$A$49,0),MATCH('Working Sheet'!J$1,products!$A$1:$G$1,0))</f>
        <v>D</v>
      </c>
      <c r="K285" s="7">
        <f>INDEX(products!$A$1:$G$49,MATCH('Working Sheet'!$D285,products!$A$1:$A$49,0),MATCH('Working Sheet'!K$1,products!$A$1:$G$1,0))</f>
        <v>0.5</v>
      </c>
      <c r="L285" s="8">
        <f>INDEX(products!$A$1:$G$49,MATCH('Working Sheet'!$D285,products!$A$1:$A$49,0),MATCH('Working Sheet'!L$1,products!$A$1:$G$1,0))</f>
        <v>5.3699999999999992</v>
      </c>
      <c r="M285" s="8">
        <f t="shared" si="12"/>
        <v>5.3699999999999992</v>
      </c>
      <c r="N285" s="4" t="str">
        <f t="shared" si="13"/>
        <v>Robusta</v>
      </c>
      <c r="O285" t="str">
        <f t="shared" si="14"/>
        <v>Dark</v>
      </c>
      <c r="P285" t="str">
        <f>_xlfn.XLOOKUP(C285,customers!$A$1:$A$1001,customers!$I$1:$I$1001,0)</f>
        <v>Yes</v>
      </c>
    </row>
    <row r="286" spans="1:16" x14ac:dyDescent="0.3">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INDEX(products!$A$1:$G$49,MATCH('Working Sheet'!$D286,products!$A$1:$A$49,0),MATCH('Working Sheet'!I$1,products!$A$1:$G$1,0))</f>
        <v>Exc</v>
      </c>
      <c r="J286" t="str">
        <f>INDEX(products!$A$1:$G$49,MATCH('Working Sheet'!$D286,products!$A$1:$A$49,0),MATCH('Working Sheet'!J$1,products!$A$1:$G$1,0))</f>
        <v>M</v>
      </c>
      <c r="K286" s="7">
        <f>INDEX(products!$A$1:$G$49,MATCH('Working Sheet'!$D286,products!$A$1:$A$49,0),MATCH('Working Sheet'!K$1,products!$A$1:$G$1,0))</f>
        <v>2.5</v>
      </c>
      <c r="L286" s="8">
        <f>INDEX(products!$A$1:$G$49,MATCH('Working Sheet'!$D286,products!$A$1:$A$49,0),MATCH('Working Sheet'!L$1,products!$A$1:$G$1,0))</f>
        <v>31.624999999999996</v>
      </c>
      <c r="M286" s="8">
        <f t="shared" si="12"/>
        <v>94.874999999999986</v>
      </c>
      <c r="N286" s="4" t="str">
        <f t="shared" si="13"/>
        <v>Excelsa</v>
      </c>
      <c r="O286" t="str">
        <f t="shared" si="14"/>
        <v>Medium</v>
      </c>
      <c r="P286" t="str">
        <f>_xlfn.XLOOKUP(C286,customers!$A$1:$A$1001,customers!$I$1:$I$1001,0)</f>
        <v>No</v>
      </c>
    </row>
    <row r="287" spans="1:16" x14ac:dyDescent="0.3">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INDEX(products!$A$1:$G$49,MATCH('Working Sheet'!$D287,products!$A$1:$A$49,0),MATCH('Working Sheet'!I$1,products!$A$1:$G$1,0))</f>
        <v>Lib</v>
      </c>
      <c r="J287" t="str">
        <f>INDEX(products!$A$1:$G$49,MATCH('Working Sheet'!$D287,products!$A$1:$A$49,0),MATCH('Working Sheet'!J$1,products!$A$1:$G$1,0))</f>
        <v>L</v>
      </c>
      <c r="K287" s="7">
        <f>INDEX(products!$A$1:$G$49,MATCH('Working Sheet'!$D287,products!$A$1:$A$49,0),MATCH('Working Sheet'!K$1,products!$A$1:$G$1,0))</f>
        <v>2.5</v>
      </c>
      <c r="L287" s="8">
        <f>INDEX(products!$A$1:$G$49,MATCH('Working Sheet'!$D287,products!$A$1:$A$49,0),MATCH('Working Sheet'!L$1,products!$A$1:$G$1,0))</f>
        <v>36.454999999999998</v>
      </c>
      <c r="M287" s="8">
        <f t="shared" si="12"/>
        <v>36.454999999999998</v>
      </c>
      <c r="N287" s="4" t="str">
        <f t="shared" si="13"/>
        <v>Liberica</v>
      </c>
      <c r="O287" t="str">
        <f t="shared" si="14"/>
        <v>Light</v>
      </c>
      <c r="P287" t="str">
        <f>_xlfn.XLOOKUP(C287,customers!$A$1:$A$1001,customers!$I$1:$I$1001,0)</f>
        <v>No</v>
      </c>
    </row>
    <row r="288" spans="1:16" x14ac:dyDescent="0.3">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INDEX(products!$A$1:$G$49,MATCH('Working Sheet'!$D288,products!$A$1:$A$49,0),MATCH('Working Sheet'!I$1,products!$A$1:$G$1,0))</f>
        <v>Ara</v>
      </c>
      <c r="J288" t="str">
        <f>INDEX(products!$A$1:$G$49,MATCH('Working Sheet'!$D288,products!$A$1:$A$49,0),MATCH('Working Sheet'!J$1,products!$A$1:$G$1,0))</f>
        <v>M</v>
      </c>
      <c r="K288" s="7">
        <f>INDEX(products!$A$1:$G$49,MATCH('Working Sheet'!$D288,products!$A$1:$A$49,0),MATCH('Working Sheet'!K$1,products!$A$1:$G$1,0))</f>
        <v>0.2</v>
      </c>
      <c r="L288" s="8">
        <f>INDEX(products!$A$1:$G$49,MATCH('Working Sheet'!$D288,products!$A$1:$A$49,0),MATCH('Working Sheet'!L$1,products!$A$1:$G$1,0))</f>
        <v>3.375</v>
      </c>
      <c r="M288" s="8">
        <f t="shared" si="12"/>
        <v>13.5</v>
      </c>
      <c r="N288" s="4" t="str">
        <f t="shared" si="13"/>
        <v>Arabica</v>
      </c>
      <c r="O288" t="str">
        <f t="shared" si="14"/>
        <v>Medium</v>
      </c>
      <c r="P288" t="str">
        <f>_xlfn.XLOOKUP(C288,customers!$A$1:$A$1001,customers!$I$1:$I$1001,0)</f>
        <v>Yes</v>
      </c>
    </row>
    <row r="289" spans="1:16" x14ac:dyDescent="0.3">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INDEX(products!$A$1:$G$49,MATCH('Working Sheet'!$D289,products!$A$1:$A$49,0),MATCH('Working Sheet'!I$1,products!$A$1:$G$1,0))</f>
        <v>Rob</v>
      </c>
      <c r="J289" t="str">
        <f>INDEX(products!$A$1:$G$49,MATCH('Working Sheet'!$D289,products!$A$1:$A$49,0),MATCH('Working Sheet'!J$1,products!$A$1:$G$1,0))</f>
        <v>L</v>
      </c>
      <c r="K289" s="7">
        <f>INDEX(products!$A$1:$G$49,MATCH('Working Sheet'!$D289,products!$A$1:$A$49,0),MATCH('Working Sheet'!K$1,products!$A$1:$G$1,0))</f>
        <v>0.2</v>
      </c>
      <c r="L289" s="8">
        <f>INDEX(products!$A$1:$G$49,MATCH('Working Sheet'!$D289,products!$A$1:$A$49,0),MATCH('Working Sheet'!L$1,products!$A$1:$G$1,0))</f>
        <v>3.5849999999999995</v>
      </c>
      <c r="M289" s="8">
        <f t="shared" si="12"/>
        <v>14.339999999999998</v>
      </c>
      <c r="N289" s="4" t="str">
        <f t="shared" si="13"/>
        <v>Robusta</v>
      </c>
      <c r="O289" t="str">
        <f t="shared" si="14"/>
        <v>Light</v>
      </c>
      <c r="P289" t="str">
        <f>_xlfn.XLOOKUP(C289,customers!$A$1:$A$1001,customers!$I$1:$I$1001,0)</f>
        <v>No</v>
      </c>
    </row>
    <row r="290" spans="1:16" x14ac:dyDescent="0.3">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INDEX(products!$A$1:$G$49,MATCH('Working Sheet'!$D290,products!$A$1:$A$49,0),MATCH('Working Sheet'!I$1,products!$A$1:$G$1,0))</f>
        <v>Exc</v>
      </c>
      <c r="J290" t="str">
        <f>INDEX(products!$A$1:$G$49,MATCH('Working Sheet'!$D290,products!$A$1:$A$49,0),MATCH('Working Sheet'!J$1,products!$A$1:$G$1,0))</f>
        <v>M</v>
      </c>
      <c r="K290" s="7">
        <f>INDEX(products!$A$1:$G$49,MATCH('Working Sheet'!$D290,products!$A$1:$A$49,0),MATCH('Working Sheet'!K$1,products!$A$1:$G$1,0))</f>
        <v>0.5</v>
      </c>
      <c r="L290" s="8">
        <f>INDEX(products!$A$1:$G$49,MATCH('Working Sheet'!$D290,products!$A$1:$A$49,0),MATCH('Working Sheet'!L$1,products!$A$1:$G$1,0))</f>
        <v>8.25</v>
      </c>
      <c r="M290" s="8">
        <f t="shared" si="12"/>
        <v>8.25</v>
      </c>
      <c r="N290" s="4" t="str">
        <f t="shared" si="13"/>
        <v>Excelsa</v>
      </c>
      <c r="O290" t="str">
        <f t="shared" si="14"/>
        <v>Medium</v>
      </c>
      <c r="P290" t="str">
        <f>_xlfn.XLOOKUP(C290,customers!$A$1:$A$1001,customers!$I$1:$I$1001,0)</f>
        <v>Yes</v>
      </c>
    </row>
    <row r="291" spans="1:16" x14ac:dyDescent="0.3">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INDEX(products!$A$1:$G$49,MATCH('Working Sheet'!$D291,products!$A$1:$A$49,0),MATCH('Working Sheet'!I$1,products!$A$1:$G$1,0))</f>
        <v>Rob</v>
      </c>
      <c r="J291" t="str">
        <f>INDEX(products!$A$1:$G$49,MATCH('Working Sheet'!$D291,products!$A$1:$A$49,0),MATCH('Working Sheet'!J$1,products!$A$1:$G$1,0))</f>
        <v>D</v>
      </c>
      <c r="K291" s="7">
        <f>INDEX(products!$A$1:$G$49,MATCH('Working Sheet'!$D291,products!$A$1:$A$49,0),MATCH('Working Sheet'!K$1,products!$A$1:$G$1,0))</f>
        <v>0.2</v>
      </c>
      <c r="L291" s="8">
        <f>INDEX(products!$A$1:$G$49,MATCH('Working Sheet'!$D291,products!$A$1:$A$49,0),MATCH('Working Sheet'!L$1,products!$A$1:$G$1,0))</f>
        <v>2.6849999999999996</v>
      </c>
      <c r="M291" s="8">
        <f t="shared" si="12"/>
        <v>13.424999999999997</v>
      </c>
      <c r="N291" s="4" t="str">
        <f t="shared" si="13"/>
        <v>Robusta</v>
      </c>
      <c r="O291" t="str">
        <f t="shared" si="14"/>
        <v>Dark</v>
      </c>
      <c r="P291" t="str">
        <f>_xlfn.XLOOKUP(C291,customers!$A$1:$A$1001,customers!$I$1:$I$1001,0)</f>
        <v>Yes</v>
      </c>
    </row>
    <row r="292" spans="1:16" x14ac:dyDescent="0.3">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INDEX(products!$A$1:$G$49,MATCH('Working Sheet'!$D292,products!$A$1:$A$49,0),MATCH('Working Sheet'!I$1,products!$A$1:$G$1,0))</f>
        <v>Ara</v>
      </c>
      <c r="J292" t="str">
        <f>INDEX(products!$A$1:$G$49,MATCH('Working Sheet'!$D292,products!$A$1:$A$49,0),MATCH('Working Sheet'!J$1,products!$A$1:$G$1,0))</f>
        <v>D</v>
      </c>
      <c r="K292" s="7">
        <f>INDEX(products!$A$1:$G$49,MATCH('Working Sheet'!$D292,products!$A$1:$A$49,0),MATCH('Working Sheet'!K$1,products!$A$1:$G$1,0))</f>
        <v>1</v>
      </c>
      <c r="L292" s="8">
        <f>INDEX(products!$A$1:$G$49,MATCH('Working Sheet'!$D292,products!$A$1:$A$49,0),MATCH('Working Sheet'!L$1,products!$A$1:$G$1,0))</f>
        <v>9.9499999999999993</v>
      </c>
      <c r="M292" s="8">
        <f t="shared" si="12"/>
        <v>49.75</v>
      </c>
      <c r="N292" s="4" t="str">
        <f t="shared" si="13"/>
        <v>Arabica</v>
      </c>
      <c r="O292" t="str">
        <f t="shared" si="14"/>
        <v>Dark</v>
      </c>
      <c r="P292" t="str">
        <f>_xlfn.XLOOKUP(C292,customers!$A$1:$A$1001,customers!$I$1:$I$1001,0)</f>
        <v>No</v>
      </c>
    </row>
    <row r="293" spans="1:16" x14ac:dyDescent="0.3">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INDEX(products!$A$1:$G$49,MATCH('Working Sheet'!$D293,products!$A$1:$A$49,0),MATCH('Working Sheet'!I$1,products!$A$1:$G$1,0))</f>
        <v>Exc</v>
      </c>
      <c r="J293" t="str">
        <f>INDEX(products!$A$1:$G$49,MATCH('Working Sheet'!$D293,products!$A$1:$A$49,0),MATCH('Working Sheet'!J$1,products!$A$1:$G$1,0))</f>
        <v>M</v>
      </c>
      <c r="K293" s="7">
        <f>INDEX(products!$A$1:$G$49,MATCH('Working Sheet'!$D293,products!$A$1:$A$49,0),MATCH('Working Sheet'!K$1,products!$A$1:$G$1,0))</f>
        <v>0.5</v>
      </c>
      <c r="L293" s="8">
        <f>INDEX(products!$A$1:$G$49,MATCH('Working Sheet'!$D293,products!$A$1:$A$49,0),MATCH('Working Sheet'!L$1,products!$A$1:$G$1,0))</f>
        <v>8.25</v>
      </c>
      <c r="M293" s="8">
        <f t="shared" si="12"/>
        <v>16.5</v>
      </c>
      <c r="N293" s="4" t="str">
        <f t="shared" si="13"/>
        <v>Excelsa</v>
      </c>
      <c r="O293" t="str">
        <f t="shared" si="14"/>
        <v>Medium</v>
      </c>
      <c r="P293" t="str">
        <f>_xlfn.XLOOKUP(C293,customers!$A$1:$A$1001,customers!$I$1:$I$1001,0)</f>
        <v>No</v>
      </c>
    </row>
    <row r="294" spans="1:16" x14ac:dyDescent="0.3">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INDEX(products!$A$1:$G$49,MATCH('Working Sheet'!$D294,products!$A$1:$A$49,0),MATCH('Working Sheet'!I$1,products!$A$1:$G$1,0))</f>
        <v>Ara</v>
      </c>
      <c r="J294" t="str">
        <f>INDEX(products!$A$1:$G$49,MATCH('Working Sheet'!$D294,products!$A$1:$A$49,0),MATCH('Working Sheet'!J$1,products!$A$1:$G$1,0))</f>
        <v>D</v>
      </c>
      <c r="K294" s="7">
        <f>INDEX(products!$A$1:$G$49,MATCH('Working Sheet'!$D294,products!$A$1:$A$49,0),MATCH('Working Sheet'!K$1,products!$A$1:$G$1,0))</f>
        <v>0.5</v>
      </c>
      <c r="L294" s="8">
        <f>INDEX(products!$A$1:$G$49,MATCH('Working Sheet'!$D294,products!$A$1:$A$49,0),MATCH('Working Sheet'!L$1,products!$A$1:$G$1,0))</f>
        <v>5.97</v>
      </c>
      <c r="M294" s="8">
        <f t="shared" si="12"/>
        <v>17.91</v>
      </c>
      <c r="N294" s="4" t="str">
        <f t="shared" si="13"/>
        <v>Arabica</v>
      </c>
      <c r="O294" t="str">
        <f t="shared" si="14"/>
        <v>Dark</v>
      </c>
      <c r="P294" t="str">
        <f>_xlfn.XLOOKUP(C294,customers!$A$1:$A$1001,customers!$I$1:$I$1001,0)</f>
        <v>No</v>
      </c>
    </row>
    <row r="295" spans="1:16" x14ac:dyDescent="0.3">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INDEX(products!$A$1:$G$49,MATCH('Working Sheet'!$D295,products!$A$1:$A$49,0),MATCH('Working Sheet'!I$1,products!$A$1:$G$1,0))</f>
        <v>Ara</v>
      </c>
      <c r="J295" t="str">
        <f>INDEX(products!$A$1:$G$49,MATCH('Working Sheet'!$D295,products!$A$1:$A$49,0),MATCH('Working Sheet'!J$1,products!$A$1:$G$1,0))</f>
        <v>D</v>
      </c>
      <c r="K295" s="7">
        <f>INDEX(products!$A$1:$G$49,MATCH('Working Sheet'!$D295,products!$A$1:$A$49,0),MATCH('Working Sheet'!K$1,products!$A$1:$G$1,0))</f>
        <v>0.5</v>
      </c>
      <c r="L295" s="8">
        <f>INDEX(products!$A$1:$G$49,MATCH('Working Sheet'!$D295,products!$A$1:$A$49,0),MATCH('Working Sheet'!L$1,products!$A$1:$G$1,0))</f>
        <v>5.97</v>
      </c>
      <c r="M295" s="8">
        <f t="shared" si="12"/>
        <v>29.849999999999998</v>
      </c>
      <c r="N295" s="4" t="str">
        <f t="shared" si="13"/>
        <v>Arabica</v>
      </c>
      <c r="O295" t="str">
        <f t="shared" si="14"/>
        <v>Dark</v>
      </c>
      <c r="P295" t="str">
        <f>_xlfn.XLOOKUP(C295,customers!$A$1:$A$1001,customers!$I$1:$I$1001,0)</f>
        <v>No</v>
      </c>
    </row>
    <row r="296" spans="1:16" x14ac:dyDescent="0.3">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INDEX(products!$A$1:$G$49,MATCH('Working Sheet'!$D296,products!$A$1:$A$49,0),MATCH('Working Sheet'!I$1,products!$A$1:$G$1,0))</f>
        <v>Exc</v>
      </c>
      <c r="J296" t="str">
        <f>INDEX(products!$A$1:$G$49,MATCH('Working Sheet'!$D296,products!$A$1:$A$49,0),MATCH('Working Sheet'!J$1,products!$A$1:$G$1,0))</f>
        <v>L</v>
      </c>
      <c r="K296" s="7">
        <f>INDEX(products!$A$1:$G$49,MATCH('Working Sheet'!$D296,products!$A$1:$A$49,0),MATCH('Working Sheet'!K$1,products!$A$1:$G$1,0))</f>
        <v>1</v>
      </c>
      <c r="L296" s="8">
        <f>INDEX(products!$A$1:$G$49,MATCH('Working Sheet'!$D296,products!$A$1:$A$49,0),MATCH('Working Sheet'!L$1,products!$A$1:$G$1,0))</f>
        <v>14.85</v>
      </c>
      <c r="M296" s="8">
        <f t="shared" si="12"/>
        <v>44.55</v>
      </c>
      <c r="N296" s="4" t="str">
        <f t="shared" si="13"/>
        <v>Excelsa</v>
      </c>
      <c r="O296" t="str">
        <f t="shared" si="14"/>
        <v>Light</v>
      </c>
      <c r="P296" t="str">
        <f>_xlfn.XLOOKUP(C296,customers!$A$1:$A$1001,customers!$I$1:$I$1001,0)</f>
        <v>No</v>
      </c>
    </row>
    <row r="297" spans="1:16" x14ac:dyDescent="0.3">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INDEX(products!$A$1:$G$49,MATCH('Working Sheet'!$D297,products!$A$1:$A$49,0),MATCH('Working Sheet'!I$1,products!$A$1:$G$1,0))</f>
        <v>Exc</v>
      </c>
      <c r="J297" t="str">
        <f>INDEX(products!$A$1:$G$49,MATCH('Working Sheet'!$D297,products!$A$1:$A$49,0),MATCH('Working Sheet'!J$1,products!$A$1:$G$1,0))</f>
        <v>M</v>
      </c>
      <c r="K297" s="7">
        <f>INDEX(products!$A$1:$G$49,MATCH('Working Sheet'!$D297,products!$A$1:$A$49,0),MATCH('Working Sheet'!K$1,products!$A$1:$G$1,0))</f>
        <v>1</v>
      </c>
      <c r="L297" s="8">
        <f>INDEX(products!$A$1:$G$49,MATCH('Working Sheet'!$D297,products!$A$1:$A$49,0),MATCH('Working Sheet'!L$1,products!$A$1:$G$1,0))</f>
        <v>13.75</v>
      </c>
      <c r="M297" s="8">
        <f t="shared" si="12"/>
        <v>27.5</v>
      </c>
      <c r="N297" s="4" t="str">
        <f t="shared" si="13"/>
        <v>Excelsa</v>
      </c>
      <c r="O297" t="str">
        <f t="shared" si="14"/>
        <v>Medium</v>
      </c>
      <c r="P297" t="str">
        <f>_xlfn.XLOOKUP(C297,customers!$A$1:$A$1001,customers!$I$1:$I$1001,0)</f>
        <v>No</v>
      </c>
    </row>
    <row r="298" spans="1:16" x14ac:dyDescent="0.3">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INDEX(products!$A$1:$G$49,MATCH('Working Sheet'!$D298,products!$A$1:$A$49,0),MATCH('Working Sheet'!I$1,products!$A$1:$G$1,0))</f>
        <v>Rob</v>
      </c>
      <c r="J298" t="str">
        <f>INDEX(products!$A$1:$G$49,MATCH('Working Sheet'!$D298,products!$A$1:$A$49,0),MATCH('Working Sheet'!J$1,products!$A$1:$G$1,0))</f>
        <v>M</v>
      </c>
      <c r="K298" s="7">
        <f>INDEX(products!$A$1:$G$49,MATCH('Working Sheet'!$D298,products!$A$1:$A$49,0),MATCH('Working Sheet'!K$1,products!$A$1:$G$1,0))</f>
        <v>0.5</v>
      </c>
      <c r="L298" s="8">
        <f>INDEX(products!$A$1:$G$49,MATCH('Working Sheet'!$D298,products!$A$1:$A$49,0),MATCH('Working Sheet'!L$1,products!$A$1:$G$1,0))</f>
        <v>5.97</v>
      </c>
      <c r="M298" s="8">
        <f t="shared" si="12"/>
        <v>35.82</v>
      </c>
      <c r="N298" s="4" t="str">
        <f t="shared" si="13"/>
        <v>Robusta</v>
      </c>
      <c r="O298" t="str">
        <f t="shared" si="14"/>
        <v>Medium</v>
      </c>
      <c r="P298" t="str">
        <f>_xlfn.XLOOKUP(C298,customers!$A$1:$A$1001,customers!$I$1:$I$1001,0)</f>
        <v>Yes</v>
      </c>
    </row>
    <row r="299" spans="1:16" x14ac:dyDescent="0.3">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INDEX(products!$A$1:$G$49,MATCH('Working Sheet'!$D299,products!$A$1:$A$49,0),MATCH('Working Sheet'!I$1,products!$A$1:$G$1,0))</f>
        <v>Rob</v>
      </c>
      <c r="J299" t="str">
        <f>INDEX(products!$A$1:$G$49,MATCH('Working Sheet'!$D299,products!$A$1:$A$49,0),MATCH('Working Sheet'!J$1,products!$A$1:$G$1,0))</f>
        <v>D</v>
      </c>
      <c r="K299" s="7">
        <f>INDEX(products!$A$1:$G$49,MATCH('Working Sheet'!$D299,products!$A$1:$A$49,0),MATCH('Working Sheet'!K$1,products!$A$1:$G$1,0))</f>
        <v>0.5</v>
      </c>
      <c r="L299" s="8">
        <f>INDEX(products!$A$1:$G$49,MATCH('Working Sheet'!$D299,products!$A$1:$A$49,0),MATCH('Working Sheet'!L$1,products!$A$1:$G$1,0))</f>
        <v>5.3699999999999992</v>
      </c>
      <c r="M299" s="8">
        <f t="shared" si="12"/>
        <v>16.11</v>
      </c>
      <c r="N299" s="4" t="str">
        <f t="shared" si="13"/>
        <v>Robusta</v>
      </c>
      <c r="O299" t="str">
        <f t="shared" si="14"/>
        <v>Dark</v>
      </c>
      <c r="P299" t="str">
        <f>_xlfn.XLOOKUP(C299,customers!$A$1:$A$1001,customers!$I$1:$I$1001,0)</f>
        <v>Yes</v>
      </c>
    </row>
    <row r="300" spans="1:16" x14ac:dyDescent="0.3">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INDEX(products!$A$1:$G$49,MATCH('Working Sheet'!$D300,products!$A$1:$A$49,0),MATCH('Working Sheet'!I$1,products!$A$1:$G$1,0))</f>
        <v>Exc</v>
      </c>
      <c r="J300" t="str">
        <f>INDEX(products!$A$1:$G$49,MATCH('Working Sheet'!$D300,products!$A$1:$A$49,0),MATCH('Working Sheet'!J$1,products!$A$1:$G$1,0))</f>
        <v>L</v>
      </c>
      <c r="K300" s="7">
        <f>INDEX(products!$A$1:$G$49,MATCH('Working Sheet'!$D300,products!$A$1:$A$49,0),MATCH('Working Sheet'!K$1,products!$A$1:$G$1,0))</f>
        <v>0.2</v>
      </c>
      <c r="L300" s="8">
        <f>INDEX(products!$A$1:$G$49,MATCH('Working Sheet'!$D300,products!$A$1:$A$49,0),MATCH('Working Sheet'!L$1,products!$A$1:$G$1,0))</f>
        <v>4.4550000000000001</v>
      </c>
      <c r="M300" s="8">
        <f t="shared" si="12"/>
        <v>26.73</v>
      </c>
      <c r="N300" s="4" t="str">
        <f t="shared" si="13"/>
        <v>Excelsa</v>
      </c>
      <c r="O300" t="str">
        <f t="shared" si="14"/>
        <v>Light</v>
      </c>
      <c r="P300" t="str">
        <f>_xlfn.XLOOKUP(C300,customers!$A$1:$A$1001,customers!$I$1:$I$1001,0)</f>
        <v>Yes</v>
      </c>
    </row>
    <row r="301" spans="1:16" x14ac:dyDescent="0.3">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INDEX(products!$A$1:$G$49,MATCH('Working Sheet'!$D301,products!$A$1:$A$49,0),MATCH('Working Sheet'!I$1,products!$A$1:$G$1,0))</f>
        <v>Exc</v>
      </c>
      <c r="J301" t="str">
        <f>INDEX(products!$A$1:$G$49,MATCH('Working Sheet'!$D301,products!$A$1:$A$49,0),MATCH('Working Sheet'!J$1,products!$A$1:$G$1,0))</f>
        <v>L</v>
      </c>
      <c r="K301" s="7">
        <f>INDEX(products!$A$1:$G$49,MATCH('Working Sheet'!$D301,products!$A$1:$A$49,0),MATCH('Working Sheet'!K$1,products!$A$1:$G$1,0))</f>
        <v>2.5</v>
      </c>
      <c r="L301" s="8">
        <f>INDEX(products!$A$1:$G$49,MATCH('Working Sheet'!$D301,products!$A$1:$A$49,0),MATCH('Working Sheet'!L$1,products!$A$1:$G$1,0))</f>
        <v>34.154999999999994</v>
      </c>
      <c r="M301" s="8">
        <f t="shared" si="12"/>
        <v>204.92999999999995</v>
      </c>
      <c r="N301" s="4" t="str">
        <f t="shared" si="13"/>
        <v>Excelsa</v>
      </c>
      <c r="O301" t="str">
        <f t="shared" si="14"/>
        <v>Light</v>
      </c>
      <c r="P301" t="str">
        <f>_xlfn.XLOOKUP(C301,customers!$A$1:$A$1001,customers!$I$1:$I$1001,0)</f>
        <v>Yes</v>
      </c>
    </row>
    <row r="302" spans="1:16" x14ac:dyDescent="0.3">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INDEX(products!$A$1:$G$49,MATCH('Working Sheet'!$D302,products!$A$1:$A$49,0),MATCH('Working Sheet'!I$1,products!$A$1:$G$1,0))</f>
        <v>Ara</v>
      </c>
      <c r="J302" t="str">
        <f>INDEX(products!$A$1:$G$49,MATCH('Working Sheet'!$D302,products!$A$1:$A$49,0),MATCH('Working Sheet'!J$1,products!$A$1:$G$1,0))</f>
        <v>L</v>
      </c>
      <c r="K302" s="7">
        <f>INDEX(products!$A$1:$G$49,MATCH('Working Sheet'!$D302,products!$A$1:$A$49,0),MATCH('Working Sheet'!K$1,products!$A$1:$G$1,0))</f>
        <v>1</v>
      </c>
      <c r="L302" s="8">
        <f>INDEX(products!$A$1:$G$49,MATCH('Working Sheet'!$D302,products!$A$1:$A$49,0),MATCH('Working Sheet'!L$1,products!$A$1:$G$1,0))</f>
        <v>12.95</v>
      </c>
      <c r="M302" s="8">
        <f t="shared" si="12"/>
        <v>38.849999999999994</v>
      </c>
      <c r="N302" s="4" t="str">
        <f t="shared" si="13"/>
        <v>Arabica</v>
      </c>
      <c r="O302" t="str">
        <f t="shared" si="14"/>
        <v>Light</v>
      </c>
      <c r="P302" t="str">
        <f>_xlfn.XLOOKUP(C302,customers!$A$1:$A$1001,customers!$I$1:$I$1001,0)</f>
        <v>Yes</v>
      </c>
    </row>
    <row r="303" spans="1:16" x14ac:dyDescent="0.3">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INDEX(products!$A$1:$G$49,MATCH('Working Sheet'!$D303,products!$A$1:$A$49,0),MATCH('Working Sheet'!I$1,products!$A$1:$G$1,0))</f>
        <v>Lib</v>
      </c>
      <c r="J303" t="str">
        <f>INDEX(products!$A$1:$G$49,MATCH('Working Sheet'!$D303,products!$A$1:$A$49,0),MATCH('Working Sheet'!J$1,products!$A$1:$G$1,0))</f>
        <v>D</v>
      </c>
      <c r="K303" s="7">
        <f>INDEX(products!$A$1:$G$49,MATCH('Working Sheet'!$D303,products!$A$1:$A$49,0),MATCH('Working Sheet'!K$1,products!$A$1:$G$1,0))</f>
        <v>0.2</v>
      </c>
      <c r="L303" s="8">
        <f>INDEX(products!$A$1:$G$49,MATCH('Working Sheet'!$D303,products!$A$1:$A$49,0),MATCH('Working Sheet'!L$1,products!$A$1:$G$1,0))</f>
        <v>3.8849999999999998</v>
      </c>
      <c r="M303" s="8">
        <f t="shared" si="12"/>
        <v>15.54</v>
      </c>
      <c r="N303" s="4" t="str">
        <f t="shared" si="13"/>
        <v>Liberica</v>
      </c>
      <c r="O303" t="str">
        <f t="shared" si="14"/>
        <v>Dark</v>
      </c>
      <c r="P303" t="str">
        <f>_xlfn.XLOOKUP(C303,customers!$A$1:$A$1001,customers!$I$1:$I$1001,0)</f>
        <v>Yes</v>
      </c>
    </row>
    <row r="304" spans="1:16" x14ac:dyDescent="0.3">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INDEX(products!$A$1:$G$49,MATCH('Working Sheet'!$D304,products!$A$1:$A$49,0),MATCH('Working Sheet'!I$1,products!$A$1:$G$1,0))</f>
        <v>Ara</v>
      </c>
      <c r="J304" t="str">
        <f>INDEX(products!$A$1:$G$49,MATCH('Working Sheet'!$D304,products!$A$1:$A$49,0),MATCH('Working Sheet'!J$1,products!$A$1:$G$1,0))</f>
        <v>M</v>
      </c>
      <c r="K304" s="7">
        <f>INDEX(products!$A$1:$G$49,MATCH('Working Sheet'!$D304,products!$A$1:$A$49,0),MATCH('Working Sheet'!K$1,products!$A$1:$G$1,0))</f>
        <v>0.5</v>
      </c>
      <c r="L304" s="8">
        <f>INDEX(products!$A$1:$G$49,MATCH('Working Sheet'!$D304,products!$A$1:$A$49,0),MATCH('Working Sheet'!L$1,products!$A$1:$G$1,0))</f>
        <v>6.75</v>
      </c>
      <c r="M304" s="8">
        <f t="shared" si="12"/>
        <v>6.75</v>
      </c>
      <c r="N304" s="4" t="str">
        <f t="shared" si="13"/>
        <v>Arabica</v>
      </c>
      <c r="O304" t="str">
        <f t="shared" si="14"/>
        <v>Medium</v>
      </c>
      <c r="P304" t="str">
        <f>_xlfn.XLOOKUP(C304,customers!$A$1:$A$1001,customers!$I$1:$I$1001,0)</f>
        <v>No</v>
      </c>
    </row>
    <row r="305" spans="1:16" x14ac:dyDescent="0.3">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INDEX(products!$A$1:$G$49,MATCH('Working Sheet'!$D305,products!$A$1:$A$49,0),MATCH('Working Sheet'!I$1,products!$A$1:$G$1,0))</f>
        <v>Exc</v>
      </c>
      <c r="J305" t="str">
        <f>INDEX(products!$A$1:$G$49,MATCH('Working Sheet'!$D305,products!$A$1:$A$49,0),MATCH('Working Sheet'!J$1,products!$A$1:$G$1,0))</f>
        <v>D</v>
      </c>
      <c r="K305" s="7">
        <f>INDEX(products!$A$1:$G$49,MATCH('Working Sheet'!$D305,products!$A$1:$A$49,0),MATCH('Working Sheet'!K$1,products!$A$1:$G$1,0))</f>
        <v>2.5</v>
      </c>
      <c r="L305" s="8">
        <f>INDEX(products!$A$1:$G$49,MATCH('Working Sheet'!$D305,products!$A$1:$A$49,0),MATCH('Working Sheet'!L$1,products!$A$1:$G$1,0))</f>
        <v>27.945</v>
      </c>
      <c r="M305" s="8">
        <f t="shared" si="12"/>
        <v>111.78</v>
      </c>
      <c r="N305" s="4" t="str">
        <f t="shared" si="13"/>
        <v>Excelsa</v>
      </c>
      <c r="O305" t="str">
        <f t="shared" si="14"/>
        <v>Dark</v>
      </c>
      <c r="P305" t="str">
        <f>_xlfn.XLOOKUP(C305,customers!$A$1:$A$1001,customers!$I$1:$I$1001,0)</f>
        <v>Yes</v>
      </c>
    </row>
    <row r="306" spans="1:16" x14ac:dyDescent="0.3">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INDEX(products!$A$1:$G$49,MATCH('Working Sheet'!$D306,products!$A$1:$A$49,0),MATCH('Working Sheet'!I$1,products!$A$1:$G$1,0))</f>
        <v>Ara</v>
      </c>
      <c r="J306" t="str">
        <f>INDEX(products!$A$1:$G$49,MATCH('Working Sheet'!$D306,products!$A$1:$A$49,0),MATCH('Working Sheet'!J$1,products!$A$1:$G$1,0))</f>
        <v>L</v>
      </c>
      <c r="K306" s="7">
        <f>INDEX(products!$A$1:$G$49,MATCH('Working Sheet'!$D306,products!$A$1:$A$49,0),MATCH('Working Sheet'!K$1,products!$A$1:$G$1,0))</f>
        <v>0.2</v>
      </c>
      <c r="L306" s="8">
        <f>INDEX(products!$A$1:$G$49,MATCH('Working Sheet'!$D306,products!$A$1:$A$49,0),MATCH('Working Sheet'!L$1,products!$A$1:$G$1,0))</f>
        <v>3.8849999999999998</v>
      </c>
      <c r="M306" s="8">
        <f t="shared" si="12"/>
        <v>3.8849999999999998</v>
      </c>
      <c r="N306" s="4" t="str">
        <f t="shared" si="13"/>
        <v>Arabica</v>
      </c>
      <c r="O306" t="str">
        <f t="shared" si="14"/>
        <v>Light</v>
      </c>
      <c r="P306" t="str">
        <f>_xlfn.XLOOKUP(C306,customers!$A$1:$A$1001,customers!$I$1:$I$1001,0)</f>
        <v>Yes</v>
      </c>
    </row>
    <row r="307" spans="1:16" x14ac:dyDescent="0.3">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INDEX(products!$A$1:$G$49,MATCH('Working Sheet'!$D307,products!$A$1:$A$49,0),MATCH('Working Sheet'!I$1,products!$A$1:$G$1,0))</f>
        <v>Lib</v>
      </c>
      <c r="J307" t="str">
        <f>INDEX(products!$A$1:$G$49,MATCH('Working Sheet'!$D307,products!$A$1:$A$49,0),MATCH('Working Sheet'!J$1,products!$A$1:$G$1,0))</f>
        <v>M</v>
      </c>
      <c r="K307" s="7">
        <f>INDEX(products!$A$1:$G$49,MATCH('Working Sheet'!$D307,products!$A$1:$A$49,0),MATCH('Working Sheet'!K$1,products!$A$1:$G$1,0))</f>
        <v>0.2</v>
      </c>
      <c r="L307" s="8">
        <f>INDEX(products!$A$1:$G$49,MATCH('Working Sheet'!$D307,products!$A$1:$A$49,0),MATCH('Working Sheet'!L$1,products!$A$1:$G$1,0))</f>
        <v>4.3650000000000002</v>
      </c>
      <c r="M307" s="8">
        <f t="shared" si="12"/>
        <v>21.825000000000003</v>
      </c>
      <c r="N307" s="4" t="str">
        <f t="shared" si="13"/>
        <v>Liberica</v>
      </c>
      <c r="O307" t="str">
        <f t="shared" si="14"/>
        <v>Medium</v>
      </c>
      <c r="P307" t="str">
        <f>_xlfn.XLOOKUP(C307,customers!$A$1:$A$1001,customers!$I$1:$I$1001,0)</f>
        <v>No</v>
      </c>
    </row>
    <row r="308" spans="1:16" x14ac:dyDescent="0.3">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INDEX(products!$A$1:$G$49,MATCH('Working Sheet'!$D308,products!$A$1:$A$49,0),MATCH('Working Sheet'!I$1,products!$A$1:$G$1,0))</f>
        <v>Rob</v>
      </c>
      <c r="J308" t="str">
        <f>INDEX(products!$A$1:$G$49,MATCH('Working Sheet'!$D308,products!$A$1:$A$49,0),MATCH('Working Sheet'!J$1,products!$A$1:$G$1,0))</f>
        <v>M</v>
      </c>
      <c r="K308" s="7">
        <f>INDEX(products!$A$1:$G$49,MATCH('Working Sheet'!$D308,products!$A$1:$A$49,0),MATCH('Working Sheet'!K$1,products!$A$1:$G$1,0))</f>
        <v>0.2</v>
      </c>
      <c r="L308" s="8">
        <f>INDEX(products!$A$1:$G$49,MATCH('Working Sheet'!$D308,products!$A$1:$A$49,0),MATCH('Working Sheet'!L$1,products!$A$1:$G$1,0))</f>
        <v>2.9849999999999999</v>
      </c>
      <c r="M308" s="8">
        <f t="shared" si="12"/>
        <v>14.924999999999999</v>
      </c>
      <c r="N308" s="4" t="str">
        <f t="shared" si="13"/>
        <v>Robusta</v>
      </c>
      <c r="O308" t="str">
        <f t="shared" si="14"/>
        <v>Medium</v>
      </c>
      <c r="P308" t="str">
        <f>_xlfn.XLOOKUP(C308,customers!$A$1:$A$1001,customers!$I$1:$I$1001,0)</f>
        <v>No</v>
      </c>
    </row>
    <row r="309" spans="1:16" x14ac:dyDescent="0.3">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INDEX(products!$A$1:$G$49,MATCH('Working Sheet'!$D309,products!$A$1:$A$49,0),MATCH('Working Sheet'!I$1,products!$A$1:$G$1,0))</f>
        <v>Ara</v>
      </c>
      <c r="J309" t="str">
        <f>INDEX(products!$A$1:$G$49,MATCH('Working Sheet'!$D309,products!$A$1:$A$49,0),MATCH('Working Sheet'!J$1,products!$A$1:$G$1,0))</f>
        <v>M</v>
      </c>
      <c r="K309" s="7">
        <f>INDEX(products!$A$1:$G$49,MATCH('Working Sheet'!$D309,products!$A$1:$A$49,0),MATCH('Working Sheet'!K$1,products!$A$1:$G$1,0))</f>
        <v>1</v>
      </c>
      <c r="L309" s="8">
        <f>INDEX(products!$A$1:$G$49,MATCH('Working Sheet'!$D309,products!$A$1:$A$49,0),MATCH('Working Sheet'!L$1,products!$A$1:$G$1,0))</f>
        <v>11.25</v>
      </c>
      <c r="M309" s="8">
        <f t="shared" si="12"/>
        <v>33.75</v>
      </c>
      <c r="N309" s="4" t="str">
        <f t="shared" si="13"/>
        <v>Arabica</v>
      </c>
      <c r="O309" t="str">
        <f t="shared" si="14"/>
        <v>Medium</v>
      </c>
      <c r="P309" t="str">
        <f>_xlfn.XLOOKUP(C309,customers!$A$1:$A$1001,customers!$I$1:$I$1001,0)</f>
        <v>Yes</v>
      </c>
    </row>
    <row r="310" spans="1:16" x14ac:dyDescent="0.3">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INDEX(products!$A$1:$G$49,MATCH('Working Sheet'!$D310,products!$A$1:$A$49,0),MATCH('Working Sheet'!I$1,products!$A$1:$G$1,0))</f>
        <v>Ara</v>
      </c>
      <c r="J310" t="str">
        <f>INDEX(products!$A$1:$G$49,MATCH('Working Sheet'!$D310,products!$A$1:$A$49,0),MATCH('Working Sheet'!J$1,products!$A$1:$G$1,0))</f>
        <v>M</v>
      </c>
      <c r="K310" s="7">
        <f>INDEX(products!$A$1:$G$49,MATCH('Working Sheet'!$D310,products!$A$1:$A$49,0),MATCH('Working Sheet'!K$1,products!$A$1:$G$1,0))</f>
        <v>1</v>
      </c>
      <c r="L310" s="8">
        <f>INDEX(products!$A$1:$G$49,MATCH('Working Sheet'!$D310,products!$A$1:$A$49,0),MATCH('Working Sheet'!L$1,products!$A$1:$G$1,0))</f>
        <v>11.25</v>
      </c>
      <c r="M310" s="8">
        <f t="shared" si="12"/>
        <v>33.75</v>
      </c>
      <c r="N310" s="4" t="str">
        <f t="shared" si="13"/>
        <v>Arabica</v>
      </c>
      <c r="O310" t="str">
        <f t="shared" si="14"/>
        <v>Medium</v>
      </c>
      <c r="P310" t="str">
        <f>_xlfn.XLOOKUP(C310,customers!$A$1:$A$1001,customers!$I$1:$I$1001,0)</f>
        <v>No</v>
      </c>
    </row>
    <row r="311" spans="1:16" x14ac:dyDescent="0.3">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INDEX(products!$A$1:$G$49,MATCH('Working Sheet'!$D311,products!$A$1:$A$49,0),MATCH('Working Sheet'!I$1,products!$A$1:$G$1,0))</f>
        <v>Lib</v>
      </c>
      <c r="J311" t="str">
        <f>INDEX(products!$A$1:$G$49,MATCH('Working Sheet'!$D311,products!$A$1:$A$49,0),MATCH('Working Sheet'!J$1,products!$A$1:$G$1,0))</f>
        <v>M</v>
      </c>
      <c r="K311" s="7">
        <f>INDEX(products!$A$1:$G$49,MATCH('Working Sheet'!$D311,products!$A$1:$A$49,0),MATCH('Working Sheet'!K$1,products!$A$1:$G$1,0))</f>
        <v>0.2</v>
      </c>
      <c r="L311" s="8">
        <f>INDEX(products!$A$1:$G$49,MATCH('Working Sheet'!$D311,products!$A$1:$A$49,0),MATCH('Working Sheet'!L$1,products!$A$1:$G$1,0))</f>
        <v>4.3650000000000002</v>
      </c>
      <c r="M311" s="8">
        <f t="shared" si="12"/>
        <v>26.19</v>
      </c>
      <c r="N311" s="4" t="str">
        <f t="shared" si="13"/>
        <v>Liberica</v>
      </c>
      <c r="O311" t="str">
        <f t="shared" si="14"/>
        <v>Medium</v>
      </c>
      <c r="P311" t="str">
        <f>_xlfn.XLOOKUP(C311,customers!$A$1:$A$1001,customers!$I$1:$I$1001,0)</f>
        <v>Yes</v>
      </c>
    </row>
    <row r="312" spans="1:16" x14ac:dyDescent="0.3">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INDEX(products!$A$1:$G$49,MATCH('Working Sheet'!$D312,products!$A$1:$A$49,0),MATCH('Working Sheet'!I$1,products!$A$1:$G$1,0))</f>
        <v>Exc</v>
      </c>
      <c r="J312" t="str">
        <f>INDEX(products!$A$1:$G$49,MATCH('Working Sheet'!$D312,products!$A$1:$A$49,0),MATCH('Working Sheet'!J$1,products!$A$1:$G$1,0))</f>
        <v>L</v>
      </c>
      <c r="K312" s="7">
        <f>INDEX(products!$A$1:$G$49,MATCH('Working Sheet'!$D312,products!$A$1:$A$49,0),MATCH('Working Sheet'!K$1,products!$A$1:$G$1,0))</f>
        <v>1</v>
      </c>
      <c r="L312" s="8">
        <f>INDEX(products!$A$1:$G$49,MATCH('Working Sheet'!$D312,products!$A$1:$A$49,0),MATCH('Working Sheet'!L$1,products!$A$1:$G$1,0))</f>
        <v>14.85</v>
      </c>
      <c r="M312" s="8">
        <f t="shared" si="12"/>
        <v>14.85</v>
      </c>
      <c r="N312" s="4" t="str">
        <f t="shared" si="13"/>
        <v>Excelsa</v>
      </c>
      <c r="O312" t="str">
        <f t="shared" si="14"/>
        <v>Light</v>
      </c>
      <c r="P312" t="str">
        <f>_xlfn.XLOOKUP(C312,customers!$A$1:$A$1001,customers!$I$1:$I$1001,0)</f>
        <v>No</v>
      </c>
    </row>
    <row r="313" spans="1:16" x14ac:dyDescent="0.3">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INDEX(products!$A$1:$G$49,MATCH('Working Sheet'!$D313,products!$A$1:$A$49,0),MATCH('Working Sheet'!I$1,products!$A$1:$G$1,0))</f>
        <v>Exc</v>
      </c>
      <c r="J313" t="str">
        <f>INDEX(products!$A$1:$G$49,MATCH('Working Sheet'!$D313,products!$A$1:$A$49,0),MATCH('Working Sheet'!J$1,products!$A$1:$G$1,0))</f>
        <v>M</v>
      </c>
      <c r="K313" s="7">
        <f>INDEX(products!$A$1:$G$49,MATCH('Working Sheet'!$D313,products!$A$1:$A$49,0),MATCH('Working Sheet'!K$1,products!$A$1:$G$1,0))</f>
        <v>2.5</v>
      </c>
      <c r="L313" s="8">
        <f>INDEX(products!$A$1:$G$49,MATCH('Working Sheet'!$D313,products!$A$1:$A$49,0),MATCH('Working Sheet'!L$1,products!$A$1:$G$1,0))</f>
        <v>31.624999999999996</v>
      </c>
      <c r="M313" s="8">
        <f t="shared" si="12"/>
        <v>189.74999999999997</v>
      </c>
      <c r="N313" s="4" t="str">
        <f t="shared" si="13"/>
        <v>Excelsa</v>
      </c>
      <c r="O313" t="str">
        <f t="shared" si="14"/>
        <v>Medium</v>
      </c>
      <c r="P313" t="str">
        <f>_xlfn.XLOOKUP(C313,customers!$A$1:$A$1001,customers!$I$1:$I$1001,0)</f>
        <v>Yes</v>
      </c>
    </row>
    <row r="314" spans="1:16" x14ac:dyDescent="0.3">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INDEX(products!$A$1:$G$49,MATCH('Working Sheet'!$D314,products!$A$1:$A$49,0),MATCH('Working Sheet'!I$1,products!$A$1:$G$1,0))</f>
        <v>Rob</v>
      </c>
      <c r="J314" t="str">
        <f>INDEX(products!$A$1:$G$49,MATCH('Working Sheet'!$D314,products!$A$1:$A$49,0),MATCH('Working Sheet'!J$1,products!$A$1:$G$1,0))</f>
        <v>M</v>
      </c>
      <c r="K314" s="7">
        <f>INDEX(products!$A$1:$G$49,MATCH('Working Sheet'!$D314,products!$A$1:$A$49,0),MATCH('Working Sheet'!K$1,products!$A$1:$G$1,0))</f>
        <v>0.5</v>
      </c>
      <c r="L314" s="8">
        <f>INDEX(products!$A$1:$G$49,MATCH('Working Sheet'!$D314,products!$A$1:$A$49,0),MATCH('Working Sheet'!L$1,products!$A$1:$G$1,0))</f>
        <v>5.97</v>
      </c>
      <c r="M314" s="8">
        <f t="shared" si="12"/>
        <v>5.97</v>
      </c>
      <c r="N314" s="4" t="str">
        <f t="shared" si="13"/>
        <v>Robusta</v>
      </c>
      <c r="O314" t="str">
        <f t="shared" si="14"/>
        <v>Medium</v>
      </c>
      <c r="P314" t="str">
        <f>_xlfn.XLOOKUP(C314,customers!$A$1:$A$1001,customers!$I$1:$I$1001,0)</f>
        <v>Yes</v>
      </c>
    </row>
    <row r="315" spans="1:16" x14ac:dyDescent="0.3">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INDEX(products!$A$1:$G$49,MATCH('Working Sheet'!$D315,products!$A$1:$A$49,0),MATCH('Working Sheet'!I$1,products!$A$1:$G$1,0))</f>
        <v>Rob</v>
      </c>
      <c r="J315" t="str">
        <f>INDEX(products!$A$1:$G$49,MATCH('Working Sheet'!$D315,products!$A$1:$A$49,0),MATCH('Working Sheet'!J$1,products!$A$1:$G$1,0))</f>
        <v>M</v>
      </c>
      <c r="K315" s="7">
        <f>INDEX(products!$A$1:$G$49,MATCH('Working Sheet'!$D315,products!$A$1:$A$49,0),MATCH('Working Sheet'!K$1,products!$A$1:$G$1,0))</f>
        <v>1</v>
      </c>
      <c r="L315" s="8">
        <f>INDEX(products!$A$1:$G$49,MATCH('Working Sheet'!$D315,products!$A$1:$A$49,0),MATCH('Working Sheet'!L$1,products!$A$1:$G$1,0))</f>
        <v>9.9499999999999993</v>
      </c>
      <c r="M315" s="8">
        <f t="shared" si="12"/>
        <v>29.849999999999998</v>
      </c>
      <c r="N315" s="4" t="str">
        <f t="shared" si="13"/>
        <v>Robusta</v>
      </c>
      <c r="O315" t="str">
        <f t="shared" si="14"/>
        <v>Medium</v>
      </c>
      <c r="P315" t="str">
        <f>_xlfn.XLOOKUP(C315,customers!$A$1:$A$1001,customers!$I$1:$I$1001,0)</f>
        <v>Yes</v>
      </c>
    </row>
    <row r="316" spans="1:16" x14ac:dyDescent="0.3">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INDEX(products!$A$1:$G$49,MATCH('Working Sheet'!$D316,products!$A$1:$A$49,0),MATCH('Working Sheet'!I$1,products!$A$1:$G$1,0))</f>
        <v>Rob</v>
      </c>
      <c r="J316" t="str">
        <f>INDEX(products!$A$1:$G$49,MATCH('Working Sheet'!$D316,products!$A$1:$A$49,0),MATCH('Working Sheet'!J$1,products!$A$1:$G$1,0))</f>
        <v>D</v>
      </c>
      <c r="K316" s="7">
        <f>INDEX(products!$A$1:$G$49,MATCH('Working Sheet'!$D316,products!$A$1:$A$49,0),MATCH('Working Sheet'!K$1,products!$A$1:$G$1,0))</f>
        <v>1</v>
      </c>
      <c r="L316" s="8">
        <f>INDEX(products!$A$1:$G$49,MATCH('Working Sheet'!$D316,products!$A$1:$A$49,0),MATCH('Working Sheet'!L$1,products!$A$1:$G$1,0))</f>
        <v>8.9499999999999993</v>
      </c>
      <c r="M316" s="8">
        <f t="shared" si="12"/>
        <v>44.75</v>
      </c>
      <c r="N316" s="4" t="str">
        <f t="shared" si="13"/>
        <v>Robusta</v>
      </c>
      <c r="O316" t="str">
        <f t="shared" si="14"/>
        <v>Dark</v>
      </c>
      <c r="P316" t="str">
        <f>_xlfn.XLOOKUP(C316,customers!$A$1:$A$1001,customers!$I$1:$I$1001,0)</f>
        <v>No</v>
      </c>
    </row>
    <row r="317" spans="1:16" x14ac:dyDescent="0.3">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INDEX(products!$A$1:$G$49,MATCH('Working Sheet'!$D317,products!$A$1:$A$49,0),MATCH('Working Sheet'!I$1,products!$A$1:$G$1,0))</f>
        <v>Exc</v>
      </c>
      <c r="J317" t="str">
        <f>INDEX(products!$A$1:$G$49,MATCH('Working Sheet'!$D317,products!$A$1:$A$49,0),MATCH('Working Sheet'!J$1,products!$A$1:$G$1,0))</f>
        <v>L</v>
      </c>
      <c r="K317" s="7">
        <f>INDEX(products!$A$1:$G$49,MATCH('Working Sheet'!$D317,products!$A$1:$A$49,0),MATCH('Working Sheet'!K$1,products!$A$1:$G$1,0))</f>
        <v>2.5</v>
      </c>
      <c r="L317" s="8">
        <f>INDEX(products!$A$1:$G$49,MATCH('Working Sheet'!$D317,products!$A$1:$A$49,0),MATCH('Working Sheet'!L$1,products!$A$1:$G$1,0))</f>
        <v>34.154999999999994</v>
      </c>
      <c r="M317" s="8">
        <f t="shared" si="12"/>
        <v>34.154999999999994</v>
      </c>
      <c r="N317" s="4" t="str">
        <f t="shared" si="13"/>
        <v>Excelsa</v>
      </c>
      <c r="O317" t="str">
        <f t="shared" si="14"/>
        <v>Light</v>
      </c>
      <c r="P317" t="str">
        <f>_xlfn.XLOOKUP(C317,customers!$A$1:$A$1001,customers!$I$1:$I$1001,0)</f>
        <v>Yes</v>
      </c>
    </row>
    <row r="318" spans="1:16" x14ac:dyDescent="0.3">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INDEX(products!$A$1:$G$49,MATCH('Working Sheet'!$D318,products!$A$1:$A$49,0),MATCH('Working Sheet'!I$1,products!$A$1:$G$1,0))</f>
        <v>Exc</v>
      </c>
      <c r="J318" t="str">
        <f>INDEX(products!$A$1:$G$49,MATCH('Working Sheet'!$D318,products!$A$1:$A$49,0),MATCH('Working Sheet'!J$1,products!$A$1:$G$1,0))</f>
        <v>L</v>
      </c>
      <c r="K318" s="7">
        <f>INDEX(products!$A$1:$G$49,MATCH('Working Sheet'!$D318,products!$A$1:$A$49,0),MATCH('Working Sheet'!K$1,products!$A$1:$G$1,0))</f>
        <v>2.5</v>
      </c>
      <c r="L318" s="8">
        <f>INDEX(products!$A$1:$G$49,MATCH('Working Sheet'!$D318,products!$A$1:$A$49,0),MATCH('Working Sheet'!L$1,products!$A$1:$G$1,0))</f>
        <v>34.154999999999994</v>
      </c>
      <c r="M318" s="8">
        <f t="shared" si="12"/>
        <v>204.92999999999995</v>
      </c>
      <c r="N318" s="4" t="str">
        <f t="shared" si="13"/>
        <v>Excelsa</v>
      </c>
      <c r="O318" t="str">
        <f t="shared" si="14"/>
        <v>Light</v>
      </c>
      <c r="P318" t="str">
        <f>_xlfn.XLOOKUP(C318,customers!$A$1:$A$1001,customers!$I$1:$I$1001,0)</f>
        <v>No</v>
      </c>
    </row>
    <row r="319" spans="1:16" x14ac:dyDescent="0.3">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INDEX(products!$A$1:$G$49,MATCH('Working Sheet'!$D319,products!$A$1:$A$49,0),MATCH('Working Sheet'!I$1,products!$A$1:$G$1,0))</f>
        <v>Exc</v>
      </c>
      <c r="J319" t="str">
        <f>INDEX(products!$A$1:$G$49,MATCH('Working Sheet'!$D319,products!$A$1:$A$49,0),MATCH('Working Sheet'!J$1,products!$A$1:$G$1,0))</f>
        <v>D</v>
      </c>
      <c r="K319" s="7">
        <f>INDEX(products!$A$1:$G$49,MATCH('Working Sheet'!$D319,products!$A$1:$A$49,0),MATCH('Working Sheet'!K$1,products!$A$1:$G$1,0))</f>
        <v>0.5</v>
      </c>
      <c r="L319" s="8">
        <f>INDEX(products!$A$1:$G$49,MATCH('Working Sheet'!$D319,products!$A$1:$A$49,0),MATCH('Working Sheet'!L$1,products!$A$1:$G$1,0))</f>
        <v>7.29</v>
      </c>
      <c r="M319" s="8">
        <f t="shared" si="12"/>
        <v>21.87</v>
      </c>
      <c r="N319" s="4" t="str">
        <f t="shared" si="13"/>
        <v>Excelsa</v>
      </c>
      <c r="O319" t="str">
        <f t="shared" si="14"/>
        <v>Dark</v>
      </c>
      <c r="P319" t="str">
        <f>_xlfn.XLOOKUP(C319,customers!$A$1:$A$1001,customers!$I$1:$I$1001,0)</f>
        <v>No</v>
      </c>
    </row>
    <row r="320" spans="1:16" x14ac:dyDescent="0.3">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INDEX(products!$A$1:$G$49,MATCH('Working Sheet'!$D320,products!$A$1:$A$49,0),MATCH('Working Sheet'!I$1,products!$A$1:$G$1,0))</f>
        <v>Ara</v>
      </c>
      <c r="J320" t="str">
        <f>INDEX(products!$A$1:$G$49,MATCH('Working Sheet'!$D320,products!$A$1:$A$49,0),MATCH('Working Sheet'!J$1,products!$A$1:$G$1,0))</f>
        <v>M</v>
      </c>
      <c r="K320" s="7">
        <f>INDEX(products!$A$1:$G$49,MATCH('Working Sheet'!$D320,products!$A$1:$A$49,0),MATCH('Working Sheet'!K$1,products!$A$1:$G$1,0))</f>
        <v>2.5</v>
      </c>
      <c r="L320" s="8">
        <f>INDEX(products!$A$1:$G$49,MATCH('Working Sheet'!$D320,products!$A$1:$A$49,0),MATCH('Working Sheet'!L$1,products!$A$1:$G$1,0))</f>
        <v>25.874999999999996</v>
      </c>
      <c r="M320" s="8">
        <f t="shared" si="12"/>
        <v>51.749999999999993</v>
      </c>
      <c r="N320" s="4" t="str">
        <f t="shared" si="13"/>
        <v>Arabica</v>
      </c>
      <c r="O320" t="str">
        <f t="shared" si="14"/>
        <v>Medium</v>
      </c>
      <c r="P320" t="str">
        <f>_xlfn.XLOOKUP(C320,customers!$A$1:$A$1001,customers!$I$1:$I$1001,0)</f>
        <v>Yes</v>
      </c>
    </row>
    <row r="321" spans="1:16" x14ac:dyDescent="0.3">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INDEX(products!$A$1:$G$49,MATCH('Working Sheet'!$D321,products!$A$1:$A$49,0),MATCH('Working Sheet'!I$1,products!$A$1:$G$1,0))</f>
        <v>Exc</v>
      </c>
      <c r="J321" t="str">
        <f>INDEX(products!$A$1:$G$49,MATCH('Working Sheet'!$D321,products!$A$1:$A$49,0),MATCH('Working Sheet'!J$1,products!$A$1:$G$1,0))</f>
        <v>M</v>
      </c>
      <c r="K321" s="7">
        <f>INDEX(products!$A$1:$G$49,MATCH('Working Sheet'!$D321,products!$A$1:$A$49,0),MATCH('Working Sheet'!K$1,products!$A$1:$G$1,0))</f>
        <v>0.2</v>
      </c>
      <c r="L321" s="8">
        <f>INDEX(products!$A$1:$G$49,MATCH('Working Sheet'!$D321,products!$A$1:$A$49,0),MATCH('Working Sheet'!L$1,products!$A$1:$G$1,0))</f>
        <v>4.125</v>
      </c>
      <c r="M321" s="8">
        <f t="shared" si="12"/>
        <v>8.25</v>
      </c>
      <c r="N321" s="4" t="str">
        <f t="shared" si="13"/>
        <v>Excelsa</v>
      </c>
      <c r="O321" t="str">
        <f t="shared" si="14"/>
        <v>Medium</v>
      </c>
      <c r="P321" t="str">
        <f>_xlfn.XLOOKUP(C321,customers!$A$1:$A$1001,customers!$I$1:$I$1001,0)</f>
        <v>Yes</v>
      </c>
    </row>
    <row r="322" spans="1:16" x14ac:dyDescent="0.3">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INDEX(products!$A$1:$G$49,MATCH('Working Sheet'!$D322,products!$A$1:$A$49,0),MATCH('Working Sheet'!I$1,products!$A$1:$G$1,0))</f>
        <v>Ara</v>
      </c>
      <c r="J322" t="str">
        <f>INDEX(products!$A$1:$G$49,MATCH('Working Sheet'!$D322,products!$A$1:$A$49,0),MATCH('Working Sheet'!J$1,products!$A$1:$G$1,0))</f>
        <v>L</v>
      </c>
      <c r="K322" s="7">
        <f>INDEX(products!$A$1:$G$49,MATCH('Working Sheet'!$D322,products!$A$1:$A$49,0),MATCH('Working Sheet'!K$1,products!$A$1:$G$1,0))</f>
        <v>0.2</v>
      </c>
      <c r="L322" s="8">
        <f>INDEX(products!$A$1:$G$49,MATCH('Working Sheet'!$D322,products!$A$1:$A$49,0),MATCH('Working Sheet'!L$1,products!$A$1:$G$1,0))</f>
        <v>3.8849999999999998</v>
      </c>
      <c r="M322" s="8">
        <f t="shared" si="12"/>
        <v>19.424999999999997</v>
      </c>
      <c r="N322" s="4" t="str">
        <f t="shared" si="13"/>
        <v>Arabica</v>
      </c>
      <c r="O322" t="str">
        <f t="shared" si="14"/>
        <v>Light</v>
      </c>
      <c r="P322" t="str">
        <f>_xlfn.XLOOKUP(C322,customers!$A$1:$A$1001,customers!$I$1:$I$1001,0)</f>
        <v>Yes</v>
      </c>
    </row>
    <row r="323" spans="1:16" x14ac:dyDescent="0.3">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INDEX(products!$A$1:$G$49,MATCH('Working Sheet'!$D323,products!$A$1:$A$49,0),MATCH('Working Sheet'!I$1,products!$A$1:$G$1,0))</f>
        <v>Ara</v>
      </c>
      <c r="J323" t="str">
        <f>INDEX(products!$A$1:$G$49,MATCH('Working Sheet'!$D323,products!$A$1:$A$49,0),MATCH('Working Sheet'!J$1,products!$A$1:$G$1,0))</f>
        <v>M</v>
      </c>
      <c r="K323" s="7">
        <f>INDEX(products!$A$1:$G$49,MATCH('Working Sheet'!$D323,products!$A$1:$A$49,0),MATCH('Working Sheet'!K$1,products!$A$1:$G$1,0))</f>
        <v>0.2</v>
      </c>
      <c r="L323" s="8">
        <f>INDEX(products!$A$1:$G$49,MATCH('Working Sheet'!$D323,products!$A$1:$A$49,0),MATCH('Working Sheet'!L$1,products!$A$1:$G$1,0))</f>
        <v>3.375</v>
      </c>
      <c r="M323" s="8">
        <f t="shared" ref="M323:M386" si="15">L323*E323</f>
        <v>20.25</v>
      </c>
      <c r="N323" s="4"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3">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INDEX(products!$A$1:$G$49,MATCH('Working Sheet'!$D324,products!$A$1:$A$49,0),MATCH('Working Sheet'!I$1,products!$A$1:$G$1,0))</f>
        <v>Lib</v>
      </c>
      <c r="J324" t="str">
        <f>INDEX(products!$A$1:$G$49,MATCH('Working Sheet'!$D324,products!$A$1:$A$49,0),MATCH('Working Sheet'!J$1,products!$A$1:$G$1,0))</f>
        <v>D</v>
      </c>
      <c r="K324" s="7">
        <f>INDEX(products!$A$1:$G$49,MATCH('Working Sheet'!$D324,products!$A$1:$A$49,0),MATCH('Working Sheet'!K$1,products!$A$1:$G$1,0))</f>
        <v>0.5</v>
      </c>
      <c r="L324" s="8">
        <f>INDEX(products!$A$1:$G$49,MATCH('Working Sheet'!$D324,products!$A$1:$A$49,0),MATCH('Working Sheet'!L$1,products!$A$1:$G$1,0))</f>
        <v>7.77</v>
      </c>
      <c r="M324" s="8">
        <f t="shared" si="15"/>
        <v>23.31</v>
      </c>
      <c r="N324" s="4" t="str">
        <f t="shared" si="16"/>
        <v>Liberica</v>
      </c>
      <c r="O324" t="str">
        <f t="shared" si="17"/>
        <v>Dark</v>
      </c>
      <c r="P324" t="str">
        <f>_xlfn.XLOOKUP(C324,customers!$A$1:$A$1001,customers!$I$1:$I$1001,0)</f>
        <v>No</v>
      </c>
    </row>
    <row r="325" spans="1:16" x14ac:dyDescent="0.3">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INDEX(products!$A$1:$G$49,MATCH('Working Sheet'!$D325,products!$A$1:$A$49,0),MATCH('Working Sheet'!I$1,products!$A$1:$G$1,0))</f>
        <v>Exc</v>
      </c>
      <c r="J325" t="str">
        <f>INDEX(products!$A$1:$G$49,MATCH('Working Sheet'!$D325,products!$A$1:$A$49,0),MATCH('Working Sheet'!J$1,products!$A$1:$G$1,0))</f>
        <v>D</v>
      </c>
      <c r="K325" s="7">
        <f>INDEX(products!$A$1:$G$49,MATCH('Working Sheet'!$D325,products!$A$1:$A$49,0),MATCH('Working Sheet'!K$1,products!$A$1:$G$1,0))</f>
        <v>0.2</v>
      </c>
      <c r="L325" s="8">
        <f>INDEX(products!$A$1:$G$49,MATCH('Working Sheet'!$D325,products!$A$1:$A$49,0),MATCH('Working Sheet'!L$1,products!$A$1:$G$1,0))</f>
        <v>3.645</v>
      </c>
      <c r="M325" s="8">
        <f t="shared" si="15"/>
        <v>18.225000000000001</v>
      </c>
      <c r="N325" s="4" t="str">
        <f t="shared" si="16"/>
        <v>Excelsa</v>
      </c>
      <c r="O325" t="str">
        <f t="shared" si="17"/>
        <v>Dark</v>
      </c>
      <c r="P325" t="str">
        <f>_xlfn.XLOOKUP(C325,customers!$A$1:$A$1001,customers!$I$1:$I$1001,0)</f>
        <v>Yes</v>
      </c>
    </row>
    <row r="326" spans="1:16" x14ac:dyDescent="0.3">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INDEX(products!$A$1:$G$49,MATCH('Working Sheet'!$D326,products!$A$1:$A$49,0),MATCH('Working Sheet'!I$1,products!$A$1:$G$1,0))</f>
        <v>Exc</v>
      </c>
      <c r="J326" t="str">
        <f>INDEX(products!$A$1:$G$49,MATCH('Working Sheet'!$D326,products!$A$1:$A$49,0),MATCH('Working Sheet'!J$1,products!$A$1:$G$1,0))</f>
        <v>M</v>
      </c>
      <c r="K326" s="7">
        <f>INDEX(products!$A$1:$G$49,MATCH('Working Sheet'!$D326,products!$A$1:$A$49,0),MATCH('Working Sheet'!K$1,products!$A$1:$G$1,0))</f>
        <v>1</v>
      </c>
      <c r="L326" s="8">
        <f>INDEX(products!$A$1:$G$49,MATCH('Working Sheet'!$D326,products!$A$1:$A$49,0),MATCH('Working Sheet'!L$1,products!$A$1:$G$1,0))</f>
        <v>13.75</v>
      </c>
      <c r="M326" s="8">
        <f t="shared" si="15"/>
        <v>13.75</v>
      </c>
      <c r="N326" s="4" t="str">
        <f t="shared" si="16"/>
        <v>Excelsa</v>
      </c>
      <c r="O326" t="str">
        <f t="shared" si="17"/>
        <v>Medium</v>
      </c>
      <c r="P326" t="str">
        <f>_xlfn.XLOOKUP(C326,customers!$A$1:$A$1001,customers!$I$1:$I$1001,0)</f>
        <v>No</v>
      </c>
    </row>
    <row r="327" spans="1:16" x14ac:dyDescent="0.3">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INDEX(products!$A$1:$G$49,MATCH('Working Sheet'!$D327,products!$A$1:$A$49,0),MATCH('Working Sheet'!I$1,products!$A$1:$G$1,0))</f>
        <v>Ara</v>
      </c>
      <c r="J327" t="str">
        <f>INDEX(products!$A$1:$G$49,MATCH('Working Sheet'!$D327,products!$A$1:$A$49,0),MATCH('Working Sheet'!J$1,products!$A$1:$G$1,0))</f>
        <v>L</v>
      </c>
      <c r="K327" s="7">
        <f>INDEX(products!$A$1:$G$49,MATCH('Working Sheet'!$D327,products!$A$1:$A$49,0),MATCH('Working Sheet'!K$1,products!$A$1:$G$1,0))</f>
        <v>2.5</v>
      </c>
      <c r="L327" s="8">
        <f>INDEX(products!$A$1:$G$49,MATCH('Working Sheet'!$D327,products!$A$1:$A$49,0),MATCH('Working Sheet'!L$1,products!$A$1:$G$1,0))</f>
        <v>29.784999999999997</v>
      </c>
      <c r="M327" s="8">
        <f t="shared" si="15"/>
        <v>29.784999999999997</v>
      </c>
      <c r="N327" s="4" t="str">
        <f t="shared" si="16"/>
        <v>Arabica</v>
      </c>
      <c r="O327" t="str">
        <f t="shared" si="17"/>
        <v>Light</v>
      </c>
      <c r="P327" t="str">
        <f>_xlfn.XLOOKUP(C327,customers!$A$1:$A$1001,customers!$I$1:$I$1001,0)</f>
        <v>Yes</v>
      </c>
    </row>
    <row r="328" spans="1:16" x14ac:dyDescent="0.3">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INDEX(products!$A$1:$G$49,MATCH('Working Sheet'!$D328,products!$A$1:$A$49,0),MATCH('Working Sheet'!I$1,products!$A$1:$G$1,0))</f>
        <v>Rob</v>
      </c>
      <c r="J328" t="str">
        <f>INDEX(products!$A$1:$G$49,MATCH('Working Sheet'!$D328,products!$A$1:$A$49,0),MATCH('Working Sheet'!J$1,products!$A$1:$G$1,0))</f>
        <v>D</v>
      </c>
      <c r="K328" s="7">
        <f>INDEX(products!$A$1:$G$49,MATCH('Working Sheet'!$D328,products!$A$1:$A$49,0),MATCH('Working Sheet'!K$1,products!$A$1:$G$1,0))</f>
        <v>1</v>
      </c>
      <c r="L328" s="8">
        <f>INDEX(products!$A$1:$G$49,MATCH('Working Sheet'!$D328,products!$A$1:$A$49,0),MATCH('Working Sheet'!L$1,products!$A$1:$G$1,0))</f>
        <v>8.9499999999999993</v>
      </c>
      <c r="M328" s="8">
        <f t="shared" si="15"/>
        <v>44.75</v>
      </c>
      <c r="N328" s="4" t="str">
        <f t="shared" si="16"/>
        <v>Robusta</v>
      </c>
      <c r="O328" t="str">
        <f t="shared" si="17"/>
        <v>Dark</v>
      </c>
      <c r="P328" t="str">
        <f>_xlfn.XLOOKUP(C328,customers!$A$1:$A$1001,customers!$I$1:$I$1001,0)</f>
        <v>No</v>
      </c>
    </row>
    <row r="329" spans="1:16" x14ac:dyDescent="0.3">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INDEX(products!$A$1:$G$49,MATCH('Working Sheet'!$D329,products!$A$1:$A$49,0),MATCH('Working Sheet'!I$1,products!$A$1:$G$1,0))</f>
        <v>Rob</v>
      </c>
      <c r="J329" t="str">
        <f>INDEX(products!$A$1:$G$49,MATCH('Working Sheet'!$D329,products!$A$1:$A$49,0),MATCH('Working Sheet'!J$1,products!$A$1:$G$1,0))</f>
        <v>D</v>
      </c>
      <c r="K329" s="7">
        <f>INDEX(products!$A$1:$G$49,MATCH('Working Sheet'!$D329,products!$A$1:$A$49,0),MATCH('Working Sheet'!K$1,products!$A$1:$G$1,0))</f>
        <v>1</v>
      </c>
      <c r="L329" s="8">
        <f>INDEX(products!$A$1:$G$49,MATCH('Working Sheet'!$D329,products!$A$1:$A$49,0),MATCH('Working Sheet'!L$1,products!$A$1:$G$1,0))</f>
        <v>8.9499999999999993</v>
      </c>
      <c r="M329" s="8">
        <f t="shared" si="15"/>
        <v>44.75</v>
      </c>
      <c r="N329" s="4" t="str">
        <f t="shared" si="16"/>
        <v>Robusta</v>
      </c>
      <c r="O329" t="str">
        <f t="shared" si="17"/>
        <v>Dark</v>
      </c>
      <c r="P329" t="str">
        <f>_xlfn.XLOOKUP(C329,customers!$A$1:$A$1001,customers!$I$1:$I$1001,0)</f>
        <v>Yes</v>
      </c>
    </row>
    <row r="330" spans="1:16" x14ac:dyDescent="0.3">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INDEX(products!$A$1:$G$49,MATCH('Working Sheet'!$D330,products!$A$1:$A$49,0),MATCH('Working Sheet'!I$1,products!$A$1:$G$1,0))</f>
        <v>Lib</v>
      </c>
      <c r="J330" t="str">
        <f>INDEX(products!$A$1:$G$49,MATCH('Working Sheet'!$D330,products!$A$1:$A$49,0),MATCH('Working Sheet'!J$1,products!$A$1:$G$1,0))</f>
        <v>L</v>
      </c>
      <c r="K330" s="7">
        <f>INDEX(products!$A$1:$G$49,MATCH('Working Sheet'!$D330,products!$A$1:$A$49,0),MATCH('Working Sheet'!K$1,products!$A$1:$G$1,0))</f>
        <v>0.5</v>
      </c>
      <c r="L330" s="8">
        <f>INDEX(products!$A$1:$G$49,MATCH('Working Sheet'!$D330,products!$A$1:$A$49,0),MATCH('Working Sheet'!L$1,products!$A$1:$G$1,0))</f>
        <v>9.51</v>
      </c>
      <c r="M330" s="8">
        <f t="shared" si="15"/>
        <v>38.04</v>
      </c>
      <c r="N330" s="4" t="str">
        <f t="shared" si="16"/>
        <v>Liberica</v>
      </c>
      <c r="O330" t="str">
        <f t="shared" si="17"/>
        <v>Light</v>
      </c>
      <c r="P330" t="str">
        <f>_xlfn.XLOOKUP(C330,customers!$A$1:$A$1001,customers!$I$1:$I$1001,0)</f>
        <v>Yes</v>
      </c>
    </row>
    <row r="331" spans="1:16" x14ac:dyDescent="0.3">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INDEX(products!$A$1:$G$49,MATCH('Working Sheet'!$D331,products!$A$1:$A$49,0),MATCH('Working Sheet'!I$1,products!$A$1:$G$1,0))</f>
        <v>Rob</v>
      </c>
      <c r="J331" t="str">
        <f>INDEX(products!$A$1:$G$49,MATCH('Working Sheet'!$D331,products!$A$1:$A$49,0),MATCH('Working Sheet'!J$1,products!$A$1:$G$1,0))</f>
        <v>D</v>
      </c>
      <c r="K331" s="7">
        <f>INDEX(products!$A$1:$G$49,MATCH('Working Sheet'!$D331,products!$A$1:$A$49,0),MATCH('Working Sheet'!K$1,products!$A$1:$G$1,0))</f>
        <v>0.5</v>
      </c>
      <c r="L331" s="8">
        <f>INDEX(products!$A$1:$G$49,MATCH('Working Sheet'!$D331,products!$A$1:$A$49,0),MATCH('Working Sheet'!L$1,products!$A$1:$G$1,0))</f>
        <v>5.3699999999999992</v>
      </c>
      <c r="M331" s="8">
        <f t="shared" si="15"/>
        <v>21.479999999999997</v>
      </c>
      <c r="N331" s="4" t="str">
        <f t="shared" si="16"/>
        <v>Robusta</v>
      </c>
      <c r="O331" t="str">
        <f t="shared" si="17"/>
        <v>Dark</v>
      </c>
      <c r="P331" t="str">
        <f>_xlfn.XLOOKUP(C331,customers!$A$1:$A$1001,customers!$I$1:$I$1001,0)</f>
        <v>Yes</v>
      </c>
    </row>
    <row r="332" spans="1:16" x14ac:dyDescent="0.3">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INDEX(products!$A$1:$G$49,MATCH('Working Sheet'!$D332,products!$A$1:$A$49,0),MATCH('Working Sheet'!I$1,products!$A$1:$G$1,0))</f>
        <v>Rob</v>
      </c>
      <c r="J332" t="str">
        <f>INDEX(products!$A$1:$G$49,MATCH('Working Sheet'!$D332,products!$A$1:$A$49,0),MATCH('Working Sheet'!J$1,products!$A$1:$G$1,0))</f>
        <v>D</v>
      </c>
      <c r="K332" s="7">
        <f>INDEX(products!$A$1:$G$49,MATCH('Working Sheet'!$D332,products!$A$1:$A$49,0),MATCH('Working Sheet'!K$1,products!$A$1:$G$1,0))</f>
        <v>0.5</v>
      </c>
      <c r="L332" s="8">
        <f>INDEX(products!$A$1:$G$49,MATCH('Working Sheet'!$D332,products!$A$1:$A$49,0),MATCH('Working Sheet'!L$1,products!$A$1:$G$1,0))</f>
        <v>5.3699999999999992</v>
      </c>
      <c r="M332" s="8">
        <f t="shared" si="15"/>
        <v>16.11</v>
      </c>
      <c r="N332" s="4" t="str">
        <f t="shared" si="16"/>
        <v>Robusta</v>
      </c>
      <c r="O332" t="str">
        <f t="shared" si="17"/>
        <v>Dark</v>
      </c>
      <c r="P332" t="str">
        <f>_xlfn.XLOOKUP(C332,customers!$A$1:$A$1001,customers!$I$1:$I$1001,0)</f>
        <v>No</v>
      </c>
    </row>
    <row r="333" spans="1:16" x14ac:dyDescent="0.3">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INDEX(products!$A$1:$G$49,MATCH('Working Sheet'!$D333,products!$A$1:$A$49,0),MATCH('Working Sheet'!I$1,products!$A$1:$G$1,0))</f>
        <v>Rob</v>
      </c>
      <c r="J333" t="str">
        <f>INDEX(products!$A$1:$G$49,MATCH('Working Sheet'!$D333,products!$A$1:$A$49,0),MATCH('Working Sheet'!J$1,products!$A$1:$G$1,0))</f>
        <v>M</v>
      </c>
      <c r="K333" s="7">
        <f>INDEX(products!$A$1:$G$49,MATCH('Working Sheet'!$D333,products!$A$1:$A$49,0),MATCH('Working Sheet'!K$1,products!$A$1:$G$1,0))</f>
        <v>2.5</v>
      </c>
      <c r="L333" s="8">
        <f>INDEX(products!$A$1:$G$49,MATCH('Working Sheet'!$D333,products!$A$1:$A$49,0),MATCH('Working Sheet'!L$1,products!$A$1:$G$1,0))</f>
        <v>22.884999999999998</v>
      </c>
      <c r="M333" s="8">
        <f t="shared" si="15"/>
        <v>22.884999999999998</v>
      </c>
      <c r="N333" s="4" t="str">
        <f t="shared" si="16"/>
        <v>Robusta</v>
      </c>
      <c r="O333" t="str">
        <f t="shared" si="17"/>
        <v>Medium</v>
      </c>
      <c r="P333" t="str">
        <f>_xlfn.XLOOKUP(C333,customers!$A$1:$A$1001,customers!$I$1:$I$1001,0)</f>
        <v>Yes</v>
      </c>
    </row>
    <row r="334" spans="1:16" x14ac:dyDescent="0.3">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INDEX(products!$A$1:$G$49,MATCH('Working Sheet'!$D334,products!$A$1:$A$49,0),MATCH('Working Sheet'!I$1,products!$A$1:$G$1,0))</f>
        <v>Ara</v>
      </c>
      <c r="J334" t="str">
        <f>INDEX(products!$A$1:$G$49,MATCH('Working Sheet'!$D334,products!$A$1:$A$49,0),MATCH('Working Sheet'!J$1,products!$A$1:$G$1,0))</f>
        <v>D</v>
      </c>
      <c r="K334" s="7">
        <f>INDEX(products!$A$1:$G$49,MATCH('Working Sheet'!$D334,products!$A$1:$A$49,0),MATCH('Working Sheet'!K$1,products!$A$1:$G$1,0))</f>
        <v>0.5</v>
      </c>
      <c r="L334" s="8">
        <f>INDEX(products!$A$1:$G$49,MATCH('Working Sheet'!$D334,products!$A$1:$A$49,0),MATCH('Working Sheet'!L$1,products!$A$1:$G$1,0))</f>
        <v>5.97</v>
      </c>
      <c r="M334" s="8">
        <f t="shared" si="15"/>
        <v>17.91</v>
      </c>
      <c r="N334" s="4" t="str">
        <f t="shared" si="16"/>
        <v>Arabica</v>
      </c>
      <c r="O334" t="str">
        <f t="shared" si="17"/>
        <v>Dark</v>
      </c>
      <c r="P334" t="str">
        <f>_xlfn.XLOOKUP(C334,customers!$A$1:$A$1001,customers!$I$1:$I$1001,0)</f>
        <v>Yes</v>
      </c>
    </row>
    <row r="335" spans="1:16" x14ac:dyDescent="0.3">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INDEX(products!$A$1:$G$49,MATCH('Working Sheet'!$D335,products!$A$1:$A$49,0),MATCH('Working Sheet'!I$1,products!$A$1:$G$1,0))</f>
        <v>Rob</v>
      </c>
      <c r="J335" t="str">
        <f>INDEX(products!$A$1:$G$49,MATCH('Working Sheet'!$D335,products!$A$1:$A$49,0),MATCH('Working Sheet'!J$1,products!$A$1:$G$1,0))</f>
        <v>M</v>
      </c>
      <c r="K335" s="7">
        <f>INDEX(products!$A$1:$G$49,MATCH('Working Sheet'!$D335,products!$A$1:$A$49,0),MATCH('Working Sheet'!K$1,products!$A$1:$G$1,0))</f>
        <v>0.5</v>
      </c>
      <c r="L335" s="8">
        <f>INDEX(products!$A$1:$G$49,MATCH('Working Sheet'!$D335,products!$A$1:$A$49,0),MATCH('Working Sheet'!L$1,products!$A$1:$G$1,0))</f>
        <v>5.97</v>
      </c>
      <c r="M335" s="8">
        <f t="shared" si="15"/>
        <v>23.88</v>
      </c>
      <c r="N335" s="4" t="str">
        <f t="shared" si="16"/>
        <v>Robusta</v>
      </c>
      <c r="O335" t="str">
        <f t="shared" si="17"/>
        <v>Medium</v>
      </c>
      <c r="P335" t="str">
        <f>_xlfn.XLOOKUP(C335,customers!$A$1:$A$1001,customers!$I$1:$I$1001,0)</f>
        <v>Yes</v>
      </c>
    </row>
    <row r="336" spans="1:16" x14ac:dyDescent="0.3">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INDEX(products!$A$1:$G$49,MATCH('Working Sheet'!$D336,products!$A$1:$A$49,0),MATCH('Working Sheet'!I$1,products!$A$1:$G$1,0))</f>
        <v>Rob</v>
      </c>
      <c r="J336" t="str">
        <f>INDEX(products!$A$1:$G$49,MATCH('Working Sheet'!$D336,products!$A$1:$A$49,0),MATCH('Working Sheet'!J$1,products!$A$1:$G$1,0))</f>
        <v>L</v>
      </c>
      <c r="K336" s="7">
        <f>INDEX(products!$A$1:$G$49,MATCH('Working Sheet'!$D336,products!$A$1:$A$49,0),MATCH('Working Sheet'!K$1,products!$A$1:$G$1,0))</f>
        <v>1</v>
      </c>
      <c r="L336" s="8">
        <f>INDEX(products!$A$1:$G$49,MATCH('Working Sheet'!$D336,products!$A$1:$A$49,0),MATCH('Working Sheet'!L$1,products!$A$1:$G$1,0))</f>
        <v>11.95</v>
      </c>
      <c r="M336" s="8">
        <f t="shared" si="15"/>
        <v>59.75</v>
      </c>
      <c r="N336" s="4" t="str">
        <f t="shared" si="16"/>
        <v>Robusta</v>
      </c>
      <c r="O336" t="str">
        <f t="shared" si="17"/>
        <v>Light</v>
      </c>
      <c r="P336" t="str">
        <f>_xlfn.XLOOKUP(C336,customers!$A$1:$A$1001,customers!$I$1:$I$1001,0)</f>
        <v>No</v>
      </c>
    </row>
    <row r="337" spans="1:16" x14ac:dyDescent="0.3">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INDEX(products!$A$1:$G$49,MATCH('Working Sheet'!$D337,products!$A$1:$A$49,0),MATCH('Working Sheet'!I$1,products!$A$1:$G$1,0))</f>
        <v>Lib</v>
      </c>
      <c r="J337" t="str">
        <f>INDEX(products!$A$1:$G$49,MATCH('Working Sheet'!$D337,products!$A$1:$A$49,0),MATCH('Working Sheet'!J$1,products!$A$1:$G$1,0))</f>
        <v>L</v>
      </c>
      <c r="K337" s="7">
        <f>INDEX(products!$A$1:$G$49,MATCH('Working Sheet'!$D337,products!$A$1:$A$49,0),MATCH('Working Sheet'!K$1,products!$A$1:$G$1,0))</f>
        <v>0.2</v>
      </c>
      <c r="L337" s="8">
        <f>INDEX(products!$A$1:$G$49,MATCH('Working Sheet'!$D337,products!$A$1:$A$49,0),MATCH('Working Sheet'!L$1,products!$A$1:$G$1,0))</f>
        <v>4.7549999999999999</v>
      </c>
      <c r="M337" s="8">
        <f t="shared" si="15"/>
        <v>28.53</v>
      </c>
      <c r="N337" s="4" t="str">
        <f t="shared" si="16"/>
        <v>Liberica</v>
      </c>
      <c r="O337" t="str">
        <f t="shared" si="17"/>
        <v>Light</v>
      </c>
      <c r="P337" t="str">
        <f>_xlfn.XLOOKUP(C337,customers!$A$1:$A$1001,customers!$I$1:$I$1001,0)</f>
        <v>Yes</v>
      </c>
    </row>
    <row r="338" spans="1:16" x14ac:dyDescent="0.3">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INDEX(products!$A$1:$G$49,MATCH('Working Sheet'!$D338,products!$A$1:$A$49,0),MATCH('Working Sheet'!I$1,products!$A$1:$G$1,0))</f>
        <v>Ara</v>
      </c>
      <c r="J338" t="str">
        <f>INDEX(products!$A$1:$G$49,MATCH('Working Sheet'!$D338,products!$A$1:$A$49,0),MATCH('Working Sheet'!J$1,products!$A$1:$G$1,0))</f>
        <v>M</v>
      </c>
      <c r="K338" s="7">
        <f>INDEX(products!$A$1:$G$49,MATCH('Working Sheet'!$D338,products!$A$1:$A$49,0),MATCH('Working Sheet'!K$1,products!$A$1:$G$1,0))</f>
        <v>1</v>
      </c>
      <c r="L338" s="8">
        <f>INDEX(products!$A$1:$G$49,MATCH('Working Sheet'!$D338,products!$A$1:$A$49,0),MATCH('Working Sheet'!L$1,products!$A$1:$G$1,0))</f>
        <v>11.25</v>
      </c>
      <c r="M338" s="8">
        <f t="shared" si="15"/>
        <v>45</v>
      </c>
      <c r="N338" s="4" t="str">
        <f t="shared" si="16"/>
        <v>Arabica</v>
      </c>
      <c r="O338" t="str">
        <f t="shared" si="17"/>
        <v>Medium</v>
      </c>
      <c r="P338" t="str">
        <f>_xlfn.XLOOKUP(C338,customers!$A$1:$A$1001,customers!$I$1:$I$1001,0)</f>
        <v>No</v>
      </c>
    </row>
    <row r="339" spans="1:16" x14ac:dyDescent="0.3">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INDEX(products!$A$1:$G$49,MATCH('Working Sheet'!$D339,products!$A$1:$A$49,0),MATCH('Working Sheet'!I$1,products!$A$1:$G$1,0))</f>
        <v>Exc</v>
      </c>
      <c r="J339" t="str">
        <f>INDEX(products!$A$1:$G$49,MATCH('Working Sheet'!$D339,products!$A$1:$A$49,0),MATCH('Working Sheet'!J$1,products!$A$1:$G$1,0))</f>
        <v>D</v>
      </c>
      <c r="K339" s="7">
        <f>INDEX(products!$A$1:$G$49,MATCH('Working Sheet'!$D339,products!$A$1:$A$49,0),MATCH('Working Sheet'!K$1,products!$A$1:$G$1,0))</f>
        <v>2.5</v>
      </c>
      <c r="L339" s="8">
        <f>INDEX(products!$A$1:$G$49,MATCH('Working Sheet'!$D339,products!$A$1:$A$49,0),MATCH('Working Sheet'!L$1,products!$A$1:$G$1,0))</f>
        <v>27.945</v>
      </c>
      <c r="M339" s="8">
        <f t="shared" si="15"/>
        <v>55.89</v>
      </c>
      <c r="N339" s="4" t="str">
        <f t="shared" si="16"/>
        <v>Excelsa</v>
      </c>
      <c r="O339" t="str">
        <f t="shared" si="17"/>
        <v>Dark</v>
      </c>
      <c r="P339" t="str">
        <f>_xlfn.XLOOKUP(C339,customers!$A$1:$A$1001,customers!$I$1:$I$1001,0)</f>
        <v>No</v>
      </c>
    </row>
    <row r="340" spans="1:16" x14ac:dyDescent="0.3">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INDEX(products!$A$1:$G$49,MATCH('Working Sheet'!$D340,products!$A$1:$A$49,0),MATCH('Working Sheet'!I$1,products!$A$1:$G$1,0))</f>
        <v>Exc</v>
      </c>
      <c r="J340" t="str">
        <f>INDEX(products!$A$1:$G$49,MATCH('Working Sheet'!$D340,products!$A$1:$A$49,0),MATCH('Working Sheet'!J$1,products!$A$1:$G$1,0))</f>
        <v>L</v>
      </c>
      <c r="K340" s="7">
        <f>INDEX(products!$A$1:$G$49,MATCH('Working Sheet'!$D340,products!$A$1:$A$49,0),MATCH('Working Sheet'!K$1,products!$A$1:$G$1,0))</f>
        <v>1</v>
      </c>
      <c r="L340" s="8">
        <f>INDEX(products!$A$1:$G$49,MATCH('Working Sheet'!$D340,products!$A$1:$A$49,0),MATCH('Working Sheet'!L$1,products!$A$1:$G$1,0))</f>
        <v>14.85</v>
      </c>
      <c r="M340" s="8">
        <f t="shared" si="15"/>
        <v>59.4</v>
      </c>
      <c r="N340" s="4" t="str">
        <f t="shared" si="16"/>
        <v>Excelsa</v>
      </c>
      <c r="O340" t="str">
        <f t="shared" si="17"/>
        <v>Light</v>
      </c>
      <c r="P340" t="str">
        <f>_xlfn.XLOOKUP(C340,customers!$A$1:$A$1001,customers!$I$1:$I$1001,0)</f>
        <v>No</v>
      </c>
    </row>
    <row r="341" spans="1:16" x14ac:dyDescent="0.3">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INDEX(products!$A$1:$G$49,MATCH('Working Sheet'!$D341,products!$A$1:$A$49,0),MATCH('Working Sheet'!I$1,products!$A$1:$G$1,0))</f>
        <v>Exc</v>
      </c>
      <c r="J341" t="str">
        <f>INDEX(products!$A$1:$G$49,MATCH('Working Sheet'!$D341,products!$A$1:$A$49,0),MATCH('Working Sheet'!J$1,products!$A$1:$G$1,0))</f>
        <v>D</v>
      </c>
      <c r="K341" s="7">
        <f>INDEX(products!$A$1:$G$49,MATCH('Working Sheet'!$D341,products!$A$1:$A$49,0),MATCH('Working Sheet'!K$1,products!$A$1:$G$1,0))</f>
        <v>0.2</v>
      </c>
      <c r="L341" s="8">
        <f>INDEX(products!$A$1:$G$49,MATCH('Working Sheet'!$D341,products!$A$1:$A$49,0),MATCH('Working Sheet'!L$1,products!$A$1:$G$1,0))</f>
        <v>3.645</v>
      </c>
      <c r="M341" s="8">
        <f t="shared" si="15"/>
        <v>7.29</v>
      </c>
      <c r="N341" s="4" t="str">
        <f t="shared" si="16"/>
        <v>Excelsa</v>
      </c>
      <c r="O341" t="str">
        <f t="shared" si="17"/>
        <v>Dark</v>
      </c>
      <c r="P341" t="str">
        <f>_xlfn.XLOOKUP(C341,customers!$A$1:$A$1001,customers!$I$1:$I$1001,0)</f>
        <v>Yes</v>
      </c>
    </row>
    <row r="342" spans="1:16" x14ac:dyDescent="0.3">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INDEX(products!$A$1:$G$49,MATCH('Working Sheet'!$D342,products!$A$1:$A$49,0),MATCH('Working Sheet'!I$1,products!$A$1:$G$1,0))</f>
        <v>Exc</v>
      </c>
      <c r="J342" t="str">
        <f>INDEX(products!$A$1:$G$49,MATCH('Working Sheet'!$D342,products!$A$1:$A$49,0),MATCH('Working Sheet'!J$1,products!$A$1:$G$1,0))</f>
        <v>D</v>
      </c>
      <c r="K342" s="7">
        <f>INDEX(products!$A$1:$G$49,MATCH('Working Sheet'!$D342,products!$A$1:$A$49,0),MATCH('Working Sheet'!K$1,products!$A$1:$G$1,0))</f>
        <v>0.5</v>
      </c>
      <c r="L342" s="8">
        <f>INDEX(products!$A$1:$G$49,MATCH('Working Sheet'!$D342,products!$A$1:$A$49,0),MATCH('Working Sheet'!L$1,products!$A$1:$G$1,0))</f>
        <v>7.29</v>
      </c>
      <c r="M342" s="8">
        <f t="shared" si="15"/>
        <v>7.29</v>
      </c>
      <c r="N342" s="4" t="str">
        <f t="shared" si="16"/>
        <v>Excelsa</v>
      </c>
      <c r="O342" t="str">
        <f t="shared" si="17"/>
        <v>Dark</v>
      </c>
      <c r="P342" t="str">
        <f>_xlfn.XLOOKUP(C342,customers!$A$1:$A$1001,customers!$I$1:$I$1001,0)</f>
        <v>Yes</v>
      </c>
    </row>
    <row r="343" spans="1:16" x14ac:dyDescent="0.3">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INDEX(products!$A$1:$G$49,MATCH('Working Sheet'!$D343,products!$A$1:$A$49,0),MATCH('Working Sheet'!I$1,products!$A$1:$G$1,0))</f>
        <v>Exc</v>
      </c>
      <c r="J343" t="str">
        <f>INDEX(products!$A$1:$G$49,MATCH('Working Sheet'!$D343,products!$A$1:$A$49,0),MATCH('Working Sheet'!J$1,products!$A$1:$G$1,0))</f>
        <v>L</v>
      </c>
      <c r="K343" s="7">
        <f>INDEX(products!$A$1:$G$49,MATCH('Working Sheet'!$D343,products!$A$1:$A$49,0),MATCH('Working Sheet'!K$1,products!$A$1:$G$1,0))</f>
        <v>0.5</v>
      </c>
      <c r="L343" s="8">
        <f>INDEX(products!$A$1:$G$49,MATCH('Working Sheet'!$D343,products!$A$1:$A$49,0),MATCH('Working Sheet'!L$1,products!$A$1:$G$1,0))</f>
        <v>8.91</v>
      </c>
      <c r="M343" s="8">
        <f t="shared" si="15"/>
        <v>17.82</v>
      </c>
      <c r="N343" s="4" t="str">
        <f t="shared" si="16"/>
        <v>Excelsa</v>
      </c>
      <c r="O343" t="str">
        <f t="shared" si="17"/>
        <v>Light</v>
      </c>
      <c r="P343" t="str">
        <f>_xlfn.XLOOKUP(C343,customers!$A$1:$A$1001,customers!$I$1:$I$1001,0)</f>
        <v>No</v>
      </c>
    </row>
    <row r="344" spans="1:16" x14ac:dyDescent="0.3">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INDEX(products!$A$1:$G$49,MATCH('Working Sheet'!$D344,products!$A$1:$A$49,0),MATCH('Working Sheet'!I$1,products!$A$1:$G$1,0))</f>
        <v>Lib</v>
      </c>
      <c r="J344" t="str">
        <f>INDEX(products!$A$1:$G$49,MATCH('Working Sheet'!$D344,products!$A$1:$A$49,0),MATCH('Working Sheet'!J$1,products!$A$1:$G$1,0))</f>
        <v>D</v>
      </c>
      <c r="K344" s="7">
        <f>INDEX(products!$A$1:$G$49,MATCH('Working Sheet'!$D344,products!$A$1:$A$49,0),MATCH('Working Sheet'!K$1,products!$A$1:$G$1,0))</f>
        <v>0.5</v>
      </c>
      <c r="L344" s="8">
        <f>INDEX(products!$A$1:$G$49,MATCH('Working Sheet'!$D344,products!$A$1:$A$49,0),MATCH('Working Sheet'!L$1,products!$A$1:$G$1,0))</f>
        <v>7.77</v>
      </c>
      <c r="M344" s="8">
        <f t="shared" si="15"/>
        <v>38.849999999999994</v>
      </c>
      <c r="N344" s="4" t="str">
        <f t="shared" si="16"/>
        <v>Liberica</v>
      </c>
      <c r="O344" t="str">
        <f t="shared" si="17"/>
        <v>Dark</v>
      </c>
      <c r="P344" t="str">
        <f>_xlfn.XLOOKUP(C344,customers!$A$1:$A$1001,customers!$I$1:$I$1001,0)</f>
        <v>No</v>
      </c>
    </row>
    <row r="345" spans="1:16" x14ac:dyDescent="0.3">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INDEX(products!$A$1:$G$49,MATCH('Working Sheet'!$D345,products!$A$1:$A$49,0),MATCH('Working Sheet'!I$1,products!$A$1:$G$1,0))</f>
        <v>Rob</v>
      </c>
      <c r="J345" t="str">
        <f>INDEX(products!$A$1:$G$49,MATCH('Working Sheet'!$D345,products!$A$1:$A$49,0),MATCH('Working Sheet'!J$1,products!$A$1:$G$1,0))</f>
        <v>D</v>
      </c>
      <c r="K345" s="7">
        <f>INDEX(products!$A$1:$G$49,MATCH('Working Sheet'!$D345,products!$A$1:$A$49,0),MATCH('Working Sheet'!K$1,products!$A$1:$G$1,0))</f>
        <v>0.5</v>
      </c>
      <c r="L345" s="8">
        <f>INDEX(products!$A$1:$G$49,MATCH('Working Sheet'!$D345,products!$A$1:$A$49,0),MATCH('Working Sheet'!L$1,products!$A$1:$G$1,0))</f>
        <v>5.3699999999999992</v>
      </c>
      <c r="M345" s="8">
        <f t="shared" si="15"/>
        <v>32.22</v>
      </c>
      <c r="N345" s="4" t="str">
        <f t="shared" si="16"/>
        <v>Robusta</v>
      </c>
      <c r="O345" t="str">
        <f t="shared" si="17"/>
        <v>Dark</v>
      </c>
      <c r="P345" t="str">
        <f>_xlfn.XLOOKUP(C345,customers!$A$1:$A$1001,customers!$I$1:$I$1001,0)</f>
        <v>No</v>
      </c>
    </row>
    <row r="346" spans="1:16" x14ac:dyDescent="0.3">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INDEX(products!$A$1:$G$49,MATCH('Working Sheet'!$D346,products!$A$1:$A$49,0),MATCH('Working Sheet'!I$1,products!$A$1:$G$1,0))</f>
        <v>Rob</v>
      </c>
      <c r="J346" t="str">
        <f>INDEX(products!$A$1:$G$49,MATCH('Working Sheet'!$D346,products!$A$1:$A$49,0),MATCH('Working Sheet'!J$1,products!$A$1:$G$1,0))</f>
        <v>M</v>
      </c>
      <c r="K346" s="7">
        <f>INDEX(products!$A$1:$G$49,MATCH('Working Sheet'!$D346,products!$A$1:$A$49,0),MATCH('Working Sheet'!K$1,products!$A$1:$G$1,0))</f>
        <v>1</v>
      </c>
      <c r="L346" s="8">
        <f>INDEX(products!$A$1:$G$49,MATCH('Working Sheet'!$D346,products!$A$1:$A$49,0),MATCH('Working Sheet'!L$1,products!$A$1:$G$1,0))</f>
        <v>9.9499999999999993</v>
      </c>
      <c r="M346" s="8">
        <f t="shared" si="15"/>
        <v>19.899999999999999</v>
      </c>
      <c r="N346" s="4" t="str">
        <f t="shared" si="16"/>
        <v>Robusta</v>
      </c>
      <c r="O346" t="str">
        <f t="shared" si="17"/>
        <v>Medium</v>
      </c>
      <c r="P346" t="str">
        <f>_xlfn.XLOOKUP(C346,customers!$A$1:$A$1001,customers!$I$1:$I$1001,0)</f>
        <v>Yes</v>
      </c>
    </row>
    <row r="347" spans="1:16" x14ac:dyDescent="0.3">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INDEX(products!$A$1:$G$49,MATCH('Working Sheet'!$D347,products!$A$1:$A$49,0),MATCH('Working Sheet'!I$1,products!$A$1:$G$1,0))</f>
        <v>Rob</v>
      </c>
      <c r="J347" t="str">
        <f>INDEX(products!$A$1:$G$49,MATCH('Working Sheet'!$D347,products!$A$1:$A$49,0),MATCH('Working Sheet'!J$1,products!$A$1:$G$1,0))</f>
        <v>L</v>
      </c>
      <c r="K347" s="7">
        <f>INDEX(products!$A$1:$G$49,MATCH('Working Sheet'!$D347,products!$A$1:$A$49,0),MATCH('Working Sheet'!K$1,products!$A$1:$G$1,0))</f>
        <v>1</v>
      </c>
      <c r="L347" s="8">
        <f>INDEX(products!$A$1:$G$49,MATCH('Working Sheet'!$D347,products!$A$1:$A$49,0),MATCH('Working Sheet'!L$1,products!$A$1:$G$1,0))</f>
        <v>11.95</v>
      </c>
      <c r="M347" s="8">
        <f t="shared" si="15"/>
        <v>59.75</v>
      </c>
      <c r="N347" s="4" t="str">
        <f t="shared" si="16"/>
        <v>Robusta</v>
      </c>
      <c r="O347" t="str">
        <f t="shared" si="17"/>
        <v>Light</v>
      </c>
      <c r="P347" t="str">
        <f>_xlfn.XLOOKUP(C347,customers!$A$1:$A$1001,customers!$I$1:$I$1001,0)</f>
        <v>No</v>
      </c>
    </row>
    <row r="348" spans="1:16" x14ac:dyDescent="0.3">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INDEX(products!$A$1:$G$49,MATCH('Working Sheet'!$D348,products!$A$1:$A$49,0),MATCH('Working Sheet'!I$1,products!$A$1:$G$1,0))</f>
        <v>Ara</v>
      </c>
      <c r="J348" t="str">
        <f>INDEX(products!$A$1:$G$49,MATCH('Working Sheet'!$D348,products!$A$1:$A$49,0),MATCH('Working Sheet'!J$1,products!$A$1:$G$1,0))</f>
        <v>L</v>
      </c>
      <c r="K348" s="7">
        <f>INDEX(products!$A$1:$G$49,MATCH('Working Sheet'!$D348,products!$A$1:$A$49,0),MATCH('Working Sheet'!K$1,products!$A$1:$G$1,0))</f>
        <v>0.5</v>
      </c>
      <c r="L348" s="8">
        <f>INDEX(products!$A$1:$G$49,MATCH('Working Sheet'!$D348,products!$A$1:$A$49,0),MATCH('Working Sheet'!L$1,products!$A$1:$G$1,0))</f>
        <v>7.77</v>
      </c>
      <c r="M348" s="8">
        <f t="shared" si="15"/>
        <v>23.31</v>
      </c>
      <c r="N348" s="4" t="str">
        <f t="shared" si="16"/>
        <v>Arabica</v>
      </c>
      <c r="O348" t="str">
        <f t="shared" si="17"/>
        <v>Light</v>
      </c>
      <c r="P348" t="str">
        <f>_xlfn.XLOOKUP(C348,customers!$A$1:$A$1001,customers!$I$1:$I$1001,0)</f>
        <v>Yes</v>
      </c>
    </row>
    <row r="349" spans="1:16" x14ac:dyDescent="0.3">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INDEX(products!$A$1:$G$49,MATCH('Working Sheet'!$D349,products!$A$1:$A$49,0),MATCH('Working Sheet'!I$1,products!$A$1:$G$1,0))</f>
        <v>Lib</v>
      </c>
      <c r="J349" t="str">
        <f>INDEX(products!$A$1:$G$49,MATCH('Working Sheet'!$D349,products!$A$1:$A$49,0),MATCH('Working Sheet'!J$1,products!$A$1:$G$1,0))</f>
        <v>M</v>
      </c>
      <c r="K349" s="7">
        <f>INDEX(products!$A$1:$G$49,MATCH('Working Sheet'!$D349,products!$A$1:$A$49,0),MATCH('Working Sheet'!K$1,products!$A$1:$G$1,0))</f>
        <v>1</v>
      </c>
      <c r="L349" s="8">
        <f>INDEX(products!$A$1:$G$49,MATCH('Working Sheet'!$D349,products!$A$1:$A$49,0),MATCH('Working Sheet'!L$1,products!$A$1:$G$1,0))</f>
        <v>14.55</v>
      </c>
      <c r="M349" s="8">
        <f t="shared" si="15"/>
        <v>43.650000000000006</v>
      </c>
      <c r="N349" s="4" t="str">
        <f t="shared" si="16"/>
        <v>Liberica</v>
      </c>
      <c r="O349" t="str">
        <f t="shared" si="17"/>
        <v>Medium</v>
      </c>
      <c r="P349" t="str">
        <f>_xlfn.XLOOKUP(C349,customers!$A$1:$A$1001,customers!$I$1:$I$1001,0)</f>
        <v>No</v>
      </c>
    </row>
    <row r="350" spans="1:16" x14ac:dyDescent="0.3">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INDEX(products!$A$1:$G$49,MATCH('Working Sheet'!$D350,products!$A$1:$A$49,0),MATCH('Working Sheet'!I$1,products!$A$1:$G$1,0))</f>
        <v>Exc</v>
      </c>
      <c r="J350" t="str">
        <f>INDEX(products!$A$1:$G$49,MATCH('Working Sheet'!$D350,products!$A$1:$A$49,0),MATCH('Working Sheet'!J$1,products!$A$1:$G$1,0))</f>
        <v>L</v>
      </c>
      <c r="K350" s="7">
        <f>INDEX(products!$A$1:$G$49,MATCH('Working Sheet'!$D350,products!$A$1:$A$49,0),MATCH('Working Sheet'!K$1,products!$A$1:$G$1,0))</f>
        <v>2.5</v>
      </c>
      <c r="L350" s="8">
        <f>INDEX(products!$A$1:$G$49,MATCH('Working Sheet'!$D350,products!$A$1:$A$49,0),MATCH('Working Sheet'!L$1,products!$A$1:$G$1,0))</f>
        <v>34.154999999999994</v>
      </c>
      <c r="M350" s="8">
        <f t="shared" si="15"/>
        <v>204.92999999999995</v>
      </c>
      <c r="N350" s="4" t="str">
        <f t="shared" si="16"/>
        <v>Excelsa</v>
      </c>
      <c r="O350" t="str">
        <f t="shared" si="17"/>
        <v>Light</v>
      </c>
      <c r="P350" t="str">
        <f>_xlfn.XLOOKUP(C350,customers!$A$1:$A$1001,customers!$I$1:$I$1001,0)</f>
        <v>No</v>
      </c>
    </row>
    <row r="351" spans="1:16" x14ac:dyDescent="0.3">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INDEX(products!$A$1:$G$49,MATCH('Working Sheet'!$D351,products!$A$1:$A$49,0),MATCH('Working Sheet'!I$1,products!$A$1:$G$1,0))</f>
        <v>Rob</v>
      </c>
      <c r="J351" t="str">
        <f>INDEX(products!$A$1:$G$49,MATCH('Working Sheet'!$D351,products!$A$1:$A$49,0),MATCH('Working Sheet'!J$1,products!$A$1:$G$1,0))</f>
        <v>L</v>
      </c>
      <c r="K351" s="7">
        <f>INDEX(products!$A$1:$G$49,MATCH('Working Sheet'!$D351,products!$A$1:$A$49,0),MATCH('Working Sheet'!K$1,products!$A$1:$G$1,0))</f>
        <v>0.2</v>
      </c>
      <c r="L351" s="8">
        <f>INDEX(products!$A$1:$G$49,MATCH('Working Sheet'!$D351,products!$A$1:$A$49,0),MATCH('Working Sheet'!L$1,products!$A$1:$G$1,0))</f>
        <v>3.5849999999999995</v>
      </c>
      <c r="M351" s="8">
        <f t="shared" si="15"/>
        <v>14.339999999999998</v>
      </c>
      <c r="N351" s="4" t="str">
        <f t="shared" si="16"/>
        <v>Robusta</v>
      </c>
      <c r="O351" t="str">
        <f t="shared" si="17"/>
        <v>Light</v>
      </c>
      <c r="P351" t="str">
        <f>_xlfn.XLOOKUP(C351,customers!$A$1:$A$1001,customers!$I$1:$I$1001,0)</f>
        <v>No</v>
      </c>
    </row>
    <row r="352" spans="1:16" x14ac:dyDescent="0.3">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INDEX(products!$A$1:$G$49,MATCH('Working Sheet'!$D352,products!$A$1:$A$49,0),MATCH('Working Sheet'!I$1,products!$A$1:$G$1,0))</f>
        <v>Ara</v>
      </c>
      <c r="J352" t="str">
        <f>INDEX(products!$A$1:$G$49,MATCH('Working Sheet'!$D352,products!$A$1:$A$49,0),MATCH('Working Sheet'!J$1,products!$A$1:$G$1,0))</f>
        <v>D</v>
      </c>
      <c r="K352" s="7">
        <f>INDEX(products!$A$1:$G$49,MATCH('Working Sheet'!$D352,products!$A$1:$A$49,0),MATCH('Working Sheet'!K$1,products!$A$1:$G$1,0))</f>
        <v>0.5</v>
      </c>
      <c r="L352" s="8">
        <f>INDEX(products!$A$1:$G$49,MATCH('Working Sheet'!$D352,products!$A$1:$A$49,0),MATCH('Working Sheet'!L$1,products!$A$1:$G$1,0))</f>
        <v>5.97</v>
      </c>
      <c r="M352" s="8">
        <f t="shared" si="15"/>
        <v>23.88</v>
      </c>
      <c r="N352" s="4" t="str">
        <f t="shared" si="16"/>
        <v>Arabica</v>
      </c>
      <c r="O352" t="str">
        <f t="shared" si="17"/>
        <v>Dark</v>
      </c>
      <c r="P352" t="str">
        <f>_xlfn.XLOOKUP(C352,customers!$A$1:$A$1001,customers!$I$1:$I$1001,0)</f>
        <v>No</v>
      </c>
    </row>
    <row r="353" spans="1:16" x14ac:dyDescent="0.3">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INDEX(products!$A$1:$G$49,MATCH('Working Sheet'!$D353,products!$A$1:$A$49,0),MATCH('Working Sheet'!I$1,products!$A$1:$G$1,0))</f>
        <v>Ara</v>
      </c>
      <c r="J353" t="str">
        <f>INDEX(products!$A$1:$G$49,MATCH('Working Sheet'!$D353,products!$A$1:$A$49,0),MATCH('Working Sheet'!J$1,products!$A$1:$G$1,0))</f>
        <v>M</v>
      </c>
      <c r="K353" s="7">
        <f>INDEX(products!$A$1:$G$49,MATCH('Working Sheet'!$D353,products!$A$1:$A$49,0),MATCH('Working Sheet'!K$1,products!$A$1:$G$1,0))</f>
        <v>1</v>
      </c>
      <c r="L353" s="8">
        <f>INDEX(products!$A$1:$G$49,MATCH('Working Sheet'!$D353,products!$A$1:$A$49,0),MATCH('Working Sheet'!L$1,products!$A$1:$G$1,0))</f>
        <v>11.25</v>
      </c>
      <c r="M353" s="8">
        <f t="shared" si="15"/>
        <v>22.5</v>
      </c>
      <c r="N353" s="4" t="str">
        <f t="shared" si="16"/>
        <v>Arabica</v>
      </c>
      <c r="O353" t="str">
        <f t="shared" si="17"/>
        <v>Medium</v>
      </c>
      <c r="P353" t="str">
        <f>_xlfn.XLOOKUP(C353,customers!$A$1:$A$1001,customers!$I$1:$I$1001,0)</f>
        <v>No</v>
      </c>
    </row>
    <row r="354" spans="1:16" x14ac:dyDescent="0.3">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INDEX(products!$A$1:$G$49,MATCH('Working Sheet'!$D354,products!$A$1:$A$49,0),MATCH('Working Sheet'!I$1,products!$A$1:$G$1,0))</f>
        <v>Exc</v>
      </c>
      <c r="J354" t="str">
        <f>INDEX(products!$A$1:$G$49,MATCH('Working Sheet'!$D354,products!$A$1:$A$49,0),MATCH('Working Sheet'!J$1,products!$A$1:$G$1,0))</f>
        <v>D</v>
      </c>
      <c r="K354" s="7">
        <f>INDEX(products!$A$1:$G$49,MATCH('Working Sheet'!$D354,products!$A$1:$A$49,0),MATCH('Working Sheet'!K$1,products!$A$1:$G$1,0))</f>
        <v>0.5</v>
      </c>
      <c r="L354" s="8">
        <f>INDEX(products!$A$1:$G$49,MATCH('Working Sheet'!$D354,products!$A$1:$A$49,0),MATCH('Working Sheet'!L$1,products!$A$1:$G$1,0))</f>
        <v>7.29</v>
      </c>
      <c r="M354" s="8">
        <f t="shared" si="15"/>
        <v>36.450000000000003</v>
      </c>
      <c r="N354" s="4" t="str">
        <f t="shared" si="16"/>
        <v>Excelsa</v>
      </c>
      <c r="O354" t="str">
        <f t="shared" si="17"/>
        <v>Dark</v>
      </c>
      <c r="P354" t="str">
        <f>_xlfn.XLOOKUP(C354,customers!$A$1:$A$1001,customers!$I$1:$I$1001,0)</f>
        <v>No</v>
      </c>
    </row>
    <row r="355" spans="1:16" x14ac:dyDescent="0.3">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INDEX(products!$A$1:$G$49,MATCH('Working Sheet'!$D355,products!$A$1:$A$49,0),MATCH('Working Sheet'!I$1,products!$A$1:$G$1,0))</f>
        <v>Ara</v>
      </c>
      <c r="J355" t="str">
        <f>INDEX(products!$A$1:$G$49,MATCH('Working Sheet'!$D355,products!$A$1:$A$49,0),MATCH('Working Sheet'!J$1,products!$A$1:$G$1,0))</f>
        <v>M</v>
      </c>
      <c r="K355" s="7">
        <f>INDEX(products!$A$1:$G$49,MATCH('Working Sheet'!$D355,products!$A$1:$A$49,0),MATCH('Working Sheet'!K$1,products!$A$1:$G$1,0))</f>
        <v>0.5</v>
      </c>
      <c r="L355" s="8">
        <f>INDEX(products!$A$1:$G$49,MATCH('Working Sheet'!$D355,products!$A$1:$A$49,0),MATCH('Working Sheet'!L$1,products!$A$1:$G$1,0))</f>
        <v>6.75</v>
      </c>
      <c r="M355" s="8">
        <f t="shared" si="15"/>
        <v>27</v>
      </c>
      <c r="N355" s="4" t="str">
        <f t="shared" si="16"/>
        <v>Arabica</v>
      </c>
      <c r="O355" t="str">
        <f t="shared" si="17"/>
        <v>Medium</v>
      </c>
      <c r="P355" t="str">
        <f>_xlfn.XLOOKUP(C355,customers!$A$1:$A$1001,customers!$I$1:$I$1001,0)</f>
        <v>Yes</v>
      </c>
    </row>
    <row r="356" spans="1:16" x14ac:dyDescent="0.3">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INDEX(products!$A$1:$G$49,MATCH('Working Sheet'!$D356,products!$A$1:$A$49,0),MATCH('Working Sheet'!I$1,products!$A$1:$G$1,0))</f>
        <v>Ara</v>
      </c>
      <c r="J356" t="str">
        <f>INDEX(products!$A$1:$G$49,MATCH('Working Sheet'!$D356,products!$A$1:$A$49,0),MATCH('Working Sheet'!J$1,products!$A$1:$G$1,0))</f>
        <v>M</v>
      </c>
      <c r="K356" s="7">
        <f>INDEX(products!$A$1:$G$49,MATCH('Working Sheet'!$D356,products!$A$1:$A$49,0),MATCH('Working Sheet'!K$1,products!$A$1:$G$1,0))</f>
        <v>2.5</v>
      </c>
      <c r="L356" s="8">
        <f>INDEX(products!$A$1:$G$49,MATCH('Working Sheet'!$D356,products!$A$1:$A$49,0),MATCH('Working Sheet'!L$1,products!$A$1:$G$1,0))</f>
        <v>25.874999999999996</v>
      </c>
      <c r="M356" s="8">
        <f t="shared" si="15"/>
        <v>155.24999999999997</v>
      </c>
      <c r="N356" s="4" t="str">
        <f t="shared" si="16"/>
        <v>Arabica</v>
      </c>
      <c r="O356" t="str">
        <f t="shared" si="17"/>
        <v>Medium</v>
      </c>
      <c r="P356" t="str">
        <f>_xlfn.XLOOKUP(C356,customers!$A$1:$A$1001,customers!$I$1:$I$1001,0)</f>
        <v>No</v>
      </c>
    </row>
    <row r="357" spans="1:16" x14ac:dyDescent="0.3">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INDEX(products!$A$1:$G$49,MATCH('Working Sheet'!$D357,products!$A$1:$A$49,0),MATCH('Working Sheet'!I$1,products!$A$1:$G$1,0))</f>
        <v>Ara</v>
      </c>
      <c r="J357" t="str">
        <f>INDEX(products!$A$1:$G$49,MATCH('Working Sheet'!$D357,products!$A$1:$A$49,0),MATCH('Working Sheet'!J$1,products!$A$1:$G$1,0))</f>
        <v>D</v>
      </c>
      <c r="K357" s="7">
        <f>INDEX(products!$A$1:$G$49,MATCH('Working Sheet'!$D357,products!$A$1:$A$49,0),MATCH('Working Sheet'!K$1,products!$A$1:$G$1,0))</f>
        <v>2.5</v>
      </c>
      <c r="L357" s="8">
        <f>INDEX(products!$A$1:$G$49,MATCH('Working Sheet'!$D357,products!$A$1:$A$49,0),MATCH('Working Sheet'!L$1,products!$A$1:$G$1,0))</f>
        <v>22.884999999999998</v>
      </c>
      <c r="M357" s="8">
        <f t="shared" si="15"/>
        <v>114.42499999999998</v>
      </c>
      <c r="N357" s="4" t="str">
        <f t="shared" si="16"/>
        <v>Arabica</v>
      </c>
      <c r="O357" t="str">
        <f t="shared" si="17"/>
        <v>Dark</v>
      </c>
      <c r="P357" t="str">
        <f>_xlfn.XLOOKUP(C357,customers!$A$1:$A$1001,customers!$I$1:$I$1001,0)</f>
        <v>Yes</v>
      </c>
    </row>
    <row r="358" spans="1:16" x14ac:dyDescent="0.3">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INDEX(products!$A$1:$G$49,MATCH('Working Sheet'!$D358,products!$A$1:$A$49,0),MATCH('Working Sheet'!I$1,products!$A$1:$G$1,0))</f>
        <v>Lib</v>
      </c>
      <c r="J358" t="str">
        <f>INDEX(products!$A$1:$G$49,MATCH('Working Sheet'!$D358,products!$A$1:$A$49,0),MATCH('Working Sheet'!J$1,products!$A$1:$G$1,0))</f>
        <v>D</v>
      </c>
      <c r="K358" s="7">
        <f>INDEX(products!$A$1:$G$49,MATCH('Working Sheet'!$D358,products!$A$1:$A$49,0),MATCH('Working Sheet'!K$1,products!$A$1:$G$1,0))</f>
        <v>1</v>
      </c>
      <c r="L358" s="8">
        <f>INDEX(products!$A$1:$G$49,MATCH('Working Sheet'!$D358,products!$A$1:$A$49,0),MATCH('Working Sheet'!L$1,products!$A$1:$G$1,0))</f>
        <v>12.95</v>
      </c>
      <c r="M358" s="8">
        <f t="shared" si="15"/>
        <v>51.8</v>
      </c>
      <c r="N358" s="4" t="str">
        <f t="shared" si="16"/>
        <v>Liberica</v>
      </c>
      <c r="O358" t="str">
        <f t="shared" si="17"/>
        <v>Dark</v>
      </c>
      <c r="P358" t="str">
        <f>_xlfn.XLOOKUP(C358,customers!$A$1:$A$1001,customers!$I$1:$I$1001,0)</f>
        <v>Yes</v>
      </c>
    </row>
    <row r="359" spans="1:16" x14ac:dyDescent="0.3">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INDEX(products!$A$1:$G$49,MATCH('Working Sheet'!$D359,products!$A$1:$A$49,0),MATCH('Working Sheet'!I$1,products!$A$1:$G$1,0))</f>
        <v>Ara</v>
      </c>
      <c r="J359" t="str">
        <f>INDEX(products!$A$1:$G$49,MATCH('Working Sheet'!$D359,products!$A$1:$A$49,0),MATCH('Working Sheet'!J$1,products!$A$1:$G$1,0))</f>
        <v>M</v>
      </c>
      <c r="K359" s="7">
        <f>INDEX(products!$A$1:$G$49,MATCH('Working Sheet'!$D359,products!$A$1:$A$49,0),MATCH('Working Sheet'!K$1,products!$A$1:$G$1,0))</f>
        <v>2.5</v>
      </c>
      <c r="L359" s="8">
        <f>INDEX(products!$A$1:$G$49,MATCH('Working Sheet'!$D359,products!$A$1:$A$49,0),MATCH('Working Sheet'!L$1,products!$A$1:$G$1,0))</f>
        <v>25.874999999999996</v>
      </c>
      <c r="M359" s="8">
        <f t="shared" si="15"/>
        <v>155.24999999999997</v>
      </c>
      <c r="N359" s="4" t="str">
        <f t="shared" si="16"/>
        <v>Arabica</v>
      </c>
      <c r="O359" t="str">
        <f t="shared" si="17"/>
        <v>Medium</v>
      </c>
      <c r="P359" t="str">
        <f>_xlfn.XLOOKUP(C359,customers!$A$1:$A$1001,customers!$I$1:$I$1001,0)</f>
        <v>No</v>
      </c>
    </row>
    <row r="360" spans="1:16" x14ac:dyDescent="0.3">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INDEX(products!$A$1:$G$49,MATCH('Working Sheet'!$D360,products!$A$1:$A$49,0),MATCH('Working Sheet'!I$1,products!$A$1:$G$1,0))</f>
        <v>Ara</v>
      </c>
      <c r="J360" t="str">
        <f>INDEX(products!$A$1:$G$49,MATCH('Working Sheet'!$D360,products!$A$1:$A$49,0),MATCH('Working Sheet'!J$1,products!$A$1:$G$1,0))</f>
        <v>L</v>
      </c>
      <c r="K360" s="7">
        <f>INDEX(products!$A$1:$G$49,MATCH('Working Sheet'!$D360,products!$A$1:$A$49,0),MATCH('Working Sheet'!K$1,products!$A$1:$G$1,0))</f>
        <v>2.5</v>
      </c>
      <c r="L360" s="8">
        <f>INDEX(products!$A$1:$G$49,MATCH('Working Sheet'!$D360,products!$A$1:$A$49,0),MATCH('Working Sheet'!L$1,products!$A$1:$G$1,0))</f>
        <v>29.784999999999997</v>
      </c>
      <c r="M360" s="8">
        <f t="shared" si="15"/>
        <v>29.784999999999997</v>
      </c>
      <c r="N360" s="4" t="str">
        <f t="shared" si="16"/>
        <v>Arabica</v>
      </c>
      <c r="O360" t="str">
        <f t="shared" si="17"/>
        <v>Light</v>
      </c>
      <c r="P360" t="str">
        <f>_xlfn.XLOOKUP(C360,customers!$A$1:$A$1001,customers!$I$1:$I$1001,0)</f>
        <v>No</v>
      </c>
    </row>
    <row r="361" spans="1:16" x14ac:dyDescent="0.3">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INDEX(products!$A$1:$G$49,MATCH('Working Sheet'!$D361,products!$A$1:$A$49,0),MATCH('Working Sheet'!I$1,products!$A$1:$G$1,0))</f>
        <v>Rob</v>
      </c>
      <c r="J361" t="str">
        <f>INDEX(products!$A$1:$G$49,MATCH('Working Sheet'!$D361,products!$A$1:$A$49,0),MATCH('Working Sheet'!J$1,products!$A$1:$G$1,0))</f>
        <v>L</v>
      </c>
      <c r="K361" s="7">
        <f>INDEX(products!$A$1:$G$49,MATCH('Working Sheet'!$D361,products!$A$1:$A$49,0),MATCH('Working Sheet'!K$1,products!$A$1:$G$1,0))</f>
        <v>0.2</v>
      </c>
      <c r="L361" s="8">
        <f>INDEX(products!$A$1:$G$49,MATCH('Working Sheet'!$D361,products!$A$1:$A$49,0),MATCH('Working Sheet'!L$1,products!$A$1:$G$1,0))</f>
        <v>3.5849999999999995</v>
      </c>
      <c r="M361" s="8">
        <f t="shared" si="15"/>
        <v>21.509999999999998</v>
      </c>
      <c r="N361" s="4" t="str">
        <f t="shared" si="16"/>
        <v>Robusta</v>
      </c>
      <c r="O361" t="str">
        <f t="shared" si="17"/>
        <v>Light</v>
      </c>
      <c r="P361" t="str">
        <f>_xlfn.XLOOKUP(C361,customers!$A$1:$A$1001,customers!$I$1:$I$1001,0)</f>
        <v>No</v>
      </c>
    </row>
    <row r="362" spans="1:16" x14ac:dyDescent="0.3">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INDEX(products!$A$1:$G$49,MATCH('Working Sheet'!$D362,products!$A$1:$A$49,0),MATCH('Working Sheet'!I$1,products!$A$1:$G$1,0))</f>
        <v>Rob</v>
      </c>
      <c r="J362" t="str">
        <f>INDEX(products!$A$1:$G$49,MATCH('Working Sheet'!$D362,products!$A$1:$A$49,0),MATCH('Working Sheet'!J$1,products!$A$1:$G$1,0))</f>
        <v>D</v>
      </c>
      <c r="K362" s="7">
        <f>INDEX(products!$A$1:$G$49,MATCH('Working Sheet'!$D362,products!$A$1:$A$49,0),MATCH('Working Sheet'!K$1,products!$A$1:$G$1,0))</f>
        <v>2.5</v>
      </c>
      <c r="L362" s="8">
        <f>INDEX(products!$A$1:$G$49,MATCH('Working Sheet'!$D362,products!$A$1:$A$49,0),MATCH('Working Sheet'!L$1,products!$A$1:$G$1,0))</f>
        <v>20.584999999999997</v>
      </c>
      <c r="M362" s="8">
        <f t="shared" si="15"/>
        <v>41.169999999999995</v>
      </c>
      <c r="N362" s="4" t="str">
        <f t="shared" si="16"/>
        <v>Robusta</v>
      </c>
      <c r="O362" t="str">
        <f t="shared" si="17"/>
        <v>Dark</v>
      </c>
      <c r="P362" t="str">
        <f>_xlfn.XLOOKUP(C362,customers!$A$1:$A$1001,customers!$I$1:$I$1001,0)</f>
        <v>No</v>
      </c>
    </row>
    <row r="363" spans="1:16" x14ac:dyDescent="0.3">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INDEX(products!$A$1:$G$49,MATCH('Working Sheet'!$D363,products!$A$1:$A$49,0),MATCH('Working Sheet'!I$1,products!$A$1:$G$1,0))</f>
        <v>Rob</v>
      </c>
      <c r="J363" t="str">
        <f>INDEX(products!$A$1:$G$49,MATCH('Working Sheet'!$D363,products!$A$1:$A$49,0),MATCH('Working Sheet'!J$1,products!$A$1:$G$1,0))</f>
        <v>M</v>
      </c>
      <c r="K363" s="7">
        <f>INDEX(products!$A$1:$G$49,MATCH('Working Sheet'!$D363,products!$A$1:$A$49,0),MATCH('Working Sheet'!K$1,products!$A$1:$G$1,0))</f>
        <v>0.5</v>
      </c>
      <c r="L363" s="8">
        <f>INDEX(products!$A$1:$G$49,MATCH('Working Sheet'!$D363,products!$A$1:$A$49,0),MATCH('Working Sheet'!L$1,products!$A$1:$G$1,0))</f>
        <v>5.97</v>
      </c>
      <c r="M363" s="8">
        <f t="shared" si="15"/>
        <v>5.97</v>
      </c>
      <c r="N363" s="4" t="str">
        <f t="shared" si="16"/>
        <v>Robusta</v>
      </c>
      <c r="O363" t="str">
        <f t="shared" si="17"/>
        <v>Medium</v>
      </c>
      <c r="P363" t="str">
        <f>_xlfn.XLOOKUP(C363,customers!$A$1:$A$1001,customers!$I$1:$I$1001,0)</f>
        <v>No</v>
      </c>
    </row>
    <row r="364" spans="1:16" x14ac:dyDescent="0.3">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INDEX(products!$A$1:$G$49,MATCH('Working Sheet'!$D364,products!$A$1:$A$49,0),MATCH('Working Sheet'!I$1,products!$A$1:$G$1,0))</f>
        <v>Exc</v>
      </c>
      <c r="J364" t="str">
        <f>INDEX(products!$A$1:$G$49,MATCH('Working Sheet'!$D364,products!$A$1:$A$49,0),MATCH('Working Sheet'!J$1,products!$A$1:$G$1,0))</f>
        <v>L</v>
      </c>
      <c r="K364" s="7">
        <f>INDEX(products!$A$1:$G$49,MATCH('Working Sheet'!$D364,products!$A$1:$A$49,0),MATCH('Working Sheet'!K$1,products!$A$1:$G$1,0))</f>
        <v>1</v>
      </c>
      <c r="L364" s="8">
        <f>INDEX(products!$A$1:$G$49,MATCH('Working Sheet'!$D364,products!$A$1:$A$49,0),MATCH('Working Sheet'!L$1,products!$A$1:$G$1,0))</f>
        <v>14.85</v>
      </c>
      <c r="M364" s="8">
        <f t="shared" si="15"/>
        <v>74.25</v>
      </c>
      <c r="N364" s="4" t="str">
        <f t="shared" si="16"/>
        <v>Excelsa</v>
      </c>
      <c r="O364" t="str">
        <f t="shared" si="17"/>
        <v>Light</v>
      </c>
      <c r="P364" t="str">
        <f>_xlfn.XLOOKUP(C364,customers!$A$1:$A$1001,customers!$I$1:$I$1001,0)</f>
        <v>Yes</v>
      </c>
    </row>
    <row r="365" spans="1:16" x14ac:dyDescent="0.3">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INDEX(products!$A$1:$G$49,MATCH('Working Sheet'!$D365,products!$A$1:$A$49,0),MATCH('Working Sheet'!I$1,products!$A$1:$G$1,0))</f>
        <v>Lib</v>
      </c>
      <c r="J365" t="str">
        <f>INDEX(products!$A$1:$G$49,MATCH('Working Sheet'!$D365,products!$A$1:$A$49,0),MATCH('Working Sheet'!J$1,products!$A$1:$G$1,0))</f>
        <v>M</v>
      </c>
      <c r="K365" s="7">
        <f>INDEX(products!$A$1:$G$49,MATCH('Working Sheet'!$D365,products!$A$1:$A$49,0),MATCH('Working Sheet'!K$1,products!$A$1:$G$1,0))</f>
        <v>1</v>
      </c>
      <c r="L365" s="8">
        <f>INDEX(products!$A$1:$G$49,MATCH('Working Sheet'!$D365,products!$A$1:$A$49,0),MATCH('Working Sheet'!L$1,products!$A$1:$G$1,0))</f>
        <v>14.55</v>
      </c>
      <c r="M365" s="8">
        <f t="shared" si="15"/>
        <v>87.300000000000011</v>
      </c>
      <c r="N365" s="4" t="str">
        <f t="shared" si="16"/>
        <v>Liberica</v>
      </c>
      <c r="O365" t="str">
        <f t="shared" si="17"/>
        <v>Medium</v>
      </c>
      <c r="P365" t="str">
        <f>_xlfn.XLOOKUP(C365,customers!$A$1:$A$1001,customers!$I$1:$I$1001,0)</f>
        <v>No</v>
      </c>
    </row>
    <row r="366" spans="1:16" x14ac:dyDescent="0.3">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INDEX(products!$A$1:$G$49,MATCH('Working Sheet'!$D366,products!$A$1:$A$49,0),MATCH('Working Sheet'!I$1,products!$A$1:$G$1,0))</f>
        <v>Exc</v>
      </c>
      <c r="J366" t="str">
        <f>INDEX(products!$A$1:$G$49,MATCH('Working Sheet'!$D366,products!$A$1:$A$49,0),MATCH('Working Sheet'!J$1,products!$A$1:$G$1,0))</f>
        <v>D</v>
      </c>
      <c r="K366" s="7">
        <f>INDEX(products!$A$1:$G$49,MATCH('Working Sheet'!$D366,products!$A$1:$A$49,0),MATCH('Working Sheet'!K$1,products!$A$1:$G$1,0))</f>
        <v>1</v>
      </c>
      <c r="L366" s="8">
        <f>INDEX(products!$A$1:$G$49,MATCH('Working Sheet'!$D366,products!$A$1:$A$49,0),MATCH('Working Sheet'!L$1,products!$A$1:$G$1,0))</f>
        <v>12.15</v>
      </c>
      <c r="M366" s="8">
        <f t="shared" si="15"/>
        <v>72.900000000000006</v>
      </c>
      <c r="N366" s="4" t="str">
        <f t="shared" si="16"/>
        <v>Excelsa</v>
      </c>
      <c r="O366" t="str">
        <f t="shared" si="17"/>
        <v>Dark</v>
      </c>
      <c r="P366" t="str">
        <f>_xlfn.XLOOKUP(C366,customers!$A$1:$A$1001,customers!$I$1:$I$1001,0)</f>
        <v>Yes</v>
      </c>
    </row>
    <row r="367" spans="1:16" x14ac:dyDescent="0.3">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INDEX(products!$A$1:$G$49,MATCH('Working Sheet'!$D367,products!$A$1:$A$49,0),MATCH('Working Sheet'!I$1,products!$A$1:$G$1,0))</f>
        <v>Lib</v>
      </c>
      <c r="J367" t="str">
        <f>INDEX(products!$A$1:$G$49,MATCH('Working Sheet'!$D367,products!$A$1:$A$49,0),MATCH('Working Sheet'!J$1,products!$A$1:$G$1,0))</f>
        <v>D</v>
      </c>
      <c r="K367" s="7">
        <f>INDEX(products!$A$1:$G$49,MATCH('Working Sheet'!$D367,products!$A$1:$A$49,0),MATCH('Working Sheet'!K$1,products!$A$1:$G$1,0))</f>
        <v>0.5</v>
      </c>
      <c r="L367" s="8">
        <f>INDEX(products!$A$1:$G$49,MATCH('Working Sheet'!$D367,products!$A$1:$A$49,0),MATCH('Working Sheet'!L$1,products!$A$1:$G$1,0))</f>
        <v>7.77</v>
      </c>
      <c r="M367" s="8">
        <f t="shared" si="15"/>
        <v>7.77</v>
      </c>
      <c r="N367" s="4" t="str">
        <f t="shared" si="16"/>
        <v>Liberica</v>
      </c>
      <c r="O367" t="str">
        <f t="shared" si="17"/>
        <v>Dark</v>
      </c>
      <c r="P367" t="str">
        <f>_xlfn.XLOOKUP(C367,customers!$A$1:$A$1001,customers!$I$1:$I$1001,0)</f>
        <v>No</v>
      </c>
    </row>
    <row r="368" spans="1:16" x14ac:dyDescent="0.3">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INDEX(products!$A$1:$G$49,MATCH('Working Sheet'!$D368,products!$A$1:$A$49,0),MATCH('Working Sheet'!I$1,products!$A$1:$G$1,0))</f>
        <v>Exc</v>
      </c>
      <c r="J368" t="str">
        <f>INDEX(products!$A$1:$G$49,MATCH('Working Sheet'!$D368,products!$A$1:$A$49,0),MATCH('Working Sheet'!J$1,products!$A$1:$G$1,0))</f>
        <v>D</v>
      </c>
      <c r="K368" s="7">
        <f>INDEX(products!$A$1:$G$49,MATCH('Working Sheet'!$D368,products!$A$1:$A$49,0),MATCH('Working Sheet'!K$1,products!$A$1:$G$1,0))</f>
        <v>0.5</v>
      </c>
      <c r="L368" s="8">
        <f>INDEX(products!$A$1:$G$49,MATCH('Working Sheet'!$D368,products!$A$1:$A$49,0),MATCH('Working Sheet'!L$1,products!$A$1:$G$1,0))</f>
        <v>7.29</v>
      </c>
      <c r="M368" s="8">
        <f t="shared" si="15"/>
        <v>43.74</v>
      </c>
      <c r="N368" s="4" t="str">
        <f t="shared" si="16"/>
        <v>Excelsa</v>
      </c>
      <c r="O368" t="str">
        <f t="shared" si="17"/>
        <v>Dark</v>
      </c>
      <c r="P368" t="str">
        <f>_xlfn.XLOOKUP(C368,customers!$A$1:$A$1001,customers!$I$1:$I$1001,0)</f>
        <v>No</v>
      </c>
    </row>
    <row r="369" spans="1:16" x14ac:dyDescent="0.3">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INDEX(products!$A$1:$G$49,MATCH('Working Sheet'!$D369,products!$A$1:$A$49,0),MATCH('Working Sheet'!I$1,products!$A$1:$G$1,0))</f>
        <v>Lib</v>
      </c>
      <c r="J369" t="str">
        <f>INDEX(products!$A$1:$G$49,MATCH('Working Sheet'!$D369,products!$A$1:$A$49,0),MATCH('Working Sheet'!J$1,products!$A$1:$G$1,0))</f>
        <v>M</v>
      </c>
      <c r="K369" s="7">
        <f>INDEX(products!$A$1:$G$49,MATCH('Working Sheet'!$D369,products!$A$1:$A$49,0),MATCH('Working Sheet'!K$1,products!$A$1:$G$1,0))</f>
        <v>0.2</v>
      </c>
      <c r="L369" s="8">
        <f>INDEX(products!$A$1:$G$49,MATCH('Working Sheet'!$D369,products!$A$1:$A$49,0),MATCH('Working Sheet'!L$1,products!$A$1:$G$1,0))</f>
        <v>4.3650000000000002</v>
      </c>
      <c r="M369" s="8">
        <f t="shared" si="15"/>
        <v>8.73</v>
      </c>
      <c r="N369" s="4" t="str">
        <f t="shared" si="16"/>
        <v>Liberica</v>
      </c>
      <c r="O369" t="str">
        <f t="shared" si="17"/>
        <v>Medium</v>
      </c>
      <c r="P369" t="str">
        <f>_xlfn.XLOOKUP(C369,customers!$A$1:$A$1001,customers!$I$1:$I$1001,0)</f>
        <v>Yes</v>
      </c>
    </row>
    <row r="370" spans="1:16" x14ac:dyDescent="0.3">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INDEX(products!$A$1:$G$49,MATCH('Working Sheet'!$D370,products!$A$1:$A$49,0),MATCH('Working Sheet'!I$1,products!$A$1:$G$1,0))</f>
        <v>Exc</v>
      </c>
      <c r="J370" t="str">
        <f>INDEX(products!$A$1:$G$49,MATCH('Working Sheet'!$D370,products!$A$1:$A$49,0),MATCH('Working Sheet'!J$1,products!$A$1:$G$1,0))</f>
        <v>M</v>
      </c>
      <c r="K370" s="7">
        <f>INDEX(products!$A$1:$G$49,MATCH('Working Sheet'!$D370,products!$A$1:$A$49,0),MATCH('Working Sheet'!K$1,products!$A$1:$G$1,0))</f>
        <v>2.5</v>
      </c>
      <c r="L370" s="8">
        <f>INDEX(products!$A$1:$G$49,MATCH('Working Sheet'!$D370,products!$A$1:$A$49,0),MATCH('Working Sheet'!L$1,products!$A$1:$G$1,0))</f>
        <v>31.624999999999996</v>
      </c>
      <c r="M370" s="8">
        <f t="shared" si="15"/>
        <v>63.249999999999993</v>
      </c>
      <c r="N370" s="4" t="str">
        <f t="shared" si="16"/>
        <v>Excelsa</v>
      </c>
      <c r="O370" t="str">
        <f t="shared" si="17"/>
        <v>Medium</v>
      </c>
      <c r="P370" t="str">
        <f>_xlfn.XLOOKUP(C370,customers!$A$1:$A$1001,customers!$I$1:$I$1001,0)</f>
        <v>No</v>
      </c>
    </row>
    <row r="371" spans="1:16" x14ac:dyDescent="0.3">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INDEX(products!$A$1:$G$49,MATCH('Working Sheet'!$D371,products!$A$1:$A$49,0),MATCH('Working Sheet'!I$1,products!$A$1:$G$1,0))</f>
        <v>Exc</v>
      </c>
      <c r="J371" t="str">
        <f>INDEX(products!$A$1:$G$49,MATCH('Working Sheet'!$D371,products!$A$1:$A$49,0),MATCH('Working Sheet'!J$1,products!$A$1:$G$1,0))</f>
        <v>L</v>
      </c>
      <c r="K371" s="7">
        <f>INDEX(products!$A$1:$G$49,MATCH('Working Sheet'!$D371,products!$A$1:$A$49,0),MATCH('Working Sheet'!K$1,products!$A$1:$G$1,0))</f>
        <v>0.5</v>
      </c>
      <c r="L371" s="8">
        <f>INDEX(products!$A$1:$G$49,MATCH('Working Sheet'!$D371,products!$A$1:$A$49,0),MATCH('Working Sheet'!L$1,products!$A$1:$G$1,0))</f>
        <v>8.91</v>
      </c>
      <c r="M371" s="8">
        <f t="shared" si="15"/>
        <v>8.91</v>
      </c>
      <c r="N371" s="4" t="str">
        <f t="shared" si="16"/>
        <v>Excelsa</v>
      </c>
      <c r="O371" t="str">
        <f t="shared" si="17"/>
        <v>Light</v>
      </c>
      <c r="P371" t="str">
        <f>_xlfn.XLOOKUP(C371,customers!$A$1:$A$1001,customers!$I$1:$I$1001,0)</f>
        <v>Yes</v>
      </c>
    </row>
    <row r="372" spans="1:16" x14ac:dyDescent="0.3">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INDEX(products!$A$1:$G$49,MATCH('Working Sheet'!$D372,products!$A$1:$A$49,0),MATCH('Working Sheet'!I$1,products!$A$1:$G$1,0))</f>
        <v>Exc</v>
      </c>
      <c r="J372" t="str">
        <f>INDEX(products!$A$1:$G$49,MATCH('Working Sheet'!$D372,products!$A$1:$A$49,0),MATCH('Working Sheet'!J$1,products!$A$1:$G$1,0))</f>
        <v>D</v>
      </c>
      <c r="K372" s="7">
        <f>INDEX(products!$A$1:$G$49,MATCH('Working Sheet'!$D372,products!$A$1:$A$49,0),MATCH('Working Sheet'!K$1,products!$A$1:$G$1,0))</f>
        <v>1</v>
      </c>
      <c r="L372" s="8">
        <f>INDEX(products!$A$1:$G$49,MATCH('Working Sheet'!$D372,products!$A$1:$A$49,0),MATCH('Working Sheet'!L$1,products!$A$1:$G$1,0))</f>
        <v>12.15</v>
      </c>
      <c r="M372" s="8">
        <f t="shared" si="15"/>
        <v>24.3</v>
      </c>
      <c r="N372" s="4" t="str">
        <f t="shared" si="16"/>
        <v>Excelsa</v>
      </c>
      <c r="O372" t="str">
        <f t="shared" si="17"/>
        <v>Dark</v>
      </c>
      <c r="P372" t="str">
        <f>_xlfn.XLOOKUP(C372,customers!$A$1:$A$1001,customers!$I$1:$I$1001,0)</f>
        <v>Yes</v>
      </c>
    </row>
    <row r="373" spans="1:16" x14ac:dyDescent="0.3">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INDEX(products!$A$1:$G$49,MATCH('Working Sheet'!$D373,products!$A$1:$A$49,0),MATCH('Working Sheet'!I$1,products!$A$1:$G$1,0))</f>
        <v>Ara</v>
      </c>
      <c r="J373" t="str">
        <f>INDEX(products!$A$1:$G$49,MATCH('Working Sheet'!$D373,products!$A$1:$A$49,0),MATCH('Working Sheet'!J$1,products!$A$1:$G$1,0))</f>
        <v>L</v>
      </c>
      <c r="K373" s="7">
        <f>INDEX(products!$A$1:$G$49,MATCH('Working Sheet'!$D373,products!$A$1:$A$49,0),MATCH('Working Sheet'!K$1,products!$A$1:$G$1,0))</f>
        <v>0.5</v>
      </c>
      <c r="L373" s="8">
        <f>INDEX(products!$A$1:$G$49,MATCH('Working Sheet'!$D373,products!$A$1:$A$49,0),MATCH('Working Sheet'!L$1,products!$A$1:$G$1,0))</f>
        <v>7.77</v>
      </c>
      <c r="M373" s="8">
        <f t="shared" si="15"/>
        <v>46.62</v>
      </c>
      <c r="N373" s="4" t="str">
        <f t="shared" si="16"/>
        <v>Arabica</v>
      </c>
      <c r="O373" t="str">
        <f t="shared" si="17"/>
        <v>Light</v>
      </c>
      <c r="P373" t="str">
        <f>_xlfn.XLOOKUP(C373,customers!$A$1:$A$1001,customers!$I$1:$I$1001,0)</f>
        <v>Yes</v>
      </c>
    </row>
    <row r="374" spans="1:16" x14ac:dyDescent="0.3">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INDEX(products!$A$1:$G$49,MATCH('Working Sheet'!$D374,products!$A$1:$A$49,0),MATCH('Working Sheet'!I$1,products!$A$1:$G$1,0))</f>
        <v>Rob</v>
      </c>
      <c r="J374" t="str">
        <f>INDEX(products!$A$1:$G$49,MATCH('Working Sheet'!$D374,products!$A$1:$A$49,0),MATCH('Working Sheet'!J$1,products!$A$1:$G$1,0))</f>
        <v>L</v>
      </c>
      <c r="K374" s="7">
        <f>INDEX(products!$A$1:$G$49,MATCH('Working Sheet'!$D374,products!$A$1:$A$49,0),MATCH('Working Sheet'!K$1,products!$A$1:$G$1,0))</f>
        <v>0.5</v>
      </c>
      <c r="L374" s="8">
        <f>INDEX(products!$A$1:$G$49,MATCH('Working Sheet'!$D374,products!$A$1:$A$49,0),MATCH('Working Sheet'!L$1,products!$A$1:$G$1,0))</f>
        <v>7.169999999999999</v>
      </c>
      <c r="M374" s="8">
        <f t="shared" si="15"/>
        <v>43.019999999999996</v>
      </c>
      <c r="N374" s="4" t="str">
        <f t="shared" si="16"/>
        <v>Robusta</v>
      </c>
      <c r="O374" t="str">
        <f t="shared" si="17"/>
        <v>Light</v>
      </c>
      <c r="P374" t="str">
        <f>_xlfn.XLOOKUP(C374,customers!$A$1:$A$1001,customers!$I$1:$I$1001,0)</f>
        <v>No</v>
      </c>
    </row>
    <row r="375" spans="1:16" x14ac:dyDescent="0.3">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INDEX(products!$A$1:$G$49,MATCH('Working Sheet'!$D375,products!$A$1:$A$49,0),MATCH('Working Sheet'!I$1,products!$A$1:$G$1,0))</f>
        <v>Ara</v>
      </c>
      <c r="J375" t="str">
        <f>INDEX(products!$A$1:$G$49,MATCH('Working Sheet'!$D375,products!$A$1:$A$49,0),MATCH('Working Sheet'!J$1,products!$A$1:$G$1,0))</f>
        <v>D</v>
      </c>
      <c r="K375" s="7">
        <f>INDEX(products!$A$1:$G$49,MATCH('Working Sheet'!$D375,products!$A$1:$A$49,0),MATCH('Working Sheet'!K$1,products!$A$1:$G$1,0))</f>
        <v>0.5</v>
      </c>
      <c r="L375" s="8">
        <f>INDEX(products!$A$1:$G$49,MATCH('Working Sheet'!$D375,products!$A$1:$A$49,0),MATCH('Working Sheet'!L$1,products!$A$1:$G$1,0))</f>
        <v>5.97</v>
      </c>
      <c r="M375" s="8">
        <f t="shared" si="15"/>
        <v>17.91</v>
      </c>
      <c r="N375" s="4" t="str">
        <f t="shared" si="16"/>
        <v>Arabica</v>
      </c>
      <c r="O375" t="str">
        <f t="shared" si="17"/>
        <v>Dark</v>
      </c>
      <c r="P375" t="str">
        <f>_xlfn.XLOOKUP(C375,customers!$A$1:$A$1001,customers!$I$1:$I$1001,0)</f>
        <v>Yes</v>
      </c>
    </row>
    <row r="376" spans="1:16" x14ac:dyDescent="0.3">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INDEX(products!$A$1:$G$49,MATCH('Working Sheet'!$D376,products!$A$1:$A$49,0),MATCH('Working Sheet'!I$1,products!$A$1:$G$1,0))</f>
        <v>Lib</v>
      </c>
      <c r="J376" t="str">
        <f>INDEX(products!$A$1:$G$49,MATCH('Working Sheet'!$D376,products!$A$1:$A$49,0),MATCH('Working Sheet'!J$1,products!$A$1:$G$1,0))</f>
        <v>L</v>
      </c>
      <c r="K376" s="7">
        <f>INDEX(products!$A$1:$G$49,MATCH('Working Sheet'!$D376,products!$A$1:$A$49,0),MATCH('Working Sheet'!K$1,products!$A$1:$G$1,0))</f>
        <v>0.5</v>
      </c>
      <c r="L376" s="8">
        <f>INDEX(products!$A$1:$G$49,MATCH('Working Sheet'!$D376,products!$A$1:$A$49,0),MATCH('Working Sheet'!L$1,products!$A$1:$G$1,0))</f>
        <v>9.51</v>
      </c>
      <c r="M376" s="8">
        <f t="shared" si="15"/>
        <v>38.04</v>
      </c>
      <c r="N376" s="4" t="str">
        <f t="shared" si="16"/>
        <v>Liberica</v>
      </c>
      <c r="O376" t="str">
        <f t="shared" si="17"/>
        <v>Light</v>
      </c>
      <c r="P376" t="str">
        <f>_xlfn.XLOOKUP(C376,customers!$A$1:$A$1001,customers!$I$1:$I$1001,0)</f>
        <v>Yes</v>
      </c>
    </row>
    <row r="377" spans="1:16" x14ac:dyDescent="0.3">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INDEX(products!$A$1:$G$49,MATCH('Working Sheet'!$D377,products!$A$1:$A$49,0),MATCH('Working Sheet'!I$1,products!$A$1:$G$1,0))</f>
        <v>Ara</v>
      </c>
      <c r="J377" t="str">
        <f>INDEX(products!$A$1:$G$49,MATCH('Working Sheet'!$D377,products!$A$1:$A$49,0),MATCH('Working Sheet'!J$1,products!$A$1:$G$1,0))</f>
        <v>M</v>
      </c>
      <c r="K377" s="7">
        <f>INDEX(products!$A$1:$G$49,MATCH('Working Sheet'!$D377,products!$A$1:$A$49,0),MATCH('Working Sheet'!K$1,products!$A$1:$G$1,0))</f>
        <v>0.2</v>
      </c>
      <c r="L377" s="8">
        <f>INDEX(products!$A$1:$G$49,MATCH('Working Sheet'!$D377,products!$A$1:$A$49,0),MATCH('Working Sheet'!L$1,products!$A$1:$G$1,0))</f>
        <v>3.375</v>
      </c>
      <c r="M377" s="8">
        <f t="shared" si="15"/>
        <v>6.75</v>
      </c>
      <c r="N377" s="4" t="str">
        <f t="shared" si="16"/>
        <v>Arabica</v>
      </c>
      <c r="O377" t="str">
        <f t="shared" si="17"/>
        <v>Medium</v>
      </c>
      <c r="P377" t="str">
        <f>_xlfn.XLOOKUP(C377,customers!$A$1:$A$1001,customers!$I$1:$I$1001,0)</f>
        <v>Yes</v>
      </c>
    </row>
    <row r="378" spans="1:16" x14ac:dyDescent="0.3">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INDEX(products!$A$1:$G$49,MATCH('Working Sheet'!$D378,products!$A$1:$A$49,0),MATCH('Working Sheet'!I$1,products!$A$1:$G$1,0))</f>
        <v>Rob</v>
      </c>
      <c r="J378" t="str">
        <f>INDEX(products!$A$1:$G$49,MATCH('Working Sheet'!$D378,products!$A$1:$A$49,0),MATCH('Working Sheet'!J$1,products!$A$1:$G$1,0))</f>
        <v>M</v>
      </c>
      <c r="K378" s="7">
        <f>INDEX(products!$A$1:$G$49,MATCH('Working Sheet'!$D378,products!$A$1:$A$49,0),MATCH('Working Sheet'!K$1,products!$A$1:$G$1,0))</f>
        <v>0.5</v>
      </c>
      <c r="L378" s="8">
        <f>INDEX(products!$A$1:$G$49,MATCH('Working Sheet'!$D378,products!$A$1:$A$49,0),MATCH('Working Sheet'!L$1,products!$A$1:$G$1,0))</f>
        <v>5.97</v>
      </c>
      <c r="M378" s="8">
        <f t="shared" si="15"/>
        <v>5.97</v>
      </c>
      <c r="N378" s="4" t="str">
        <f t="shared" si="16"/>
        <v>Robusta</v>
      </c>
      <c r="O378" t="str">
        <f t="shared" si="17"/>
        <v>Medium</v>
      </c>
      <c r="P378" t="str">
        <f>_xlfn.XLOOKUP(C378,customers!$A$1:$A$1001,customers!$I$1:$I$1001,0)</f>
        <v>Yes</v>
      </c>
    </row>
    <row r="379" spans="1:16" x14ac:dyDescent="0.3">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INDEX(products!$A$1:$G$49,MATCH('Working Sheet'!$D379,products!$A$1:$A$49,0),MATCH('Working Sheet'!I$1,products!$A$1:$G$1,0))</f>
        <v>Rob</v>
      </c>
      <c r="J379" t="str">
        <f>INDEX(products!$A$1:$G$49,MATCH('Working Sheet'!$D379,products!$A$1:$A$49,0),MATCH('Working Sheet'!J$1,products!$A$1:$G$1,0))</f>
        <v>D</v>
      </c>
      <c r="K379" s="7">
        <f>INDEX(products!$A$1:$G$49,MATCH('Working Sheet'!$D379,products!$A$1:$A$49,0),MATCH('Working Sheet'!K$1,products!$A$1:$G$1,0))</f>
        <v>0.2</v>
      </c>
      <c r="L379" s="8">
        <f>INDEX(products!$A$1:$G$49,MATCH('Working Sheet'!$D379,products!$A$1:$A$49,0),MATCH('Working Sheet'!L$1,products!$A$1:$G$1,0))</f>
        <v>2.6849999999999996</v>
      </c>
      <c r="M379" s="8">
        <f t="shared" si="15"/>
        <v>8.0549999999999997</v>
      </c>
      <c r="N379" s="4" t="str">
        <f t="shared" si="16"/>
        <v>Robusta</v>
      </c>
      <c r="O379" t="str">
        <f t="shared" si="17"/>
        <v>Dark</v>
      </c>
      <c r="P379" t="str">
        <f>_xlfn.XLOOKUP(C379,customers!$A$1:$A$1001,customers!$I$1:$I$1001,0)</f>
        <v>No</v>
      </c>
    </row>
    <row r="380" spans="1:16" x14ac:dyDescent="0.3">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INDEX(products!$A$1:$G$49,MATCH('Working Sheet'!$D380,products!$A$1:$A$49,0),MATCH('Working Sheet'!I$1,products!$A$1:$G$1,0))</f>
        <v>Ara</v>
      </c>
      <c r="J380" t="str">
        <f>INDEX(products!$A$1:$G$49,MATCH('Working Sheet'!$D380,products!$A$1:$A$49,0),MATCH('Working Sheet'!J$1,products!$A$1:$G$1,0))</f>
        <v>L</v>
      </c>
      <c r="K380" s="7">
        <f>INDEX(products!$A$1:$G$49,MATCH('Working Sheet'!$D380,products!$A$1:$A$49,0),MATCH('Working Sheet'!K$1,products!$A$1:$G$1,0))</f>
        <v>0.5</v>
      </c>
      <c r="L380" s="8">
        <f>INDEX(products!$A$1:$G$49,MATCH('Working Sheet'!$D380,products!$A$1:$A$49,0),MATCH('Working Sheet'!L$1,products!$A$1:$G$1,0))</f>
        <v>7.77</v>
      </c>
      <c r="M380" s="8">
        <f t="shared" si="15"/>
        <v>23.31</v>
      </c>
      <c r="N380" s="4" t="str">
        <f t="shared" si="16"/>
        <v>Arabica</v>
      </c>
      <c r="O380" t="str">
        <f t="shared" si="17"/>
        <v>Light</v>
      </c>
      <c r="P380" t="str">
        <f>_xlfn.XLOOKUP(C380,customers!$A$1:$A$1001,customers!$I$1:$I$1001,0)</f>
        <v>Yes</v>
      </c>
    </row>
    <row r="381" spans="1:16" x14ac:dyDescent="0.3">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INDEX(products!$A$1:$G$49,MATCH('Working Sheet'!$D381,products!$A$1:$A$49,0),MATCH('Working Sheet'!I$1,products!$A$1:$G$1,0))</f>
        <v>Rob</v>
      </c>
      <c r="J381" t="str">
        <f>INDEX(products!$A$1:$G$49,MATCH('Working Sheet'!$D381,products!$A$1:$A$49,0),MATCH('Working Sheet'!J$1,products!$A$1:$G$1,0))</f>
        <v>L</v>
      </c>
      <c r="K381" s="7">
        <f>INDEX(products!$A$1:$G$49,MATCH('Working Sheet'!$D381,products!$A$1:$A$49,0),MATCH('Working Sheet'!K$1,products!$A$1:$G$1,0))</f>
        <v>0.5</v>
      </c>
      <c r="L381" s="8">
        <f>INDEX(products!$A$1:$G$49,MATCH('Working Sheet'!$D381,products!$A$1:$A$49,0),MATCH('Working Sheet'!L$1,products!$A$1:$G$1,0))</f>
        <v>7.169999999999999</v>
      </c>
      <c r="M381" s="8">
        <f t="shared" si="15"/>
        <v>43.019999999999996</v>
      </c>
      <c r="N381" s="4" t="str">
        <f t="shared" si="16"/>
        <v>Robusta</v>
      </c>
      <c r="O381" t="str">
        <f t="shared" si="17"/>
        <v>Light</v>
      </c>
      <c r="P381" t="str">
        <f>_xlfn.XLOOKUP(C381,customers!$A$1:$A$1001,customers!$I$1:$I$1001,0)</f>
        <v>Yes</v>
      </c>
    </row>
    <row r="382" spans="1:16" x14ac:dyDescent="0.3">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INDEX(products!$A$1:$G$49,MATCH('Working Sheet'!$D382,products!$A$1:$A$49,0),MATCH('Working Sheet'!I$1,products!$A$1:$G$1,0))</f>
        <v>Lib</v>
      </c>
      <c r="J382" t="str">
        <f>INDEX(products!$A$1:$G$49,MATCH('Working Sheet'!$D382,products!$A$1:$A$49,0),MATCH('Working Sheet'!J$1,products!$A$1:$G$1,0))</f>
        <v>D</v>
      </c>
      <c r="K382" s="7">
        <f>INDEX(products!$A$1:$G$49,MATCH('Working Sheet'!$D382,products!$A$1:$A$49,0),MATCH('Working Sheet'!K$1,products!$A$1:$G$1,0))</f>
        <v>0.5</v>
      </c>
      <c r="L382" s="8">
        <f>INDEX(products!$A$1:$G$49,MATCH('Working Sheet'!$D382,products!$A$1:$A$49,0),MATCH('Working Sheet'!L$1,products!$A$1:$G$1,0))</f>
        <v>7.77</v>
      </c>
      <c r="M382" s="8">
        <f t="shared" si="15"/>
        <v>23.31</v>
      </c>
      <c r="N382" s="4" t="str">
        <f t="shared" si="16"/>
        <v>Liberica</v>
      </c>
      <c r="O382" t="str">
        <f t="shared" si="17"/>
        <v>Dark</v>
      </c>
      <c r="P382" t="str">
        <f>_xlfn.XLOOKUP(C382,customers!$A$1:$A$1001,customers!$I$1:$I$1001,0)</f>
        <v>No</v>
      </c>
    </row>
    <row r="383" spans="1:16" x14ac:dyDescent="0.3">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INDEX(products!$A$1:$G$49,MATCH('Working Sheet'!$D383,products!$A$1:$A$49,0),MATCH('Working Sheet'!I$1,products!$A$1:$G$1,0))</f>
        <v>Ara</v>
      </c>
      <c r="J383" t="str">
        <f>INDEX(products!$A$1:$G$49,MATCH('Working Sheet'!$D383,products!$A$1:$A$49,0),MATCH('Working Sheet'!J$1,products!$A$1:$G$1,0))</f>
        <v>D</v>
      </c>
      <c r="K383" s="7">
        <f>INDEX(products!$A$1:$G$49,MATCH('Working Sheet'!$D383,products!$A$1:$A$49,0),MATCH('Working Sheet'!K$1,products!$A$1:$G$1,0))</f>
        <v>0.2</v>
      </c>
      <c r="L383" s="8">
        <f>INDEX(products!$A$1:$G$49,MATCH('Working Sheet'!$D383,products!$A$1:$A$49,0),MATCH('Working Sheet'!L$1,products!$A$1:$G$1,0))</f>
        <v>2.9849999999999999</v>
      </c>
      <c r="M383" s="8">
        <f t="shared" si="15"/>
        <v>14.924999999999999</v>
      </c>
      <c r="N383" s="4" t="str">
        <f t="shared" si="16"/>
        <v>Arabica</v>
      </c>
      <c r="O383" t="str">
        <f t="shared" si="17"/>
        <v>Dark</v>
      </c>
      <c r="P383" t="str">
        <f>_xlfn.XLOOKUP(C383,customers!$A$1:$A$1001,customers!$I$1:$I$1001,0)</f>
        <v>Yes</v>
      </c>
    </row>
    <row r="384" spans="1:16" x14ac:dyDescent="0.3">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INDEX(products!$A$1:$G$49,MATCH('Working Sheet'!$D384,products!$A$1:$A$49,0),MATCH('Working Sheet'!I$1,products!$A$1:$G$1,0))</f>
        <v>Exc</v>
      </c>
      <c r="J384" t="str">
        <f>INDEX(products!$A$1:$G$49,MATCH('Working Sheet'!$D384,products!$A$1:$A$49,0),MATCH('Working Sheet'!J$1,products!$A$1:$G$1,0))</f>
        <v>D</v>
      </c>
      <c r="K384" s="7">
        <f>INDEX(products!$A$1:$G$49,MATCH('Working Sheet'!$D384,products!$A$1:$A$49,0),MATCH('Working Sheet'!K$1,products!$A$1:$G$1,0))</f>
        <v>0.5</v>
      </c>
      <c r="L384" s="8">
        <f>INDEX(products!$A$1:$G$49,MATCH('Working Sheet'!$D384,products!$A$1:$A$49,0),MATCH('Working Sheet'!L$1,products!$A$1:$G$1,0))</f>
        <v>7.29</v>
      </c>
      <c r="M384" s="8">
        <f t="shared" si="15"/>
        <v>21.87</v>
      </c>
      <c r="N384" s="4" t="str">
        <f t="shared" si="16"/>
        <v>Excelsa</v>
      </c>
      <c r="O384" t="str">
        <f t="shared" si="17"/>
        <v>Dark</v>
      </c>
      <c r="P384" t="str">
        <f>_xlfn.XLOOKUP(C384,customers!$A$1:$A$1001,customers!$I$1:$I$1001,0)</f>
        <v>No</v>
      </c>
    </row>
    <row r="385" spans="1:16" x14ac:dyDescent="0.3">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INDEX(products!$A$1:$G$49,MATCH('Working Sheet'!$D385,products!$A$1:$A$49,0),MATCH('Working Sheet'!I$1,products!$A$1:$G$1,0))</f>
        <v>Exc</v>
      </c>
      <c r="J385" t="str">
        <f>INDEX(products!$A$1:$G$49,MATCH('Working Sheet'!$D385,products!$A$1:$A$49,0),MATCH('Working Sheet'!J$1,products!$A$1:$G$1,0))</f>
        <v>L</v>
      </c>
      <c r="K385" s="7">
        <f>INDEX(products!$A$1:$G$49,MATCH('Working Sheet'!$D385,products!$A$1:$A$49,0),MATCH('Working Sheet'!K$1,products!$A$1:$G$1,0))</f>
        <v>0.5</v>
      </c>
      <c r="L385" s="8">
        <f>INDEX(products!$A$1:$G$49,MATCH('Working Sheet'!$D385,products!$A$1:$A$49,0),MATCH('Working Sheet'!L$1,products!$A$1:$G$1,0))</f>
        <v>8.91</v>
      </c>
      <c r="M385" s="8">
        <f t="shared" si="15"/>
        <v>53.46</v>
      </c>
      <c r="N385" s="4" t="str">
        <f t="shared" si="16"/>
        <v>Excelsa</v>
      </c>
      <c r="O385" t="str">
        <f t="shared" si="17"/>
        <v>Light</v>
      </c>
      <c r="P385" t="str">
        <f>_xlfn.XLOOKUP(C385,customers!$A$1:$A$1001,customers!$I$1:$I$1001,0)</f>
        <v>Yes</v>
      </c>
    </row>
    <row r="386" spans="1:16" x14ac:dyDescent="0.3">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INDEX(products!$A$1:$G$49,MATCH('Working Sheet'!$D386,products!$A$1:$A$49,0),MATCH('Working Sheet'!I$1,products!$A$1:$G$1,0))</f>
        <v>Ara</v>
      </c>
      <c r="J386" t="str">
        <f>INDEX(products!$A$1:$G$49,MATCH('Working Sheet'!$D386,products!$A$1:$A$49,0),MATCH('Working Sheet'!J$1,products!$A$1:$G$1,0))</f>
        <v>L</v>
      </c>
      <c r="K386" s="7">
        <f>INDEX(products!$A$1:$G$49,MATCH('Working Sheet'!$D386,products!$A$1:$A$49,0),MATCH('Working Sheet'!K$1,products!$A$1:$G$1,0))</f>
        <v>2.5</v>
      </c>
      <c r="L386" s="8">
        <f>INDEX(products!$A$1:$G$49,MATCH('Working Sheet'!$D386,products!$A$1:$A$49,0),MATCH('Working Sheet'!L$1,products!$A$1:$G$1,0))</f>
        <v>29.784999999999997</v>
      </c>
      <c r="M386" s="8">
        <f t="shared" si="15"/>
        <v>119.13999999999999</v>
      </c>
      <c r="N386" s="4" t="str">
        <f t="shared" si="16"/>
        <v>Arabica</v>
      </c>
      <c r="O386" t="str">
        <f t="shared" si="17"/>
        <v>Light</v>
      </c>
      <c r="P386" t="str">
        <f>_xlfn.XLOOKUP(C386,customers!$A$1:$A$1001,customers!$I$1:$I$1001,0)</f>
        <v>No</v>
      </c>
    </row>
    <row r="387" spans="1:16" x14ac:dyDescent="0.3">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INDEX(products!$A$1:$G$49,MATCH('Working Sheet'!$D387,products!$A$1:$A$49,0),MATCH('Working Sheet'!I$1,products!$A$1:$G$1,0))</f>
        <v>Lib</v>
      </c>
      <c r="J387" t="str">
        <f>INDEX(products!$A$1:$G$49,MATCH('Working Sheet'!$D387,products!$A$1:$A$49,0),MATCH('Working Sheet'!J$1,products!$A$1:$G$1,0))</f>
        <v>M</v>
      </c>
      <c r="K387" s="7">
        <f>INDEX(products!$A$1:$G$49,MATCH('Working Sheet'!$D387,products!$A$1:$A$49,0),MATCH('Working Sheet'!K$1,products!$A$1:$G$1,0))</f>
        <v>0.5</v>
      </c>
      <c r="L387" s="8">
        <f>INDEX(products!$A$1:$G$49,MATCH('Working Sheet'!$D387,products!$A$1:$A$49,0),MATCH('Working Sheet'!L$1,products!$A$1:$G$1,0))</f>
        <v>8.73</v>
      </c>
      <c r="M387" s="8">
        <f t="shared" ref="M387:M450" si="18">L387*E387</f>
        <v>43.650000000000006</v>
      </c>
      <c r="N387" s="4"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3">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INDEX(products!$A$1:$G$49,MATCH('Working Sheet'!$D388,products!$A$1:$A$49,0),MATCH('Working Sheet'!I$1,products!$A$1:$G$1,0))</f>
        <v>Ara</v>
      </c>
      <c r="J388" t="str">
        <f>INDEX(products!$A$1:$G$49,MATCH('Working Sheet'!$D388,products!$A$1:$A$49,0),MATCH('Working Sheet'!J$1,products!$A$1:$G$1,0))</f>
        <v>D</v>
      </c>
      <c r="K388" s="7">
        <f>INDEX(products!$A$1:$G$49,MATCH('Working Sheet'!$D388,products!$A$1:$A$49,0),MATCH('Working Sheet'!K$1,products!$A$1:$G$1,0))</f>
        <v>0.2</v>
      </c>
      <c r="L388" s="8">
        <f>INDEX(products!$A$1:$G$49,MATCH('Working Sheet'!$D388,products!$A$1:$A$49,0),MATCH('Working Sheet'!L$1,products!$A$1:$G$1,0))</f>
        <v>2.9849999999999999</v>
      </c>
      <c r="M388" s="8">
        <f t="shared" si="18"/>
        <v>17.91</v>
      </c>
      <c r="N388" s="4" t="str">
        <f t="shared" si="19"/>
        <v>Arabica</v>
      </c>
      <c r="O388" t="str">
        <f t="shared" si="20"/>
        <v>Dark</v>
      </c>
      <c r="P388" t="str">
        <f>_xlfn.XLOOKUP(C388,customers!$A$1:$A$1001,customers!$I$1:$I$1001,0)</f>
        <v>Yes</v>
      </c>
    </row>
    <row r="389" spans="1:16" x14ac:dyDescent="0.3">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INDEX(products!$A$1:$G$49,MATCH('Working Sheet'!$D389,products!$A$1:$A$49,0),MATCH('Working Sheet'!I$1,products!$A$1:$G$1,0))</f>
        <v>Exc</v>
      </c>
      <c r="J389" t="str">
        <f>INDEX(products!$A$1:$G$49,MATCH('Working Sheet'!$D389,products!$A$1:$A$49,0),MATCH('Working Sheet'!J$1,products!$A$1:$G$1,0))</f>
        <v>L</v>
      </c>
      <c r="K389" s="7">
        <f>INDEX(products!$A$1:$G$49,MATCH('Working Sheet'!$D389,products!$A$1:$A$49,0),MATCH('Working Sheet'!K$1,products!$A$1:$G$1,0))</f>
        <v>1</v>
      </c>
      <c r="L389" s="8">
        <f>INDEX(products!$A$1:$G$49,MATCH('Working Sheet'!$D389,products!$A$1:$A$49,0),MATCH('Working Sheet'!L$1,products!$A$1:$G$1,0))</f>
        <v>14.85</v>
      </c>
      <c r="M389" s="8">
        <f t="shared" si="18"/>
        <v>74.25</v>
      </c>
      <c r="N389" s="4" t="str">
        <f t="shared" si="19"/>
        <v>Excelsa</v>
      </c>
      <c r="O389" t="str">
        <f t="shared" si="20"/>
        <v>Light</v>
      </c>
      <c r="P389" t="str">
        <f>_xlfn.XLOOKUP(C389,customers!$A$1:$A$1001,customers!$I$1:$I$1001,0)</f>
        <v>Yes</v>
      </c>
    </row>
    <row r="390" spans="1:16" x14ac:dyDescent="0.3">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INDEX(products!$A$1:$G$49,MATCH('Working Sheet'!$D390,products!$A$1:$A$49,0),MATCH('Working Sheet'!I$1,products!$A$1:$G$1,0))</f>
        <v>Lib</v>
      </c>
      <c r="J390" t="str">
        <f>INDEX(products!$A$1:$G$49,MATCH('Working Sheet'!$D390,products!$A$1:$A$49,0),MATCH('Working Sheet'!J$1,products!$A$1:$G$1,0))</f>
        <v>D</v>
      </c>
      <c r="K390" s="7">
        <f>INDEX(products!$A$1:$G$49,MATCH('Working Sheet'!$D390,products!$A$1:$A$49,0),MATCH('Working Sheet'!K$1,products!$A$1:$G$1,0))</f>
        <v>0.2</v>
      </c>
      <c r="L390" s="8">
        <f>INDEX(products!$A$1:$G$49,MATCH('Working Sheet'!$D390,products!$A$1:$A$49,0),MATCH('Working Sheet'!L$1,products!$A$1:$G$1,0))</f>
        <v>3.8849999999999998</v>
      </c>
      <c r="M390" s="8">
        <f t="shared" si="18"/>
        <v>11.654999999999999</v>
      </c>
      <c r="N390" s="4" t="str">
        <f t="shared" si="19"/>
        <v>Liberica</v>
      </c>
      <c r="O390" t="str">
        <f t="shared" si="20"/>
        <v>Dark</v>
      </c>
      <c r="P390" t="str">
        <f>_xlfn.XLOOKUP(C390,customers!$A$1:$A$1001,customers!$I$1:$I$1001,0)</f>
        <v>Yes</v>
      </c>
    </row>
    <row r="391" spans="1:16" x14ac:dyDescent="0.3">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INDEX(products!$A$1:$G$49,MATCH('Working Sheet'!$D391,products!$A$1:$A$49,0),MATCH('Working Sheet'!I$1,products!$A$1:$G$1,0))</f>
        <v>Lib</v>
      </c>
      <c r="J391" t="str">
        <f>INDEX(products!$A$1:$G$49,MATCH('Working Sheet'!$D391,products!$A$1:$A$49,0),MATCH('Working Sheet'!J$1,products!$A$1:$G$1,0))</f>
        <v>D</v>
      </c>
      <c r="K391" s="7">
        <f>INDEX(products!$A$1:$G$49,MATCH('Working Sheet'!$D391,products!$A$1:$A$49,0),MATCH('Working Sheet'!K$1,products!$A$1:$G$1,0))</f>
        <v>0.5</v>
      </c>
      <c r="L391" s="8">
        <f>INDEX(products!$A$1:$G$49,MATCH('Working Sheet'!$D391,products!$A$1:$A$49,0),MATCH('Working Sheet'!L$1,products!$A$1:$G$1,0))</f>
        <v>7.77</v>
      </c>
      <c r="M391" s="8">
        <f t="shared" si="18"/>
        <v>23.31</v>
      </c>
      <c r="N391" s="4" t="str">
        <f t="shared" si="19"/>
        <v>Liberica</v>
      </c>
      <c r="O391" t="str">
        <f t="shared" si="20"/>
        <v>Dark</v>
      </c>
      <c r="P391" t="str">
        <f>_xlfn.XLOOKUP(C391,customers!$A$1:$A$1001,customers!$I$1:$I$1001,0)</f>
        <v>Yes</v>
      </c>
    </row>
    <row r="392" spans="1:16" x14ac:dyDescent="0.3">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INDEX(products!$A$1:$G$49,MATCH('Working Sheet'!$D392,products!$A$1:$A$49,0),MATCH('Working Sheet'!I$1,products!$A$1:$G$1,0))</f>
        <v>Exc</v>
      </c>
      <c r="J392" t="str">
        <f>INDEX(products!$A$1:$G$49,MATCH('Working Sheet'!$D392,products!$A$1:$A$49,0),MATCH('Working Sheet'!J$1,products!$A$1:$G$1,0))</f>
        <v>D</v>
      </c>
      <c r="K392" s="7">
        <f>INDEX(products!$A$1:$G$49,MATCH('Working Sheet'!$D392,products!$A$1:$A$49,0),MATCH('Working Sheet'!K$1,products!$A$1:$G$1,0))</f>
        <v>0.5</v>
      </c>
      <c r="L392" s="8">
        <f>INDEX(products!$A$1:$G$49,MATCH('Working Sheet'!$D392,products!$A$1:$A$49,0),MATCH('Working Sheet'!L$1,products!$A$1:$G$1,0))</f>
        <v>7.29</v>
      </c>
      <c r="M392" s="8">
        <f t="shared" si="18"/>
        <v>14.58</v>
      </c>
      <c r="N392" s="4" t="str">
        <f t="shared" si="19"/>
        <v>Excelsa</v>
      </c>
      <c r="O392" t="str">
        <f t="shared" si="20"/>
        <v>Dark</v>
      </c>
      <c r="P392" t="str">
        <f>_xlfn.XLOOKUP(C392,customers!$A$1:$A$1001,customers!$I$1:$I$1001,0)</f>
        <v>Yes</v>
      </c>
    </row>
    <row r="393" spans="1:16" x14ac:dyDescent="0.3">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INDEX(products!$A$1:$G$49,MATCH('Working Sheet'!$D393,products!$A$1:$A$49,0),MATCH('Working Sheet'!I$1,products!$A$1:$G$1,0))</f>
        <v>Ara</v>
      </c>
      <c r="J393" t="str">
        <f>INDEX(products!$A$1:$G$49,MATCH('Working Sheet'!$D393,products!$A$1:$A$49,0),MATCH('Working Sheet'!J$1,products!$A$1:$G$1,0))</f>
        <v>M</v>
      </c>
      <c r="K393" s="7">
        <f>INDEX(products!$A$1:$G$49,MATCH('Working Sheet'!$D393,products!$A$1:$A$49,0),MATCH('Working Sheet'!K$1,products!$A$1:$G$1,0))</f>
        <v>0.5</v>
      </c>
      <c r="L393" s="8">
        <f>INDEX(products!$A$1:$G$49,MATCH('Working Sheet'!$D393,products!$A$1:$A$49,0),MATCH('Working Sheet'!L$1,products!$A$1:$G$1,0))</f>
        <v>6.75</v>
      </c>
      <c r="M393" s="8">
        <f t="shared" si="18"/>
        <v>13.5</v>
      </c>
      <c r="N393" s="4" t="str">
        <f t="shared" si="19"/>
        <v>Arabica</v>
      </c>
      <c r="O393" t="str">
        <f t="shared" si="20"/>
        <v>Medium</v>
      </c>
      <c r="P393" t="str">
        <f>_xlfn.XLOOKUP(C393,customers!$A$1:$A$1001,customers!$I$1:$I$1001,0)</f>
        <v>No</v>
      </c>
    </row>
    <row r="394" spans="1:16" x14ac:dyDescent="0.3">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INDEX(products!$A$1:$G$49,MATCH('Working Sheet'!$D394,products!$A$1:$A$49,0),MATCH('Working Sheet'!I$1,products!$A$1:$G$1,0))</f>
        <v>Exc</v>
      </c>
      <c r="J394" t="str">
        <f>INDEX(products!$A$1:$G$49,MATCH('Working Sheet'!$D394,products!$A$1:$A$49,0),MATCH('Working Sheet'!J$1,products!$A$1:$G$1,0))</f>
        <v>L</v>
      </c>
      <c r="K394" s="7">
        <f>INDEX(products!$A$1:$G$49,MATCH('Working Sheet'!$D394,products!$A$1:$A$49,0),MATCH('Working Sheet'!K$1,products!$A$1:$G$1,0))</f>
        <v>1</v>
      </c>
      <c r="L394" s="8">
        <f>INDEX(products!$A$1:$G$49,MATCH('Working Sheet'!$D394,products!$A$1:$A$49,0),MATCH('Working Sheet'!L$1,products!$A$1:$G$1,0))</f>
        <v>14.85</v>
      </c>
      <c r="M394" s="8">
        <f t="shared" si="18"/>
        <v>89.1</v>
      </c>
      <c r="N394" s="4" t="str">
        <f t="shared" si="19"/>
        <v>Excelsa</v>
      </c>
      <c r="O394" t="str">
        <f t="shared" si="20"/>
        <v>Light</v>
      </c>
      <c r="P394" t="str">
        <f>_xlfn.XLOOKUP(C394,customers!$A$1:$A$1001,customers!$I$1:$I$1001,0)</f>
        <v>No</v>
      </c>
    </row>
    <row r="395" spans="1:16" x14ac:dyDescent="0.3">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INDEX(products!$A$1:$G$49,MATCH('Working Sheet'!$D395,products!$A$1:$A$49,0),MATCH('Working Sheet'!I$1,products!$A$1:$G$1,0))</f>
        <v>Ara</v>
      </c>
      <c r="J395" t="str">
        <f>INDEX(products!$A$1:$G$49,MATCH('Working Sheet'!$D395,products!$A$1:$A$49,0),MATCH('Working Sheet'!J$1,products!$A$1:$G$1,0))</f>
        <v>L</v>
      </c>
      <c r="K395" s="7">
        <f>INDEX(products!$A$1:$G$49,MATCH('Working Sheet'!$D395,products!$A$1:$A$49,0),MATCH('Working Sheet'!K$1,products!$A$1:$G$1,0))</f>
        <v>0.2</v>
      </c>
      <c r="L395" s="8">
        <f>INDEX(products!$A$1:$G$49,MATCH('Working Sheet'!$D395,products!$A$1:$A$49,0),MATCH('Working Sheet'!L$1,products!$A$1:$G$1,0))</f>
        <v>3.8849999999999998</v>
      </c>
      <c r="M395" s="8">
        <f t="shared" si="18"/>
        <v>3.8849999999999998</v>
      </c>
      <c r="N395" s="4" t="str">
        <f t="shared" si="19"/>
        <v>Arabica</v>
      </c>
      <c r="O395" t="str">
        <f t="shared" si="20"/>
        <v>Light</v>
      </c>
      <c r="P395" t="str">
        <f>_xlfn.XLOOKUP(C395,customers!$A$1:$A$1001,customers!$I$1:$I$1001,0)</f>
        <v>No</v>
      </c>
    </row>
    <row r="396" spans="1:16" x14ac:dyDescent="0.3">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INDEX(products!$A$1:$G$49,MATCH('Working Sheet'!$D396,products!$A$1:$A$49,0),MATCH('Working Sheet'!I$1,products!$A$1:$G$1,0))</f>
        <v>Rob</v>
      </c>
      <c r="J396" t="str">
        <f>INDEX(products!$A$1:$G$49,MATCH('Working Sheet'!$D396,products!$A$1:$A$49,0),MATCH('Working Sheet'!J$1,products!$A$1:$G$1,0))</f>
        <v>L</v>
      </c>
      <c r="K396" s="7">
        <f>INDEX(products!$A$1:$G$49,MATCH('Working Sheet'!$D396,products!$A$1:$A$49,0),MATCH('Working Sheet'!K$1,products!$A$1:$G$1,0))</f>
        <v>2.5</v>
      </c>
      <c r="L396" s="8">
        <f>INDEX(products!$A$1:$G$49,MATCH('Working Sheet'!$D396,products!$A$1:$A$49,0),MATCH('Working Sheet'!L$1,products!$A$1:$G$1,0))</f>
        <v>27.484999999999996</v>
      </c>
      <c r="M396" s="8">
        <f t="shared" si="18"/>
        <v>109.93999999999998</v>
      </c>
      <c r="N396" s="4" t="str">
        <f t="shared" si="19"/>
        <v>Robusta</v>
      </c>
      <c r="O396" t="str">
        <f t="shared" si="20"/>
        <v>Light</v>
      </c>
      <c r="P396" t="str">
        <f>_xlfn.XLOOKUP(C396,customers!$A$1:$A$1001,customers!$I$1:$I$1001,0)</f>
        <v>No</v>
      </c>
    </row>
    <row r="397" spans="1:16" x14ac:dyDescent="0.3">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INDEX(products!$A$1:$G$49,MATCH('Working Sheet'!$D397,products!$A$1:$A$49,0),MATCH('Working Sheet'!I$1,products!$A$1:$G$1,0))</f>
        <v>Lib</v>
      </c>
      <c r="J397" t="str">
        <f>INDEX(products!$A$1:$G$49,MATCH('Working Sheet'!$D397,products!$A$1:$A$49,0),MATCH('Working Sheet'!J$1,products!$A$1:$G$1,0))</f>
        <v>D</v>
      </c>
      <c r="K397" s="7">
        <f>INDEX(products!$A$1:$G$49,MATCH('Working Sheet'!$D397,products!$A$1:$A$49,0),MATCH('Working Sheet'!K$1,products!$A$1:$G$1,0))</f>
        <v>0.5</v>
      </c>
      <c r="L397" s="8">
        <f>INDEX(products!$A$1:$G$49,MATCH('Working Sheet'!$D397,products!$A$1:$A$49,0),MATCH('Working Sheet'!L$1,products!$A$1:$G$1,0))</f>
        <v>7.77</v>
      </c>
      <c r="M397" s="8">
        <f t="shared" si="18"/>
        <v>46.62</v>
      </c>
      <c r="N397" s="4" t="str">
        <f t="shared" si="19"/>
        <v>Liberica</v>
      </c>
      <c r="O397" t="str">
        <f t="shared" si="20"/>
        <v>Dark</v>
      </c>
      <c r="P397" t="str">
        <f>_xlfn.XLOOKUP(C397,customers!$A$1:$A$1001,customers!$I$1:$I$1001,0)</f>
        <v>Yes</v>
      </c>
    </row>
    <row r="398" spans="1:16" x14ac:dyDescent="0.3">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INDEX(products!$A$1:$G$49,MATCH('Working Sheet'!$D398,products!$A$1:$A$49,0),MATCH('Working Sheet'!I$1,products!$A$1:$G$1,0))</f>
        <v>Ara</v>
      </c>
      <c r="J398" t="str">
        <f>INDEX(products!$A$1:$G$49,MATCH('Working Sheet'!$D398,products!$A$1:$A$49,0),MATCH('Working Sheet'!J$1,products!$A$1:$G$1,0))</f>
        <v>L</v>
      </c>
      <c r="K398" s="7">
        <f>INDEX(products!$A$1:$G$49,MATCH('Working Sheet'!$D398,products!$A$1:$A$49,0),MATCH('Working Sheet'!K$1,products!$A$1:$G$1,0))</f>
        <v>0.5</v>
      </c>
      <c r="L398" s="8">
        <f>INDEX(products!$A$1:$G$49,MATCH('Working Sheet'!$D398,products!$A$1:$A$49,0),MATCH('Working Sheet'!L$1,products!$A$1:$G$1,0))</f>
        <v>7.77</v>
      </c>
      <c r="M398" s="8">
        <f t="shared" si="18"/>
        <v>38.849999999999994</v>
      </c>
      <c r="N398" s="4" t="str">
        <f t="shared" si="19"/>
        <v>Arabica</v>
      </c>
      <c r="O398" t="str">
        <f t="shared" si="20"/>
        <v>Light</v>
      </c>
      <c r="P398" t="str">
        <f>_xlfn.XLOOKUP(C398,customers!$A$1:$A$1001,customers!$I$1:$I$1001,0)</f>
        <v>No</v>
      </c>
    </row>
    <row r="399" spans="1:16" x14ac:dyDescent="0.3">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INDEX(products!$A$1:$G$49,MATCH('Working Sheet'!$D399,products!$A$1:$A$49,0),MATCH('Working Sheet'!I$1,products!$A$1:$G$1,0))</f>
        <v>Lib</v>
      </c>
      <c r="J399" t="str">
        <f>INDEX(products!$A$1:$G$49,MATCH('Working Sheet'!$D399,products!$A$1:$A$49,0),MATCH('Working Sheet'!J$1,products!$A$1:$G$1,0))</f>
        <v>D</v>
      </c>
      <c r="K399" s="7">
        <f>INDEX(products!$A$1:$G$49,MATCH('Working Sheet'!$D399,products!$A$1:$A$49,0),MATCH('Working Sheet'!K$1,products!$A$1:$G$1,0))</f>
        <v>0.5</v>
      </c>
      <c r="L399" s="8">
        <f>INDEX(products!$A$1:$G$49,MATCH('Working Sheet'!$D399,products!$A$1:$A$49,0),MATCH('Working Sheet'!L$1,products!$A$1:$G$1,0))</f>
        <v>7.77</v>
      </c>
      <c r="M399" s="8">
        <f t="shared" si="18"/>
        <v>31.08</v>
      </c>
      <c r="N399" s="4" t="str">
        <f t="shared" si="19"/>
        <v>Liberica</v>
      </c>
      <c r="O399" t="str">
        <f t="shared" si="20"/>
        <v>Dark</v>
      </c>
      <c r="P399" t="str">
        <f>_xlfn.XLOOKUP(C399,customers!$A$1:$A$1001,customers!$I$1:$I$1001,0)</f>
        <v>Yes</v>
      </c>
    </row>
    <row r="400" spans="1:16" x14ac:dyDescent="0.3">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INDEX(products!$A$1:$G$49,MATCH('Working Sheet'!$D400,products!$A$1:$A$49,0),MATCH('Working Sheet'!I$1,products!$A$1:$G$1,0))</f>
        <v>Ara</v>
      </c>
      <c r="J400" t="str">
        <f>INDEX(products!$A$1:$G$49,MATCH('Working Sheet'!$D400,products!$A$1:$A$49,0),MATCH('Working Sheet'!J$1,products!$A$1:$G$1,0))</f>
        <v>D</v>
      </c>
      <c r="K400" s="7">
        <f>INDEX(products!$A$1:$G$49,MATCH('Working Sheet'!$D400,products!$A$1:$A$49,0),MATCH('Working Sheet'!K$1,products!$A$1:$G$1,0))</f>
        <v>0.2</v>
      </c>
      <c r="L400" s="8">
        <f>INDEX(products!$A$1:$G$49,MATCH('Working Sheet'!$D400,products!$A$1:$A$49,0),MATCH('Working Sheet'!L$1,products!$A$1:$G$1,0))</f>
        <v>2.9849999999999999</v>
      </c>
      <c r="M400" s="8">
        <f t="shared" si="18"/>
        <v>17.91</v>
      </c>
      <c r="N400" s="4" t="str">
        <f t="shared" si="19"/>
        <v>Arabica</v>
      </c>
      <c r="O400" t="str">
        <f t="shared" si="20"/>
        <v>Dark</v>
      </c>
      <c r="P400" t="str">
        <f>_xlfn.XLOOKUP(C400,customers!$A$1:$A$1001,customers!$I$1:$I$1001,0)</f>
        <v>Yes</v>
      </c>
    </row>
    <row r="401" spans="1:16" x14ac:dyDescent="0.3">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INDEX(products!$A$1:$G$49,MATCH('Working Sheet'!$D401,products!$A$1:$A$49,0),MATCH('Working Sheet'!I$1,products!$A$1:$G$1,0))</f>
        <v>Exc</v>
      </c>
      <c r="J401" t="str">
        <f>INDEX(products!$A$1:$G$49,MATCH('Working Sheet'!$D401,products!$A$1:$A$49,0),MATCH('Working Sheet'!J$1,products!$A$1:$G$1,0))</f>
        <v>D</v>
      </c>
      <c r="K401" s="7">
        <f>INDEX(products!$A$1:$G$49,MATCH('Working Sheet'!$D401,products!$A$1:$A$49,0),MATCH('Working Sheet'!K$1,products!$A$1:$G$1,0))</f>
        <v>2.5</v>
      </c>
      <c r="L401" s="8">
        <f>INDEX(products!$A$1:$G$49,MATCH('Working Sheet'!$D401,products!$A$1:$A$49,0),MATCH('Working Sheet'!L$1,products!$A$1:$G$1,0))</f>
        <v>27.945</v>
      </c>
      <c r="M401" s="8">
        <f t="shared" si="18"/>
        <v>167.67000000000002</v>
      </c>
      <c r="N401" s="4" t="str">
        <f t="shared" si="19"/>
        <v>Excelsa</v>
      </c>
      <c r="O401" t="str">
        <f t="shared" si="20"/>
        <v>Dark</v>
      </c>
      <c r="P401" t="str">
        <f>_xlfn.XLOOKUP(C401,customers!$A$1:$A$1001,customers!$I$1:$I$1001,0)</f>
        <v>No</v>
      </c>
    </row>
    <row r="402" spans="1:16" x14ac:dyDescent="0.3">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INDEX(products!$A$1:$G$49,MATCH('Working Sheet'!$D402,products!$A$1:$A$49,0),MATCH('Working Sheet'!I$1,products!$A$1:$G$1,0))</f>
        <v>Lib</v>
      </c>
      <c r="J402" t="str">
        <f>INDEX(products!$A$1:$G$49,MATCH('Working Sheet'!$D402,products!$A$1:$A$49,0),MATCH('Working Sheet'!J$1,products!$A$1:$G$1,0))</f>
        <v>L</v>
      </c>
      <c r="K402" s="7">
        <f>INDEX(products!$A$1:$G$49,MATCH('Working Sheet'!$D402,products!$A$1:$A$49,0),MATCH('Working Sheet'!K$1,products!$A$1:$G$1,0))</f>
        <v>1</v>
      </c>
      <c r="L402" s="8">
        <f>INDEX(products!$A$1:$G$49,MATCH('Working Sheet'!$D402,products!$A$1:$A$49,0),MATCH('Working Sheet'!L$1,products!$A$1:$G$1,0))</f>
        <v>15.85</v>
      </c>
      <c r="M402" s="8">
        <f t="shared" si="18"/>
        <v>63.4</v>
      </c>
      <c r="N402" s="4" t="str">
        <f t="shared" si="19"/>
        <v>Liberica</v>
      </c>
      <c r="O402" t="str">
        <f t="shared" si="20"/>
        <v>Light</v>
      </c>
      <c r="P402" t="str">
        <f>_xlfn.XLOOKUP(C402,customers!$A$1:$A$1001,customers!$I$1:$I$1001,0)</f>
        <v>No</v>
      </c>
    </row>
    <row r="403" spans="1:16" x14ac:dyDescent="0.3">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INDEX(products!$A$1:$G$49,MATCH('Working Sheet'!$D403,products!$A$1:$A$49,0),MATCH('Working Sheet'!I$1,products!$A$1:$G$1,0))</f>
        <v>Lib</v>
      </c>
      <c r="J403" t="str">
        <f>INDEX(products!$A$1:$G$49,MATCH('Working Sheet'!$D403,products!$A$1:$A$49,0),MATCH('Working Sheet'!J$1,products!$A$1:$G$1,0))</f>
        <v>M</v>
      </c>
      <c r="K403" s="7">
        <f>INDEX(products!$A$1:$G$49,MATCH('Working Sheet'!$D403,products!$A$1:$A$49,0),MATCH('Working Sheet'!K$1,products!$A$1:$G$1,0))</f>
        <v>0.2</v>
      </c>
      <c r="L403" s="8">
        <f>INDEX(products!$A$1:$G$49,MATCH('Working Sheet'!$D403,products!$A$1:$A$49,0),MATCH('Working Sheet'!L$1,products!$A$1:$G$1,0))</f>
        <v>4.3650000000000002</v>
      </c>
      <c r="M403" s="8">
        <f t="shared" si="18"/>
        <v>8.73</v>
      </c>
      <c r="N403" s="4" t="str">
        <f t="shared" si="19"/>
        <v>Liberica</v>
      </c>
      <c r="O403" t="str">
        <f t="shared" si="20"/>
        <v>Medium</v>
      </c>
      <c r="P403" t="str">
        <f>_xlfn.XLOOKUP(C403,customers!$A$1:$A$1001,customers!$I$1:$I$1001,0)</f>
        <v>Yes</v>
      </c>
    </row>
    <row r="404" spans="1:16" x14ac:dyDescent="0.3">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INDEX(products!$A$1:$G$49,MATCH('Working Sheet'!$D404,products!$A$1:$A$49,0),MATCH('Working Sheet'!I$1,products!$A$1:$G$1,0))</f>
        <v>Rob</v>
      </c>
      <c r="J404" t="str">
        <f>INDEX(products!$A$1:$G$49,MATCH('Working Sheet'!$D404,products!$A$1:$A$49,0),MATCH('Working Sheet'!J$1,products!$A$1:$G$1,0))</f>
        <v>D</v>
      </c>
      <c r="K404" s="7">
        <f>INDEX(products!$A$1:$G$49,MATCH('Working Sheet'!$D404,products!$A$1:$A$49,0),MATCH('Working Sheet'!K$1,products!$A$1:$G$1,0))</f>
        <v>1</v>
      </c>
      <c r="L404" s="8">
        <f>INDEX(products!$A$1:$G$49,MATCH('Working Sheet'!$D404,products!$A$1:$A$49,0),MATCH('Working Sheet'!L$1,products!$A$1:$G$1,0))</f>
        <v>8.9499999999999993</v>
      </c>
      <c r="M404" s="8">
        <f t="shared" si="18"/>
        <v>26.849999999999998</v>
      </c>
      <c r="N404" s="4" t="str">
        <f t="shared" si="19"/>
        <v>Robusta</v>
      </c>
      <c r="O404" t="str">
        <f t="shared" si="20"/>
        <v>Dark</v>
      </c>
      <c r="P404" t="str">
        <f>_xlfn.XLOOKUP(C404,customers!$A$1:$A$1001,customers!$I$1:$I$1001,0)</f>
        <v>Yes</v>
      </c>
    </row>
    <row r="405" spans="1:16" x14ac:dyDescent="0.3">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INDEX(products!$A$1:$G$49,MATCH('Working Sheet'!$D405,products!$A$1:$A$49,0),MATCH('Working Sheet'!I$1,products!$A$1:$G$1,0))</f>
        <v>Lib</v>
      </c>
      <c r="J405" t="str">
        <f>INDEX(products!$A$1:$G$49,MATCH('Working Sheet'!$D405,products!$A$1:$A$49,0),MATCH('Working Sheet'!J$1,products!$A$1:$G$1,0))</f>
        <v>L</v>
      </c>
      <c r="K405" s="7">
        <f>INDEX(products!$A$1:$G$49,MATCH('Working Sheet'!$D405,products!$A$1:$A$49,0),MATCH('Working Sheet'!K$1,products!$A$1:$G$1,0))</f>
        <v>0.2</v>
      </c>
      <c r="L405" s="8">
        <f>INDEX(products!$A$1:$G$49,MATCH('Working Sheet'!$D405,products!$A$1:$A$49,0),MATCH('Working Sheet'!L$1,products!$A$1:$G$1,0))</f>
        <v>4.7549999999999999</v>
      </c>
      <c r="M405" s="8">
        <f t="shared" si="18"/>
        <v>9.51</v>
      </c>
      <c r="N405" s="4" t="str">
        <f t="shared" si="19"/>
        <v>Liberica</v>
      </c>
      <c r="O405" t="str">
        <f t="shared" si="20"/>
        <v>Light</v>
      </c>
      <c r="P405" t="str">
        <f>_xlfn.XLOOKUP(C405,customers!$A$1:$A$1001,customers!$I$1:$I$1001,0)</f>
        <v>No</v>
      </c>
    </row>
    <row r="406" spans="1:16" x14ac:dyDescent="0.3">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INDEX(products!$A$1:$G$49,MATCH('Working Sheet'!$D406,products!$A$1:$A$49,0),MATCH('Working Sheet'!I$1,products!$A$1:$G$1,0))</f>
        <v>Ara</v>
      </c>
      <c r="J406" t="str">
        <f>INDEX(products!$A$1:$G$49,MATCH('Working Sheet'!$D406,products!$A$1:$A$49,0),MATCH('Working Sheet'!J$1,products!$A$1:$G$1,0))</f>
        <v>D</v>
      </c>
      <c r="K406" s="7">
        <f>INDEX(products!$A$1:$G$49,MATCH('Working Sheet'!$D406,products!$A$1:$A$49,0),MATCH('Working Sheet'!K$1,products!$A$1:$G$1,0))</f>
        <v>1</v>
      </c>
      <c r="L406" s="8">
        <f>INDEX(products!$A$1:$G$49,MATCH('Working Sheet'!$D406,products!$A$1:$A$49,0),MATCH('Working Sheet'!L$1,products!$A$1:$G$1,0))</f>
        <v>9.9499999999999993</v>
      </c>
      <c r="M406" s="8">
        <f t="shared" si="18"/>
        <v>39.799999999999997</v>
      </c>
      <c r="N406" s="4" t="str">
        <f t="shared" si="19"/>
        <v>Arabica</v>
      </c>
      <c r="O406" t="str">
        <f t="shared" si="20"/>
        <v>Dark</v>
      </c>
      <c r="P406" t="str">
        <f>_xlfn.XLOOKUP(C406,customers!$A$1:$A$1001,customers!$I$1:$I$1001,0)</f>
        <v>No</v>
      </c>
    </row>
    <row r="407" spans="1:16" x14ac:dyDescent="0.3">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INDEX(products!$A$1:$G$49,MATCH('Working Sheet'!$D407,products!$A$1:$A$49,0),MATCH('Working Sheet'!I$1,products!$A$1:$G$1,0))</f>
        <v>Exc</v>
      </c>
      <c r="J407" t="str">
        <f>INDEX(products!$A$1:$G$49,MATCH('Working Sheet'!$D407,products!$A$1:$A$49,0),MATCH('Working Sheet'!J$1,products!$A$1:$G$1,0))</f>
        <v>M</v>
      </c>
      <c r="K407" s="7">
        <f>INDEX(products!$A$1:$G$49,MATCH('Working Sheet'!$D407,products!$A$1:$A$49,0),MATCH('Working Sheet'!K$1,products!$A$1:$G$1,0))</f>
        <v>0.5</v>
      </c>
      <c r="L407" s="8">
        <f>INDEX(products!$A$1:$G$49,MATCH('Working Sheet'!$D407,products!$A$1:$A$49,0),MATCH('Working Sheet'!L$1,products!$A$1:$G$1,0))</f>
        <v>8.25</v>
      </c>
      <c r="M407" s="8">
        <f t="shared" si="18"/>
        <v>24.75</v>
      </c>
      <c r="N407" s="4" t="str">
        <f t="shared" si="19"/>
        <v>Excelsa</v>
      </c>
      <c r="O407" t="str">
        <f t="shared" si="20"/>
        <v>Medium</v>
      </c>
      <c r="P407" t="str">
        <f>_xlfn.XLOOKUP(C407,customers!$A$1:$A$1001,customers!$I$1:$I$1001,0)</f>
        <v>Yes</v>
      </c>
    </row>
    <row r="408" spans="1:16" x14ac:dyDescent="0.3">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INDEX(products!$A$1:$G$49,MATCH('Working Sheet'!$D408,products!$A$1:$A$49,0),MATCH('Working Sheet'!I$1,products!$A$1:$G$1,0))</f>
        <v>Exc</v>
      </c>
      <c r="J408" t="str">
        <f>INDEX(products!$A$1:$G$49,MATCH('Working Sheet'!$D408,products!$A$1:$A$49,0),MATCH('Working Sheet'!J$1,products!$A$1:$G$1,0))</f>
        <v>M</v>
      </c>
      <c r="K408" s="7">
        <f>INDEX(products!$A$1:$G$49,MATCH('Working Sheet'!$D408,products!$A$1:$A$49,0),MATCH('Working Sheet'!K$1,products!$A$1:$G$1,0))</f>
        <v>1</v>
      </c>
      <c r="L408" s="8">
        <f>INDEX(products!$A$1:$G$49,MATCH('Working Sheet'!$D408,products!$A$1:$A$49,0),MATCH('Working Sheet'!L$1,products!$A$1:$G$1,0))</f>
        <v>13.75</v>
      </c>
      <c r="M408" s="8">
        <f t="shared" si="18"/>
        <v>68.75</v>
      </c>
      <c r="N408" s="4" t="str">
        <f t="shared" si="19"/>
        <v>Excelsa</v>
      </c>
      <c r="O408" t="str">
        <f t="shared" si="20"/>
        <v>Medium</v>
      </c>
      <c r="P408" t="str">
        <f>_xlfn.XLOOKUP(C408,customers!$A$1:$A$1001,customers!$I$1:$I$1001,0)</f>
        <v>Yes</v>
      </c>
    </row>
    <row r="409" spans="1:16" x14ac:dyDescent="0.3">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INDEX(products!$A$1:$G$49,MATCH('Working Sheet'!$D409,products!$A$1:$A$49,0),MATCH('Working Sheet'!I$1,products!$A$1:$G$1,0))</f>
        <v>Exc</v>
      </c>
      <c r="J409" t="str">
        <f>INDEX(products!$A$1:$G$49,MATCH('Working Sheet'!$D409,products!$A$1:$A$49,0),MATCH('Working Sheet'!J$1,products!$A$1:$G$1,0))</f>
        <v>M</v>
      </c>
      <c r="K409" s="7">
        <f>INDEX(products!$A$1:$G$49,MATCH('Working Sheet'!$D409,products!$A$1:$A$49,0),MATCH('Working Sheet'!K$1,products!$A$1:$G$1,0))</f>
        <v>0.5</v>
      </c>
      <c r="L409" s="8">
        <f>INDEX(products!$A$1:$G$49,MATCH('Working Sheet'!$D409,products!$A$1:$A$49,0),MATCH('Working Sheet'!L$1,products!$A$1:$G$1,0))</f>
        <v>8.25</v>
      </c>
      <c r="M409" s="8">
        <f t="shared" si="18"/>
        <v>49.5</v>
      </c>
      <c r="N409" s="4" t="str">
        <f t="shared" si="19"/>
        <v>Excelsa</v>
      </c>
      <c r="O409" t="str">
        <f t="shared" si="20"/>
        <v>Medium</v>
      </c>
      <c r="P409" t="str">
        <f>_xlfn.XLOOKUP(C409,customers!$A$1:$A$1001,customers!$I$1:$I$1001,0)</f>
        <v>No</v>
      </c>
    </row>
    <row r="410" spans="1:16" x14ac:dyDescent="0.3">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INDEX(products!$A$1:$G$49,MATCH('Working Sheet'!$D410,products!$A$1:$A$49,0),MATCH('Working Sheet'!I$1,products!$A$1:$G$1,0))</f>
        <v>Ara</v>
      </c>
      <c r="J410" t="str">
        <f>INDEX(products!$A$1:$G$49,MATCH('Working Sheet'!$D410,products!$A$1:$A$49,0),MATCH('Working Sheet'!J$1,products!$A$1:$G$1,0))</f>
        <v>M</v>
      </c>
      <c r="K410" s="7">
        <f>INDEX(products!$A$1:$G$49,MATCH('Working Sheet'!$D410,products!$A$1:$A$49,0),MATCH('Working Sheet'!K$1,products!$A$1:$G$1,0))</f>
        <v>2.5</v>
      </c>
      <c r="L410" s="8">
        <f>INDEX(products!$A$1:$G$49,MATCH('Working Sheet'!$D410,products!$A$1:$A$49,0),MATCH('Working Sheet'!L$1,products!$A$1:$G$1,0))</f>
        <v>25.874999999999996</v>
      </c>
      <c r="M410" s="8">
        <f t="shared" si="18"/>
        <v>51.749999999999993</v>
      </c>
      <c r="N410" s="4" t="str">
        <f t="shared" si="19"/>
        <v>Arabica</v>
      </c>
      <c r="O410" t="str">
        <f t="shared" si="20"/>
        <v>Medium</v>
      </c>
      <c r="P410" t="str">
        <f>_xlfn.XLOOKUP(C410,customers!$A$1:$A$1001,customers!$I$1:$I$1001,0)</f>
        <v>Yes</v>
      </c>
    </row>
    <row r="411" spans="1:16" x14ac:dyDescent="0.3">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INDEX(products!$A$1:$G$49,MATCH('Working Sheet'!$D411,products!$A$1:$A$49,0),MATCH('Working Sheet'!I$1,products!$A$1:$G$1,0))</f>
        <v>Lib</v>
      </c>
      <c r="J411" t="str">
        <f>INDEX(products!$A$1:$G$49,MATCH('Working Sheet'!$D411,products!$A$1:$A$49,0),MATCH('Working Sheet'!J$1,products!$A$1:$G$1,0))</f>
        <v>L</v>
      </c>
      <c r="K411" s="7">
        <f>INDEX(products!$A$1:$G$49,MATCH('Working Sheet'!$D411,products!$A$1:$A$49,0),MATCH('Working Sheet'!K$1,products!$A$1:$G$1,0))</f>
        <v>1</v>
      </c>
      <c r="L411" s="8">
        <f>INDEX(products!$A$1:$G$49,MATCH('Working Sheet'!$D411,products!$A$1:$A$49,0),MATCH('Working Sheet'!L$1,products!$A$1:$G$1,0))</f>
        <v>15.85</v>
      </c>
      <c r="M411" s="8">
        <f t="shared" si="18"/>
        <v>47.55</v>
      </c>
      <c r="N411" s="4" t="str">
        <f t="shared" si="19"/>
        <v>Liberica</v>
      </c>
      <c r="O411" t="str">
        <f t="shared" si="20"/>
        <v>Light</v>
      </c>
      <c r="P411" t="str">
        <f>_xlfn.XLOOKUP(C411,customers!$A$1:$A$1001,customers!$I$1:$I$1001,0)</f>
        <v>Yes</v>
      </c>
    </row>
    <row r="412" spans="1:16" x14ac:dyDescent="0.3">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INDEX(products!$A$1:$G$49,MATCH('Working Sheet'!$D412,products!$A$1:$A$49,0),MATCH('Working Sheet'!I$1,products!$A$1:$G$1,0))</f>
        <v>Ara</v>
      </c>
      <c r="J412" t="str">
        <f>INDEX(products!$A$1:$G$49,MATCH('Working Sheet'!$D412,products!$A$1:$A$49,0),MATCH('Working Sheet'!J$1,products!$A$1:$G$1,0))</f>
        <v>L</v>
      </c>
      <c r="K412" s="7">
        <f>INDEX(products!$A$1:$G$49,MATCH('Working Sheet'!$D412,products!$A$1:$A$49,0),MATCH('Working Sheet'!K$1,products!$A$1:$G$1,0))</f>
        <v>0.2</v>
      </c>
      <c r="L412" s="8">
        <f>INDEX(products!$A$1:$G$49,MATCH('Working Sheet'!$D412,products!$A$1:$A$49,0),MATCH('Working Sheet'!L$1,products!$A$1:$G$1,0))</f>
        <v>3.8849999999999998</v>
      </c>
      <c r="M412" s="8">
        <f t="shared" si="18"/>
        <v>15.54</v>
      </c>
      <c r="N412" s="4" t="str">
        <f t="shared" si="19"/>
        <v>Arabica</v>
      </c>
      <c r="O412" t="str">
        <f t="shared" si="20"/>
        <v>Light</v>
      </c>
      <c r="P412" t="str">
        <f>_xlfn.XLOOKUP(C412,customers!$A$1:$A$1001,customers!$I$1:$I$1001,0)</f>
        <v>No</v>
      </c>
    </row>
    <row r="413" spans="1:16" x14ac:dyDescent="0.3">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INDEX(products!$A$1:$G$49,MATCH('Working Sheet'!$D413,products!$A$1:$A$49,0),MATCH('Working Sheet'!I$1,products!$A$1:$G$1,0))</f>
        <v>Lib</v>
      </c>
      <c r="J413" t="str">
        <f>INDEX(products!$A$1:$G$49,MATCH('Working Sheet'!$D413,products!$A$1:$A$49,0),MATCH('Working Sheet'!J$1,products!$A$1:$G$1,0))</f>
        <v>M</v>
      </c>
      <c r="K413" s="7">
        <f>INDEX(products!$A$1:$G$49,MATCH('Working Sheet'!$D413,products!$A$1:$A$49,0),MATCH('Working Sheet'!K$1,products!$A$1:$G$1,0))</f>
        <v>1</v>
      </c>
      <c r="L413" s="8">
        <f>INDEX(products!$A$1:$G$49,MATCH('Working Sheet'!$D413,products!$A$1:$A$49,0),MATCH('Working Sheet'!L$1,products!$A$1:$G$1,0))</f>
        <v>14.55</v>
      </c>
      <c r="M413" s="8">
        <f t="shared" si="18"/>
        <v>87.300000000000011</v>
      </c>
      <c r="N413" s="4" t="str">
        <f t="shared" si="19"/>
        <v>Liberica</v>
      </c>
      <c r="O413" t="str">
        <f t="shared" si="20"/>
        <v>Medium</v>
      </c>
      <c r="P413" t="str">
        <f>_xlfn.XLOOKUP(C413,customers!$A$1:$A$1001,customers!$I$1:$I$1001,0)</f>
        <v>Yes</v>
      </c>
    </row>
    <row r="414" spans="1:16" x14ac:dyDescent="0.3">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INDEX(products!$A$1:$G$49,MATCH('Working Sheet'!$D414,products!$A$1:$A$49,0),MATCH('Working Sheet'!I$1,products!$A$1:$G$1,0))</f>
        <v>Ara</v>
      </c>
      <c r="J414" t="str">
        <f>INDEX(products!$A$1:$G$49,MATCH('Working Sheet'!$D414,products!$A$1:$A$49,0),MATCH('Working Sheet'!J$1,products!$A$1:$G$1,0))</f>
        <v>M</v>
      </c>
      <c r="K414" s="7">
        <f>INDEX(products!$A$1:$G$49,MATCH('Working Sheet'!$D414,products!$A$1:$A$49,0),MATCH('Working Sheet'!K$1,products!$A$1:$G$1,0))</f>
        <v>1</v>
      </c>
      <c r="L414" s="8">
        <f>INDEX(products!$A$1:$G$49,MATCH('Working Sheet'!$D414,products!$A$1:$A$49,0),MATCH('Working Sheet'!L$1,products!$A$1:$G$1,0))</f>
        <v>11.25</v>
      </c>
      <c r="M414" s="8">
        <f t="shared" si="18"/>
        <v>56.25</v>
      </c>
      <c r="N414" s="4" t="str">
        <f t="shared" si="19"/>
        <v>Arabica</v>
      </c>
      <c r="O414" t="str">
        <f t="shared" si="20"/>
        <v>Medium</v>
      </c>
      <c r="P414" t="str">
        <f>_xlfn.XLOOKUP(C414,customers!$A$1:$A$1001,customers!$I$1:$I$1001,0)</f>
        <v>Yes</v>
      </c>
    </row>
    <row r="415" spans="1:16" x14ac:dyDescent="0.3">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INDEX(products!$A$1:$G$49,MATCH('Working Sheet'!$D415,products!$A$1:$A$49,0),MATCH('Working Sheet'!I$1,products!$A$1:$G$1,0))</f>
        <v>Lib</v>
      </c>
      <c r="J415" t="str">
        <f>INDEX(products!$A$1:$G$49,MATCH('Working Sheet'!$D415,products!$A$1:$A$49,0),MATCH('Working Sheet'!J$1,products!$A$1:$G$1,0))</f>
        <v>L</v>
      </c>
      <c r="K415" s="7">
        <f>INDEX(products!$A$1:$G$49,MATCH('Working Sheet'!$D415,products!$A$1:$A$49,0),MATCH('Working Sheet'!K$1,products!$A$1:$G$1,0))</f>
        <v>2.5</v>
      </c>
      <c r="L415" s="8">
        <f>INDEX(products!$A$1:$G$49,MATCH('Working Sheet'!$D415,products!$A$1:$A$49,0),MATCH('Working Sheet'!L$1,products!$A$1:$G$1,0))</f>
        <v>36.454999999999998</v>
      </c>
      <c r="M415" s="8">
        <f t="shared" si="18"/>
        <v>36.454999999999998</v>
      </c>
      <c r="N415" s="4" t="str">
        <f t="shared" si="19"/>
        <v>Liberica</v>
      </c>
      <c r="O415" t="str">
        <f t="shared" si="20"/>
        <v>Light</v>
      </c>
      <c r="P415" t="str">
        <f>_xlfn.XLOOKUP(C415,customers!$A$1:$A$1001,customers!$I$1:$I$1001,0)</f>
        <v>Yes</v>
      </c>
    </row>
    <row r="416" spans="1:16" x14ac:dyDescent="0.3">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INDEX(products!$A$1:$G$49,MATCH('Working Sheet'!$D416,products!$A$1:$A$49,0),MATCH('Working Sheet'!I$1,products!$A$1:$G$1,0))</f>
        <v>Rob</v>
      </c>
      <c r="J416" t="str">
        <f>INDEX(products!$A$1:$G$49,MATCH('Working Sheet'!$D416,products!$A$1:$A$49,0),MATCH('Working Sheet'!J$1,products!$A$1:$G$1,0))</f>
        <v>L</v>
      </c>
      <c r="K416" s="7">
        <f>INDEX(products!$A$1:$G$49,MATCH('Working Sheet'!$D416,products!$A$1:$A$49,0),MATCH('Working Sheet'!K$1,products!$A$1:$G$1,0))</f>
        <v>0.2</v>
      </c>
      <c r="L416" s="8">
        <f>INDEX(products!$A$1:$G$49,MATCH('Working Sheet'!$D416,products!$A$1:$A$49,0),MATCH('Working Sheet'!L$1,products!$A$1:$G$1,0))</f>
        <v>3.5849999999999995</v>
      </c>
      <c r="M416" s="8">
        <f t="shared" si="18"/>
        <v>10.754999999999999</v>
      </c>
      <c r="N416" s="4" t="str">
        <f t="shared" si="19"/>
        <v>Robusta</v>
      </c>
      <c r="O416" t="str">
        <f t="shared" si="20"/>
        <v>Light</v>
      </c>
      <c r="P416" t="str">
        <f>_xlfn.XLOOKUP(C416,customers!$A$1:$A$1001,customers!$I$1:$I$1001,0)</f>
        <v>Yes</v>
      </c>
    </row>
    <row r="417" spans="1:16" x14ac:dyDescent="0.3">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INDEX(products!$A$1:$G$49,MATCH('Working Sheet'!$D417,products!$A$1:$A$49,0),MATCH('Working Sheet'!I$1,products!$A$1:$G$1,0))</f>
        <v>Rob</v>
      </c>
      <c r="J417" t="str">
        <f>INDEX(products!$A$1:$G$49,MATCH('Working Sheet'!$D417,products!$A$1:$A$49,0),MATCH('Working Sheet'!J$1,products!$A$1:$G$1,0))</f>
        <v>M</v>
      </c>
      <c r="K417" s="7">
        <f>INDEX(products!$A$1:$G$49,MATCH('Working Sheet'!$D417,products!$A$1:$A$49,0),MATCH('Working Sheet'!K$1,products!$A$1:$G$1,0))</f>
        <v>0.2</v>
      </c>
      <c r="L417" s="8">
        <f>INDEX(products!$A$1:$G$49,MATCH('Working Sheet'!$D417,products!$A$1:$A$49,0),MATCH('Working Sheet'!L$1,products!$A$1:$G$1,0))</f>
        <v>2.9849999999999999</v>
      </c>
      <c r="M417" s="8">
        <f t="shared" si="18"/>
        <v>8.9550000000000001</v>
      </c>
      <c r="N417" s="4" t="str">
        <f t="shared" si="19"/>
        <v>Robusta</v>
      </c>
      <c r="O417" t="str">
        <f t="shared" si="20"/>
        <v>Medium</v>
      </c>
      <c r="P417" t="str">
        <f>_xlfn.XLOOKUP(C417,customers!$A$1:$A$1001,customers!$I$1:$I$1001,0)</f>
        <v>No</v>
      </c>
    </row>
    <row r="418" spans="1:16" x14ac:dyDescent="0.3">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INDEX(products!$A$1:$G$49,MATCH('Working Sheet'!$D418,products!$A$1:$A$49,0),MATCH('Working Sheet'!I$1,products!$A$1:$G$1,0))</f>
        <v>Ara</v>
      </c>
      <c r="J418" t="str">
        <f>INDEX(products!$A$1:$G$49,MATCH('Working Sheet'!$D418,products!$A$1:$A$49,0),MATCH('Working Sheet'!J$1,products!$A$1:$G$1,0))</f>
        <v>L</v>
      </c>
      <c r="K418" s="7">
        <f>INDEX(products!$A$1:$G$49,MATCH('Working Sheet'!$D418,products!$A$1:$A$49,0),MATCH('Working Sheet'!K$1,products!$A$1:$G$1,0))</f>
        <v>0.5</v>
      </c>
      <c r="L418" s="8">
        <f>INDEX(products!$A$1:$G$49,MATCH('Working Sheet'!$D418,products!$A$1:$A$49,0),MATCH('Working Sheet'!L$1,products!$A$1:$G$1,0))</f>
        <v>7.77</v>
      </c>
      <c r="M418" s="8">
        <f t="shared" si="18"/>
        <v>23.31</v>
      </c>
      <c r="N418" s="4" t="str">
        <f t="shared" si="19"/>
        <v>Arabica</v>
      </c>
      <c r="O418" t="str">
        <f t="shared" si="20"/>
        <v>Light</v>
      </c>
      <c r="P418" t="str">
        <f>_xlfn.XLOOKUP(C418,customers!$A$1:$A$1001,customers!$I$1:$I$1001,0)</f>
        <v>Yes</v>
      </c>
    </row>
    <row r="419" spans="1:16" x14ac:dyDescent="0.3">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INDEX(products!$A$1:$G$49,MATCH('Working Sheet'!$D419,products!$A$1:$A$49,0),MATCH('Working Sheet'!I$1,products!$A$1:$G$1,0))</f>
        <v>Ara</v>
      </c>
      <c r="J419" t="str">
        <f>INDEX(products!$A$1:$G$49,MATCH('Working Sheet'!$D419,products!$A$1:$A$49,0),MATCH('Working Sheet'!J$1,products!$A$1:$G$1,0))</f>
        <v>L</v>
      </c>
      <c r="K419" s="7">
        <f>INDEX(products!$A$1:$G$49,MATCH('Working Sheet'!$D419,products!$A$1:$A$49,0),MATCH('Working Sheet'!K$1,products!$A$1:$G$1,0))</f>
        <v>2.5</v>
      </c>
      <c r="L419" s="8">
        <f>INDEX(products!$A$1:$G$49,MATCH('Working Sheet'!$D419,products!$A$1:$A$49,0),MATCH('Working Sheet'!L$1,products!$A$1:$G$1,0))</f>
        <v>29.784999999999997</v>
      </c>
      <c r="M419" s="8">
        <f t="shared" si="18"/>
        <v>29.784999999999997</v>
      </c>
      <c r="N419" s="4" t="str">
        <f t="shared" si="19"/>
        <v>Arabica</v>
      </c>
      <c r="O419" t="str">
        <f t="shared" si="20"/>
        <v>Light</v>
      </c>
      <c r="P419" t="str">
        <f>_xlfn.XLOOKUP(C419,customers!$A$1:$A$1001,customers!$I$1:$I$1001,0)</f>
        <v>Yes</v>
      </c>
    </row>
    <row r="420" spans="1:16" x14ac:dyDescent="0.3">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INDEX(products!$A$1:$G$49,MATCH('Working Sheet'!$D420,products!$A$1:$A$49,0),MATCH('Working Sheet'!I$1,products!$A$1:$G$1,0))</f>
        <v>Ara</v>
      </c>
      <c r="J420" t="str">
        <f>INDEX(products!$A$1:$G$49,MATCH('Working Sheet'!$D420,products!$A$1:$A$49,0),MATCH('Working Sheet'!J$1,products!$A$1:$G$1,0))</f>
        <v>L</v>
      </c>
      <c r="K420" s="7">
        <f>INDEX(products!$A$1:$G$49,MATCH('Working Sheet'!$D420,products!$A$1:$A$49,0),MATCH('Working Sheet'!K$1,products!$A$1:$G$1,0))</f>
        <v>2.5</v>
      </c>
      <c r="L420" s="8">
        <f>INDEX(products!$A$1:$G$49,MATCH('Working Sheet'!$D420,products!$A$1:$A$49,0),MATCH('Working Sheet'!L$1,products!$A$1:$G$1,0))</f>
        <v>29.784999999999997</v>
      </c>
      <c r="M420" s="8">
        <f t="shared" si="18"/>
        <v>148.92499999999998</v>
      </c>
      <c r="N420" s="4" t="str">
        <f t="shared" si="19"/>
        <v>Arabica</v>
      </c>
      <c r="O420" t="str">
        <f t="shared" si="20"/>
        <v>Light</v>
      </c>
      <c r="P420" t="str">
        <f>_xlfn.XLOOKUP(C420,customers!$A$1:$A$1001,customers!$I$1:$I$1001,0)</f>
        <v>Yes</v>
      </c>
    </row>
    <row r="421" spans="1:16" x14ac:dyDescent="0.3">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INDEX(products!$A$1:$G$49,MATCH('Working Sheet'!$D421,products!$A$1:$A$49,0),MATCH('Working Sheet'!I$1,products!$A$1:$G$1,0))</f>
        <v>Lib</v>
      </c>
      <c r="J421" t="str">
        <f>INDEX(products!$A$1:$G$49,MATCH('Working Sheet'!$D421,products!$A$1:$A$49,0),MATCH('Working Sheet'!J$1,products!$A$1:$G$1,0))</f>
        <v>M</v>
      </c>
      <c r="K421" s="7">
        <f>INDEX(products!$A$1:$G$49,MATCH('Working Sheet'!$D421,products!$A$1:$A$49,0),MATCH('Working Sheet'!K$1,products!$A$1:$G$1,0))</f>
        <v>0.5</v>
      </c>
      <c r="L421" s="8">
        <f>INDEX(products!$A$1:$G$49,MATCH('Working Sheet'!$D421,products!$A$1:$A$49,0),MATCH('Working Sheet'!L$1,products!$A$1:$G$1,0))</f>
        <v>8.73</v>
      </c>
      <c r="M421" s="8">
        <f t="shared" si="18"/>
        <v>8.73</v>
      </c>
      <c r="N421" s="4" t="str">
        <f t="shared" si="19"/>
        <v>Liberica</v>
      </c>
      <c r="O421" t="str">
        <f t="shared" si="20"/>
        <v>Medium</v>
      </c>
      <c r="P421" t="str">
        <f>_xlfn.XLOOKUP(C421,customers!$A$1:$A$1001,customers!$I$1:$I$1001,0)</f>
        <v>Yes</v>
      </c>
    </row>
    <row r="422" spans="1:16" x14ac:dyDescent="0.3">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INDEX(products!$A$1:$G$49,MATCH('Working Sheet'!$D422,products!$A$1:$A$49,0),MATCH('Working Sheet'!I$1,products!$A$1:$G$1,0))</f>
        <v>Lib</v>
      </c>
      <c r="J422" t="str">
        <f>INDEX(products!$A$1:$G$49,MATCH('Working Sheet'!$D422,products!$A$1:$A$49,0),MATCH('Working Sheet'!J$1,products!$A$1:$G$1,0))</f>
        <v>D</v>
      </c>
      <c r="K422" s="7">
        <f>INDEX(products!$A$1:$G$49,MATCH('Working Sheet'!$D422,products!$A$1:$A$49,0),MATCH('Working Sheet'!K$1,products!$A$1:$G$1,0))</f>
        <v>0.5</v>
      </c>
      <c r="L422" s="8">
        <f>INDEX(products!$A$1:$G$49,MATCH('Working Sheet'!$D422,products!$A$1:$A$49,0),MATCH('Working Sheet'!L$1,products!$A$1:$G$1,0))</f>
        <v>7.77</v>
      </c>
      <c r="M422" s="8">
        <f t="shared" si="18"/>
        <v>31.08</v>
      </c>
      <c r="N422" s="4" t="str">
        <f t="shared" si="19"/>
        <v>Liberica</v>
      </c>
      <c r="O422" t="str">
        <f t="shared" si="20"/>
        <v>Dark</v>
      </c>
      <c r="P422" t="str">
        <f>_xlfn.XLOOKUP(C422,customers!$A$1:$A$1001,customers!$I$1:$I$1001,0)</f>
        <v>No</v>
      </c>
    </row>
    <row r="423" spans="1:16" x14ac:dyDescent="0.3">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INDEX(products!$A$1:$G$49,MATCH('Working Sheet'!$D423,products!$A$1:$A$49,0),MATCH('Working Sheet'!I$1,products!$A$1:$G$1,0))</f>
        <v>Ara</v>
      </c>
      <c r="J423" t="str">
        <f>INDEX(products!$A$1:$G$49,MATCH('Working Sheet'!$D423,products!$A$1:$A$49,0),MATCH('Working Sheet'!J$1,products!$A$1:$G$1,0))</f>
        <v>D</v>
      </c>
      <c r="K423" s="7">
        <f>INDEX(products!$A$1:$G$49,MATCH('Working Sheet'!$D423,products!$A$1:$A$49,0),MATCH('Working Sheet'!K$1,products!$A$1:$G$1,0))</f>
        <v>2.5</v>
      </c>
      <c r="L423" s="8">
        <f>INDEX(products!$A$1:$G$49,MATCH('Working Sheet'!$D423,products!$A$1:$A$49,0),MATCH('Working Sheet'!L$1,products!$A$1:$G$1,0))</f>
        <v>22.884999999999998</v>
      </c>
      <c r="M423" s="8">
        <f t="shared" si="18"/>
        <v>137.31</v>
      </c>
      <c r="N423" s="4" t="str">
        <f t="shared" si="19"/>
        <v>Arabica</v>
      </c>
      <c r="O423" t="str">
        <f t="shared" si="20"/>
        <v>Dark</v>
      </c>
      <c r="P423" t="str">
        <f>_xlfn.XLOOKUP(C423,customers!$A$1:$A$1001,customers!$I$1:$I$1001,0)</f>
        <v>No</v>
      </c>
    </row>
    <row r="424" spans="1:16" x14ac:dyDescent="0.3">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INDEX(products!$A$1:$G$49,MATCH('Working Sheet'!$D424,products!$A$1:$A$49,0),MATCH('Working Sheet'!I$1,products!$A$1:$G$1,0))</f>
        <v>Ara</v>
      </c>
      <c r="J424" t="str">
        <f>INDEX(products!$A$1:$G$49,MATCH('Working Sheet'!$D424,products!$A$1:$A$49,0),MATCH('Working Sheet'!J$1,products!$A$1:$G$1,0))</f>
        <v>D</v>
      </c>
      <c r="K424" s="7">
        <f>INDEX(products!$A$1:$G$49,MATCH('Working Sheet'!$D424,products!$A$1:$A$49,0),MATCH('Working Sheet'!K$1,products!$A$1:$G$1,0))</f>
        <v>0.5</v>
      </c>
      <c r="L424" s="8">
        <f>INDEX(products!$A$1:$G$49,MATCH('Working Sheet'!$D424,products!$A$1:$A$49,0),MATCH('Working Sheet'!L$1,products!$A$1:$G$1,0))</f>
        <v>5.97</v>
      </c>
      <c r="M424" s="8">
        <f t="shared" si="18"/>
        <v>29.849999999999998</v>
      </c>
      <c r="N424" s="4" t="str">
        <f t="shared" si="19"/>
        <v>Arabica</v>
      </c>
      <c r="O424" t="str">
        <f t="shared" si="20"/>
        <v>Dark</v>
      </c>
      <c r="P424" t="str">
        <f>_xlfn.XLOOKUP(C424,customers!$A$1:$A$1001,customers!$I$1:$I$1001,0)</f>
        <v>No</v>
      </c>
    </row>
    <row r="425" spans="1:16" x14ac:dyDescent="0.3">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INDEX(products!$A$1:$G$49,MATCH('Working Sheet'!$D425,products!$A$1:$A$49,0),MATCH('Working Sheet'!I$1,products!$A$1:$G$1,0))</f>
        <v>Rob</v>
      </c>
      <c r="J425" t="str">
        <f>INDEX(products!$A$1:$G$49,MATCH('Working Sheet'!$D425,products!$A$1:$A$49,0),MATCH('Working Sheet'!J$1,products!$A$1:$G$1,0))</f>
        <v>M</v>
      </c>
      <c r="K425" s="7">
        <f>INDEX(products!$A$1:$G$49,MATCH('Working Sheet'!$D425,products!$A$1:$A$49,0),MATCH('Working Sheet'!K$1,products!$A$1:$G$1,0))</f>
        <v>0.5</v>
      </c>
      <c r="L425" s="8">
        <f>INDEX(products!$A$1:$G$49,MATCH('Working Sheet'!$D425,products!$A$1:$A$49,0),MATCH('Working Sheet'!L$1,products!$A$1:$G$1,0))</f>
        <v>5.97</v>
      </c>
      <c r="M425" s="8">
        <f t="shared" si="18"/>
        <v>17.91</v>
      </c>
      <c r="N425" s="4" t="str">
        <f t="shared" si="19"/>
        <v>Robusta</v>
      </c>
      <c r="O425" t="str">
        <f t="shared" si="20"/>
        <v>Medium</v>
      </c>
      <c r="P425" t="str">
        <f>_xlfn.XLOOKUP(C425,customers!$A$1:$A$1001,customers!$I$1:$I$1001,0)</f>
        <v>No</v>
      </c>
    </row>
    <row r="426" spans="1:16" x14ac:dyDescent="0.3">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INDEX(products!$A$1:$G$49,MATCH('Working Sheet'!$D426,products!$A$1:$A$49,0),MATCH('Working Sheet'!I$1,products!$A$1:$G$1,0))</f>
        <v>Exc</v>
      </c>
      <c r="J426" t="str">
        <f>INDEX(products!$A$1:$G$49,MATCH('Working Sheet'!$D426,products!$A$1:$A$49,0),MATCH('Working Sheet'!J$1,products!$A$1:$G$1,0))</f>
        <v>L</v>
      </c>
      <c r="K426" s="7">
        <f>INDEX(products!$A$1:$G$49,MATCH('Working Sheet'!$D426,products!$A$1:$A$49,0),MATCH('Working Sheet'!K$1,products!$A$1:$G$1,0))</f>
        <v>0.5</v>
      </c>
      <c r="L426" s="8">
        <f>INDEX(products!$A$1:$G$49,MATCH('Working Sheet'!$D426,products!$A$1:$A$49,0),MATCH('Working Sheet'!L$1,products!$A$1:$G$1,0))</f>
        <v>8.91</v>
      </c>
      <c r="M426" s="8">
        <f t="shared" si="18"/>
        <v>26.73</v>
      </c>
      <c r="N426" s="4" t="str">
        <f t="shared" si="19"/>
        <v>Excelsa</v>
      </c>
      <c r="O426" t="str">
        <f t="shared" si="20"/>
        <v>Light</v>
      </c>
      <c r="P426" t="str">
        <f>_xlfn.XLOOKUP(C426,customers!$A$1:$A$1001,customers!$I$1:$I$1001,0)</f>
        <v>Yes</v>
      </c>
    </row>
    <row r="427" spans="1:16" x14ac:dyDescent="0.3">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INDEX(products!$A$1:$G$49,MATCH('Working Sheet'!$D427,products!$A$1:$A$49,0),MATCH('Working Sheet'!I$1,products!$A$1:$G$1,0))</f>
        <v>Rob</v>
      </c>
      <c r="J427" t="str">
        <f>INDEX(products!$A$1:$G$49,MATCH('Working Sheet'!$D427,products!$A$1:$A$49,0),MATCH('Working Sheet'!J$1,products!$A$1:$G$1,0))</f>
        <v>D</v>
      </c>
      <c r="K427" s="7">
        <f>INDEX(products!$A$1:$G$49,MATCH('Working Sheet'!$D427,products!$A$1:$A$49,0),MATCH('Working Sheet'!K$1,products!$A$1:$G$1,0))</f>
        <v>1</v>
      </c>
      <c r="L427" s="8">
        <f>INDEX(products!$A$1:$G$49,MATCH('Working Sheet'!$D427,products!$A$1:$A$49,0),MATCH('Working Sheet'!L$1,products!$A$1:$G$1,0))</f>
        <v>8.9499999999999993</v>
      </c>
      <c r="M427" s="8">
        <f t="shared" si="18"/>
        <v>17.899999999999999</v>
      </c>
      <c r="N427" s="4" t="str">
        <f t="shared" si="19"/>
        <v>Robusta</v>
      </c>
      <c r="O427" t="str">
        <f t="shared" si="20"/>
        <v>Dark</v>
      </c>
      <c r="P427" t="str">
        <f>_xlfn.XLOOKUP(C427,customers!$A$1:$A$1001,customers!$I$1:$I$1001,0)</f>
        <v>No</v>
      </c>
    </row>
    <row r="428" spans="1:16" x14ac:dyDescent="0.3">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INDEX(products!$A$1:$G$49,MATCH('Working Sheet'!$D428,products!$A$1:$A$49,0),MATCH('Working Sheet'!I$1,products!$A$1:$G$1,0))</f>
        <v>Rob</v>
      </c>
      <c r="J428" t="str">
        <f>INDEX(products!$A$1:$G$49,MATCH('Working Sheet'!$D428,products!$A$1:$A$49,0),MATCH('Working Sheet'!J$1,products!$A$1:$G$1,0))</f>
        <v>L</v>
      </c>
      <c r="K428" s="7">
        <f>INDEX(products!$A$1:$G$49,MATCH('Working Sheet'!$D428,products!$A$1:$A$49,0),MATCH('Working Sheet'!K$1,products!$A$1:$G$1,0))</f>
        <v>0.2</v>
      </c>
      <c r="L428" s="8">
        <f>INDEX(products!$A$1:$G$49,MATCH('Working Sheet'!$D428,products!$A$1:$A$49,0),MATCH('Working Sheet'!L$1,products!$A$1:$G$1,0))</f>
        <v>3.5849999999999995</v>
      </c>
      <c r="M428" s="8">
        <f t="shared" si="18"/>
        <v>14.339999999999998</v>
      </c>
      <c r="N428" s="4" t="str">
        <f t="shared" si="19"/>
        <v>Robusta</v>
      </c>
      <c r="O428" t="str">
        <f t="shared" si="20"/>
        <v>Light</v>
      </c>
      <c r="P428" t="str">
        <f>_xlfn.XLOOKUP(C428,customers!$A$1:$A$1001,customers!$I$1:$I$1001,0)</f>
        <v>Yes</v>
      </c>
    </row>
    <row r="429" spans="1:16" x14ac:dyDescent="0.3">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INDEX(products!$A$1:$G$49,MATCH('Working Sheet'!$D429,products!$A$1:$A$49,0),MATCH('Working Sheet'!I$1,products!$A$1:$G$1,0))</f>
        <v>Ara</v>
      </c>
      <c r="J429" t="str">
        <f>INDEX(products!$A$1:$G$49,MATCH('Working Sheet'!$D429,products!$A$1:$A$49,0),MATCH('Working Sheet'!J$1,products!$A$1:$G$1,0))</f>
        <v>M</v>
      </c>
      <c r="K429" s="7">
        <f>INDEX(products!$A$1:$G$49,MATCH('Working Sheet'!$D429,products!$A$1:$A$49,0),MATCH('Working Sheet'!K$1,products!$A$1:$G$1,0))</f>
        <v>2.5</v>
      </c>
      <c r="L429" s="8">
        <f>INDEX(products!$A$1:$G$49,MATCH('Working Sheet'!$D429,products!$A$1:$A$49,0),MATCH('Working Sheet'!L$1,products!$A$1:$G$1,0))</f>
        <v>25.874999999999996</v>
      </c>
      <c r="M429" s="8">
        <f t="shared" si="18"/>
        <v>77.624999999999986</v>
      </c>
      <c r="N429" s="4" t="str">
        <f t="shared" si="19"/>
        <v>Arabica</v>
      </c>
      <c r="O429" t="str">
        <f t="shared" si="20"/>
        <v>Medium</v>
      </c>
      <c r="P429" t="str">
        <f>_xlfn.XLOOKUP(C429,customers!$A$1:$A$1001,customers!$I$1:$I$1001,0)</f>
        <v>Yes</v>
      </c>
    </row>
    <row r="430" spans="1:16" x14ac:dyDescent="0.3">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INDEX(products!$A$1:$G$49,MATCH('Working Sheet'!$D430,products!$A$1:$A$49,0),MATCH('Working Sheet'!I$1,products!$A$1:$G$1,0))</f>
        <v>Rob</v>
      </c>
      <c r="J430" t="str">
        <f>INDEX(products!$A$1:$G$49,MATCH('Working Sheet'!$D430,products!$A$1:$A$49,0),MATCH('Working Sheet'!J$1,products!$A$1:$G$1,0))</f>
        <v>L</v>
      </c>
      <c r="K430" s="7">
        <f>INDEX(products!$A$1:$G$49,MATCH('Working Sheet'!$D430,products!$A$1:$A$49,0),MATCH('Working Sheet'!K$1,products!$A$1:$G$1,0))</f>
        <v>1</v>
      </c>
      <c r="L430" s="8">
        <f>INDEX(products!$A$1:$G$49,MATCH('Working Sheet'!$D430,products!$A$1:$A$49,0),MATCH('Working Sheet'!L$1,products!$A$1:$G$1,0))</f>
        <v>11.95</v>
      </c>
      <c r="M430" s="8">
        <f t="shared" si="18"/>
        <v>59.75</v>
      </c>
      <c r="N430" s="4" t="str">
        <f t="shared" si="19"/>
        <v>Robusta</v>
      </c>
      <c r="O430" t="str">
        <f t="shared" si="20"/>
        <v>Light</v>
      </c>
      <c r="P430" t="str">
        <f>_xlfn.XLOOKUP(C430,customers!$A$1:$A$1001,customers!$I$1:$I$1001,0)</f>
        <v>No</v>
      </c>
    </row>
    <row r="431" spans="1:16" x14ac:dyDescent="0.3">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INDEX(products!$A$1:$G$49,MATCH('Working Sheet'!$D431,products!$A$1:$A$49,0),MATCH('Working Sheet'!I$1,products!$A$1:$G$1,0))</f>
        <v>Ara</v>
      </c>
      <c r="J431" t="str">
        <f>INDEX(products!$A$1:$G$49,MATCH('Working Sheet'!$D431,products!$A$1:$A$49,0),MATCH('Working Sheet'!J$1,products!$A$1:$G$1,0))</f>
        <v>L</v>
      </c>
      <c r="K431" s="7">
        <f>INDEX(products!$A$1:$G$49,MATCH('Working Sheet'!$D431,products!$A$1:$A$49,0),MATCH('Working Sheet'!K$1,products!$A$1:$G$1,0))</f>
        <v>1</v>
      </c>
      <c r="L431" s="8">
        <f>INDEX(products!$A$1:$G$49,MATCH('Working Sheet'!$D431,products!$A$1:$A$49,0),MATCH('Working Sheet'!L$1,products!$A$1:$G$1,0))</f>
        <v>12.95</v>
      </c>
      <c r="M431" s="8">
        <f t="shared" si="18"/>
        <v>77.699999999999989</v>
      </c>
      <c r="N431" s="4" t="str">
        <f t="shared" si="19"/>
        <v>Arabica</v>
      </c>
      <c r="O431" t="str">
        <f t="shared" si="20"/>
        <v>Light</v>
      </c>
      <c r="P431" t="str">
        <f>_xlfn.XLOOKUP(C431,customers!$A$1:$A$1001,customers!$I$1:$I$1001,0)</f>
        <v>No</v>
      </c>
    </row>
    <row r="432" spans="1:16" x14ac:dyDescent="0.3">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INDEX(products!$A$1:$G$49,MATCH('Working Sheet'!$D432,products!$A$1:$A$49,0),MATCH('Working Sheet'!I$1,products!$A$1:$G$1,0))</f>
        <v>Rob</v>
      </c>
      <c r="J432" t="str">
        <f>INDEX(products!$A$1:$G$49,MATCH('Working Sheet'!$D432,products!$A$1:$A$49,0),MATCH('Working Sheet'!J$1,products!$A$1:$G$1,0))</f>
        <v>D</v>
      </c>
      <c r="K432" s="7">
        <f>INDEX(products!$A$1:$G$49,MATCH('Working Sheet'!$D432,products!$A$1:$A$49,0),MATCH('Working Sheet'!K$1,products!$A$1:$G$1,0))</f>
        <v>0.2</v>
      </c>
      <c r="L432" s="8">
        <f>INDEX(products!$A$1:$G$49,MATCH('Working Sheet'!$D432,products!$A$1:$A$49,0),MATCH('Working Sheet'!L$1,products!$A$1:$G$1,0))</f>
        <v>2.6849999999999996</v>
      </c>
      <c r="M432" s="8">
        <f t="shared" si="18"/>
        <v>5.3699999999999992</v>
      </c>
      <c r="N432" s="4" t="str">
        <f t="shared" si="19"/>
        <v>Robusta</v>
      </c>
      <c r="O432" t="str">
        <f t="shared" si="20"/>
        <v>Dark</v>
      </c>
      <c r="P432" t="str">
        <f>_xlfn.XLOOKUP(C432,customers!$A$1:$A$1001,customers!$I$1:$I$1001,0)</f>
        <v>Yes</v>
      </c>
    </row>
    <row r="433" spans="1:16" x14ac:dyDescent="0.3">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INDEX(products!$A$1:$G$49,MATCH('Working Sheet'!$D433,products!$A$1:$A$49,0),MATCH('Working Sheet'!I$1,products!$A$1:$G$1,0))</f>
        <v>Exc</v>
      </c>
      <c r="J433" t="str">
        <f>INDEX(products!$A$1:$G$49,MATCH('Working Sheet'!$D433,products!$A$1:$A$49,0),MATCH('Working Sheet'!J$1,products!$A$1:$G$1,0))</f>
        <v>D</v>
      </c>
      <c r="K433" s="7">
        <f>INDEX(products!$A$1:$G$49,MATCH('Working Sheet'!$D433,products!$A$1:$A$49,0),MATCH('Working Sheet'!K$1,products!$A$1:$G$1,0))</f>
        <v>2.5</v>
      </c>
      <c r="L433" s="8">
        <f>INDEX(products!$A$1:$G$49,MATCH('Working Sheet'!$D433,products!$A$1:$A$49,0),MATCH('Working Sheet'!L$1,products!$A$1:$G$1,0))</f>
        <v>27.945</v>
      </c>
      <c r="M433" s="8">
        <f t="shared" si="18"/>
        <v>83.835000000000008</v>
      </c>
      <c r="N433" s="4" t="str">
        <f t="shared" si="19"/>
        <v>Excelsa</v>
      </c>
      <c r="O433" t="str">
        <f t="shared" si="20"/>
        <v>Dark</v>
      </c>
      <c r="P433" t="str">
        <f>_xlfn.XLOOKUP(C433,customers!$A$1:$A$1001,customers!$I$1:$I$1001,0)</f>
        <v>Yes</v>
      </c>
    </row>
    <row r="434" spans="1:16" x14ac:dyDescent="0.3">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INDEX(products!$A$1:$G$49,MATCH('Working Sheet'!$D434,products!$A$1:$A$49,0),MATCH('Working Sheet'!I$1,products!$A$1:$G$1,0))</f>
        <v>Ara</v>
      </c>
      <c r="J434" t="str">
        <f>INDEX(products!$A$1:$G$49,MATCH('Working Sheet'!$D434,products!$A$1:$A$49,0),MATCH('Working Sheet'!J$1,products!$A$1:$G$1,0))</f>
        <v>M</v>
      </c>
      <c r="K434" s="7">
        <f>INDEX(products!$A$1:$G$49,MATCH('Working Sheet'!$D434,products!$A$1:$A$49,0),MATCH('Working Sheet'!K$1,products!$A$1:$G$1,0))</f>
        <v>1</v>
      </c>
      <c r="L434" s="8">
        <f>INDEX(products!$A$1:$G$49,MATCH('Working Sheet'!$D434,products!$A$1:$A$49,0),MATCH('Working Sheet'!L$1,products!$A$1:$G$1,0))</f>
        <v>11.25</v>
      </c>
      <c r="M434" s="8">
        <f t="shared" si="18"/>
        <v>22.5</v>
      </c>
      <c r="N434" s="4" t="str">
        <f t="shared" si="19"/>
        <v>Arabica</v>
      </c>
      <c r="O434" t="str">
        <f t="shared" si="20"/>
        <v>Medium</v>
      </c>
      <c r="P434" t="str">
        <f>_xlfn.XLOOKUP(C434,customers!$A$1:$A$1001,customers!$I$1:$I$1001,0)</f>
        <v>No</v>
      </c>
    </row>
    <row r="435" spans="1:16" x14ac:dyDescent="0.3">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INDEX(products!$A$1:$G$49,MATCH('Working Sheet'!$D435,products!$A$1:$A$49,0),MATCH('Working Sheet'!I$1,products!$A$1:$G$1,0))</f>
        <v>Lib</v>
      </c>
      <c r="J435" t="str">
        <f>INDEX(products!$A$1:$G$49,MATCH('Working Sheet'!$D435,products!$A$1:$A$49,0),MATCH('Working Sheet'!J$1,products!$A$1:$G$1,0))</f>
        <v>M</v>
      </c>
      <c r="K435" s="7">
        <f>INDEX(products!$A$1:$G$49,MATCH('Working Sheet'!$D435,products!$A$1:$A$49,0),MATCH('Working Sheet'!K$1,products!$A$1:$G$1,0))</f>
        <v>2.5</v>
      </c>
      <c r="L435" s="8">
        <f>INDEX(products!$A$1:$G$49,MATCH('Working Sheet'!$D435,products!$A$1:$A$49,0),MATCH('Working Sheet'!L$1,products!$A$1:$G$1,0))</f>
        <v>33.464999999999996</v>
      </c>
      <c r="M435" s="8">
        <f t="shared" si="18"/>
        <v>200.78999999999996</v>
      </c>
      <c r="N435" s="4" t="str">
        <f t="shared" si="19"/>
        <v>Liberica</v>
      </c>
      <c r="O435" t="str">
        <f t="shared" si="20"/>
        <v>Medium</v>
      </c>
      <c r="P435" t="str">
        <f>_xlfn.XLOOKUP(C435,customers!$A$1:$A$1001,customers!$I$1:$I$1001,0)</f>
        <v>Yes</v>
      </c>
    </row>
    <row r="436" spans="1:16" x14ac:dyDescent="0.3">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INDEX(products!$A$1:$G$49,MATCH('Working Sheet'!$D436,products!$A$1:$A$49,0),MATCH('Working Sheet'!I$1,products!$A$1:$G$1,0))</f>
        <v>Ara</v>
      </c>
      <c r="J436" t="str">
        <f>INDEX(products!$A$1:$G$49,MATCH('Working Sheet'!$D436,products!$A$1:$A$49,0),MATCH('Working Sheet'!J$1,products!$A$1:$G$1,0))</f>
        <v>M</v>
      </c>
      <c r="K436" s="7">
        <f>INDEX(products!$A$1:$G$49,MATCH('Working Sheet'!$D436,products!$A$1:$A$49,0),MATCH('Working Sheet'!K$1,products!$A$1:$G$1,0))</f>
        <v>1</v>
      </c>
      <c r="L436" s="8">
        <f>INDEX(products!$A$1:$G$49,MATCH('Working Sheet'!$D436,products!$A$1:$A$49,0),MATCH('Working Sheet'!L$1,products!$A$1:$G$1,0))</f>
        <v>11.25</v>
      </c>
      <c r="M436" s="8">
        <f t="shared" si="18"/>
        <v>67.5</v>
      </c>
      <c r="N436" s="4" t="str">
        <f t="shared" si="19"/>
        <v>Arabica</v>
      </c>
      <c r="O436" t="str">
        <f t="shared" si="20"/>
        <v>Medium</v>
      </c>
      <c r="P436" t="str">
        <f>_xlfn.XLOOKUP(C436,customers!$A$1:$A$1001,customers!$I$1:$I$1001,0)</f>
        <v>No</v>
      </c>
    </row>
    <row r="437" spans="1:16" x14ac:dyDescent="0.3">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INDEX(products!$A$1:$G$49,MATCH('Working Sheet'!$D437,products!$A$1:$A$49,0),MATCH('Working Sheet'!I$1,products!$A$1:$G$1,0))</f>
        <v>Exc</v>
      </c>
      <c r="J437" t="str">
        <f>INDEX(products!$A$1:$G$49,MATCH('Working Sheet'!$D437,products!$A$1:$A$49,0),MATCH('Working Sheet'!J$1,products!$A$1:$G$1,0))</f>
        <v>M</v>
      </c>
      <c r="K437" s="7">
        <f>INDEX(products!$A$1:$G$49,MATCH('Working Sheet'!$D437,products!$A$1:$A$49,0),MATCH('Working Sheet'!K$1,products!$A$1:$G$1,0))</f>
        <v>0.5</v>
      </c>
      <c r="L437" s="8">
        <f>INDEX(products!$A$1:$G$49,MATCH('Working Sheet'!$D437,products!$A$1:$A$49,0),MATCH('Working Sheet'!L$1,products!$A$1:$G$1,0))</f>
        <v>8.25</v>
      </c>
      <c r="M437" s="8">
        <f t="shared" si="18"/>
        <v>8.25</v>
      </c>
      <c r="N437" s="4" t="str">
        <f t="shared" si="19"/>
        <v>Excelsa</v>
      </c>
      <c r="O437" t="str">
        <f t="shared" si="20"/>
        <v>Medium</v>
      </c>
      <c r="P437" t="str">
        <f>_xlfn.XLOOKUP(C437,customers!$A$1:$A$1001,customers!$I$1:$I$1001,0)</f>
        <v>No</v>
      </c>
    </row>
    <row r="438" spans="1:16" x14ac:dyDescent="0.3">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INDEX(products!$A$1:$G$49,MATCH('Working Sheet'!$D438,products!$A$1:$A$49,0),MATCH('Working Sheet'!I$1,products!$A$1:$G$1,0))</f>
        <v>Lib</v>
      </c>
      <c r="J438" t="str">
        <f>INDEX(products!$A$1:$G$49,MATCH('Working Sheet'!$D438,products!$A$1:$A$49,0),MATCH('Working Sheet'!J$1,products!$A$1:$G$1,0))</f>
        <v>L</v>
      </c>
      <c r="K438" s="7">
        <f>INDEX(products!$A$1:$G$49,MATCH('Working Sheet'!$D438,products!$A$1:$A$49,0),MATCH('Working Sheet'!K$1,products!$A$1:$G$1,0))</f>
        <v>0.2</v>
      </c>
      <c r="L438" s="8">
        <f>INDEX(products!$A$1:$G$49,MATCH('Working Sheet'!$D438,products!$A$1:$A$49,0),MATCH('Working Sheet'!L$1,products!$A$1:$G$1,0))</f>
        <v>4.7549999999999999</v>
      </c>
      <c r="M438" s="8">
        <f t="shared" si="18"/>
        <v>9.51</v>
      </c>
      <c r="N438" s="4" t="str">
        <f t="shared" si="19"/>
        <v>Liberica</v>
      </c>
      <c r="O438" t="str">
        <f t="shared" si="20"/>
        <v>Light</v>
      </c>
      <c r="P438" t="str">
        <f>_xlfn.XLOOKUP(C438,customers!$A$1:$A$1001,customers!$I$1:$I$1001,0)</f>
        <v>Yes</v>
      </c>
    </row>
    <row r="439" spans="1:16" x14ac:dyDescent="0.3">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INDEX(products!$A$1:$G$49,MATCH('Working Sheet'!$D439,products!$A$1:$A$49,0),MATCH('Working Sheet'!I$1,products!$A$1:$G$1,0))</f>
        <v>Lib</v>
      </c>
      <c r="J439" t="str">
        <f>INDEX(products!$A$1:$G$49,MATCH('Working Sheet'!$D439,products!$A$1:$A$49,0),MATCH('Working Sheet'!J$1,products!$A$1:$G$1,0))</f>
        <v>D</v>
      </c>
      <c r="K439" s="7">
        <f>INDEX(products!$A$1:$G$49,MATCH('Working Sheet'!$D439,products!$A$1:$A$49,0),MATCH('Working Sheet'!K$1,products!$A$1:$G$1,0))</f>
        <v>2.5</v>
      </c>
      <c r="L439" s="8">
        <f>INDEX(products!$A$1:$G$49,MATCH('Working Sheet'!$D439,products!$A$1:$A$49,0),MATCH('Working Sheet'!L$1,products!$A$1:$G$1,0))</f>
        <v>29.784999999999997</v>
      </c>
      <c r="M439" s="8">
        <f t="shared" si="18"/>
        <v>29.784999999999997</v>
      </c>
      <c r="N439" s="4" t="str">
        <f t="shared" si="19"/>
        <v>Liberica</v>
      </c>
      <c r="O439" t="str">
        <f t="shared" si="20"/>
        <v>Dark</v>
      </c>
      <c r="P439" t="str">
        <f>_xlfn.XLOOKUP(C439,customers!$A$1:$A$1001,customers!$I$1:$I$1001,0)</f>
        <v>No</v>
      </c>
    </row>
    <row r="440" spans="1:16" x14ac:dyDescent="0.3">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INDEX(products!$A$1:$G$49,MATCH('Working Sheet'!$D440,products!$A$1:$A$49,0),MATCH('Working Sheet'!I$1,products!$A$1:$G$1,0))</f>
        <v>Lib</v>
      </c>
      <c r="J440" t="str">
        <f>INDEX(products!$A$1:$G$49,MATCH('Working Sheet'!$D440,products!$A$1:$A$49,0),MATCH('Working Sheet'!J$1,products!$A$1:$G$1,0))</f>
        <v>D</v>
      </c>
      <c r="K440" s="7">
        <f>INDEX(products!$A$1:$G$49,MATCH('Working Sheet'!$D440,products!$A$1:$A$49,0),MATCH('Working Sheet'!K$1,products!$A$1:$G$1,0))</f>
        <v>0.5</v>
      </c>
      <c r="L440" s="8">
        <f>INDEX(products!$A$1:$G$49,MATCH('Working Sheet'!$D440,products!$A$1:$A$49,0),MATCH('Working Sheet'!L$1,products!$A$1:$G$1,0))</f>
        <v>7.77</v>
      </c>
      <c r="M440" s="8">
        <f t="shared" si="18"/>
        <v>15.54</v>
      </c>
      <c r="N440" s="4" t="str">
        <f t="shared" si="19"/>
        <v>Liberica</v>
      </c>
      <c r="O440" t="str">
        <f t="shared" si="20"/>
        <v>Dark</v>
      </c>
      <c r="P440" t="str">
        <f>_xlfn.XLOOKUP(C440,customers!$A$1:$A$1001,customers!$I$1:$I$1001,0)</f>
        <v>No</v>
      </c>
    </row>
    <row r="441" spans="1:16" x14ac:dyDescent="0.3">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INDEX(products!$A$1:$G$49,MATCH('Working Sheet'!$D441,products!$A$1:$A$49,0),MATCH('Working Sheet'!I$1,products!$A$1:$G$1,0))</f>
        <v>Exc</v>
      </c>
      <c r="J441" t="str">
        <f>INDEX(products!$A$1:$G$49,MATCH('Working Sheet'!$D441,products!$A$1:$A$49,0),MATCH('Working Sheet'!J$1,products!$A$1:$G$1,0))</f>
        <v>L</v>
      </c>
      <c r="K441" s="7">
        <f>INDEX(products!$A$1:$G$49,MATCH('Working Sheet'!$D441,products!$A$1:$A$49,0),MATCH('Working Sheet'!K$1,products!$A$1:$G$1,0))</f>
        <v>0.5</v>
      </c>
      <c r="L441" s="8">
        <f>INDEX(products!$A$1:$G$49,MATCH('Working Sheet'!$D441,products!$A$1:$A$49,0),MATCH('Working Sheet'!L$1,products!$A$1:$G$1,0))</f>
        <v>8.91</v>
      </c>
      <c r="M441" s="8">
        <f t="shared" si="18"/>
        <v>35.64</v>
      </c>
      <c r="N441" s="4" t="str">
        <f t="shared" si="19"/>
        <v>Excelsa</v>
      </c>
      <c r="O441" t="str">
        <f t="shared" si="20"/>
        <v>Light</v>
      </c>
      <c r="P441" t="str">
        <f>_xlfn.XLOOKUP(C441,customers!$A$1:$A$1001,customers!$I$1:$I$1001,0)</f>
        <v>No</v>
      </c>
    </row>
    <row r="442" spans="1:16" x14ac:dyDescent="0.3">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INDEX(products!$A$1:$G$49,MATCH('Working Sheet'!$D442,products!$A$1:$A$49,0),MATCH('Working Sheet'!I$1,products!$A$1:$G$1,0))</f>
        <v>Ara</v>
      </c>
      <c r="J442" t="str">
        <f>INDEX(products!$A$1:$G$49,MATCH('Working Sheet'!$D442,products!$A$1:$A$49,0),MATCH('Working Sheet'!J$1,products!$A$1:$G$1,0))</f>
        <v>M</v>
      </c>
      <c r="K442" s="7">
        <f>INDEX(products!$A$1:$G$49,MATCH('Working Sheet'!$D442,products!$A$1:$A$49,0),MATCH('Working Sheet'!K$1,products!$A$1:$G$1,0))</f>
        <v>2.5</v>
      </c>
      <c r="L442" s="8">
        <f>INDEX(products!$A$1:$G$49,MATCH('Working Sheet'!$D442,products!$A$1:$A$49,0),MATCH('Working Sheet'!L$1,products!$A$1:$G$1,0))</f>
        <v>25.874999999999996</v>
      </c>
      <c r="M442" s="8">
        <f t="shared" si="18"/>
        <v>103.49999999999999</v>
      </c>
      <c r="N442" s="4" t="str">
        <f t="shared" si="19"/>
        <v>Arabica</v>
      </c>
      <c r="O442" t="str">
        <f t="shared" si="20"/>
        <v>Medium</v>
      </c>
      <c r="P442" t="str">
        <f>_xlfn.XLOOKUP(C442,customers!$A$1:$A$1001,customers!$I$1:$I$1001,0)</f>
        <v>Yes</v>
      </c>
    </row>
    <row r="443" spans="1:16" x14ac:dyDescent="0.3">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INDEX(products!$A$1:$G$49,MATCH('Working Sheet'!$D443,products!$A$1:$A$49,0),MATCH('Working Sheet'!I$1,products!$A$1:$G$1,0))</f>
        <v>Exc</v>
      </c>
      <c r="J443" t="str">
        <f>INDEX(products!$A$1:$G$49,MATCH('Working Sheet'!$D443,products!$A$1:$A$49,0),MATCH('Working Sheet'!J$1,products!$A$1:$G$1,0))</f>
        <v>D</v>
      </c>
      <c r="K443" s="7">
        <f>INDEX(products!$A$1:$G$49,MATCH('Working Sheet'!$D443,products!$A$1:$A$49,0),MATCH('Working Sheet'!K$1,products!$A$1:$G$1,0))</f>
        <v>1</v>
      </c>
      <c r="L443" s="8">
        <f>INDEX(products!$A$1:$G$49,MATCH('Working Sheet'!$D443,products!$A$1:$A$49,0),MATCH('Working Sheet'!L$1,products!$A$1:$G$1,0))</f>
        <v>12.15</v>
      </c>
      <c r="M443" s="8">
        <f t="shared" si="18"/>
        <v>36.450000000000003</v>
      </c>
      <c r="N443" s="4" t="str">
        <f t="shared" si="19"/>
        <v>Excelsa</v>
      </c>
      <c r="O443" t="str">
        <f t="shared" si="20"/>
        <v>Dark</v>
      </c>
      <c r="P443" t="str">
        <f>_xlfn.XLOOKUP(C443,customers!$A$1:$A$1001,customers!$I$1:$I$1001,0)</f>
        <v>Yes</v>
      </c>
    </row>
    <row r="444" spans="1:16" x14ac:dyDescent="0.3">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INDEX(products!$A$1:$G$49,MATCH('Working Sheet'!$D444,products!$A$1:$A$49,0),MATCH('Working Sheet'!I$1,products!$A$1:$G$1,0))</f>
        <v>Rob</v>
      </c>
      <c r="J444" t="str">
        <f>INDEX(products!$A$1:$G$49,MATCH('Working Sheet'!$D444,products!$A$1:$A$49,0),MATCH('Working Sheet'!J$1,products!$A$1:$G$1,0))</f>
        <v>L</v>
      </c>
      <c r="K444" s="7">
        <f>INDEX(products!$A$1:$G$49,MATCH('Working Sheet'!$D444,products!$A$1:$A$49,0),MATCH('Working Sheet'!K$1,products!$A$1:$G$1,0))</f>
        <v>0.5</v>
      </c>
      <c r="L444" s="8">
        <f>INDEX(products!$A$1:$G$49,MATCH('Working Sheet'!$D444,products!$A$1:$A$49,0),MATCH('Working Sheet'!L$1,products!$A$1:$G$1,0))</f>
        <v>7.169999999999999</v>
      </c>
      <c r="M444" s="8">
        <f t="shared" si="18"/>
        <v>35.849999999999994</v>
      </c>
      <c r="N444" s="4" t="str">
        <f t="shared" si="19"/>
        <v>Robusta</v>
      </c>
      <c r="O444" t="str">
        <f t="shared" si="20"/>
        <v>Light</v>
      </c>
      <c r="P444" t="str">
        <f>_xlfn.XLOOKUP(C444,customers!$A$1:$A$1001,customers!$I$1:$I$1001,0)</f>
        <v>No</v>
      </c>
    </row>
    <row r="445" spans="1:16" x14ac:dyDescent="0.3">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INDEX(products!$A$1:$G$49,MATCH('Working Sheet'!$D445,products!$A$1:$A$49,0),MATCH('Working Sheet'!I$1,products!$A$1:$G$1,0))</f>
        <v>Exc</v>
      </c>
      <c r="J445" t="str">
        <f>INDEX(products!$A$1:$G$49,MATCH('Working Sheet'!$D445,products!$A$1:$A$49,0),MATCH('Working Sheet'!J$1,products!$A$1:$G$1,0))</f>
        <v>L</v>
      </c>
      <c r="K445" s="7">
        <f>INDEX(products!$A$1:$G$49,MATCH('Working Sheet'!$D445,products!$A$1:$A$49,0),MATCH('Working Sheet'!K$1,products!$A$1:$G$1,0))</f>
        <v>0.2</v>
      </c>
      <c r="L445" s="8">
        <f>INDEX(products!$A$1:$G$49,MATCH('Working Sheet'!$D445,products!$A$1:$A$49,0),MATCH('Working Sheet'!L$1,products!$A$1:$G$1,0))</f>
        <v>4.4550000000000001</v>
      </c>
      <c r="M445" s="8">
        <f t="shared" si="18"/>
        <v>22.274999999999999</v>
      </c>
      <c r="N445" s="4" t="str">
        <f t="shared" si="19"/>
        <v>Excelsa</v>
      </c>
      <c r="O445" t="str">
        <f t="shared" si="20"/>
        <v>Light</v>
      </c>
      <c r="P445" t="str">
        <f>_xlfn.XLOOKUP(C445,customers!$A$1:$A$1001,customers!$I$1:$I$1001,0)</f>
        <v>Yes</v>
      </c>
    </row>
    <row r="446" spans="1:16" x14ac:dyDescent="0.3">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INDEX(products!$A$1:$G$49,MATCH('Working Sheet'!$D446,products!$A$1:$A$49,0),MATCH('Working Sheet'!I$1,products!$A$1:$G$1,0))</f>
        <v>Exc</v>
      </c>
      <c r="J446" t="str">
        <f>INDEX(products!$A$1:$G$49,MATCH('Working Sheet'!$D446,products!$A$1:$A$49,0),MATCH('Working Sheet'!J$1,products!$A$1:$G$1,0))</f>
        <v>M</v>
      </c>
      <c r="K446" s="7">
        <f>INDEX(products!$A$1:$G$49,MATCH('Working Sheet'!$D446,products!$A$1:$A$49,0),MATCH('Working Sheet'!K$1,products!$A$1:$G$1,0))</f>
        <v>0.2</v>
      </c>
      <c r="L446" s="8">
        <f>INDEX(products!$A$1:$G$49,MATCH('Working Sheet'!$D446,products!$A$1:$A$49,0),MATCH('Working Sheet'!L$1,products!$A$1:$G$1,0))</f>
        <v>4.125</v>
      </c>
      <c r="M446" s="8">
        <f t="shared" si="18"/>
        <v>24.75</v>
      </c>
      <c r="N446" s="4" t="str">
        <f t="shared" si="19"/>
        <v>Excelsa</v>
      </c>
      <c r="O446" t="str">
        <f t="shared" si="20"/>
        <v>Medium</v>
      </c>
      <c r="P446" t="str">
        <f>_xlfn.XLOOKUP(C446,customers!$A$1:$A$1001,customers!$I$1:$I$1001,0)</f>
        <v>No</v>
      </c>
    </row>
    <row r="447" spans="1:16" x14ac:dyDescent="0.3">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INDEX(products!$A$1:$G$49,MATCH('Working Sheet'!$D447,products!$A$1:$A$49,0),MATCH('Working Sheet'!I$1,products!$A$1:$G$1,0))</f>
        <v>Lib</v>
      </c>
      <c r="J447" t="str">
        <f>INDEX(products!$A$1:$G$49,MATCH('Working Sheet'!$D447,products!$A$1:$A$49,0),MATCH('Working Sheet'!J$1,products!$A$1:$G$1,0))</f>
        <v>M</v>
      </c>
      <c r="K447" s="7">
        <f>INDEX(products!$A$1:$G$49,MATCH('Working Sheet'!$D447,products!$A$1:$A$49,0),MATCH('Working Sheet'!K$1,products!$A$1:$G$1,0))</f>
        <v>2.5</v>
      </c>
      <c r="L447" s="8">
        <f>INDEX(products!$A$1:$G$49,MATCH('Working Sheet'!$D447,products!$A$1:$A$49,0),MATCH('Working Sheet'!L$1,products!$A$1:$G$1,0))</f>
        <v>33.464999999999996</v>
      </c>
      <c r="M447" s="8">
        <f t="shared" si="18"/>
        <v>66.929999999999993</v>
      </c>
      <c r="N447" s="4" t="str">
        <f t="shared" si="19"/>
        <v>Liberica</v>
      </c>
      <c r="O447" t="str">
        <f t="shared" si="20"/>
        <v>Medium</v>
      </c>
      <c r="P447" t="str">
        <f>_xlfn.XLOOKUP(C447,customers!$A$1:$A$1001,customers!$I$1:$I$1001,0)</f>
        <v>Yes</v>
      </c>
    </row>
    <row r="448" spans="1:16" x14ac:dyDescent="0.3">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INDEX(products!$A$1:$G$49,MATCH('Working Sheet'!$D448,products!$A$1:$A$49,0),MATCH('Working Sheet'!I$1,products!$A$1:$G$1,0))</f>
        <v>Lib</v>
      </c>
      <c r="J448" t="str">
        <f>INDEX(products!$A$1:$G$49,MATCH('Working Sheet'!$D448,products!$A$1:$A$49,0),MATCH('Working Sheet'!J$1,products!$A$1:$G$1,0))</f>
        <v>M</v>
      </c>
      <c r="K448" s="7">
        <f>INDEX(products!$A$1:$G$49,MATCH('Working Sheet'!$D448,products!$A$1:$A$49,0),MATCH('Working Sheet'!K$1,products!$A$1:$G$1,0))</f>
        <v>0.5</v>
      </c>
      <c r="L448" s="8">
        <f>INDEX(products!$A$1:$G$49,MATCH('Working Sheet'!$D448,products!$A$1:$A$49,0),MATCH('Working Sheet'!L$1,products!$A$1:$G$1,0))</f>
        <v>8.73</v>
      </c>
      <c r="M448" s="8">
        <f t="shared" si="18"/>
        <v>8.73</v>
      </c>
      <c r="N448" s="4" t="str">
        <f t="shared" si="19"/>
        <v>Liberica</v>
      </c>
      <c r="O448" t="str">
        <f t="shared" si="20"/>
        <v>Medium</v>
      </c>
      <c r="P448" t="str">
        <f>_xlfn.XLOOKUP(C448,customers!$A$1:$A$1001,customers!$I$1:$I$1001,0)</f>
        <v>Yes</v>
      </c>
    </row>
    <row r="449" spans="1:16" x14ac:dyDescent="0.3">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INDEX(products!$A$1:$G$49,MATCH('Working Sheet'!$D449,products!$A$1:$A$49,0),MATCH('Working Sheet'!I$1,products!$A$1:$G$1,0))</f>
        <v>Rob</v>
      </c>
      <c r="J449" t="str">
        <f>INDEX(products!$A$1:$G$49,MATCH('Working Sheet'!$D449,products!$A$1:$A$49,0),MATCH('Working Sheet'!J$1,products!$A$1:$G$1,0))</f>
        <v>M</v>
      </c>
      <c r="K449" s="7">
        <f>INDEX(products!$A$1:$G$49,MATCH('Working Sheet'!$D449,products!$A$1:$A$49,0),MATCH('Working Sheet'!K$1,products!$A$1:$G$1,0))</f>
        <v>0.5</v>
      </c>
      <c r="L449" s="8">
        <f>INDEX(products!$A$1:$G$49,MATCH('Working Sheet'!$D449,products!$A$1:$A$49,0),MATCH('Working Sheet'!L$1,products!$A$1:$G$1,0))</f>
        <v>5.97</v>
      </c>
      <c r="M449" s="8">
        <f t="shared" si="18"/>
        <v>17.91</v>
      </c>
      <c r="N449" s="4" t="str">
        <f t="shared" si="19"/>
        <v>Robusta</v>
      </c>
      <c r="O449" t="str">
        <f t="shared" si="20"/>
        <v>Medium</v>
      </c>
      <c r="P449" t="str">
        <f>_xlfn.XLOOKUP(C449,customers!$A$1:$A$1001,customers!$I$1:$I$1001,0)</f>
        <v>No</v>
      </c>
    </row>
    <row r="450" spans="1:16" x14ac:dyDescent="0.3">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INDEX(products!$A$1:$G$49,MATCH('Working Sheet'!$D450,products!$A$1:$A$49,0),MATCH('Working Sheet'!I$1,products!$A$1:$G$1,0))</f>
        <v>Rob</v>
      </c>
      <c r="J450" t="str">
        <f>INDEX(products!$A$1:$G$49,MATCH('Working Sheet'!$D450,products!$A$1:$A$49,0),MATCH('Working Sheet'!J$1,products!$A$1:$G$1,0))</f>
        <v>L</v>
      </c>
      <c r="K450" s="7">
        <f>INDEX(products!$A$1:$G$49,MATCH('Working Sheet'!$D450,products!$A$1:$A$49,0),MATCH('Working Sheet'!K$1,products!$A$1:$G$1,0))</f>
        <v>0.5</v>
      </c>
      <c r="L450" s="8">
        <f>INDEX(products!$A$1:$G$49,MATCH('Working Sheet'!$D450,products!$A$1:$A$49,0),MATCH('Working Sheet'!L$1,products!$A$1:$G$1,0))</f>
        <v>7.169999999999999</v>
      </c>
      <c r="M450" s="8">
        <f t="shared" si="18"/>
        <v>7.169999999999999</v>
      </c>
      <c r="N450" s="4" t="str">
        <f t="shared" si="19"/>
        <v>Robusta</v>
      </c>
      <c r="O450" t="str">
        <f t="shared" si="20"/>
        <v>Light</v>
      </c>
      <c r="P450" t="str">
        <f>_xlfn.XLOOKUP(C450,customers!$A$1:$A$1001,customers!$I$1:$I$1001,0)</f>
        <v>No</v>
      </c>
    </row>
    <row r="451" spans="1:16" x14ac:dyDescent="0.3">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INDEX(products!$A$1:$G$49,MATCH('Working Sheet'!$D451,products!$A$1:$A$49,0),MATCH('Working Sheet'!I$1,products!$A$1:$G$1,0))</f>
        <v>Rob</v>
      </c>
      <c r="J451" t="str">
        <f>INDEX(products!$A$1:$G$49,MATCH('Working Sheet'!$D451,products!$A$1:$A$49,0),MATCH('Working Sheet'!J$1,products!$A$1:$G$1,0))</f>
        <v>D</v>
      </c>
      <c r="K451" s="7">
        <f>INDEX(products!$A$1:$G$49,MATCH('Working Sheet'!$D451,products!$A$1:$A$49,0),MATCH('Working Sheet'!K$1,products!$A$1:$G$1,0))</f>
        <v>0.2</v>
      </c>
      <c r="L451" s="8">
        <f>INDEX(products!$A$1:$G$49,MATCH('Working Sheet'!$D451,products!$A$1:$A$49,0),MATCH('Working Sheet'!L$1,products!$A$1:$G$1,0))</f>
        <v>2.6849999999999996</v>
      </c>
      <c r="M451" s="8">
        <f t="shared" ref="M451:M514" si="21">L451*E451</f>
        <v>5.3699999999999992</v>
      </c>
      <c r="N451" s="4"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3">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INDEX(products!$A$1:$G$49,MATCH('Working Sheet'!$D452,products!$A$1:$A$49,0),MATCH('Working Sheet'!I$1,products!$A$1:$G$1,0))</f>
        <v>Lib</v>
      </c>
      <c r="J452" t="str">
        <f>INDEX(products!$A$1:$G$49,MATCH('Working Sheet'!$D452,products!$A$1:$A$49,0),MATCH('Working Sheet'!J$1,products!$A$1:$G$1,0))</f>
        <v>L</v>
      </c>
      <c r="K452" s="7">
        <f>INDEX(products!$A$1:$G$49,MATCH('Working Sheet'!$D452,products!$A$1:$A$49,0),MATCH('Working Sheet'!K$1,products!$A$1:$G$1,0))</f>
        <v>0.2</v>
      </c>
      <c r="L452" s="8">
        <f>INDEX(products!$A$1:$G$49,MATCH('Working Sheet'!$D452,products!$A$1:$A$49,0),MATCH('Working Sheet'!L$1,products!$A$1:$G$1,0))</f>
        <v>4.7549999999999999</v>
      </c>
      <c r="M452" s="8">
        <f t="shared" si="21"/>
        <v>23.774999999999999</v>
      </c>
      <c r="N452" s="4" t="str">
        <f t="shared" si="22"/>
        <v>Liberica</v>
      </c>
      <c r="O452" t="str">
        <f t="shared" si="23"/>
        <v>Light</v>
      </c>
      <c r="P452" t="str">
        <f>_xlfn.XLOOKUP(C452,customers!$A$1:$A$1001,customers!$I$1:$I$1001,0)</f>
        <v>No</v>
      </c>
    </row>
    <row r="453" spans="1:16" x14ac:dyDescent="0.3">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INDEX(products!$A$1:$G$49,MATCH('Working Sheet'!$D453,products!$A$1:$A$49,0),MATCH('Working Sheet'!I$1,products!$A$1:$G$1,0))</f>
        <v>Rob</v>
      </c>
      <c r="J453" t="str">
        <f>INDEX(products!$A$1:$G$49,MATCH('Working Sheet'!$D453,products!$A$1:$A$49,0),MATCH('Working Sheet'!J$1,products!$A$1:$G$1,0))</f>
        <v>D</v>
      </c>
      <c r="K453" s="7">
        <f>INDEX(products!$A$1:$G$49,MATCH('Working Sheet'!$D453,products!$A$1:$A$49,0),MATCH('Working Sheet'!K$1,products!$A$1:$G$1,0))</f>
        <v>2.5</v>
      </c>
      <c r="L453" s="8">
        <f>INDEX(products!$A$1:$G$49,MATCH('Working Sheet'!$D453,products!$A$1:$A$49,0),MATCH('Working Sheet'!L$1,products!$A$1:$G$1,0))</f>
        <v>20.584999999999997</v>
      </c>
      <c r="M453" s="8">
        <f t="shared" si="21"/>
        <v>41.169999999999995</v>
      </c>
      <c r="N453" s="4" t="str">
        <f t="shared" si="22"/>
        <v>Robusta</v>
      </c>
      <c r="O453" t="str">
        <f t="shared" si="23"/>
        <v>Dark</v>
      </c>
      <c r="P453" t="str">
        <f>_xlfn.XLOOKUP(C453,customers!$A$1:$A$1001,customers!$I$1:$I$1001,0)</f>
        <v>Yes</v>
      </c>
    </row>
    <row r="454" spans="1:16" x14ac:dyDescent="0.3">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INDEX(products!$A$1:$G$49,MATCH('Working Sheet'!$D454,products!$A$1:$A$49,0),MATCH('Working Sheet'!I$1,products!$A$1:$G$1,0))</f>
        <v>Ara</v>
      </c>
      <c r="J454" t="str">
        <f>INDEX(products!$A$1:$G$49,MATCH('Working Sheet'!$D454,products!$A$1:$A$49,0),MATCH('Working Sheet'!J$1,products!$A$1:$G$1,0))</f>
        <v>L</v>
      </c>
      <c r="K454" s="7">
        <f>INDEX(products!$A$1:$G$49,MATCH('Working Sheet'!$D454,products!$A$1:$A$49,0),MATCH('Working Sheet'!K$1,products!$A$1:$G$1,0))</f>
        <v>0.2</v>
      </c>
      <c r="L454" s="8">
        <f>INDEX(products!$A$1:$G$49,MATCH('Working Sheet'!$D454,products!$A$1:$A$49,0),MATCH('Working Sheet'!L$1,products!$A$1:$G$1,0))</f>
        <v>3.8849999999999998</v>
      </c>
      <c r="M454" s="8">
        <f t="shared" si="21"/>
        <v>11.654999999999999</v>
      </c>
      <c r="N454" s="4" t="str">
        <f t="shared" si="22"/>
        <v>Arabica</v>
      </c>
      <c r="O454" t="str">
        <f t="shared" si="23"/>
        <v>Light</v>
      </c>
      <c r="P454" t="str">
        <f>_xlfn.XLOOKUP(C454,customers!$A$1:$A$1001,customers!$I$1:$I$1001,0)</f>
        <v>No</v>
      </c>
    </row>
    <row r="455" spans="1:16" x14ac:dyDescent="0.3">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INDEX(products!$A$1:$G$49,MATCH('Working Sheet'!$D455,products!$A$1:$A$49,0),MATCH('Working Sheet'!I$1,products!$A$1:$G$1,0))</f>
        <v>Lib</v>
      </c>
      <c r="J455" t="str">
        <f>INDEX(products!$A$1:$G$49,MATCH('Working Sheet'!$D455,products!$A$1:$A$49,0),MATCH('Working Sheet'!J$1,products!$A$1:$G$1,0))</f>
        <v>L</v>
      </c>
      <c r="K455" s="7">
        <f>INDEX(products!$A$1:$G$49,MATCH('Working Sheet'!$D455,products!$A$1:$A$49,0),MATCH('Working Sheet'!K$1,products!$A$1:$G$1,0))</f>
        <v>0.5</v>
      </c>
      <c r="L455" s="8">
        <f>INDEX(products!$A$1:$G$49,MATCH('Working Sheet'!$D455,products!$A$1:$A$49,0),MATCH('Working Sheet'!L$1,products!$A$1:$G$1,0))</f>
        <v>9.51</v>
      </c>
      <c r="M455" s="8">
        <f t="shared" si="21"/>
        <v>38.04</v>
      </c>
      <c r="N455" s="4" t="str">
        <f t="shared" si="22"/>
        <v>Liberica</v>
      </c>
      <c r="O455" t="str">
        <f t="shared" si="23"/>
        <v>Light</v>
      </c>
      <c r="P455" t="str">
        <f>_xlfn.XLOOKUP(C455,customers!$A$1:$A$1001,customers!$I$1:$I$1001,0)</f>
        <v>No</v>
      </c>
    </row>
    <row r="456" spans="1:16" x14ac:dyDescent="0.3">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INDEX(products!$A$1:$G$49,MATCH('Working Sheet'!$D456,products!$A$1:$A$49,0),MATCH('Working Sheet'!I$1,products!$A$1:$G$1,0))</f>
        <v>Rob</v>
      </c>
      <c r="J456" t="str">
        <f>INDEX(products!$A$1:$G$49,MATCH('Working Sheet'!$D456,products!$A$1:$A$49,0),MATCH('Working Sheet'!J$1,products!$A$1:$G$1,0))</f>
        <v>D</v>
      </c>
      <c r="K456" s="7">
        <f>INDEX(products!$A$1:$G$49,MATCH('Working Sheet'!$D456,products!$A$1:$A$49,0),MATCH('Working Sheet'!K$1,products!$A$1:$G$1,0))</f>
        <v>2.5</v>
      </c>
      <c r="L456" s="8">
        <f>INDEX(products!$A$1:$G$49,MATCH('Working Sheet'!$D456,products!$A$1:$A$49,0),MATCH('Working Sheet'!L$1,products!$A$1:$G$1,0))</f>
        <v>20.584999999999997</v>
      </c>
      <c r="M456" s="8">
        <f t="shared" si="21"/>
        <v>82.339999999999989</v>
      </c>
      <c r="N456" s="4" t="str">
        <f t="shared" si="22"/>
        <v>Robusta</v>
      </c>
      <c r="O456" t="str">
        <f t="shared" si="23"/>
        <v>Dark</v>
      </c>
      <c r="P456" t="str">
        <f>_xlfn.XLOOKUP(C456,customers!$A$1:$A$1001,customers!$I$1:$I$1001,0)</f>
        <v>Yes</v>
      </c>
    </row>
    <row r="457" spans="1:16" x14ac:dyDescent="0.3">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INDEX(products!$A$1:$G$49,MATCH('Working Sheet'!$D457,products!$A$1:$A$49,0),MATCH('Working Sheet'!I$1,products!$A$1:$G$1,0))</f>
        <v>Lib</v>
      </c>
      <c r="J457" t="str">
        <f>INDEX(products!$A$1:$G$49,MATCH('Working Sheet'!$D457,products!$A$1:$A$49,0),MATCH('Working Sheet'!J$1,products!$A$1:$G$1,0))</f>
        <v>L</v>
      </c>
      <c r="K457" s="7">
        <f>INDEX(products!$A$1:$G$49,MATCH('Working Sheet'!$D457,products!$A$1:$A$49,0),MATCH('Working Sheet'!K$1,products!$A$1:$G$1,0))</f>
        <v>0.2</v>
      </c>
      <c r="L457" s="8">
        <f>INDEX(products!$A$1:$G$49,MATCH('Working Sheet'!$D457,products!$A$1:$A$49,0),MATCH('Working Sheet'!L$1,products!$A$1:$G$1,0))</f>
        <v>4.7549999999999999</v>
      </c>
      <c r="M457" s="8">
        <f t="shared" si="21"/>
        <v>9.51</v>
      </c>
      <c r="N457" s="4" t="str">
        <f t="shared" si="22"/>
        <v>Liberica</v>
      </c>
      <c r="O457" t="str">
        <f t="shared" si="23"/>
        <v>Light</v>
      </c>
      <c r="P457" t="str">
        <f>_xlfn.XLOOKUP(C457,customers!$A$1:$A$1001,customers!$I$1:$I$1001,0)</f>
        <v>Yes</v>
      </c>
    </row>
    <row r="458" spans="1:16" x14ac:dyDescent="0.3">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INDEX(products!$A$1:$G$49,MATCH('Working Sheet'!$D458,products!$A$1:$A$49,0),MATCH('Working Sheet'!I$1,products!$A$1:$G$1,0))</f>
        <v>Rob</v>
      </c>
      <c r="J458" t="str">
        <f>INDEX(products!$A$1:$G$49,MATCH('Working Sheet'!$D458,products!$A$1:$A$49,0),MATCH('Working Sheet'!J$1,products!$A$1:$G$1,0))</f>
        <v>D</v>
      </c>
      <c r="K458" s="7">
        <f>INDEX(products!$A$1:$G$49,MATCH('Working Sheet'!$D458,products!$A$1:$A$49,0),MATCH('Working Sheet'!K$1,products!$A$1:$G$1,0))</f>
        <v>2.5</v>
      </c>
      <c r="L458" s="8">
        <f>INDEX(products!$A$1:$G$49,MATCH('Working Sheet'!$D458,products!$A$1:$A$49,0),MATCH('Working Sheet'!L$1,products!$A$1:$G$1,0))</f>
        <v>20.584999999999997</v>
      </c>
      <c r="M458" s="8">
        <f t="shared" si="21"/>
        <v>41.169999999999995</v>
      </c>
      <c r="N458" s="4" t="str">
        <f t="shared" si="22"/>
        <v>Robusta</v>
      </c>
      <c r="O458" t="str">
        <f t="shared" si="23"/>
        <v>Dark</v>
      </c>
      <c r="P458" t="str">
        <f>_xlfn.XLOOKUP(C458,customers!$A$1:$A$1001,customers!$I$1:$I$1001,0)</f>
        <v>No</v>
      </c>
    </row>
    <row r="459" spans="1:16" x14ac:dyDescent="0.3">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INDEX(products!$A$1:$G$49,MATCH('Working Sheet'!$D459,products!$A$1:$A$49,0),MATCH('Working Sheet'!I$1,products!$A$1:$G$1,0))</f>
        <v>Lib</v>
      </c>
      <c r="J459" t="str">
        <f>INDEX(products!$A$1:$G$49,MATCH('Working Sheet'!$D459,products!$A$1:$A$49,0),MATCH('Working Sheet'!J$1,products!$A$1:$G$1,0))</f>
        <v>L</v>
      </c>
      <c r="K459" s="7">
        <f>INDEX(products!$A$1:$G$49,MATCH('Working Sheet'!$D459,products!$A$1:$A$49,0),MATCH('Working Sheet'!K$1,products!$A$1:$G$1,0))</f>
        <v>0.5</v>
      </c>
      <c r="L459" s="8">
        <f>INDEX(products!$A$1:$G$49,MATCH('Working Sheet'!$D459,products!$A$1:$A$49,0),MATCH('Working Sheet'!L$1,products!$A$1:$G$1,0))</f>
        <v>9.51</v>
      </c>
      <c r="M459" s="8">
        <f t="shared" si="21"/>
        <v>47.55</v>
      </c>
      <c r="N459" s="4" t="str">
        <f t="shared" si="22"/>
        <v>Liberica</v>
      </c>
      <c r="O459" t="str">
        <f t="shared" si="23"/>
        <v>Light</v>
      </c>
      <c r="P459" t="str">
        <f>_xlfn.XLOOKUP(C459,customers!$A$1:$A$1001,customers!$I$1:$I$1001,0)</f>
        <v>No</v>
      </c>
    </row>
    <row r="460" spans="1:16" x14ac:dyDescent="0.3">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INDEX(products!$A$1:$G$49,MATCH('Working Sheet'!$D460,products!$A$1:$A$49,0),MATCH('Working Sheet'!I$1,products!$A$1:$G$1,0))</f>
        <v>Ara</v>
      </c>
      <c r="J460" t="str">
        <f>INDEX(products!$A$1:$G$49,MATCH('Working Sheet'!$D460,products!$A$1:$A$49,0),MATCH('Working Sheet'!J$1,products!$A$1:$G$1,0))</f>
        <v>M</v>
      </c>
      <c r="K460" s="7">
        <f>INDEX(products!$A$1:$G$49,MATCH('Working Sheet'!$D460,products!$A$1:$A$49,0),MATCH('Working Sheet'!K$1,products!$A$1:$G$1,0))</f>
        <v>1</v>
      </c>
      <c r="L460" s="8">
        <f>INDEX(products!$A$1:$G$49,MATCH('Working Sheet'!$D460,products!$A$1:$A$49,0),MATCH('Working Sheet'!L$1,products!$A$1:$G$1,0))</f>
        <v>11.25</v>
      </c>
      <c r="M460" s="8">
        <f t="shared" si="21"/>
        <v>45</v>
      </c>
      <c r="N460" s="4" t="str">
        <f t="shared" si="22"/>
        <v>Arabica</v>
      </c>
      <c r="O460" t="str">
        <f t="shared" si="23"/>
        <v>Medium</v>
      </c>
      <c r="P460" t="str">
        <f>_xlfn.XLOOKUP(C460,customers!$A$1:$A$1001,customers!$I$1:$I$1001,0)</f>
        <v>No</v>
      </c>
    </row>
    <row r="461" spans="1:16" x14ac:dyDescent="0.3">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INDEX(products!$A$1:$G$49,MATCH('Working Sheet'!$D461,products!$A$1:$A$49,0),MATCH('Working Sheet'!I$1,products!$A$1:$G$1,0))</f>
        <v>Lib</v>
      </c>
      <c r="J461" t="str">
        <f>INDEX(products!$A$1:$G$49,MATCH('Working Sheet'!$D461,products!$A$1:$A$49,0),MATCH('Working Sheet'!J$1,products!$A$1:$G$1,0))</f>
        <v>L</v>
      </c>
      <c r="K461" s="7">
        <f>INDEX(products!$A$1:$G$49,MATCH('Working Sheet'!$D461,products!$A$1:$A$49,0),MATCH('Working Sheet'!K$1,products!$A$1:$G$1,0))</f>
        <v>0.2</v>
      </c>
      <c r="L461" s="8">
        <f>INDEX(products!$A$1:$G$49,MATCH('Working Sheet'!$D461,products!$A$1:$A$49,0),MATCH('Working Sheet'!L$1,products!$A$1:$G$1,0))</f>
        <v>4.7549999999999999</v>
      </c>
      <c r="M461" s="8">
        <f t="shared" si="21"/>
        <v>23.774999999999999</v>
      </c>
      <c r="N461" s="4" t="str">
        <f t="shared" si="22"/>
        <v>Liberica</v>
      </c>
      <c r="O461" t="str">
        <f t="shared" si="23"/>
        <v>Light</v>
      </c>
      <c r="P461" t="str">
        <f>_xlfn.XLOOKUP(C461,customers!$A$1:$A$1001,customers!$I$1:$I$1001,0)</f>
        <v>No</v>
      </c>
    </row>
    <row r="462" spans="1:16" x14ac:dyDescent="0.3">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INDEX(products!$A$1:$G$49,MATCH('Working Sheet'!$D462,products!$A$1:$A$49,0),MATCH('Working Sheet'!I$1,products!$A$1:$G$1,0))</f>
        <v>Rob</v>
      </c>
      <c r="J462" t="str">
        <f>INDEX(products!$A$1:$G$49,MATCH('Working Sheet'!$D462,products!$A$1:$A$49,0),MATCH('Working Sheet'!J$1,products!$A$1:$G$1,0))</f>
        <v>D</v>
      </c>
      <c r="K462" s="7">
        <f>INDEX(products!$A$1:$G$49,MATCH('Working Sheet'!$D462,products!$A$1:$A$49,0),MATCH('Working Sheet'!K$1,products!$A$1:$G$1,0))</f>
        <v>0.5</v>
      </c>
      <c r="L462" s="8">
        <f>INDEX(products!$A$1:$G$49,MATCH('Working Sheet'!$D462,products!$A$1:$A$49,0),MATCH('Working Sheet'!L$1,products!$A$1:$G$1,0))</f>
        <v>5.3699999999999992</v>
      </c>
      <c r="M462" s="8">
        <f t="shared" si="21"/>
        <v>16.11</v>
      </c>
      <c r="N462" s="4" t="str">
        <f t="shared" si="22"/>
        <v>Robusta</v>
      </c>
      <c r="O462" t="str">
        <f t="shared" si="23"/>
        <v>Dark</v>
      </c>
      <c r="P462" t="str">
        <f>_xlfn.XLOOKUP(C462,customers!$A$1:$A$1001,customers!$I$1:$I$1001,0)</f>
        <v>Yes</v>
      </c>
    </row>
    <row r="463" spans="1:16" x14ac:dyDescent="0.3">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INDEX(products!$A$1:$G$49,MATCH('Working Sheet'!$D463,products!$A$1:$A$49,0),MATCH('Working Sheet'!I$1,products!$A$1:$G$1,0))</f>
        <v>Rob</v>
      </c>
      <c r="J463" t="str">
        <f>INDEX(products!$A$1:$G$49,MATCH('Working Sheet'!$D463,products!$A$1:$A$49,0),MATCH('Working Sheet'!J$1,products!$A$1:$G$1,0))</f>
        <v>D</v>
      </c>
      <c r="K463" s="7">
        <f>INDEX(products!$A$1:$G$49,MATCH('Working Sheet'!$D463,products!$A$1:$A$49,0),MATCH('Working Sheet'!K$1,products!$A$1:$G$1,0))</f>
        <v>0.2</v>
      </c>
      <c r="L463" s="8">
        <f>INDEX(products!$A$1:$G$49,MATCH('Working Sheet'!$D463,products!$A$1:$A$49,0),MATCH('Working Sheet'!L$1,products!$A$1:$G$1,0))</f>
        <v>2.6849999999999996</v>
      </c>
      <c r="M463" s="8">
        <f t="shared" si="21"/>
        <v>10.739999999999998</v>
      </c>
      <c r="N463" s="4" t="str">
        <f t="shared" si="22"/>
        <v>Robusta</v>
      </c>
      <c r="O463" t="str">
        <f t="shared" si="23"/>
        <v>Dark</v>
      </c>
      <c r="P463" t="str">
        <f>_xlfn.XLOOKUP(C463,customers!$A$1:$A$1001,customers!$I$1:$I$1001,0)</f>
        <v>Yes</v>
      </c>
    </row>
    <row r="464" spans="1:16" x14ac:dyDescent="0.3">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INDEX(products!$A$1:$G$49,MATCH('Working Sheet'!$D464,products!$A$1:$A$49,0),MATCH('Working Sheet'!I$1,products!$A$1:$G$1,0))</f>
        <v>Ara</v>
      </c>
      <c r="J464" t="str">
        <f>INDEX(products!$A$1:$G$49,MATCH('Working Sheet'!$D464,products!$A$1:$A$49,0),MATCH('Working Sheet'!J$1,products!$A$1:$G$1,0))</f>
        <v>D</v>
      </c>
      <c r="K464" s="7">
        <f>INDEX(products!$A$1:$G$49,MATCH('Working Sheet'!$D464,products!$A$1:$A$49,0),MATCH('Working Sheet'!K$1,products!$A$1:$G$1,0))</f>
        <v>1</v>
      </c>
      <c r="L464" s="8">
        <f>INDEX(products!$A$1:$G$49,MATCH('Working Sheet'!$D464,products!$A$1:$A$49,0),MATCH('Working Sheet'!L$1,products!$A$1:$G$1,0))</f>
        <v>9.9499999999999993</v>
      </c>
      <c r="M464" s="8">
        <f t="shared" si="21"/>
        <v>49.75</v>
      </c>
      <c r="N464" s="4" t="str">
        <f t="shared" si="22"/>
        <v>Arabica</v>
      </c>
      <c r="O464" t="str">
        <f t="shared" si="23"/>
        <v>Dark</v>
      </c>
      <c r="P464" t="str">
        <f>_xlfn.XLOOKUP(C464,customers!$A$1:$A$1001,customers!$I$1:$I$1001,0)</f>
        <v>Yes</v>
      </c>
    </row>
    <row r="465" spans="1:16" x14ac:dyDescent="0.3">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INDEX(products!$A$1:$G$49,MATCH('Working Sheet'!$D465,products!$A$1:$A$49,0),MATCH('Working Sheet'!I$1,products!$A$1:$G$1,0))</f>
        <v>Exc</v>
      </c>
      <c r="J465" t="str">
        <f>INDEX(products!$A$1:$G$49,MATCH('Working Sheet'!$D465,products!$A$1:$A$49,0),MATCH('Working Sheet'!J$1,products!$A$1:$G$1,0))</f>
        <v>M</v>
      </c>
      <c r="K465" s="7">
        <f>INDEX(products!$A$1:$G$49,MATCH('Working Sheet'!$D465,products!$A$1:$A$49,0),MATCH('Working Sheet'!K$1,products!$A$1:$G$1,0))</f>
        <v>1</v>
      </c>
      <c r="L465" s="8">
        <f>INDEX(products!$A$1:$G$49,MATCH('Working Sheet'!$D465,products!$A$1:$A$49,0),MATCH('Working Sheet'!L$1,products!$A$1:$G$1,0))</f>
        <v>13.75</v>
      </c>
      <c r="M465" s="8">
        <f t="shared" si="21"/>
        <v>27.5</v>
      </c>
      <c r="N465" s="4" t="str">
        <f t="shared" si="22"/>
        <v>Excelsa</v>
      </c>
      <c r="O465" t="str">
        <f t="shared" si="23"/>
        <v>Medium</v>
      </c>
      <c r="P465" t="str">
        <f>_xlfn.XLOOKUP(C465,customers!$A$1:$A$1001,customers!$I$1:$I$1001,0)</f>
        <v>No</v>
      </c>
    </row>
    <row r="466" spans="1:16" x14ac:dyDescent="0.3">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INDEX(products!$A$1:$G$49,MATCH('Working Sheet'!$D466,products!$A$1:$A$49,0),MATCH('Working Sheet'!I$1,products!$A$1:$G$1,0))</f>
        <v>Lib</v>
      </c>
      <c r="J466" t="str">
        <f>INDEX(products!$A$1:$G$49,MATCH('Working Sheet'!$D466,products!$A$1:$A$49,0),MATCH('Working Sheet'!J$1,products!$A$1:$G$1,0))</f>
        <v>D</v>
      </c>
      <c r="K466" s="7">
        <f>INDEX(products!$A$1:$G$49,MATCH('Working Sheet'!$D466,products!$A$1:$A$49,0),MATCH('Working Sheet'!K$1,products!$A$1:$G$1,0))</f>
        <v>2.5</v>
      </c>
      <c r="L466" s="8">
        <f>INDEX(products!$A$1:$G$49,MATCH('Working Sheet'!$D466,products!$A$1:$A$49,0),MATCH('Working Sheet'!L$1,products!$A$1:$G$1,0))</f>
        <v>29.784999999999997</v>
      </c>
      <c r="M466" s="8">
        <f t="shared" si="21"/>
        <v>119.13999999999999</v>
      </c>
      <c r="N466" s="4" t="str">
        <f t="shared" si="22"/>
        <v>Liberica</v>
      </c>
      <c r="O466" t="str">
        <f t="shared" si="23"/>
        <v>Dark</v>
      </c>
      <c r="P466" t="str">
        <f>_xlfn.XLOOKUP(C466,customers!$A$1:$A$1001,customers!$I$1:$I$1001,0)</f>
        <v>No</v>
      </c>
    </row>
    <row r="467" spans="1:16" x14ac:dyDescent="0.3">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INDEX(products!$A$1:$G$49,MATCH('Working Sheet'!$D467,products!$A$1:$A$49,0),MATCH('Working Sheet'!I$1,products!$A$1:$G$1,0))</f>
        <v>Rob</v>
      </c>
      <c r="J467" t="str">
        <f>INDEX(products!$A$1:$G$49,MATCH('Working Sheet'!$D467,products!$A$1:$A$49,0),MATCH('Working Sheet'!J$1,products!$A$1:$G$1,0))</f>
        <v>D</v>
      </c>
      <c r="K467" s="7">
        <f>INDEX(products!$A$1:$G$49,MATCH('Working Sheet'!$D467,products!$A$1:$A$49,0),MATCH('Working Sheet'!K$1,products!$A$1:$G$1,0))</f>
        <v>2.5</v>
      </c>
      <c r="L467" s="8">
        <f>INDEX(products!$A$1:$G$49,MATCH('Working Sheet'!$D467,products!$A$1:$A$49,0),MATCH('Working Sheet'!L$1,products!$A$1:$G$1,0))</f>
        <v>20.584999999999997</v>
      </c>
      <c r="M467" s="8">
        <f t="shared" si="21"/>
        <v>20.584999999999997</v>
      </c>
      <c r="N467" s="4" t="str">
        <f t="shared" si="22"/>
        <v>Robusta</v>
      </c>
      <c r="O467" t="str">
        <f t="shared" si="23"/>
        <v>Dark</v>
      </c>
      <c r="P467" t="str">
        <f>_xlfn.XLOOKUP(C467,customers!$A$1:$A$1001,customers!$I$1:$I$1001,0)</f>
        <v>Yes</v>
      </c>
    </row>
    <row r="468" spans="1:16" x14ac:dyDescent="0.3">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INDEX(products!$A$1:$G$49,MATCH('Working Sheet'!$D468,products!$A$1:$A$49,0),MATCH('Working Sheet'!I$1,products!$A$1:$G$1,0))</f>
        <v>Ara</v>
      </c>
      <c r="J468" t="str">
        <f>INDEX(products!$A$1:$G$49,MATCH('Working Sheet'!$D468,products!$A$1:$A$49,0),MATCH('Working Sheet'!J$1,products!$A$1:$G$1,0))</f>
        <v>D</v>
      </c>
      <c r="K468" s="7">
        <f>INDEX(products!$A$1:$G$49,MATCH('Working Sheet'!$D468,products!$A$1:$A$49,0),MATCH('Working Sheet'!K$1,products!$A$1:$G$1,0))</f>
        <v>0.2</v>
      </c>
      <c r="L468" s="8">
        <f>INDEX(products!$A$1:$G$49,MATCH('Working Sheet'!$D468,products!$A$1:$A$49,0),MATCH('Working Sheet'!L$1,products!$A$1:$G$1,0))</f>
        <v>2.9849999999999999</v>
      </c>
      <c r="M468" s="8">
        <f t="shared" si="21"/>
        <v>8.9550000000000001</v>
      </c>
      <c r="N468" s="4" t="str">
        <f t="shared" si="22"/>
        <v>Arabica</v>
      </c>
      <c r="O468" t="str">
        <f t="shared" si="23"/>
        <v>Dark</v>
      </c>
      <c r="P468" t="str">
        <f>_xlfn.XLOOKUP(C468,customers!$A$1:$A$1001,customers!$I$1:$I$1001,0)</f>
        <v>Yes</v>
      </c>
    </row>
    <row r="469" spans="1:16" x14ac:dyDescent="0.3">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INDEX(products!$A$1:$G$49,MATCH('Working Sheet'!$D469,products!$A$1:$A$49,0),MATCH('Working Sheet'!I$1,products!$A$1:$G$1,0))</f>
        <v>Ara</v>
      </c>
      <c r="J469" t="str">
        <f>INDEX(products!$A$1:$G$49,MATCH('Working Sheet'!$D469,products!$A$1:$A$49,0),MATCH('Working Sheet'!J$1,products!$A$1:$G$1,0))</f>
        <v>D</v>
      </c>
      <c r="K469" s="7">
        <f>INDEX(products!$A$1:$G$49,MATCH('Working Sheet'!$D469,products!$A$1:$A$49,0),MATCH('Working Sheet'!K$1,products!$A$1:$G$1,0))</f>
        <v>0.5</v>
      </c>
      <c r="L469" s="8">
        <f>INDEX(products!$A$1:$G$49,MATCH('Working Sheet'!$D469,products!$A$1:$A$49,0),MATCH('Working Sheet'!L$1,products!$A$1:$G$1,0))</f>
        <v>5.97</v>
      </c>
      <c r="M469" s="8">
        <f t="shared" si="21"/>
        <v>5.97</v>
      </c>
      <c r="N469" s="4" t="str">
        <f t="shared" si="22"/>
        <v>Arabica</v>
      </c>
      <c r="O469" t="str">
        <f t="shared" si="23"/>
        <v>Dark</v>
      </c>
      <c r="P469" t="str">
        <f>_xlfn.XLOOKUP(C469,customers!$A$1:$A$1001,customers!$I$1:$I$1001,0)</f>
        <v>No</v>
      </c>
    </row>
    <row r="470" spans="1:16" x14ac:dyDescent="0.3">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INDEX(products!$A$1:$G$49,MATCH('Working Sheet'!$D470,products!$A$1:$A$49,0),MATCH('Working Sheet'!I$1,products!$A$1:$G$1,0))</f>
        <v>Exc</v>
      </c>
      <c r="J470" t="str">
        <f>INDEX(products!$A$1:$G$49,MATCH('Working Sheet'!$D470,products!$A$1:$A$49,0),MATCH('Working Sheet'!J$1,products!$A$1:$G$1,0))</f>
        <v>M</v>
      </c>
      <c r="K470" s="7">
        <f>INDEX(products!$A$1:$G$49,MATCH('Working Sheet'!$D470,products!$A$1:$A$49,0),MATCH('Working Sheet'!K$1,products!$A$1:$G$1,0))</f>
        <v>1</v>
      </c>
      <c r="L470" s="8">
        <f>INDEX(products!$A$1:$G$49,MATCH('Working Sheet'!$D470,products!$A$1:$A$49,0),MATCH('Working Sheet'!L$1,products!$A$1:$G$1,0))</f>
        <v>13.75</v>
      </c>
      <c r="M470" s="8">
        <f t="shared" si="21"/>
        <v>41.25</v>
      </c>
      <c r="N470" s="4" t="str">
        <f t="shared" si="22"/>
        <v>Excelsa</v>
      </c>
      <c r="O470" t="str">
        <f t="shared" si="23"/>
        <v>Medium</v>
      </c>
      <c r="P470" t="str">
        <f>_xlfn.XLOOKUP(C470,customers!$A$1:$A$1001,customers!$I$1:$I$1001,0)</f>
        <v>Yes</v>
      </c>
    </row>
    <row r="471" spans="1:16" x14ac:dyDescent="0.3">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INDEX(products!$A$1:$G$49,MATCH('Working Sheet'!$D471,products!$A$1:$A$49,0),MATCH('Working Sheet'!I$1,products!$A$1:$G$1,0))</f>
        <v>Exc</v>
      </c>
      <c r="J471" t="str">
        <f>INDEX(products!$A$1:$G$49,MATCH('Working Sheet'!$D471,products!$A$1:$A$49,0),MATCH('Working Sheet'!J$1,products!$A$1:$G$1,0))</f>
        <v>L</v>
      </c>
      <c r="K471" s="7">
        <f>INDEX(products!$A$1:$G$49,MATCH('Working Sheet'!$D471,products!$A$1:$A$49,0),MATCH('Working Sheet'!K$1,products!$A$1:$G$1,0))</f>
        <v>0.2</v>
      </c>
      <c r="L471" s="8">
        <f>INDEX(products!$A$1:$G$49,MATCH('Working Sheet'!$D471,products!$A$1:$A$49,0),MATCH('Working Sheet'!L$1,products!$A$1:$G$1,0))</f>
        <v>4.4550000000000001</v>
      </c>
      <c r="M471" s="8">
        <f t="shared" si="21"/>
        <v>22.274999999999999</v>
      </c>
      <c r="N471" s="4" t="str">
        <f t="shared" si="22"/>
        <v>Excelsa</v>
      </c>
      <c r="O471" t="str">
        <f t="shared" si="23"/>
        <v>Light</v>
      </c>
      <c r="P471" t="str">
        <f>_xlfn.XLOOKUP(C471,customers!$A$1:$A$1001,customers!$I$1:$I$1001,0)</f>
        <v>Yes</v>
      </c>
    </row>
    <row r="472" spans="1:16" x14ac:dyDescent="0.3">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INDEX(products!$A$1:$G$49,MATCH('Working Sheet'!$D472,products!$A$1:$A$49,0),MATCH('Working Sheet'!I$1,products!$A$1:$G$1,0))</f>
        <v>Ara</v>
      </c>
      <c r="J472" t="str">
        <f>INDEX(products!$A$1:$G$49,MATCH('Working Sheet'!$D472,products!$A$1:$A$49,0),MATCH('Working Sheet'!J$1,products!$A$1:$G$1,0))</f>
        <v>M</v>
      </c>
      <c r="K472" s="7">
        <f>INDEX(products!$A$1:$G$49,MATCH('Working Sheet'!$D472,products!$A$1:$A$49,0),MATCH('Working Sheet'!K$1,products!$A$1:$G$1,0))</f>
        <v>0.5</v>
      </c>
      <c r="L472" s="8">
        <f>INDEX(products!$A$1:$G$49,MATCH('Working Sheet'!$D472,products!$A$1:$A$49,0),MATCH('Working Sheet'!L$1,products!$A$1:$G$1,0))</f>
        <v>6.75</v>
      </c>
      <c r="M472" s="8">
        <f t="shared" si="21"/>
        <v>6.75</v>
      </c>
      <c r="N472" s="4" t="str">
        <f t="shared" si="22"/>
        <v>Arabica</v>
      </c>
      <c r="O472" t="str">
        <f t="shared" si="23"/>
        <v>Medium</v>
      </c>
      <c r="P472" t="str">
        <f>_xlfn.XLOOKUP(C472,customers!$A$1:$A$1001,customers!$I$1:$I$1001,0)</f>
        <v>Yes</v>
      </c>
    </row>
    <row r="473" spans="1:16" x14ac:dyDescent="0.3">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INDEX(products!$A$1:$G$49,MATCH('Working Sheet'!$D473,products!$A$1:$A$49,0),MATCH('Working Sheet'!I$1,products!$A$1:$G$1,0))</f>
        <v>Lib</v>
      </c>
      <c r="J473" t="str">
        <f>INDEX(products!$A$1:$G$49,MATCH('Working Sheet'!$D473,products!$A$1:$A$49,0),MATCH('Working Sheet'!J$1,products!$A$1:$G$1,0))</f>
        <v>M</v>
      </c>
      <c r="K473" s="7">
        <f>INDEX(products!$A$1:$G$49,MATCH('Working Sheet'!$D473,products!$A$1:$A$49,0),MATCH('Working Sheet'!K$1,products!$A$1:$G$1,0))</f>
        <v>2.5</v>
      </c>
      <c r="L473" s="8">
        <f>INDEX(products!$A$1:$G$49,MATCH('Working Sheet'!$D473,products!$A$1:$A$49,0),MATCH('Working Sheet'!L$1,products!$A$1:$G$1,0))</f>
        <v>33.464999999999996</v>
      </c>
      <c r="M473" s="8">
        <f t="shared" si="21"/>
        <v>133.85999999999999</v>
      </c>
      <c r="N473" s="4" t="str">
        <f t="shared" si="22"/>
        <v>Liberica</v>
      </c>
      <c r="O473" t="str">
        <f t="shared" si="23"/>
        <v>Medium</v>
      </c>
      <c r="P473" t="str">
        <f>_xlfn.XLOOKUP(C473,customers!$A$1:$A$1001,customers!$I$1:$I$1001,0)</f>
        <v>Yes</v>
      </c>
    </row>
    <row r="474" spans="1:16" x14ac:dyDescent="0.3">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INDEX(products!$A$1:$G$49,MATCH('Working Sheet'!$D474,products!$A$1:$A$49,0),MATCH('Working Sheet'!I$1,products!$A$1:$G$1,0))</f>
        <v>Ara</v>
      </c>
      <c r="J474" t="str">
        <f>INDEX(products!$A$1:$G$49,MATCH('Working Sheet'!$D474,products!$A$1:$A$49,0),MATCH('Working Sheet'!J$1,products!$A$1:$G$1,0))</f>
        <v>D</v>
      </c>
      <c r="K474" s="7">
        <f>INDEX(products!$A$1:$G$49,MATCH('Working Sheet'!$D474,products!$A$1:$A$49,0),MATCH('Working Sheet'!K$1,products!$A$1:$G$1,0))</f>
        <v>0.2</v>
      </c>
      <c r="L474" s="8">
        <f>INDEX(products!$A$1:$G$49,MATCH('Working Sheet'!$D474,products!$A$1:$A$49,0),MATCH('Working Sheet'!L$1,products!$A$1:$G$1,0))</f>
        <v>2.9849999999999999</v>
      </c>
      <c r="M474" s="8">
        <f t="shared" si="21"/>
        <v>5.97</v>
      </c>
      <c r="N474" s="4" t="str">
        <f t="shared" si="22"/>
        <v>Arabica</v>
      </c>
      <c r="O474" t="str">
        <f t="shared" si="23"/>
        <v>Dark</v>
      </c>
      <c r="P474" t="str">
        <f>_xlfn.XLOOKUP(C474,customers!$A$1:$A$1001,customers!$I$1:$I$1001,0)</f>
        <v>No</v>
      </c>
    </row>
    <row r="475" spans="1:16" x14ac:dyDescent="0.3">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INDEX(products!$A$1:$G$49,MATCH('Working Sheet'!$D475,products!$A$1:$A$49,0),MATCH('Working Sheet'!I$1,products!$A$1:$G$1,0))</f>
        <v>Ara</v>
      </c>
      <c r="J475" t="str">
        <f>INDEX(products!$A$1:$G$49,MATCH('Working Sheet'!$D475,products!$A$1:$A$49,0),MATCH('Working Sheet'!J$1,products!$A$1:$G$1,0))</f>
        <v>L</v>
      </c>
      <c r="K475" s="7">
        <f>INDEX(products!$A$1:$G$49,MATCH('Working Sheet'!$D475,products!$A$1:$A$49,0),MATCH('Working Sheet'!K$1,products!$A$1:$G$1,0))</f>
        <v>1</v>
      </c>
      <c r="L475" s="8">
        <f>INDEX(products!$A$1:$G$49,MATCH('Working Sheet'!$D475,products!$A$1:$A$49,0),MATCH('Working Sheet'!L$1,products!$A$1:$G$1,0))</f>
        <v>12.95</v>
      </c>
      <c r="M475" s="8">
        <f t="shared" si="21"/>
        <v>25.9</v>
      </c>
      <c r="N475" s="4" t="str">
        <f t="shared" si="22"/>
        <v>Arabica</v>
      </c>
      <c r="O475" t="str">
        <f t="shared" si="23"/>
        <v>Light</v>
      </c>
      <c r="P475" t="str">
        <f>_xlfn.XLOOKUP(C475,customers!$A$1:$A$1001,customers!$I$1:$I$1001,0)</f>
        <v>No</v>
      </c>
    </row>
    <row r="476" spans="1:16" x14ac:dyDescent="0.3">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INDEX(products!$A$1:$G$49,MATCH('Working Sheet'!$D476,products!$A$1:$A$49,0),MATCH('Working Sheet'!I$1,products!$A$1:$G$1,0))</f>
        <v>Exc</v>
      </c>
      <c r="J476" t="str">
        <f>INDEX(products!$A$1:$G$49,MATCH('Working Sheet'!$D476,products!$A$1:$A$49,0),MATCH('Working Sheet'!J$1,products!$A$1:$G$1,0))</f>
        <v>M</v>
      </c>
      <c r="K476" s="7">
        <f>INDEX(products!$A$1:$G$49,MATCH('Working Sheet'!$D476,products!$A$1:$A$49,0),MATCH('Working Sheet'!K$1,products!$A$1:$G$1,0))</f>
        <v>2.5</v>
      </c>
      <c r="L476" s="8">
        <f>INDEX(products!$A$1:$G$49,MATCH('Working Sheet'!$D476,products!$A$1:$A$49,0),MATCH('Working Sheet'!L$1,products!$A$1:$G$1,0))</f>
        <v>31.624999999999996</v>
      </c>
      <c r="M476" s="8">
        <f t="shared" si="21"/>
        <v>31.624999999999996</v>
      </c>
      <c r="N476" s="4" t="str">
        <f t="shared" si="22"/>
        <v>Excelsa</v>
      </c>
      <c r="O476" t="str">
        <f t="shared" si="23"/>
        <v>Medium</v>
      </c>
      <c r="P476" t="str">
        <f>_xlfn.XLOOKUP(C476,customers!$A$1:$A$1001,customers!$I$1:$I$1001,0)</f>
        <v>Yes</v>
      </c>
    </row>
    <row r="477" spans="1:16" x14ac:dyDescent="0.3">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INDEX(products!$A$1:$G$49,MATCH('Working Sheet'!$D477,products!$A$1:$A$49,0),MATCH('Working Sheet'!I$1,products!$A$1:$G$1,0))</f>
        <v>Lib</v>
      </c>
      <c r="J477" t="str">
        <f>INDEX(products!$A$1:$G$49,MATCH('Working Sheet'!$D477,products!$A$1:$A$49,0),MATCH('Working Sheet'!J$1,products!$A$1:$G$1,0))</f>
        <v>M</v>
      </c>
      <c r="K477" s="7">
        <f>INDEX(products!$A$1:$G$49,MATCH('Working Sheet'!$D477,products!$A$1:$A$49,0),MATCH('Working Sheet'!K$1,products!$A$1:$G$1,0))</f>
        <v>0.2</v>
      </c>
      <c r="L477" s="8">
        <f>INDEX(products!$A$1:$G$49,MATCH('Working Sheet'!$D477,products!$A$1:$A$49,0),MATCH('Working Sheet'!L$1,products!$A$1:$G$1,0))</f>
        <v>4.3650000000000002</v>
      </c>
      <c r="M477" s="8">
        <f t="shared" si="21"/>
        <v>8.73</v>
      </c>
      <c r="N477" s="4" t="str">
        <f t="shared" si="22"/>
        <v>Liberica</v>
      </c>
      <c r="O477" t="str">
        <f t="shared" si="23"/>
        <v>Medium</v>
      </c>
      <c r="P477" t="str">
        <f>_xlfn.XLOOKUP(C477,customers!$A$1:$A$1001,customers!$I$1:$I$1001,0)</f>
        <v>No</v>
      </c>
    </row>
    <row r="478" spans="1:16" x14ac:dyDescent="0.3">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INDEX(products!$A$1:$G$49,MATCH('Working Sheet'!$D478,products!$A$1:$A$49,0),MATCH('Working Sheet'!I$1,products!$A$1:$G$1,0))</f>
        <v>Exc</v>
      </c>
      <c r="J478" t="str">
        <f>INDEX(products!$A$1:$G$49,MATCH('Working Sheet'!$D478,products!$A$1:$A$49,0),MATCH('Working Sheet'!J$1,products!$A$1:$G$1,0))</f>
        <v>L</v>
      </c>
      <c r="K478" s="7">
        <f>INDEX(products!$A$1:$G$49,MATCH('Working Sheet'!$D478,products!$A$1:$A$49,0),MATCH('Working Sheet'!K$1,products!$A$1:$G$1,0))</f>
        <v>0.2</v>
      </c>
      <c r="L478" s="8">
        <f>INDEX(products!$A$1:$G$49,MATCH('Working Sheet'!$D478,products!$A$1:$A$49,0),MATCH('Working Sheet'!L$1,products!$A$1:$G$1,0))</f>
        <v>4.4550000000000001</v>
      </c>
      <c r="M478" s="8">
        <f t="shared" si="21"/>
        <v>26.73</v>
      </c>
      <c r="N478" s="4" t="str">
        <f t="shared" si="22"/>
        <v>Excelsa</v>
      </c>
      <c r="O478" t="str">
        <f t="shared" si="23"/>
        <v>Light</v>
      </c>
      <c r="P478" t="str">
        <f>_xlfn.XLOOKUP(C478,customers!$A$1:$A$1001,customers!$I$1:$I$1001,0)</f>
        <v>Yes</v>
      </c>
    </row>
    <row r="479" spans="1:16" x14ac:dyDescent="0.3">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INDEX(products!$A$1:$G$49,MATCH('Working Sheet'!$D479,products!$A$1:$A$49,0),MATCH('Working Sheet'!I$1,products!$A$1:$G$1,0))</f>
        <v>Lib</v>
      </c>
      <c r="J479" t="str">
        <f>INDEX(products!$A$1:$G$49,MATCH('Working Sheet'!$D479,products!$A$1:$A$49,0),MATCH('Working Sheet'!J$1,products!$A$1:$G$1,0))</f>
        <v>M</v>
      </c>
      <c r="K479" s="7">
        <f>INDEX(products!$A$1:$G$49,MATCH('Working Sheet'!$D479,products!$A$1:$A$49,0),MATCH('Working Sheet'!K$1,products!$A$1:$G$1,0))</f>
        <v>0.2</v>
      </c>
      <c r="L479" s="8">
        <f>INDEX(products!$A$1:$G$49,MATCH('Working Sheet'!$D479,products!$A$1:$A$49,0),MATCH('Working Sheet'!L$1,products!$A$1:$G$1,0))</f>
        <v>4.3650000000000002</v>
      </c>
      <c r="M479" s="8">
        <f t="shared" si="21"/>
        <v>26.19</v>
      </c>
      <c r="N479" s="4" t="str">
        <f t="shared" si="22"/>
        <v>Liberica</v>
      </c>
      <c r="O479" t="str">
        <f t="shared" si="23"/>
        <v>Medium</v>
      </c>
      <c r="P479" t="str">
        <f>_xlfn.XLOOKUP(C479,customers!$A$1:$A$1001,customers!$I$1:$I$1001,0)</f>
        <v>No</v>
      </c>
    </row>
    <row r="480" spans="1:16" x14ac:dyDescent="0.3">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INDEX(products!$A$1:$G$49,MATCH('Working Sheet'!$D480,products!$A$1:$A$49,0),MATCH('Working Sheet'!I$1,products!$A$1:$G$1,0))</f>
        <v>Rob</v>
      </c>
      <c r="J480" t="str">
        <f>INDEX(products!$A$1:$G$49,MATCH('Working Sheet'!$D480,products!$A$1:$A$49,0),MATCH('Working Sheet'!J$1,products!$A$1:$G$1,0))</f>
        <v>D</v>
      </c>
      <c r="K480" s="7">
        <f>INDEX(products!$A$1:$G$49,MATCH('Working Sheet'!$D480,products!$A$1:$A$49,0),MATCH('Working Sheet'!K$1,products!$A$1:$G$1,0))</f>
        <v>1</v>
      </c>
      <c r="L480" s="8">
        <f>INDEX(products!$A$1:$G$49,MATCH('Working Sheet'!$D480,products!$A$1:$A$49,0),MATCH('Working Sheet'!L$1,products!$A$1:$G$1,0))</f>
        <v>8.9499999999999993</v>
      </c>
      <c r="M480" s="8">
        <f t="shared" si="21"/>
        <v>53.699999999999996</v>
      </c>
      <c r="N480" s="4" t="str">
        <f t="shared" si="22"/>
        <v>Robusta</v>
      </c>
      <c r="O480" t="str">
        <f t="shared" si="23"/>
        <v>Dark</v>
      </c>
      <c r="P480" t="str">
        <f>_xlfn.XLOOKUP(C480,customers!$A$1:$A$1001,customers!$I$1:$I$1001,0)</f>
        <v>Yes</v>
      </c>
    </row>
    <row r="481" spans="1:16" x14ac:dyDescent="0.3">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INDEX(products!$A$1:$G$49,MATCH('Working Sheet'!$D481,products!$A$1:$A$49,0),MATCH('Working Sheet'!I$1,products!$A$1:$G$1,0))</f>
        <v>Exc</v>
      </c>
      <c r="J481" t="str">
        <f>INDEX(products!$A$1:$G$49,MATCH('Working Sheet'!$D481,products!$A$1:$A$49,0),MATCH('Working Sheet'!J$1,products!$A$1:$G$1,0))</f>
        <v>M</v>
      </c>
      <c r="K481" s="7">
        <f>INDEX(products!$A$1:$G$49,MATCH('Working Sheet'!$D481,products!$A$1:$A$49,0),MATCH('Working Sheet'!K$1,products!$A$1:$G$1,0))</f>
        <v>2.5</v>
      </c>
      <c r="L481" s="8">
        <f>INDEX(products!$A$1:$G$49,MATCH('Working Sheet'!$D481,products!$A$1:$A$49,0),MATCH('Working Sheet'!L$1,products!$A$1:$G$1,0))</f>
        <v>31.624999999999996</v>
      </c>
      <c r="M481" s="8">
        <f t="shared" si="21"/>
        <v>126.49999999999999</v>
      </c>
      <c r="N481" s="4" t="str">
        <f t="shared" si="22"/>
        <v>Excelsa</v>
      </c>
      <c r="O481" t="str">
        <f t="shared" si="23"/>
        <v>Medium</v>
      </c>
      <c r="P481" t="str">
        <f>_xlfn.XLOOKUP(C481,customers!$A$1:$A$1001,customers!$I$1:$I$1001,0)</f>
        <v>Yes</v>
      </c>
    </row>
    <row r="482" spans="1:16" x14ac:dyDescent="0.3">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INDEX(products!$A$1:$G$49,MATCH('Working Sheet'!$D482,products!$A$1:$A$49,0),MATCH('Working Sheet'!I$1,products!$A$1:$G$1,0))</f>
        <v>Exc</v>
      </c>
      <c r="J482" t="str">
        <f>INDEX(products!$A$1:$G$49,MATCH('Working Sheet'!$D482,products!$A$1:$A$49,0),MATCH('Working Sheet'!J$1,products!$A$1:$G$1,0))</f>
        <v>M</v>
      </c>
      <c r="K482" s="7">
        <f>INDEX(products!$A$1:$G$49,MATCH('Working Sheet'!$D482,products!$A$1:$A$49,0),MATCH('Working Sheet'!K$1,products!$A$1:$G$1,0))</f>
        <v>0.2</v>
      </c>
      <c r="L482" s="8">
        <f>INDEX(products!$A$1:$G$49,MATCH('Working Sheet'!$D482,products!$A$1:$A$49,0),MATCH('Working Sheet'!L$1,products!$A$1:$G$1,0))</f>
        <v>4.125</v>
      </c>
      <c r="M482" s="8">
        <f t="shared" si="21"/>
        <v>4.125</v>
      </c>
      <c r="N482" s="4" t="str">
        <f t="shared" si="22"/>
        <v>Excelsa</v>
      </c>
      <c r="O482" t="str">
        <f t="shared" si="23"/>
        <v>Medium</v>
      </c>
      <c r="P482" t="str">
        <f>_xlfn.XLOOKUP(C482,customers!$A$1:$A$1001,customers!$I$1:$I$1001,0)</f>
        <v>Yes</v>
      </c>
    </row>
    <row r="483" spans="1:16" x14ac:dyDescent="0.3">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INDEX(products!$A$1:$G$49,MATCH('Working Sheet'!$D483,products!$A$1:$A$49,0),MATCH('Working Sheet'!I$1,products!$A$1:$G$1,0))</f>
        <v>Rob</v>
      </c>
      <c r="J483" t="str">
        <f>INDEX(products!$A$1:$G$49,MATCH('Working Sheet'!$D483,products!$A$1:$A$49,0),MATCH('Working Sheet'!J$1,products!$A$1:$G$1,0))</f>
        <v>L</v>
      </c>
      <c r="K483" s="7">
        <f>INDEX(products!$A$1:$G$49,MATCH('Working Sheet'!$D483,products!$A$1:$A$49,0),MATCH('Working Sheet'!K$1,products!$A$1:$G$1,0))</f>
        <v>1</v>
      </c>
      <c r="L483" s="8">
        <f>INDEX(products!$A$1:$G$49,MATCH('Working Sheet'!$D483,products!$A$1:$A$49,0),MATCH('Working Sheet'!L$1,products!$A$1:$G$1,0))</f>
        <v>11.95</v>
      </c>
      <c r="M483" s="8">
        <f t="shared" si="21"/>
        <v>23.9</v>
      </c>
      <c r="N483" s="4" t="str">
        <f t="shared" si="22"/>
        <v>Robusta</v>
      </c>
      <c r="O483" t="str">
        <f t="shared" si="23"/>
        <v>Light</v>
      </c>
      <c r="P483" t="str">
        <f>_xlfn.XLOOKUP(C483,customers!$A$1:$A$1001,customers!$I$1:$I$1001,0)</f>
        <v>No</v>
      </c>
    </row>
    <row r="484" spans="1:16" x14ac:dyDescent="0.3">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INDEX(products!$A$1:$G$49,MATCH('Working Sheet'!$D484,products!$A$1:$A$49,0),MATCH('Working Sheet'!I$1,products!$A$1:$G$1,0))</f>
        <v>Exc</v>
      </c>
      <c r="J484" t="str">
        <f>INDEX(products!$A$1:$G$49,MATCH('Working Sheet'!$D484,products!$A$1:$A$49,0),MATCH('Working Sheet'!J$1,products!$A$1:$G$1,0))</f>
        <v>D</v>
      </c>
      <c r="K484" s="7">
        <f>INDEX(products!$A$1:$G$49,MATCH('Working Sheet'!$D484,products!$A$1:$A$49,0),MATCH('Working Sheet'!K$1,products!$A$1:$G$1,0))</f>
        <v>2.5</v>
      </c>
      <c r="L484" s="8">
        <f>INDEX(products!$A$1:$G$49,MATCH('Working Sheet'!$D484,products!$A$1:$A$49,0),MATCH('Working Sheet'!L$1,products!$A$1:$G$1,0))</f>
        <v>27.945</v>
      </c>
      <c r="M484" s="8">
        <f t="shared" si="21"/>
        <v>139.72499999999999</v>
      </c>
      <c r="N484" s="4" t="str">
        <f t="shared" si="22"/>
        <v>Excelsa</v>
      </c>
      <c r="O484" t="str">
        <f t="shared" si="23"/>
        <v>Dark</v>
      </c>
      <c r="P484" t="str">
        <f>_xlfn.XLOOKUP(C484,customers!$A$1:$A$1001,customers!$I$1:$I$1001,0)</f>
        <v>Yes</v>
      </c>
    </row>
    <row r="485" spans="1:16" x14ac:dyDescent="0.3">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INDEX(products!$A$1:$G$49,MATCH('Working Sheet'!$D485,products!$A$1:$A$49,0),MATCH('Working Sheet'!I$1,products!$A$1:$G$1,0))</f>
        <v>Lib</v>
      </c>
      <c r="J485" t="str">
        <f>INDEX(products!$A$1:$G$49,MATCH('Working Sheet'!$D485,products!$A$1:$A$49,0),MATCH('Working Sheet'!J$1,products!$A$1:$G$1,0))</f>
        <v>D</v>
      </c>
      <c r="K485" s="7">
        <f>INDEX(products!$A$1:$G$49,MATCH('Working Sheet'!$D485,products!$A$1:$A$49,0),MATCH('Working Sheet'!K$1,products!$A$1:$G$1,0))</f>
        <v>2.5</v>
      </c>
      <c r="L485" s="8">
        <f>INDEX(products!$A$1:$G$49,MATCH('Working Sheet'!$D485,products!$A$1:$A$49,0),MATCH('Working Sheet'!L$1,products!$A$1:$G$1,0))</f>
        <v>29.784999999999997</v>
      </c>
      <c r="M485" s="8">
        <f t="shared" si="21"/>
        <v>59.569999999999993</v>
      </c>
      <c r="N485" s="4" t="str">
        <f t="shared" si="22"/>
        <v>Liberica</v>
      </c>
      <c r="O485" t="str">
        <f t="shared" si="23"/>
        <v>Dark</v>
      </c>
      <c r="P485" t="str">
        <f>_xlfn.XLOOKUP(C485,customers!$A$1:$A$1001,customers!$I$1:$I$1001,0)</f>
        <v>Yes</v>
      </c>
    </row>
    <row r="486" spans="1:16" x14ac:dyDescent="0.3">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INDEX(products!$A$1:$G$49,MATCH('Working Sheet'!$D486,products!$A$1:$A$49,0),MATCH('Working Sheet'!I$1,products!$A$1:$G$1,0))</f>
        <v>Lib</v>
      </c>
      <c r="J486" t="str">
        <f>INDEX(products!$A$1:$G$49,MATCH('Working Sheet'!$D486,products!$A$1:$A$49,0),MATCH('Working Sheet'!J$1,products!$A$1:$G$1,0))</f>
        <v>L</v>
      </c>
      <c r="K486" s="7">
        <f>INDEX(products!$A$1:$G$49,MATCH('Working Sheet'!$D486,products!$A$1:$A$49,0),MATCH('Working Sheet'!K$1,products!$A$1:$G$1,0))</f>
        <v>0.5</v>
      </c>
      <c r="L486" s="8">
        <f>INDEX(products!$A$1:$G$49,MATCH('Working Sheet'!$D486,products!$A$1:$A$49,0),MATCH('Working Sheet'!L$1,products!$A$1:$G$1,0))</f>
        <v>9.51</v>
      </c>
      <c r="M486" s="8">
        <f t="shared" si="21"/>
        <v>57.06</v>
      </c>
      <c r="N486" s="4" t="str">
        <f t="shared" si="22"/>
        <v>Liberica</v>
      </c>
      <c r="O486" t="str">
        <f t="shared" si="23"/>
        <v>Light</v>
      </c>
      <c r="P486" t="str">
        <f>_xlfn.XLOOKUP(C486,customers!$A$1:$A$1001,customers!$I$1:$I$1001,0)</f>
        <v>No</v>
      </c>
    </row>
    <row r="487" spans="1:16" x14ac:dyDescent="0.3">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INDEX(products!$A$1:$G$49,MATCH('Working Sheet'!$D487,products!$A$1:$A$49,0),MATCH('Working Sheet'!I$1,products!$A$1:$G$1,0))</f>
        <v>Rob</v>
      </c>
      <c r="J487" t="str">
        <f>INDEX(products!$A$1:$G$49,MATCH('Working Sheet'!$D487,products!$A$1:$A$49,0),MATCH('Working Sheet'!J$1,products!$A$1:$G$1,0))</f>
        <v>L</v>
      </c>
      <c r="K487" s="7">
        <f>INDEX(products!$A$1:$G$49,MATCH('Working Sheet'!$D487,products!$A$1:$A$49,0),MATCH('Working Sheet'!K$1,products!$A$1:$G$1,0))</f>
        <v>0.2</v>
      </c>
      <c r="L487" s="8">
        <f>INDEX(products!$A$1:$G$49,MATCH('Working Sheet'!$D487,products!$A$1:$A$49,0),MATCH('Working Sheet'!L$1,products!$A$1:$G$1,0))</f>
        <v>3.5849999999999995</v>
      </c>
      <c r="M487" s="8">
        <f t="shared" si="21"/>
        <v>21.509999999999998</v>
      </c>
      <c r="N487" s="4" t="str">
        <f t="shared" si="22"/>
        <v>Robusta</v>
      </c>
      <c r="O487" t="str">
        <f t="shared" si="23"/>
        <v>Light</v>
      </c>
      <c r="P487" t="str">
        <f>_xlfn.XLOOKUP(C487,customers!$A$1:$A$1001,customers!$I$1:$I$1001,0)</f>
        <v>Yes</v>
      </c>
    </row>
    <row r="488" spans="1:16" x14ac:dyDescent="0.3">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INDEX(products!$A$1:$G$49,MATCH('Working Sheet'!$D488,products!$A$1:$A$49,0),MATCH('Working Sheet'!I$1,products!$A$1:$G$1,0))</f>
        <v>Lib</v>
      </c>
      <c r="J488" t="str">
        <f>INDEX(products!$A$1:$G$49,MATCH('Working Sheet'!$D488,products!$A$1:$A$49,0),MATCH('Working Sheet'!J$1,products!$A$1:$G$1,0))</f>
        <v>M</v>
      </c>
      <c r="K488" s="7">
        <f>INDEX(products!$A$1:$G$49,MATCH('Working Sheet'!$D488,products!$A$1:$A$49,0),MATCH('Working Sheet'!K$1,products!$A$1:$G$1,0))</f>
        <v>0.5</v>
      </c>
      <c r="L488" s="8">
        <f>INDEX(products!$A$1:$G$49,MATCH('Working Sheet'!$D488,products!$A$1:$A$49,0),MATCH('Working Sheet'!L$1,products!$A$1:$G$1,0))</f>
        <v>8.73</v>
      </c>
      <c r="M488" s="8">
        <f t="shared" si="21"/>
        <v>52.38</v>
      </c>
      <c r="N488" s="4" t="str">
        <f t="shared" si="22"/>
        <v>Liberica</v>
      </c>
      <c r="O488" t="str">
        <f t="shared" si="23"/>
        <v>Medium</v>
      </c>
      <c r="P488" t="str">
        <f>_xlfn.XLOOKUP(C488,customers!$A$1:$A$1001,customers!$I$1:$I$1001,0)</f>
        <v>Yes</v>
      </c>
    </row>
    <row r="489" spans="1:16" x14ac:dyDescent="0.3">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INDEX(products!$A$1:$G$49,MATCH('Working Sheet'!$D489,products!$A$1:$A$49,0),MATCH('Working Sheet'!I$1,products!$A$1:$G$1,0))</f>
        <v>Exc</v>
      </c>
      <c r="J489" t="str">
        <f>INDEX(products!$A$1:$G$49,MATCH('Working Sheet'!$D489,products!$A$1:$A$49,0),MATCH('Working Sheet'!J$1,products!$A$1:$G$1,0))</f>
        <v>D</v>
      </c>
      <c r="K489" s="7">
        <f>INDEX(products!$A$1:$G$49,MATCH('Working Sheet'!$D489,products!$A$1:$A$49,0),MATCH('Working Sheet'!K$1,products!$A$1:$G$1,0))</f>
        <v>1</v>
      </c>
      <c r="L489" s="8">
        <f>INDEX(products!$A$1:$G$49,MATCH('Working Sheet'!$D489,products!$A$1:$A$49,0),MATCH('Working Sheet'!L$1,products!$A$1:$G$1,0))</f>
        <v>12.15</v>
      </c>
      <c r="M489" s="8">
        <f t="shared" si="21"/>
        <v>72.900000000000006</v>
      </c>
      <c r="N489" s="4" t="str">
        <f t="shared" si="22"/>
        <v>Excelsa</v>
      </c>
      <c r="O489" t="str">
        <f t="shared" si="23"/>
        <v>Dark</v>
      </c>
      <c r="P489" t="str">
        <f>_xlfn.XLOOKUP(C489,customers!$A$1:$A$1001,customers!$I$1:$I$1001,0)</f>
        <v>No</v>
      </c>
    </row>
    <row r="490" spans="1:16" x14ac:dyDescent="0.3">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INDEX(products!$A$1:$G$49,MATCH('Working Sheet'!$D490,products!$A$1:$A$49,0),MATCH('Working Sheet'!I$1,products!$A$1:$G$1,0))</f>
        <v>Rob</v>
      </c>
      <c r="J490" t="str">
        <f>INDEX(products!$A$1:$G$49,MATCH('Working Sheet'!$D490,products!$A$1:$A$49,0),MATCH('Working Sheet'!J$1,products!$A$1:$G$1,0))</f>
        <v>M</v>
      </c>
      <c r="K490" s="7">
        <f>INDEX(products!$A$1:$G$49,MATCH('Working Sheet'!$D490,products!$A$1:$A$49,0),MATCH('Working Sheet'!K$1,products!$A$1:$G$1,0))</f>
        <v>0.2</v>
      </c>
      <c r="L490" s="8">
        <f>INDEX(products!$A$1:$G$49,MATCH('Working Sheet'!$D490,products!$A$1:$A$49,0),MATCH('Working Sheet'!L$1,products!$A$1:$G$1,0))</f>
        <v>2.9849999999999999</v>
      </c>
      <c r="M490" s="8">
        <f t="shared" si="21"/>
        <v>14.924999999999999</v>
      </c>
      <c r="N490" s="4" t="str">
        <f t="shared" si="22"/>
        <v>Robusta</v>
      </c>
      <c r="O490" t="str">
        <f t="shared" si="23"/>
        <v>Medium</v>
      </c>
      <c r="P490" t="str">
        <f>_xlfn.XLOOKUP(C490,customers!$A$1:$A$1001,customers!$I$1:$I$1001,0)</f>
        <v>Yes</v>
      </c>
    </row>
    <row r="491" spans="1:16" x14ac:dyDescent="0.3">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INDEX(products!$A$1:$G$49,MATCH('Working Sheet'!$D491,products!$A$1:$A$49,0),MATCH('Working Sheet'!I$1,products!$A$1:$G$1,0))</f>
        <v>Lib</v>
      </c>
      <c r="J491" t="str">
        <f>INDEX(products!$A$1:$G$49,MATCH('Working Sheet'!$D491,products!$A$1:$A$49,0),MATCH('Working Sheet'!J$1,products!$A$1:$G$1,0))</f>
        <v>L</v>
      </c>
      <c r="K491" s="7">
        <f>INDEX(products!$A$1:$G$49,MATCH('Working Sheet'!$D491,products!$A$1:$A$49,0),MATCH('Working Sheet'!K$1,products!$A$1:$G$1,0))</f>
        <v>1</v>
      </c>
      <c r="L491" s="8">
        <f>INDEX(products!$A$1:$G$49,MATCH('Working Sheet'!$D491,products!$A$1:$A$49,0),MATCH('Working Sheet'!L$1,products!$A$1:$G$1,0))</f>
        <v>15.85</v>
      </c>
      <c r="M491" s="8">
        <f t="shared" si="21"/>
        <v>95.1</v>
      </c>
      <c r="N491" s="4" t="str">
        <f t="shared" si="22"/>
        <v>Liberica</v>
      </c>
      <c r="O491" t="str">
        <f t="shared" si="23"/>
        <v>Light</v>
      </c>
      <c r="P491" t="str">
        <f>_xlfn.XLOOKUP(C491,customers!$A$1:$A$1001,customers!$I$1:$I$1001,0)</f>
        <v>No</v>
      </c>
    </row>
    <row r="492" spans="1:16" x14ac:dyDescent="0.3">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INDEX(products!$A$1:$G$49,MATCH('Working Sheet'!$D492,products!$A$1:$A$49,0),MATCH('Working Sheet'!I$1,products!$A$1:$G$1,0))</f>
        <v>Lib</v>
      </c>
      <c r="J492" t="str">
        <f>INDEX(products!$A$1:$G$49,MATCH('Working Sheet'!$D492,products!$A$1:$A$49,0),MATCH('Working Sheet'!J$1,products!$A$1:$G$1,0))</f>
        <v>D</v>
      </c>
      <c r="K492" s="7">
        <f>INDEX(products!$A$1:$G$49,MATCH('Working Sheet'!$D492,products!$A$1:$A$49,0),MATCH('Working Sheet'!K$1,products!$A$1:$G$1,0))</f>
        <v>0.5</v>
      </c>
      <c r="L492" s="8">
        <f>INDEX(products!$A$1:$G$49,MATCH('Working Sheet'!$D492,products!$A$1:$A$49,0),MATCH('Working Sheet'!L$1,products!$A$1:$G$1,0))</f>
        <v>7.77</v>
      </c>
      <c r="M492" s="8">
        <f t="shared" si="21"/>
        <v>15.54</v>
      </c>
      <c r="N492" s="4" t="str">
        <f t="shared" si="22"/>
        <v>Liberica</v>
      </c>
      <c r="O492" t="str">
        <f t="shared" si="23"/>
        <v>Dark</v>
      </c>
      <c r="P492" t="str">
        <f>_xlfn.XLOOKUP(C492,customers!$A$1:$A$1001,customers!$I$1:$I$1001,0)</f>
        <v>No</v>
      </c>
    </row>
    <row r="493" spans="1:16" x14ac:dyDescent="0.3">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INDEX(products!$A$1:$G$49,MATCH('Working Sheet'!$D493,products!$A$1:$A$49,0),MATCH('Working Sheet'!I$1,products!$A$1:$G$1,0))</f>
        <v>Lib</v>
      </c>
      <c r="J493" t="str">
        <f>INDEX(products!$A$1:$G$49,MATCH('Working Sheet'!$D493,products!$A$1:$A$49,0),MATCH('Working Sheet'!J$1,products!$A$1:$G$1,0))</f>
        <v>D</v>
      </c>
      <c r="K493" s="7">
        <f>INDEX(products!$A$1:$G$49,MATCH('Working Sheet'!$D493,products!$A$1:$A$49,0),MATCH('Working Sheet'!K$1,products!$A$1:$G$1,0))</f>
        <v>0.2</v>
      </c>
      <c r="L493" s="8">
        <f>INDEX(products!$A$1:$G$49,MATCH('Working Sheet'!$D493,products!$A$1:$A$49,0),MATCH('Working Sheet'!L$1,products!$A$1:$G$1,0))</f>
        <v>3.8849999999999998</v>
      </c>
      <c r="M493" s="8">
        <f t="shared" si="21"/>
        <v>23.31</v>
      </c>
      <c r="N493" s="4" t="str">
        <f t="shared" si="22"/>
        <v>Liberica</v>
      </c>
      <c r="O493" t="str">
        <f t="shared" si="23"/>
        <v>Dark</v>
      </c>
      <c r="P493" t="str">
        <f>_xlfn.XLOOKUP(C493,customers!$A$1:$A$1001,customers!$I$1:$I$1001,0)</f>
        <v>No</v>
      </c>
    </row>
    <row r="494" spans="1:16" x14ac:dyDescent="0.3">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INDEX(products!$A$1:$G$49,MATCH('Working Sheet'!$D494,products!$A$1:$A$49,0),MATCH('Working Sheet'!I$1,products!$A$1:$G$1,0))</f>
        <v>Exc</v>
      </c>
      <c r="J494" t="str">
        <f>INDEX(products!$A$1:$G$49,MATCH('Working Sheet'!$D494,products!$A$1:$A$49,0),MATCH('Working Sheet'!J$1,products!$A$1:$G$1,0))</f>
        <v>M</v>
      </c>
      <c r="K494" s="7">
        <f>INDEX(products!$A$1:$G$49,MATCH('Working Sheet'!$D494,products!$A$1:$A$49,0),MATCH('Working Sheet'!K$1,products!$A$1:$G$1,0))</f>
        <v>0.2</v>
      </c>
      <c r="L494" s="8">
        <f>INDEX(products!$A$1:$G$49,MATCH('Working Sheet'!$D494,products!$A$1:$A$49,0),MATCH('Working Sheet'!L$1,products!$A$1:$G$1,0))</f>
        <v>4.125</v>
      </c>
      <c r="M494" s="8">
        <f t="shared" si="21"/>
        <v>4.125</v>
      </c>
      <c r="N494" s="4" t="str">
        <f t="shared" si="22"/>
        <v>Excelsa</v>
      </c>
      <c r="O494" t="str">
        <f t="shared" si="23"/>
        <v>Medium</v>
      </c>
      <c r="P494" t="str">
        <f>_xlfn.XLOOKUP(C494,customers!$A$1:$A$1001,customers!$I$1:$I$1001,0)</f>
        <v>Yes</v>
      </c>
    </row>
    <row r="495" spans="1:16" x14ac:dyDescent="0.3">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INDEX(products!$A$1:$G$49,MATCH('Working Sheet'!$D495,products!$A$1:$A$49,0),MATCH('Working Sheet'!I$1,products!$A$1:$G$1,0))</f>
        <v>Rob</v>
      </c>
      <c r="J495" t="str">
        <f>INDEX(products!$A$1:$G$49,MATCH('Working Sheet'!$D495,products!$A$1:$A$49,0),MATCH('Working Sheet'!J$1,products!$A$1:$G$1,0))</f>
        <v>M</v>
      </c>
      <c r="K495" s="7">
        <f>INDEX(products!$A$1:$G$49,MATCH('Working Sheet'!$D495,products!$A$1:$A$49,0),MATCH('Working Sheet'!K$1,products!$A$1:$G$1,0))</f>
        <v>0.5</v>
      </c>
      <c r="L495" s="8">
        <f>INDEX(products!$A$1:$G$49,MATCH('Working Sheet'!$D495,products!$A$1:$A$49,0),MATCH('Working Sheet'!L$1,products!$A$1:$G$1,0))</f>
        <v>5.97</v>
      </c>
      <c r="M495" s="8">
        <f t="shared" si="21"/>
        <v>35.82</v>
      </c>
      <c r="N495" s="4" t="str">
        <f t="shared" si="22"/>
        <v>Robusta</v>
      </c>
      <c r="O495" t="str">
        <f t="shared" si="23"/>
        <v>Medium</v>
      </c>
      <c r="P495" t="str">
        <f>_xlfn.XLOOKUP(C495,customers!$A$1:$A$1001,customers!$I$1:$I$1001,0)</f>
        <v>No</v>
      </c>
    </row>
    <row r="496" spans="1:16" x14ac:dyDescent="0.3">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INDEX(products!$A$1:$G$49,MATCH('Working Sheet'!$D496,products!$A$1:$A$49,0),MATCH('Working Sheet'!I$1,products!$A$1:$G$1,0))</f>
        <v>Lib</v>
      </c>
      <c r="J496" t="str">
        <f>INDEX(products!$A$1:$G$49,MATCH('Working Sheet'!$D496,products!$A$1:$A$49,0),MATCH('Working Sheet'!J$1,products!$A$1:$G$1,0))</f>
        <v>L</v>
      </c>
      <c r="K496" s="7">
        <f>INDEX(products!$A$1:$G$49,MATCH('Working Sheet'!$D496,products!$A$1:$A$49,0),MATCH('Working Sheet'!K$1,products!$A$1:$G$1,0))</f>
        <v>1</v>
      </c>
      <c r="L496" s="8">
        <f>INDEX(products!$A$1:$G$49,MATCH('Working Sheet'!$D496,products!$A$1:$A$49,0),MATCH('Working Sheet'!L$1,products!$A$1:$G$1,0))</f>
        <v>15.85</v>
      </c>
      <c r="M496" s="8">
        <f t="shared" si="21"/>
        <v>31.7</v>
      </c>
      <c r="N496" s="4" t="str">
        <f t="shared" si="22"/>
        <v>Liberica</v>
      </c>
      <c r="O496" t="str">
        <f t="shared" si="23"/>
        <v>Light</v>
      </c>
      <c r="P496" t="str">
        <f>_xlfn.XLOOKUP(C496,customers!$A$1:$A$1001,customers!$I$1:$I$1001,0)</f>
        <v>No</v>
      </c>
    </row>
    <row r="497" spans="1:16" x14ac:dyDescent="0.3">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INDEX(products!$A$1:$G$49,MATCH('Working Sheet'!$D497,products!$A$1:$A$49,0),MATCH('Working Sheet'!I$1,products!$A$1:$G$1,0))</f>
        <v>Lib</v>
      </c>
      <c r="J497" t="str">
        <f>INDEX(products!$A$1:$G$49,MATCH('Working Sheet'!$D497,products!$A$1:$A$49,0),MATCH('Working Sheet'!J$1,products!$A$1:$G$1,0))</f>
        <v>L</v>
      </c>
      <c r="K497" s="7">
        <f>INDEX(products!$A$1:$G$49,MATCH('Working Sheet'!$D497,products!$A$1:$A$49,0),MATCH('Working Sheet'!K$1,products!$A$1:$G$1,0))</f>
        <v>1</v>
      </c>
      <c r="L497" s="8">
        <f>INDEX(products!$A$1:$G$49,MATCH('Working Sheet'!$D497,products!$A$1:$A$49,0),MATCH('Working Sheet'!L$1,products!$A$1:$G$1,0))</f>
        <v>15.85</v>
      </c>
      <c r="M497" s="8">
        <f t="shared" si="21"/>
        <v>79.25</v>
      </c>
      <c r="N497" s="4" t="str">
        <f t="shared" si="22"/>
        <v>Liberica</v>
      </c>
      <c r="O497" t="str">
        <f t="shared" si="23"/>
        <v>Light</v>
      </c>
      <c r="P497" t="str">
        <f>_xlfn.XLOOKUP(C497,customers!$A$1:$A$1001,customers!$I$1:$I$1001,0)</f>
        <v>Yes</v>
      </c>
    </row>
    <row r="498" spans="1:16" x14ac:dyDescent="0.3">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INDEX(products!$A$1:$G$49,MATCH('Working Sheet'!$D498,products!$A$1:$A$49,0),MATCH('Working Sheet'!I$1,products!$A$1:$G$1,0))</f>
        <v>Exc</v>
      </c>
      <c r="J498" t="str">
        <f>INDEX(products!$A$1:$G$49,MATCH('Working Sheet'!$D498,products!$A$1:$A$49,0),MATCH('Working Sheet'!J$1,products!$A$1:$G$1,0))</f>
        <v>D</v>
      </c>
      <c r="K498" s="7">
        <f>INDEX(products!$A$1:$G$49,MATCH('Working Sheet'!$D498,products!$A$1:$A$49,0),MATCH('Working Sheet'!K$1,products!$A$1:$G$1,0))</f>
        <v>0.2</v>
      </c>
      <c r="L498" s="8">
        <f>INDEX(products!$A$1:$G$49,MATCH('Working Sheet'!$D498,products!$A$1:$A$49,0),MATCH('Working Sheet'!L$1,products!$A$1:$G$1,0))</f>
        <v>3.645</v>
      </c>
      <c r="M498" s="8">
        <f t="shared" si="21"/>
        <v>10.935</v>
      </c>
      <c r="N498" s="4" t="str">
        <f t="shared" si="22"/>
        <v>Excelsa</v>
      </c>
      <c r="O498" t="str">
        <f t="shared" si="23"/>
        <v>Dark</v>
      </c>
      <c r="P498" t="str">
        <f>_xlfn.XLOOKUP(C498,customers!$A$1:$A$1001,customers!$I$1:$I$1001,0)</f>
        <v>No</v>
      </c>
    </row>
    <row r="499" spans="1:16" x14ac:dyDescent="0.3">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INDEX(products!$A$1:$G$49,MATCH('Working Sheet'!$D499,products!$A$1:$A$49,0),MATCH('Working Sheet'!I$1,products!$A$1:$G$1,0))</f>
        <v>Ara</v>
      </c>
      <c r="J499" t="str">
        <f>INDEX(products!$A$1:$G$49,MATCH('Working Sheet'!$D499,products!$A$1:$A$49,0),MATCH('Working Sheet'!J$1,products!$A$1:$G$1,0))</f>
        <v>D</v>
      </c>
      <c r="K499" s="7">
        <f>INDEX(products!$A$1:$G$49,MATCH('Working Sheet'!$D499,products!$A$1:$A$49,0),MATCH('Working Sheet'!K$1,products!$A$1:$G$1,0))</f>
        <v>1</v>
      </c>
      <c r="L499" s="8">
        <f>INDEX(products!$A$1:$G$49,MATCH('Working Sheet'!$D499,products!$A$1:$A$49,0),MATCH('Working Sheet'!L$1,products!$A$1:$G$1,0))</f>
        <v>9.9499999999999993</v>
      </c>
      <c r="M499" s="8">
        <f t="shared" si="21"/>
        <v>39.799999999999997</v>
      </c>
      <c r="N499" s="4" t="str">
        <f t="shared" si="22"/>
        <v>Arabica</v>
      </c>
      <c r="O499" t="str">
        <f t="shared" si="23"/>
        <v>Dark</v>
      </c>
      <c r="P499" t="str">
        <f>_xlfn.XLOOKUP(C499,customers!$A$1:$A$1001,customers!$I$1:$I$1001,0)</f>
        <v>No</v>
      </c>
    </row>
    <row r="500" spans="1:16" x14ac:dyDescent="0.3">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INDEX(products!$A$1:$G$49,MATCH('Working Sheet'!$D500,products!$A$1:$A$49,0),MATCH('Working Sheet'!I$1,products!$A$1:$G$1,0))</f>
        <v>Rob</v>
      </c>
      <c r="J500" t="str">
        <f>INDEX(products!$A$1:$G$49,MATCH('Working Sheet'!$D500,products!$A$1:$A$49,0),MATCH('Working Sheet'!J$1,products!$A$1:$G$1,0))</f>
        <v>M</v>
      </c>
      <c r="K500" s="7">
        <f>INDEX(products!$A$1:$G$49,MATCH('Working Sheet'!$D500,products!$A$1:$A$49,0),MATCH('Working Sheet'!K$1,products!$A$1:$G$1,0))</f>
        <v>1</v>
      </c>
      <c r="L500" s="8">
        <f>INDEX(products!$A$1:$G$49,MATCH('Working Sheet'!$D500,products!$A$1:$A$49,0),MATCH('Working Sheet'!L$1,products!$A$1:$G$1,0))</f>
        <v>9.9499999999999993</v>
      </c>
      <c r="M500" s="8">
        <f t="shared" si="21"/>
        <v>49.75</v>
      </c>
      <c r="N500" s="4" t="str">
        <f t="shared" si="22"/>
        <v>Robusta</v>
      </c>
      <c r="O500" t="str">
        <f t="shared" si="23"/>
        <v>Medium</v>
      </c>
      <c r="P500" t="str">
        <f>_xlfn.XLOOKUP(C500,customers!$A$1:$A$1001,customers!$I$1:$I$1001,0)</f>
        <v>Yes</v>
      </c>
    </row>
    <row r="501" spans="1:16" x14ac:dyDescent="0.3">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INDEX(products!$A$1:$G$49,MATCH('Working Sheet'!$D501,products!$A$1:$A$49,0),MATCH('Working Sheet'!I$1,products!$A$1:$G$1,0))</f>
        <v>Rob</v>
      </c>
      <c r="J501" t="str">
        <f>INDEX(products!$A$1:$G$49,MATCH('Working Sheet'!$D501,products!$A$1:$A$49,0),MATCH('Working Sheet'!J$1,products!$A$1:$G$1,0))</f>
        <v>D</v>
      </c>
      <c r="K501" s="7">
        <f>INDEX(products!$A$1:$G$49,MATCH('Working Sheet'!$D501,products!$A$1:$A$49,0),MATCH('Working Sheet'!K$1,products!$A$1:$G$1,0))</f>
        <v>0.2</v>
      </c>
      <c r="L501" s="8">
        <f>INDEX(products!$A$1:$G$49,MATCH('Working Sheet'!$D501,products!$A$1:$A$49,0),MATCH('Working Sheet'!L$1,products!$A$1:$G$1,0))</f>
        <v>2.6849999999999996</v>
      </c>
      <c r="M501" s="8">
        <f t="shared" si="21"/>
        <v>8.0549999999999997</v>
      </c>
      <c r="N501" s="4" t="str">
        <f t="shared" si="22"/>
        <v>Robusta</v>
      </c>
      <c r="O501" t="str">
        <f t="shared" si="23"/>
        <v>Dark</v>
      </c>
      <c r="P501" t="str">
        <f>_xlfn.XLOOKUP(C501,customers!$A$1:$A$1001,customers!$I$1:$I$1001,0)</f>
        <v>Yes</v>
      </c>
    </row>
    <row r="502" spans="1:16" x14ac:dyDescent="0.3">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INDEX(products!$A$1:$G$49,MATCH('Working Sheet'!$D502,products!$A$1:$A$49,0),MATCH('Working Sheet'!I$1,products!$A$1:$G$1,0))</f>
        <v>Rob</v>
      </c>
      <c r="J502" t="str">
        <f>INDEX(products!$A$1:$G$49,MATCH('Working Sheet'!$D502,products!$A$1:$A$49,0),MATCH('Working Sheet'!J$1,products!$A$1:$G$1,0))</f>
        <v>L</v>
      </c>
      <c r="K502" s="7">
        <f>INDEX(products!$A$1:$G$49,MATCH('Working Sheet'!$D502,products!$A$1:$A$49,0),MATCH('Working Sheet'!K$1,products!$A$1:$G$1,0))</f>
        <v>1</v>
      </c>
      <c r="L502" s="8">
        <f>INDEX(products!$A$1:$G$49,MATCH('Working Sheet'!$D502,products!$A$1:$A$49,0),MATCH('Working Sheet'!L$1,products!$A$1:$G$1,0))</f>
        <v>11.95</v>
      </c>
      <c r="M502" s="8">
        <f t="shared" si="21"/>
        <v>47.8</v>
      </c>
      <c r="N502" s="4" t="str">
        <f t="shared" si="22"/>
        <v>Robusta</v>
      </c>
      <c r="O502" t="str">
        <f t="shared" si="23"/>
        <v>Light</v>
      </c>
      <c r="P502" t="str">
        <f>_xlfn.XLOOKUP(C502,customers!$A$1:$A$1001,customers!$I$1:$I$1001,0)</f>
        <v>No</v>
      </c>
    </row>
    <row r="503" spans="1:16" x14ac:dyDescent="0.3">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INDEX(products!$A$1:$G$49,MATCH('Working Sheet'!$D503,products!$A$1:$A$49,0),MATCH('Working Sheet'!I$1,products!$A$1:$G$1,0))</f>
        <v>Rob</v>
      </c>
      <c r="J503" t="str">
        <f>INDEX(products!$A$1:$G$49,MATCH('Working Sheet'!$D503,products!$A$1:$A$49,0),MATCH('Working Sheet'!J$1,products!$A$1:$G$1,0))</f>
        <v>M</v>
      </c>
      <c r="K503" s="7">
        <f>INDEX(products!$A$1:$G$49,MATCH('Working Sheet'!$D503,products!$A$1:$A$49,0),MATCH('Working Sheet'!K$1,products!$A$1:$G$1,0))</f>
        <v>0.2</v>
      </c>
      <c r="L503" s="8">
        <f>INDEX(products!$A$1:$G$49,MATCH('Working Sheet'!$D503,products!$A$1:$A$49,0),MATCH('Working Sheet'!L$1,products!$A$1:$G$1,0))</f>
        <v>2.9849999999999999</v>
      </c>
      <c r="M503" s="8">
        <f t="shared" si="21"/>
        <v>11.94</v>
      </c>
      <c r="N503" s="4" t="str">
        <f t="shared" si="22"/>
        <v>Robusta</v>
      </c>
      <c r="O503" t="str">
        <f t="shared" si="23"/>
        <v>Medium</v>
      </c>
      <c r="P503" t="str">
        <f>_xlfn.XLOOKUP(C503,customers!$A$1:$A$1001,customers!$I$1:$I$1001,0)</f>
        <v>No</v>
      </c>
    </row>
    <row r="504" spans="1:16" x14ac:dyDescent="0.3">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INDEX(products!$A$1:$G$49,MATCH('Working Sheet'!$D504,products!$A$1:$A$49,0),MATCH('Working Sheet'!I$1,products!$A$1:$G$1,0))</f>
        <v>Exc</v>
      </c>
      <c r="J504" t="str">
        <f>INDEX(products!$A$1:$G$49,MATCH('Working Sheet'!$D504,products!$A$1:$A$49,0),MATCH('Working Sheet'!J$1,products!$A$1:$G$1,0))</f>
        <v>M</v>
      </c>
      <c r="K504" s="7">
        <f>INDEX(products!$A$1:$G$49,MATCH('Working Sheet'!$D504,products!$A$1:$A$49,0),MATCH('Working Sheet'!K$1,products!$A$1:$G$1,0))</f>
        <v>0.2</v>
      </c>
      <c r="L504" s="8">
        <f>INDEX(products!$A$1:$G$49,MATCH('Working Sheet'!$D504,products!$A$1:$A$49,0),MATCH('Working Sheet'!L$1,products!$A$1:$G$1,0))</f>
        <v>4.125</v>
      </c>
      <c r="M504" s="8">
        <f t="shared" si="21"/>
        <v>16.5</v>
      </c>
      <c r="N504" s="4" t="str">
        <f t="shared" si="22"/>
        <v>Excelsa</v>
      </c>
      <c r="O504" t="str">
        <f t="shared" si="23"/>
        <v>Medium</v>
      </c>
      <c r="P504" t="str">
        <f>_xlfn.XLOOKUP(C504,customers!$A$1:$A$1001,customers!$I$1:$I$1001,0)</f>
        <v>No</v>
      </c>
    </row>
    <row r="505" spans="1:16" x14ac:dyDescent="0.3">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INDEX(products!$A$1:$G$49,MATCH('Working Sheet'!$D505,products!$A$1:$A$49,0),MATCH('Working Sheet'!I$1,products!$A$1:$G$1,0))</f>
        <v>Lib</v>
      </c>
      <c r="J505" t="str">
        <f>INDEX(products!$A$1:$G$49,MATCH('Working Sheet'!$D505,products!$A$1:$A$49,0),MATCH('Working Sheet'!J$1,products!$A$1:$G$1,0))</f>
        <v>D</v>
      </c>
      <c r="K505" s="7">
        <f>INDEX(products!$A$1:$G$49,MATCH('Working Sheet'!$D505,products!$A$1:$A$49,0),MATCH('Working Sheet'!K$1,products!$A$1:$G$1,0))</f>
        <v>1</v>
      </c>
      <c r="L505" s="8">
        <f>INDEX(products!$A$1:$G$49,MATCH('Working Sheet'!$D505,products!$A$1:$A$49,0),MATCH('Working Sheet'!L$1,products!$A$1:$G$1,0))</f>
        <v>12.95</v>
      </c>
      <c r="M505" s="8">
        <f t="shared" si="21"/>
        <v>51.8</v>
      </c>
      <c r="N505" s="4" t="str">
        <f t="shared" si="22"/>
        <v>Liberica</v>
      </c>
      <c r="O505" t="str">
        <f t="shared" si="23"/>
        <v>Dark</v>
      </c>
      <c r="P505" t="str">
        <f>_xlfn.XLOOKUP(C505,customers!$A$1:$A$1001,customers!$I$1:$I$1001,0)</f>
        <v>No</v>
      </c>
    </row>
    <row r="506" spans="1:16" x14ac:dyDescent="0.3">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INDEX(products!$A$1:$G$49,MATCH('Working Sheet'!$D506,products!$A$1:$A$49,0),MATCH('Working Sheet'!I$1,products!$A$1:$G$1,0))</f>
        <v>Lib</v>
      </c>
      <c r="J506" t="str">
        <f>INDEX(products!$A$1:$G$49,MATCH('Working Sheet'!$D506,products!$A$1:$A$49,0),MATCH('Working Sheet'!J$1,products!$A$1:$G$1,0))</f>
        <v>L</v>
      </c>
      <c r="K506" s="7">
        <f>INDEX(products!$A$1:$G$49,MATCH('Working Sheet'!$D506,products!$A$1:$A$49,0),MATCH('Working Sheet'!K$1,products!$A$1:$G$1,0))</f>
        <v>0.2</v>
      </c>
      <c r="L506" s="8">
        <f>INDEX(products!$A$1:$G$49,MATCH('Working Sheet'!$D506,products!$A$1:$A$49,0),MATCH('Working Sheet'!L$1,products!$A$1:$G$1,0))</f>
        <v>4.7549999999999999</v>
      </c>
      <c r="M506" s="8">
        <f t="shared" si="21"/>
        <v>14.265000000000001</v>
      </c>
      <c r="N506" s="4" t="str">
        <f t="shared" si="22"/>
        <v>Liberica</v>
      </c>
      <c r="O506" t="str">
        <f t="shared" si="23"/>
        <v>Light</v>
      </c>
      <c r="P506" t="str">
        <f>_xlfn.XLOOKUP(C506,customers!$A$1:$A$1001,customers!$I$1:$I$1001,0)</f>
        <v>No</v>
      </c>
    </row>
    <row r="507" spans="1:16" x14ac:dyDescent="0.3">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INDEX(products!$A$1:$G$49,MATCH('Working Sheet'!$D507,products!$A$1:$A$49,0),MATCH('Working Sheet'!I$1,products!$A$1:$G$1,0))</f>
        <v>Lib</v>
      </c>
      <c r="J507" t="str">
        <f>INDEX(products!$A$1:$G$49,MATCH('Working Sheet'!$D507,products!$A$1:$A$49,0),MATCH('Working Sheet'!J$1,products!$A$1:$G$1,0))</f>
        <v>M</v>
      </c>
      <c r="K507" s="7">
        <f>INDEX(products!$A$1:$G$49,MATCH('Working Sheet'!$D507,products!$A$1:$A$49,0),MATCH('Working Sheet'!K$1,products!$A$1:$G$1,0))</f>
        <v>0.2</v>
      </c>
      <c r="L507" s="8">
        <f>INDEX(products!$A$1:$G$49,MATCH('Working Sheet'!$D507,products!$A$1:$A$49,0),MATCH('Working Sheet'!L$1,products!$A$1:$G$1,0))</f>
        <v>4.3650000000000002</v>
      </c>
      <c r="M507" s="8">
        <f t="shared" si="21"/>
        <v>26.19</v>
      </c>
      <c r="N507" s="4" t="str">
        <f t="shared" si="22"/>
        <v>Liberica</v>
      </c>
      <c r="O507" t="str">
        <f t="shared" si="23"/>
        <v>Medium</v>
      </c>
      <c r="P507" t="str">
        <f>_xlfn.XLOOKUP(C507,customers!$A$1:$A$1001,customers!$I$1:$I$1001,0)</f>
        <v>No</v>
      </c>
    </row>
    <row r="508" spans="1:16" x14ac:dyDescent="0.3">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INDEX(products!$A$1:$G$49,MATCH('Working Sheet'!$D508,products!$A$1:$A$49,0),MATCH('Working Sheet'!I$1,products!$A$1:$G$1,0))</f>
        <v>Ara</v>
      </c>
      <c r="J508" t="str">
        <f>INDEX(products!$A$1:$G$49,MATCH('Working Sheet'!$D508,products!$A$1:$A$49,0),MATCH('Working Sheet'!J$1,products!$A$1:$G$1,0))</f>
        <v>L</v>
      </c>
      <c r="K508" s="7">
        <f>INDEX(products!$A$1:$G$49,MATCH('Working Sheet'!$D508,products!$A$1:$A$49,0),MATCH('Working Sheet'!K$1,products!$A$1:$G$1,0))</f>
        <v>1</v>
      </c>
      <c r="L508" s="8">
        <f>INDEX(products!$A$1:$G$49,MATCH('Working Sheet'!$D508,products!$A$1:$A$49,0),MATCH('Working Sheet'!L$1,products!$A$1:$G$1,0))</f>
        <v>12.95</v>
      </c>
      <c r="M508" s="8">
        <f t="shared" si="21"/>
        <v>25.9</v>
      </c>
      <c r="N508" s="4" t="str">
        <f t="shared" si="22"/>
        <v>Arabica</v>
      </c>
      <c r="O508" t="str">
        <f t="shared" si="23"/>
        <v>Light</v>
      </c>
      <c r="P508" t="str">
        <f>_xlfn.XLOOKUP(C508,customers!$A$1:$A$1001,customers!$I$1:$I$1001,0)</f>
        <v>Yes</v>
      </c>
    </row>
    <row r="509" spans="1:16" x14ac:dyDescent="0.3">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INDEX(products!$A$1:$G$49,MATCH('Working Sheet'!$D509,products!$A$1:$A$49,0),MATCH('Working Sheet'!I$1,products!$A$1:$G$1,0))</f>
        <v>Ara</v>
      </c>
      <c r="J509" t="str">
        <f>INDEX(products!$A$1:$G$49,MATCH('Working Sheet'!$D509,products!$A$1:$A$49,0),MATCH('Working Sheet'!J$1,products!$A$1:$G$1,0))</f>
        <v>L</v>
      </c>
      <c r="K509" s="7">
        <f>INDEX(products!$A$1:$G$49,MATCH('Working Sheet'!$D509,products!$A$1:$A$49,0),MATCH('Working Sheet'!K$1,products!$A$1:$G$1,0))</f>
        <v>2.5</v>
      </c>
      <c r="L509" s="8">
        <f>INDEX(products!$A$1:$G$49,MATCH('Working Sheet'!$D509,products!$A$1:$A$49,0),MATCH('Working Sheet'!L$1,products!$A$1:$G$1,0))</f>
        <v>29.784999999999997</v>
      </c>
      <c r="M509" s="8">
        <f t="shared" si="21"/>
        <v>89.35499999999999</v>
      </c>
      <c r="N509" s="4" t="str">
        <f t="shared" si="22"/>
        <v>Arabica</v>
      </c>
      <c r="O509" t="str">
        <f t="shared" si="23"/>
        <v>Light</v>
      </c>
      <c r="P509" t="str">
        <f>_xlfn.XLOOKUP(C509,customers!$A$1:$A$1001,customers!$I$1:$I$1001,0)</f>
        <v>Yes</v>
      </c>
    </row>
    <row r="510" spans="1:16" x14ac:dyDescent="0.3">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INDEX(products!$A$1:$G$49,MATCH('Working Sheet'!$D510,products!$A$1:$A$49,0),MATCH('Working Sheet'!I$1,products!$A$1:$G$1,0))</f>
        <v>Lib</v>
      </c>
      <c r="J510" t="str">
        <f>INDEX(products!$A$1:$G$49,MATCH('Working Sheet'!$D510,products!$A$1:$A$49,0),MATCH('Working Sheet'!J$1,products!$A$1:$G$1,0))</f>
        <v>D</v>
      </c>
      <c r="K510" s="7">
        <f>INDEX(products!$A$1:$G$49,MATCH('Working Sheet'!$D510,products!$A$1:$A$49,0),MATCH('Working Sheet'!K$1,products!$A$1:$G$1,0))</f>
        <v>0.5</v>
      </c>
      <c r="L510" s="8">
        <f>INDEX(products!$A$1:$G$49,MATCH('Working Sheet'!$D510,products!$A$1:$A$49,0),MATCH('Working Sheet'!L$1,products!$A$1:$G$1,0))</f>
        <v>7.77</v>
      </c>
      <c r="M510" s="8">
        <f t="shared" si="21"/>
        <v>46.62</v>
      </c>
      <c r="N510" s="4" t="str">
        <f t="shared" si="22"/>
        <v>Liberica</v>
      </c>
      <c r="O510" t="str">
        <f t="shared" si="23"/>
        <v>Dark</v>
      </c>
      <c r="P510" t="str">
        <f>_xlfn.XLOOKUP(C510,customers!$A$1:$A$1001,customers!$I$1:$I$1001,0)</f>
        <v>No</v>
      </c>
    </row>
    <row r="511" spans="1:16" x14ac:dyDescent="0.3">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INDEX(products!$A$1:$G$49,MATCH('Working Sheet'!$D511,products!$A$1:$A$49,0),MATCH('Working Sheet'!I$1,products!$A$1:$G$1,0))</f>
        <v>Ara</v>
      </c>
      <c r="J511" t="str">
        <f>INDEX(products!$A$1:$G$49,MATCH('Working Sheet'!$D511,products!$A$1:$A$49,0),MATCH('Working Sheet'!J$1,products!$A$1:$G$1,0))</f>
        <v>D</v>
      </c>
      <c r="K511" s="7">
        <f>INDEX(products!$A$1:$G$49,MATCH('Working Sheet'!$D511,products!$A$1:$A$49,0),MATCH('Working Sheet'!K$1,products!$A$1:$G$1,0))</f>
        <v>1</v>
      </c>
      <c r="L511" s="8">
        <f>INDEX(products!$A$1:$G$49,MATCH('Working Sheet'!$D511,products!$A$1:$A$49,0),MATCH('Working Sheet'!L$1,products!$A$1:$G$1,0))</f>
        <v>9.9499999999999993</v>
      </c>
      <c r="M511" s="8">
        <f t="shared" si="21"/>
        <v>29.849999999999998</v>
      </c>
      <c r="N511" s="4" t="str">
        <f t="shared" si="22"/>
        <v>Arabica</v>
      </c>
      <c r="O511" t="str">
        <f t="shared" si="23"/>
        <v>Dark</v>
      </c>
      <c r="P511" t="str">
        <f>_xlfn.XLOOKUP(C511,customers!$A$1:$A$1001,customers!$I$1:$I$1001,0)</f>
        <v>Yes</v>
      </c>
    </row>
    <row r="512" spans="1:16" x14ac:dyDescent="0.3">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INDEX(products!$A$1:$G$49,MATCH('Working Sheet'!$D512,products!$A$1:$A$49,0),MATCH('Working Sheet'!I$1,products!$A$1:$G$1,0))</f>
        <v>Rob</v>
      </c>
      <c r="J512" t="str">
        <f>INDEX(products!$A$1:$G$49,MATCH('Working Sheet'!$D512,products!$A$1:$A$49,0),MATCH('Working Sheet'!J$1,products!$A$1:$G$1,0))</f>
        <v>L</v>
      </c>
      <c r="K512" s="7">
        <f>INDEX(products!$A$1:$G$49,MATCH('Working Sheet'!$D512,products!$A$1:$A$49,0),MATCH('Working Sheet'!K$1,products!$A$1:$G$1,0))</f>
        <v>0.2</v>
      </c>
      <c r="L512" s="8">
        <f>INDEX(products!$A$1:$G$49,MATCH('Working Sheet'!$D512,products!$A$1:$A$49,0),MATCH('Working Sheet'!L$1,products!$A$1:$G$1,0))</f>
        <v>3.5849999999999995</v>
      </c>
      <c r="M512" s="8">
        <f t="shared" si="21"/>
        <v>10.754999999999999</v>
      </c>
      <c r="N512" s="4" t="str">
        <f t="shared" si="22"/>
        <v>Robusta</v>
      </c>
      <c r="O512" t="str">
        <f t="shared" si="23"/>
        <v>Light</v>
      </c>
      <c r="P512" t="str">
        <f>_xlfn.XLOOKUP(C512,customers!$A$1:$A$1001,customers!$I$1:$I$1001,0)</f>
        <v>Yes</v>
      </c>
    </row>
    <row r="513" spans="1:16" x14ac:dyDescent="0.3">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INDEX(products!$A$1:$G$49,MATCH('Working Sheet'!$D513,products!$A$1:$A$49,0),MATCH('Working Sheet'!I$1,products!$A$1:$G$1,0))</f>
        <v>Ara</v>
      </c>
      <c r="J513" t="str">
        <f>INDEX(products!$A$1:$G$49,MATCH('Working Sheet'!$D513,products!$A$1:$A$49,0),MATCH('Working Sheet'!J$1,products!$A$1:$G$1,0))</f>
        <v>M</v>
      </c>
      <c r="K513" s="7">
        <f>INDEX(products!$A$1:$G$49,MATCH('Working Sheet'!$D513,products!$A$1:$A$49,0),MATCH('Working Sheet'!K$1,products!$A$1:$G$1,0))</f>
        <v>0.2</v>
      </c>
      <c r="L513" s="8">
        <f>INDEX(products!$A$1:$G$49,MATCH('Working Sheet'!$D513,products!$A$1:$A$49,0),MATCH('Working Sheet'!L$1,products!$A$1:$G$1,0))</f>
        <v>3.375</v>
      </c>
      <c r="M513" s="8">
        <f t="shared" si="21"/>
        <v>13.5</v>
      </c>
      <c r="N513" s="4" t="str">
        <f t="shared" si="22"/>
        <v>Arabica</v>
      </c>
      <c r="O513" t="str">
        <f t="shared" si="23"/>
        <v>Medium</v>
      </c>
      <c r="P513" t="str">
        <f>_xlfn.XLOOKUP(C513,customers!$A$1:$A$1001,customers!$I$1:$I$1001,0)</f>
        <v>Yes</v>
      </c>
    </row>
    <row r="514" spans="1:16" x14ac:dyDescent="0.3">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INDEX(products!$A$1:$G$49,MATCH('Working Sheet'!$D514,products!$A$1:$A$49,0),MATCH('Working Sheet'!I$1,products!$A$1:$G$1,0))</f>
        <v>Lib</v>
      </c>
      <c r="J514" t="str">
        <f>INDEX(products!$A$1:$G$49,MATCH('Working Sheet'!$D514,products!$A$1:$A$49,0),MATCH('Working Sheet'!J$1,products!$A$1:$G$1,0))</f>
        <v>L</v>
      </c>
      <c r="K514" s="7">
        <f>INDEX(products!$A$1:$G$49,MATCH('Working Sheet'!$D514,products!$A$1:$A$49,0),MATCH('Working Sheet'!K$1,products!$A$1:$G$1,0))</f>
        <v>1</v>
      </c>
      <c r="L514" s="8">
        <f>INDEX(products!$A$1:$G$49,MATCH('Working Sheet'!$D514,products!$A$1:$A$49,0),MATCH('Working Sheet'!L$1,products!$A$1:$G$1,0))</f>
        <v>15.85</v>
      </c>
      <c r="M514" s="8">
        <f t="shared" si="21"/>
        <v>47.55</v>
      </c>
      <c r="N514" s="4" t="str">
        <f t="shared" si="22"/>
        <v>Liberica</v>
      </c>
      <c r="O514" t="str">
        <f t="shared" si="23"/>
        <v>Light</v>
      </c>
      <c r="P514" t="str">
        <f>_xlfn.XLOOKUP(C514,customers!$A$1:$A$1001,customers!$I$1:$I$1001,0)</f>
        <v>No</v>
      </c>
    </row>
    <row r="515" spans="1:16" x14ac:dyDescent="0.3">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INDEX(products!$A$1:$G$49,MATCH('Working Sheet'!$D515,products!$A$1:$A$49,0),MATCH('Working Sheet'!I$1,products!$A$1:$G$1,0))</f>
        <v>Lib</v>
      </c>
      <c r="J515" t="str">
        <f>INDEX(products!$A$1:$G$49,MATCH('Working Sheet'!$D515,products!$A$1:$A$49,0),MATCH('Working Sheet'!J$1,products!$A$1:$G$1,0))</f>
        <v>L</v>
      </c>
      <c r="K515" s="7">
        <f>INDEX(products!$A$1:$G$49,MATCH('Working Sheet'!$D515,products!$A$1:$A$49,0),MATCH('Working Sheet'!K$1,products!$A$1:$G$1,0))</f>
        <v>1</v>
      </c>
      <c r="L515" s="8">
        <f>INDEX(products!$A$1:$G$49,MATCH('Working Sheet'!$D515,products!$A$1:$A$49,0),MATCH('Working Sheet'!L$1,products!$A$1:$G$1,0))</f>
        <v>15.85</v>
      </c>
      <c r="M515" s="8">
        <f t="shared" ref="M515:M578" si="24">L515*E515</f>
        <v>79.25</v>
      </c>
      <c r="N515" s="4"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3">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INDEX(products!$A$1:$G$49,MATCH('Working Sheet'!$D516,products!$A$1:$A$49,0),MATCH('Working Sheet'!I$1,products!$A$1:$G$1,0))</f>
        <v>Lib</v>
      </c>
      <c r="J516" t="str">
        <f>INDEX(products!$A$1:$G$49,MATCH('Working Sheet'!$D516,products!$A$1:$A$49,0),MATCH('Working Sheet'!J$1,products!$A$1:$G$1,0))</f>
        <v>M</v>
      </c>
      <c r="K516" s="7">
        <f>INDEX(products!$A$1:$G$49,MATCH('Working Sheet'!$D516,products!$A$1:$A$49,0),MATCH('Working Sheet'!K$1,products!$A$1:$G$1,0))</f>
        <v>0.2</v>
      </c>
      <c r="L516" s="8">
        <f>INDEX(products!$A$1:$G$49,MATCH('Working Sheet'!$D516,products!$A$1:$A$49,0),MATCH('Working Sheet'!L$1,products!$A$1:$G$1,0))</f>
        <v>4.3650000000000002</v>
      </c>
      <c r="M516" s="8">
        <f t="shared" si="24"/>
        <v>26.19</v>
      </c>
      <c r="N516" s="4" t="str">
        <f t="shared" si="25"/>
        <v>Liberica</v>
      </c>
      <c r="O516" t="str">
        <f t="shared" si="26"/>
        <v>Medium</v>
      </c>
      <c r="P516" t="str">
        <f>_xlfn.XLOOKUP(C516,customers!$A$1:$A$1001,customers!$I$1:$I$1001,0)</f>
        <v>Yes</v>
      </c>
    </row>
    <row r="517" spans="1:16" x14ac:dyDescent="0.3">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INDEX(products!$A$1:$G$49,MATCH('Working Sheet'!$D517,products!$A$1:$A$49,0),MATCH('Working Sheet'!I$1,products!$A$1:$G$1,0))</f>
        <v>Rob</v>
      </c>
      <c r="J517" t="str">
        <f>INDEX(products!$A$1:$G$49,MATCH('Working Sheet'!$D517,products!$A$1:$A$49,0),MATCH('Working Sheet'!J$1,products!$A$1:$G$1,0))</f>
        <v>L</v>
      </c>
      <c r="K517" s="7">
        <f>INDEX(products!$A$1:$G$49,MATCH('Working Sheet'!$D517,products!$A$1:$A$49,0),MATCH('Working Sheet'!K$1,products!$A$1:$G$1,0))</f>
        <v>0.5</v>
      </c>
      <c r="L517" s="8">
        <f>INDEX(products!$A$1:$G$49,MATCH('Working Sheet'!$D517,products!$A$1:$A$49,0),MATCH('Working Sheet'!L$1,products!$A$1:$G$1,0))</f>
        <v>7.169999999999999</v>
      </c>
      <c r="M517" s="8">
        <f t="shared" si="24"/>
        <v>21.509999999999998</v>
      </c>
      <c r="N517" s="4" t="str">
        <f t="shared" si="25"/>
        <v>Robusta</v>
      </c>
      <c r="O517" t="str">
        <f t="shared" si="26"/>
        <v>Light</v>
      </c>
      <c r="P517" t="str">
        <f>_xlfn.XLOOKUP(C517,customers!$A$1:$A$1001,customers!$I$1:$I$1001,0)</f>
        <v>No</v>
      </c>
    </row>
    <row r="518" spans="1:16" x14ac:dyDescent="0.3">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INDEX(products!$A$1:$G$49,MATCH('Working Sheet'!$D518,products!$A$1:$A$49,0),MATCH('Working Sheet'!I$1,products!$A$1:$G$1,0))</f>
        <v>Rob</v>
      </c>
      <c r="J518" t="str">
        <f>INDEX(products!$A$1:$G$49,MATCH('Working Sheet'!$D518,products!$A$1:$A$49,0),MATCH('Working Sheet'!J$1,products!$A$1:$G$1,0))</f>
        <v>D</v>
      </c>
      <c r="K518" s="7">
        <f>INDEX(products!$A$1:$G$49,MATCH('Working Sheet'!$D518,products!$A$1:$A$49,0),MATCH('Working Sheet'!K$1,products!$A$1:$G$1,0))</f>
        <v>2.5</v>
      </c>
      <c r="L518" s="8">
        <f>INDEX(products!$A$1:$G$49,MATCH('Working Sheet'!$D518,products!$A$1:$A$49,0),MATCH('Working Sheet'!L$1,products!$A$1:$G$1,0))</f>
        <v>20.584999999999997</v>
      </c>
      <c r="M518" s="8">
        <f t="shared" si="24"/>
        <v>102.92499999999998</v>
      </c>
      <c r="N518" s="4" t="str">
        <f t="shared" si="25"/>
        <v>Robusta</v>
      </c>
      <c r="O518" t="str">
        <f t="shared" si="26"/>
        <v>Dark</v>
      </c>
      <c r="P518" t="str">
        <f>_xlfn.XLOOKUP(C518,customers!$A$1:$A$1001,customers!$I$1:$I$1001,0)</f>
        <v>Yes</v>
      </c>
    </row>
    <row r="519" spans="1:16" x14ac:dyDescent="0.3">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INDEX(products!$A$1:$G$49,MATCH('Working Sheet'!$D519,products!$A$1:$A$49,0),MATCH('Working Sheet'!I$1,products!$A$1:$G$1,0))</f>
        <v>Lib</v>
      </c>
      <c r="J519" t="str">
        <f>INDEX(products!$A$1:$G$49,MATCH('Working Sheet'!$D519,products!$A$1:$A$49,0),MATCH('Working Sheet'!J$1,products!$A$1:$G$1,0))</f>
        <v>D</v>
      </c>
      <c r="K519" s="7">
        <f>INDEX(products!$A$1:$G$49,MATCH('Working Sheet'!$D519,products!$A$1:$A$49,0),MATCH('Working Sheet'!K$1,products!$A$1:$G$1,0))</f>
        <v>0.2</v>
      </c>
      <c r="L519" s="8">
        <f>INDEX(products!$A$1:$G$49,MATCH('Working Sheet'!$D519,products!$A$1:$A$49,0),MATCH('Working Sheet'!L$1,products!$A$1:$G$1,0))</f>
        <v>3.8849999999999998</v>
      </c>
      <c r="M519" s="8">
        <f t="shared" si="24"/>
        <v>7.77</v>
      </c>
      <c r="N519" s="4" t="str">
        <f t="shared" si="25"/>
        <v>Liberica</v>
      </c>
      <c r="O519" t="str">
        <f t="shared" si="26"/>
        <v>Dark</v>
      </c>
      <c r="P519" t="str">
        <f>_xlfn.XLOOKUP(C519,customers!$A$1:$A$1001,customers!$I$1:$I$1001,0)</f>
        <v>No</v>
      </c>
    </row>
    <row r="520" spans="1:16" x14ac:dyDescent="0.3">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INDEX(products!$A$1:$G$49,MATCH('Working Sheet'!$D520,products!$A$1:$A$49,0),MATCH('Working Sheet'!I$1,products!$A$1:$G$1,0))</f>
        <v>Exc</v>
      </c>
      <c r="J520" t="str">
        <f>INDEX(products!$A$1:$G$49,MATCH('Working Sheet'!$D520,products!$A$1:$A$49,0),MATCH('Working Sheet'!J$1,products!$A$1:$G$1,0))</f>
        <v>D</v>
      </c>
      <c r="K520" s="7">
        <f>INDEX(products!$A$1:$G$49,MATCH('Working Sheet'!$D520,products!$A$1:$A$49,0),MATCH('Working Sheet'!K$1,products!$A$1:$G$1,0))</f>
        <v>2.5</v>
      </c>
      <c r="L520" s="8">
        <f>INDEX(products!$A$1:$G$49,MATCH('Working Sheet'!$D520,products!$A$1:$A$49,0),MATCH('Working Sheet'!L$1,products!$A$1:$G$1,0))</f>
        <v>27.945</v>
      </c>
      <c r="M520" s="8">
        <f t="shared" si="24"/>
        <v>139.72499999999999</v>
      </c>
      <c r="N520" s="4" t="str">
        <f t="shared" si="25"/>
        <v>Excelsa</v>
      </c>
      <c r="O520" t="str">
        <f t="shared" si="26"/>
        <v>Dark</v>
      </c>
      <c r="P520" t="str">
        <f>_xlfn.XLOOKUP(C520,customers!$A$1:$A$1001,customers!$I$1:$I$1001,0)</f>
        <v>No</v>
      </c>
    </row>
    <row r="521" spans="1:16" x14ac:dyDescent="0.3">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INDEX(products!$A$1:$G$49,MATCH('Working Sheet'!$D521,products!$A$1:$A$49,0),MATCH('Working Sheet'!I$1,products!$A$1:$G$1,0))</f>
        <v>Ara</v>
      </c>
      <c r="J521" t="str">
        <f>INDEX(products!$A$1:$G$49,MATCH('Working Sheet'!$D521,products!$A$1:$A$49,0),MATCH('Working Sheet'!J$1,products!$A$1:$G$1,0))</f>
        <v>D</v>
      </c>
      <c r="K521" s="7">
        <f>INDEX(products!$A$1:$G$49,MATCH('Working Sheet'!$D521,products!$A$1:$A$49,0),MATCH('Working Sheet'!K$1,products!$A$1:$G$1,0))</f>
        <v>0.5</v>
      </c>
      <c r="L521" s="8">
        <f>INDEX(products!$A$1:$G$49,MATCH('Working Sheet'!$D521,products!$A$1:$A$49,0),MATCH('Working Sheet'!L$1,products!$A$1:$G$1,0))</f>
        <v>5.97</v>
      </c>
      <c r="M521" s="8">
        <f t="shared" si="24"/>
        <v>11.94</v>
      </c>
      <c r="N521" s="4" t="str">
        <f t="shared" si="25"/>
        <v>Arabica</v>
      </c>
      <c r="O521" t="str">
        <f t="shared" si="26"/>
        <v>Dark</v>
      </c>
      <c r="P521" t="str">
        <f>_xlfn.XLOOKUP(C521,customers!$A$1:$A$1001,customers!$I$1:$I$1001,0)</f>
        <v>Yes</v>
      </c>
    </row>
    <row r="522" spans="1:16" x14ac:dyDescent="0.3">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INDEX(products!$A$1:$G$49,MATCH('Working Sheet'!$D522,products!$A$1:$A$49,0),MATCH('Working Sheet'!I$1,products!$A$1:$G$1,0))</f>
        <v>Lib</v>
      </c>
      <c r="J522" t="str">
        <f>INDEX(products!$A$1:$G$49,MATCH('Working Sheet'!$D522,products!$A$1:$A$49,0),MATCH('Working Sheet'!J$1,products!$A$1:$G$1,0))</f>
        <v>D</v>
      </c>
      <c r="K522" s="7">
        <f>INDEX(products!$A$1:$G$49,MATCH('Working Sheet'!$D522,products!$A$1:$A$49,0),MATCH('Working Sheet'!K$1,products!$A$1:$G$1,0))</f>
        <v>0.2</v>
      </c>
      <c r="L522" s="8">
        <f>INDEX(products!$A$1:$G$49,MATCH('Working Sheet'!$D522,products!$A$1:$A$49,0),MATCH('Working Sheet'!L$1,products!$A$1:$G$1,0))</f>
        <v>3.8849999999999998</v>
      </c>
      <c r="M522" s="8">
        <f t="shared" si="24"/>
        <v>3.8849999999999998</v>
      </c>
      <c r="N522" s="4" t="str">
        <f t="shared" si="25"/>
        <v>Liberica</v>
      </c>
      <c r="O522" t="str">
        <f t="shared" si="26"/>
        <v>Dark</v>
      </c>
      <c r="P522" t="str">
        <f>_xlfn.XLOOKUP(C522,customers!$A$1:$A$1001,customers!$I$1:$I$1001,0)</f>
        <v>No</v>
      </c>
    </row>
    <row r="523" spans="1:16" x14ac:dyDescent="0.3">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INDEX(products!$A$1:$G$49,MATCH('Working Sheet'!$D523,products!$A$1:$A$49,0),MATCH('Working Sheet'!I$1,products!$A$1:$G$1,0))</f>
        <v>Rob</v>
      </c>
      <c r="J523" t="str">
        <f>INDEX(products!$A$1:$G$49,MATCH('Working Sheet'!$D523,products!$A$1:$A$49,0),MATCH('Working Sheet'!J$1,products!$A$1:$G$1,0))</f>
        <v>M</v>
      </c>
      <c r="K523" s="7">
        <f>INDEX(products!$A$1:$G$49,MATCH('Working Sheet'!$D523,products!$A$1:$A$49,0),MATCH('Working Sheet'!K$1,products!$A$1:$G$1,0))</f>
        <v>1</v>
      </c>
      <c r="L523" s="8">
        <f>INDEX(products!$A$1:$G$49,MATCH('Working Sheet'!$D523,products!$A$1:$A$49,0),MATCH('Working Sheet'!L$1,products!$A$1:$G$1,0))</f>
        <v>9.9499999999999993</v>
      </c>
      <c r="M523" s="8">
        <f t="shared" si="24"/>
        <v>39.799999999999997</v>
      </c>
      <c r="N523" s="4" t="str">
        <f t="shared" si="25"/>
        <v>Robusta</v>
      </c>
      <c r="O523" t="str">
        <f t="shared" si="26"/>
        <v>Medium</v>
      </c>
      <c r="P523" t="str">
        <f>_xlfn.XLOOKUP(C523,customers!$A$1:$A$1001,customers!$I$1:$I$1001,0)</f>
        <v>No</v>
      </c>
    </row>
    <row r="524" spans="1:16" x14ac:dyDescent="0.3">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INDEX(products!$A$1:$G$49,MATCH('Working Sheet'!$D524,products!$A$1:$A$49,0),MATCH('Working Sheet'!I$1,products!$A$1:$G$1,0))</f>
        <v>Rob</v>
      </c>
      <c r="J524" t="str">
        <f>INDEX(products!$A$1:$G$49,MATCH('Working Sheet'!$D524,products!$A$1:$A$49,0),MATCH('Working Sheet'!J$1,products!$A$1:$G$1,0))</f>
        <v>M</v>
      </c>
      <c r="K524" s="7">
        <f>INDEX(products!$A$1:$G$49,MATCH('Working Sheet'!$D524,products!$A$1:$A$49,0),MATCH('Working Sheet'!K$1,products!$A$1:$G$1,0))</f>
        <v>0.5</v>
      </c>
      <c r="L524" s="8">
        <f>INDEX(products!$A$1:$G$49,MATCH('Working Sheet'!$D524,products!$A$1:$A$49,0),MATCH('Working Sheet'!L$1,products!$A$1:$G$1,0))</f>
        <v>5.97</v>
      </c>
      <c r="M524" s="8">
        <f t="shared" si="24"/>
        <v>29.849999999999998</v>
      </c>
      <c r="N524" s="4" t="str">
        <f t="shared" si="25"/>
        <v>Robusta</v>
      </c>
      <c r="O524" t="str">
        <f t="shared" si="26"/>
        <v>Medium</v>
      </c>
      <c r="P524" t="str">
        <f>_xlfn.XLOOKUP(C524,customers!$A$1:$A$1001,customers!$I$1:$I$1001,0)</f>
        <v>No</v>
      </c>
    </row>
    <row r="525" spans="1:16" x14ac:dyDescent="0.3">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INDEX(products!$A$1:$G$49,MATCH('Working Sheet'!$D525,products!$A$1:$A$49,0),MATCH('Working Sheet'!I$1,products!$A$1:$G$1,0))</f>
        <v>Lib</v>
      </c>
      <c r="J525" t="str">
        <f>INDEX(products!$A$1:$G$49,MATCH('Working Sheet'!$D525,products!$A$1:$A$49,0),MATCH('Working Sheet'!J$1,products!$A$1:$G$1,0))</f>
        <v>D</v>
      </c>
      <c r="K525" s="7">
        <f>INDEX(products!$A$1:$G$49,MATCH('Working Sheet'!$D525,products!$A$1:$A$49,0),MATCH('Working Sheet'!K$1,products!$A$1:$G$1,0))</f>
        <v>2.5</v>
      </c>
      <c r="L525" s="8">
        <f>INDEX(products!$A$1:$G$49,MATCH('Working Sheet'!$D525,products!$A$1:$A$49,0),MATCH('Working Sheet'!L$1,products!$A$1:$G$1,0))</f>
        <v>29.784999999999997</v>
      </c>
      <c r="M525" s="8">
        <f t="shared" si="24"/>
        <v>29.784999999999997</v>
      </c>
      <c r="N525" s="4" t="str">
        <f t="shared" si="25"/>
        <v>Liberica</v>
      </c>
      <c r="O525" t="str">
        <f t="shared" si="26"/>
        <v>Dark</v>
      </c>
      <c r="P525" t="str">
        <f>_xlfn.XLOOKUP(C525,customers!$A$1:$A$1001,customers!$I$1:$I$1001,0)</f>
        <v>No</v>
      </c>
    </row>
    <row r="526" spans="1:16" x14ac:dyDescent="0.3">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INDEX(products!$A$1:$G$49,MATCH('Working Sheet'!$D526,products!$A$1:$A$49,0),MATCH('Working Sheet'!I$1,products!$A$1:$G$1,0))</f>
        <v>Lib</v>
      </c>
      <c r="J526" t="str">
        <f>INDEX(products!$A$1:$G$49,MATCH('Working Sheet'!$D526,products!$A$1:$A$49,0),MATCH('Working Sheet'!J$1,products!$A$1:$G$1,0))</f>
        <v>L</v>
      </c>
      <c r="K526" s="7">
        <f>INDEX(products!$A$1:$G$49,MATCH('Working Sheet'!$D526,products!$A$1:$A$49,0),MATCH('Working Sheet'!K$1,products!$A$1:$G$1,0))</f>
        <v>2.5</v>
      </c>
      <c r="L526" s="8">
        <f>INDEX(products!$A$1:$G$49,MATCH('Working Sheet'!$D526,products!$A$1:$A$49,0),MATCH('Working Sheet'!L$1,products!$A$1:$G$1,0))</f>
        <v>36.454999999999998</v>
      </c>
      <c r="M526" s="8">
        <f t="shared" si="24"/>
        <v>72.91</v>
      </c>
      <c r="N526" s="4" t="str">
        <f t="shared" si="25"/>
        <v>Liberica</v>
      </c>
      <c r="O526" t="str">
        <f t="shared" si="26"/>
        <v>Light</v>
      </c>
      <c r="P526" t="str">
        <f>_xlfn.XLOOKUP(C526,customers!$A$1:$A$1001,customers!$I$1:$I$1001,0)</f>
        <v>No</v>
      </c>
    </row>
    <row r="527" spans="1:16" x14ac:dyDescent="0.3">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INDEX(products!$A$1:$G$49,MATCH('Working Sheet'!$D527,products!$A$1:$A$49,0),MATCH('Working Sheet'!I$1,products!$A$1:$G$1,0))</f>
        <v>Rob</v>
      </c>
      <c r="J527" t="str">
        <f>INDEX(products!$A$1:$G$49,MATCH('Working Sheet'!$D527,products!$A$1:$A$49,0),MATCH('Working Sheet'!J$1,products!$A$1:$G$1,0))</f>
        <v>D</v>
      </c>
      <c r="K527" s="7">
        <f>INDEX(products!$A$1:$G$49,MATCH('Working Sheet'!$D527,products!$A$1:$A$49,0),MATCH('Working Sheet'!K$1,products!$A$1:$G$1,0))</f>
        <v>0.2</v>
      </c>
      <c r="L527" s="8">
        <f>INDEX(products!$A$1:$G$49,MATCH('Working Sheet'!$D527,products!$A$1:$A$49,0),MATCH('Working Sheet'!L$1,products!$A$1:$G$1,0))</f>
        <v>2.6849999999999996</v>
      </c>
      <c r="M527" s="8">
        <f t="shared" si="24"/>
        <v>13.424999999999997</v>
      </c>
      <c r="N527" s="4" t="str">
        <f t="shared" si="25"/>
        <v>Robusta</v>
      </c>
      <c r="O527" t="str">
        <f t="shared" si="26"/>
        <v>Dark</v>
      </c>
      <c r="P527" t="str">
        <f>_xlfn.XLOOKUP(C527,customers!$A$1:$A$1001,customers!$I$1:$I$1001,0)</f>
        <v>Yes</v>
      </c>
    </row>
    <row r="528" spans="1:16" x14ac:dyDescent="0.3">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INDEX(products!$A$1:$G$49,MATCH('Working Sheet'!$D528,products!$A$1:$A$49,0),MATCH('Working Sheet'!I$1,products!$A$1:$G$1,0))</f>
        <v>Exc</v>
      </c>
      <c r="J528" t="str">
        <f>INDEX(products!$A$1:$G$49,MATCH('Working Sheet'!$D528,products!$A$1:$A$49,0),MATCH('Working Sheet'!J$1,products!$A$1:$G$1,0))</f>
        <v>M</v>
      </c>
      <c r="K528" s="7">
        <f>INDEX(products!$A$1:$G$49,MATCH('Working Sheet'!$D528,products!$A$1:$A$49,0),MATCH('Working Sheet'!K$1,products!$A$1:$G$1,0))</f>
        <v>2.5</v>
      </c>
      <c r="L528" s="8">
        <f>INDEX(products!$A$1:$G$49,MATCH('Working Sheet'!$D528,products!$A$1:$A$49,0),MATCH('Working Sheet'!L$1,products!$A$1:$G$1,0))</f>
        <v>31.624999999999996</v>
      </c>
      <c r="M528" s="8">
        <f t="shared" si="24"/>
        <v>126.49999999999999</v>
      </c>
      <c r="N528" s="4" t="str">
        <f t="shared" si="25"/>
        <v>Excelsa</v>
      </c>
      <c r="O528" t="str">
        <f t="shared" si="26"/>
        <v>Medium</v>
      </c>
      <c r="P528" t="str">
        <f>_xlfn.XLOOKUP(C528,customers!$A$1:$A$1001,customers!$I$1:$I$1001,0)</f>
        <v>Yes</v>
      </c>
    </row>
    <row r="529" spans="1:16" x14ac:dyDescent="0.3">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INDEX(products!$A$1:$G$49,MATCH('Working Sheet'!$D529,products!$A$1:$A$49,0),MATCH('Working Sheet'!I$1,products!$A$1:$G$1,0))</f>
        <v>Exc</v>
      </c>
      <c r="J529" t="str">
        <f>INDEX(products!$A$1:$G$49,MATCH('Working Sheet'!$D529,products!$A$1:$A$49,0),MATCH('Working Sheet'!J$1,products!$A$1:$G$1,0))</f>
        <v>M</v>
      </c>
      <c r="K529" s="7">
        <f>INDEX(products!$A$1:$G$49,MATCH('Working Sheet'!$D529,products!$A$1:$A$49,0),MATCH('Working Sheet'!K$1,products!$A$1:$G$1,0))</f>
        <v>0.5</v>
      </c>
      <c r="L529" s="8">
        <f>INDEX(products!$A$1:$G$49,MATCH('Working Sheet'!$D529,products!$A$1:$A$49,0),MATCH('Working Sheet'!L$1,products!$A$1:$G$1,0))</f>
        <v>8.25</v>
      </c>
      <c r="M529" s="8">
        <f t="shared" si="24"/>
        <v>41.25</v>
      </c>
      <c r="N529" s="4" t="str">
        <f t="shared" si="25"/>
        <v>Excelsa</v>
      </c>
      <c r="O529" t="str">
        <f t="shared" si="26"/>
        <v>Medium</v>
      </c>
      <c r="P529" t="str">
        <f>_xlfn.XLOOKUP(C529,customers!$A$1:$A$1001,customers!$I$1:$I$1001,0)</f>
        <v>No</v>
      </c>
    </row>
    <row r="530" spans="1:16" x14ac:dyDescent="0.3">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INDEX(products!$A$1:$G$49,MATCH('Working Sheet'!$D530,products!$A$1:$A$49,0),MATCH('Working Sheet'!I$1,products!$A$1:$G$1,0))</f>
        <v>Exc</v>
      </c>
      <c r="J530" t="str">
        <f>INDEX(products!$A$1:$G$49,MATCH('Working Sheet'!$D530,products!$A$1:$A$49,0),MATCH('Working Sheet'!J$1,products!$A$1:$G$1,0))</f>
        <v>L</v>
      </c>
      <c r="K530" s="7">
        <f>INDEX(products!$A$1:$G$49,MATCH('Working Sheet'!$D530,products!$A$1:$A$49,0),MATCH('Working Sheet'!K$1,products!$A$1:$G$1,0))</f>
        <v>0.5</v>
      </c>
      <c r="L530" s="8">
        <f>INDEX(products!$A$1:$G$49,MATCH('Working Sheet'!$D530,products!$A$1:$A$49,0),MATCH('Working Sheet'!L$1,products!$A$1:$G$1,0))</f>
        <v>8.91</v>
      </c>
      <c r="M530" s="8">
        <f t="shared" si="24"/>
        <v>53.46</v>
      </c>
      <c r="N530" s="4" t="str">
        <f t="shared" si="25"/>
        <v>Excelsa</v>
      </c>
      <c r="O530" t="str">
        <f t="shared" si="26"/>
        <v>Light</v>
      </c>
      <c r="P530" t="str">
        <f>_xlfn.XLOOKUP(C530,customers!$A$1:$A$1001,customers!$I$1:$I$1001,0)</f>
        <v>No</v>
      </c>
    </row>
    <row r="531" spans="1:16" x14ac:dyDescent="0.3">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INDEX(products!$A$1:$G$49,MATCH('Working Sheet'!$D531,products!$A$1:$A$49,0),MATCH('Working Sheet'!I$1,products!$A$1:$G$1,0))</f>
        <v>Rob</v>
      </c>
      <c r="J531" t="str">
        <f>INDEX(products!$A$1:$G$49,MATCH('Working Sheet'!$D531,products!$A$1:$A$49,0),MATCH('Working Sheet'!J$1,products!$A$1:$G$1,0))</f>
        <v>M</v>
      </c>
      <c r="K531" s="7">
        <f>INDEX(products!$A$1:$G$49,MATCH('Working Sheet'!$D531,products!$A$1:$A$49,0),MATCH('Working Sheet'!K$1,products!$A$1:$G$1,0))</f>
        <v>1</v>
      </c>
      <c r="L531" s="8">
        <f>INDEX(products!$A$1:$G$49,MATCH('Working Sheet'!$D531,products!$A$1:$A$49,0),MATCH('Working Sheet'!L$1,products!$A$1:$G$1,0))</f>
        <v>9.9499999999999993</v>
      </c>
      <c r="M531" s="8">
        <f t="shared" si="24"/>
        <v>59.699999999999996</v>
      </c>
      <c r="N531" s="4" t="str">
        <f t="shared" si="25"/>
        <v>Robusta</v>
      </c>
      <c r="O531" t="str">
        <f t="shared" si="26"/>
        <v>Medium</v>
      </c>
      <c r="P531" t="str">
        <f>_xlfn.XLOOKUP(C531,customers!$A$1:$A$1001,customers!$I$1:$I$1001,0)</f>
        <v>No</v>
      </c>
    </row>
    <row r="532" spans="1:16" x14ac:dyDescent="0.3">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INDEX(products!$A$1:$G$49,MATCH('Working Sheet'!$D532,products!$A$1:$A$49,0),MATCH('Working Sheet'!I$1,products!$A$1:$G$1,0))</f>
        <v>Rob</v>
      </c>
      <c r="J532" t="str">
        <f>INDEX(products!$A$1:$G$49,MATCH('Working Sheet'!$D532,products!$A$1:$A$49,0),MATCH('Working Sheet'!J$1,products!$A$1:$G$1,0))</f>
        <v>M</v>
      </c>
      <c r="K532" s="7">
        <f>INDEX(products!$A$1:$G$49,MATCH('Working Sheet'!$D532,products!$A$1:$A$49,0),MATCH('Working Sheet'!K$1,products!$A$1:$G$1,0))</f>
        <v>1</v>
      </c>
      <c r="L532" s="8">
        <f>INDEX(products!$A$1:$G$49,MATCH('Working Sheet'!$D532,products!$A$1:$A$49,0),MATCH('Working Sheet'!L$1,products!$A$1:$G$1,0))</f>
        <v>9.9499999999999993</v>
      </c>
      <c r="M532" s="8">
        <f t="shared" si="24"/>
        <v>59.699999999999996</v>
      </c>
      <c r="N532" s="4" t="str">
        <f t="shared" si="25"/>
        <v>Robusta</v>
      </c>
      <c r="O532" t="str">
        <f t="shared" si="26"/>
        <v>Medium</v>
      </c>
      <c r="P532" t="str">
        <f>_xlfn.XLOOKUP(C532,customers!$A$1:$A$1001,customers!$I$1:$I$1001,0)</f>
        <v>No</v>
      </c>
    </row>
    <row r="533" spans="1:16" x14ac:dyDescent="0.3">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INDEX(products!$A$1:$G$49,MATCH('Working Sheet'!$D533,products!$A$1:$A$49,0),MATCH('Working Sheet'!I$1,products!$A$1:$G$1,0))</f>
        <v>Rob</v>
      </c>
      <c r="J533" t="str">
        <f>INDEX(products!$A$1:$G$49,MATCH('Working Sheet'!$D533,products!$A$1:$A$49,0),MATCH('Working Sheet'!J$1,products!$A$1:$G$1,0))</f>
        <v>D</v>
      </c>
      <c r="K533" s="7">
        <f>INDEX(products!$A$1:$G$49,MATCH('Working Sheet'!$D533,products!$A$1:$A$49,0),MATCH('Working Sheet'!K$1,products!$A$1:$G$1,0))</f>
        <v>1</v>
      </c>
      <c r="L533" s="8">
        <f>INDEX(products!$A$1:$G$49,MATCH('Working Sheet'!$D533,products!$A$1:$A$49,0),MATCH('Working Sheet'!L$1,products!$A$1:$G$1,0))</f>
        <v>8.9499999999999993</v>
      </c>
      <c r="M533" s="8">
        <f t="shared" si="24"/>
        <v>44.75</v>
      </c>
      <c r="N533" s="4" t="str">
        <f t="shared" si="25"/>
        <v>Robusta</v>
      </c>
      <c r="O533" t="str">
        <f t="shared" si="26"/>
        <v>Dark</v>
      </c>
      <c r="P533" t="str">
        <f>_xlfn.XLOOKUP(C533,customers!$A$1:$A$1001,customers!$I$1:$I$1001,0)</f>
        <v>No</v>
      </c>
    </row>
    <row r="534" spans="1:16" x14ac:dyDescent="0.3">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INDEX(products!$A$1:$G$49,MATCH('Working Sheet'!$D534,products!$A$1:$A$49,0),MATCH('Working Sheet'!I$1,products!$A$1:$G$1,0))</f>
        <v>Exc</v>
      </c>
      <c r="J534" t="str">
        <f>INDEX(products!$A$1:$G$49,MATCH('Working Sheet'!$D534,products!$A$1:$A$49,0),MATCH('Working Sheet'!J$1,products!$A$1:$G$1,0))</f>
        <v>M</v>
      </c>
      <c r="K534" s="7">
        <f>INDEX(products!$A$1:$G$49,MATCH('Working Sheet'!$D534,products!$A$1:$A$49,0),MATCH('Working Sheet'!K$1,products!$A$1:$G$1,0))</f>
        <v>0.5</v>
      </c>
      <c r="L534" s="8">
        <f>INDEX(products!$A$1:$G$49,MATCH('Working Sheet'!$D534,products!$A$1:$A$49,0),MATCH('Working Sheet'!L$1,products!$A$1:$G$1,0))</f>
        <v>8.25</v>
      </c>
      <c r="M534" s="8">
        <f t="shared" si="24"/>
        <v>16.5</v>
      </c>
      <c r="N534" s="4" t="str">
        <f t="shared" si="25"/>
        <v>Excelsa</v>
      </c>
      <c r="O534" t="str">
        <f t="shared" si="26"/>
        <v>Medium</v>
      </c>
      <c r="P534" t="str">
        <f>_xlfn.XLOOKUP(C534,customers!$A$1:$A$1001,customers!$I$1:$I$1001,0)</f>
        <v>Yes</v>
      </c>
    </row>
    <row r="535" spans="1:16" x14ac:dyDescent="0.3">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INDEX(products!$A$1:$G$49,MATCH('Working Sheet'!$D535,products!$A$1:$A$49,0),MATCH('Working Sheet'!I$1,products!$A$1:$G$1,0))</f>
        <v>Rob</v>
      </c>
      <c r="J535" t="str">
        <f>INDEX(products!$A$1:$G$49,MATCH('Working Sheet'!$D535,products!$A$1:$A$49,0),MATCH('Working Sheet'!J$1,products!$A$1:$G$1,0))</f>
        <v>D</v>
      </c>
      <c r="K535" s="7">
        <f>INDEX(products!$A$1:$G$49,MATCH('Working Sheet'!$D535,products!$A$1:$A$49,0),MATCH('Working Sheet'!K$1,products!$A$1:$G$1,0))</f>
        <v>0.5</v>
      </c>
      <c r="L535" s="8">
        <f>INDEX(products!$A$1:$G$49,MATCH('Working Sheet'!$D535,products!$A$1:$A$49,0),MATCH('Working Sheet'!L$1,products!$A$1:$G$1,0))</f>
        <v>5.3699999999999992</v>
      </c>
      <c r="M535" s="8">
        <f t="shared" si="24"/>
        <v>21.479999999999997</v>
      </c>
      <c r="N535" s="4" t="str">
        <f t="shared" si="25"/>
        <v>Robusta</v>
      </c>
      <c r="O535" t="str">
        <f t="shared" si="26"/>
        <v>Dark</v>
      </c>
      <c r="P535" t="str">
        <f>_xlfn.XLOOKUP(C535,customers!$A$1:$A$1001,customers!$I$1:$I$1001,0)</f>
        <v>No</v>
      </c>
    </row>
    <row r="536" spans="1:16" x14ac:dyDescent="0.3">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INDEX(products!$A$1:$G$49,MATCH('Working Sheet'!$D536,products!$A$1:$A$49,0),MATCH('Working Sheet'!I$1,products!$A$1:$G$1,0))</f>
        <v>Rob</v>
      </c>
      <c r="J536" t="str">
        <f>INDEX(products!$A$1:$G$49,MATCH('Working Sheet'!$D536,products!$A$1:$A$49,0),MATCH('Working Sheet'!J$1,products!$A$1:$G$1,0))</f>
        <v>M</v>
      </c>
      <c r="K536" s="7">
        <f>INDEX(products!$A$1:$G$49,MATCH('Working Sheet'!$D536,products!$A$1:$A$49,0),MATCH('Working Sheet'!K$1,products!$A$1:$G$1,0))</f>
        <v>2.5</v>
      </c>
      <c r="L536" s="8">
        <f>INDEX(products!$A$1:$G$49,MATCH('Working Sheet'!$D536,products!$A$1:$A$49,0),MATCH('Working Sheet'!L$1,products!$A$1:$G$1,0))</f>
        <v>22.884999999999998</v>
      </c>
      <c r="M536" s="8">
        <f t="shared" si="24"/>
        <v>45.769999999999996</v>
      </c>
      <c r="N536" s="4" t="str">
        <f t="shared" si="25"/>
        <v>Robusta</v>
      </c>
      <c r="O536" t="str">
        <f t="shared" si="26"/>
        <v>Medium</v>
      </c>
      <c r="P536" t="str">
        <f>_xlfn.XLOOKUP(C536,customers!$A$1:$A$1001,customers!$I$1:$I$1001,0)</f>
        <v>Yes</v>
      </c>
    </row>
    <row r="537" spans="1:16" x14ac:dyDescent="0.3">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INDEX(products!$A$1:$G$49,MATCH('Working Sheet'!$D537,products!$A$1:$A$49,0),MATCH('Working Sheet'!I$1,products!$A$1:$G$1,0))</f>
        <v>Lib</v>
      </c>
      <c r="J537" t="str">
        <f>INDEX(products!$A$1:$G$49,MATCH('Working Sheet'!$D537,products!$A$1:$A$49,0),MATCH('Working Sheet'!J$1,products!$A$1:$G$1,0))</f>
        <v>L</v>
      </c>
      <c r="K537" s="7">
        <f>INDEX(products!$A$1:$G$49,MATCH('Working Sheet'!$D537,products!$A$1:$A$49,0),MATCH('Working Sheet'!K$1,products!$A$1:$G$1,0))</f>
        <v>0.2</v>
      </c>
      <c r="L537" s="8">
        <f>INDEX(products!$A$1:$G$49,MATCH('Working Sheet'!$D537,products!$A$1:$A$49,0),MATCH('Working Sheet'!L$1,products!$A$1:$G$1,0))</f>
        <v>4.7549999999999999</v>
      </c>
      <c r="M537" s="8">
        <f t="shared" si="24"/>
        <v>9.51</v>
      </c>
      <c r="N537" s="4" t="str">
        <f t="shared" si="25"/>
        <v>Liberica</v>
      </c>
      <c r="O537" t="str">
        <f t="shared" si="26"/>
        <v>Light</v>
      </c>
      <c r="P537" t="str">
        <f>_xlfn.XLOOKUP(C537,customers!$A$1:$A$1001,customers!$I$1:$I$1001,0)</f>
        <v>No</v>
      </c>
    </row>
    <row r="538" spans="1:16" x14ac:dyDescent="0.3">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INDEX(products!$A$1:$G$49,MATCH('Working Sheet'!$D538,products!$A$1:$A$49,0),MATCH('Working Sheet'!I$1,products!$A$1:$G$1,0))</f>
        <v>Rob</v>
      </c>
      <c r="J538" t="str">
        <f>INDEX(products!$A$1:$G$49,MATCH('Working Sheet'!$D538,products!$A$1:$A$49,0),MATCH('Working Sheet'!J$1,products!$A$1:$G$1,0))</f>
        <v>D</v>
      </c>
      <c r="K538" s="7">
        <f>INDEX(products!$A$1:$G$49,MATCH('Working Sheet'!$D538,products!$A$1:$A$49,0),MATCH('Working Sheet'!K$1,products!$A$1:$G$1,0))</f>
        <v>0.2</v>
      </c>
      <c r="L538" s="8">
        <f>INDEX(products!$A$1:$G$49,MATCH('Working Sheet'!$D538,products!$A$1:$A$49,0),MATCH('Working Sheet'!L$1,products!$A$1:$G$1,0))</f>
        <v>2.6849999999999996</v>
      </c>
      <c r="M538" s="8">
        <f t="shared" si="24"/>
        <v>8.0549999999999997</v>
      </c>
      <c r="N538" s="4" t="str">
        <f t="shared" si="25"/>
        <v>Robusta</v>
      </c>
      <c r="O538" t="str">
        <f t="shared" si="26"/>
        <v>Dark</v>
      </c>
      <c r="P538" t="str">
        <f>_xlfn.XLOOKUP(C538,customers!$A$1:$A$1001,customers!$I$1:$I$1001,0)</f>
        <v>Yes</v>
      </c>
    </row>
    <row r="539" spans="1:16" x14ac:dyDescent="0.3">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INDEX(products!$A$1:$G$49,MATCH('Working Sheet'!$D539,products!$A$1:$A$49,0),MATCH('Working Sheet'!I$1,products!$A$1:$G$1,0))</f>
        <v>Exc</v>
      </c>
      <c r="J539" t="str">
        <f>INDEX(products!$A$1:$G$49,MATCH('Working Sheet'!$D539,products!$A$1:$A$49,0),MATCH('Working Sheet'!J$1,products!$A$1:$G$1,0))</f>
        <v>D</v>
      </c>
      <c r="K539" s="7">
        <f>INDEX(products!$A$1:$G$49,MATCH('Working Sheet'!$D539,products!$A$1:$A$49,0),MATCH('Working Sheet'!K$1,products!$A$1:$G$1,0))</f>
        <v>2.5</v>
      </c>
      <c r="L539" s="8">
        <f>INDEX(products!$A$1:$G$49,MATCH('Working Sheet'!$D539,products!$A$1:$A$49,0),MATCH('Working Sheet'!L$1,products!$A$1:$G$1,0))</f>
        <v>27.945</v>
      </c>
      <c r="M539" s="8">
        <f t="shared" si="24"/>
        <v>111.78</v>
      </c>
      <c r="N539" s="4" t="str">
        <f t="shared" si="25"/>
        <v>Excelsa</v>
      </c>
      <c r="O539" t="str">
        <f t="shared" si="26"/>
        <v>Dark</v>
      </c>
      <c r="P539" t="str">
        <f>_xlfn.XLOOKUP(C539,customers!$A$1:$A$1001,customers!$I$1:$I$1001,0)</f>
        <v>Yes</v>
      </c>
    </row>
    <row r="540" spans="1:16" x14ac:dyDescent="0.3">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INDEX(products!$A$1:$G$49,MATCH('Working Sheet'!$D540,products!$A$1:$A$49,0),MATCH('Working Sheet'!I$1,products!$A$1:$G$1,0))</f>
        <v>Rob</v>
      </c>
      <c r="J540" t="str">
        <f>INDEX(products!$A$1:$G$49,MATCH('Working Sheet'!$D540,products!$A$1:$A$49,0),MATCH('Working Sheet'!J$1,products!$A$1:$G$1,0))</f>
        <v>D</v>
      </c>
      <c r="K540" s="7">
        <f>INDEX(products!$A$1:$G$49,MATCH('Working Sheet'!$D540,products!$A$1:$A$49,0),MATCH('Working Sheet'!K$1,products!$A$1:$G$1,0))</f>
        <v>0.2</v>
      </c>
      <c r="L540" s="8">
        <f>INDEX(products!$A$1:$G$49,MATCH('Working Sheet'!$D540,products!$A$1:$A$49,0),MATCH('Working Sheet'!L$1,products!$A$1:$G$1,0))</f>
        <v>2.6849999999999996</v>
      </c>
      <c r="M540" s="8">
        <f t="shared" si="24"/>
        <v>10.739999999999998</v>
      </c>
      <c r="N540" s="4" t="str">
        <f t="shared" si="25"/>
        <v>Robusta</v>
      </c>
      <c r="O540" t="str">
        <f t="shared" si="26"/>
        <v>Dark</v>
      </c>
      <c r="P540" t="str">
        <f>_xlfn.XLOOKUP(C540,customers!$A$1:$A$1001,customers!$I$1:$I$1001,0)</f>
        <v>Yes</v>
      </c>
    </row>
    <row r="541" spans="1:16" x14ac:dyDescent="0.3">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INDEX(products!$A$1:$G$49,MATCH('Working Sheet'!$D541,products!$A$1:$A$49,0),MATCH('Working Sheet'!I$1,products!$A$1:$G$1,0))</f>
        <v>Rob</v>
      </c>
      <c r="J541" t="str">
        <f>INDEX(products!$A$1:$G$49,MATCH('Working Sheet'!$D541,products!$A$1:$A$49,0),MATCH('Working Sheet'!J$1,products!$A$1:$G$1,0))</f>
        <v>D</v>
      </c>
      <c r="K541" s="7">
        <f>INDEX(products!$A$1:$G$49,MATCH('Working Sheet'!$D541,products!$A$1:$A$49,0),MATCH('Working Sheet'!K$1,products!$A$1:$G$1,0))</f>
        <v>0.5</v>
      </c>
      <c r="L541" s="8">
        <f>INDEX(products!$A$1:$G$49,MATCH('Working Sheet'!$D541,products!$A$1:$A$49,0),MATCH('Working Sheet'!L$1,products!$A$1:$G$1,0))</f>
        <v>5.3699999999999992</v>
      </c>
      <c r="M541" s="8">
        <f t="shared" si="24"/>
        <v>26.849999999999994</v>
      </c>
      <c r="N541" s="4" t="str">
        <f t="shared" si="25"/>
        <v>Robusta</v>
      </c>
      <c r="O541" t="str">
        <f t="shared" si="26"/>
        <v>Dark</v>
      </c>
      <c r="P541" t="str">
        <f>_xlfn.XLOOKUP(C541,customers!$A$1:$A$1001,customers!$I$1:$I$1001,0)</f>
        <v>No</v>
      </c>
    </row>
    <row r="542" spans="1:16" x14ac:dyDescent="0.3">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INDEX(products!$A$1:$G$49,MATCH('Working Sheet'!$D542,products!$A$1:$A$49,0),MATCH('Working Sheet'!I$1,products!$A$1:$G$1,0))</f>
        <v>Lib</v>
      </c>
      <c r="J542" t="str">
        <f>INDEX(products!$A$1:$G$49,MATCH('Working Sheet'!$D542,products!$A$1:$A$49,0),MATCH('Working Sheet'!J$1,products!$A$1:$G$1,0))</f>
        <v>L</v>
      </c>
      <c r="K542" s="7">
        <f>INDEX(products!$A$1:$G$49,MATCH('Working Sheet'!$D542,products!$A$1:$A$49,0),MATCH('Working Sheet'!K$1,products!$A$1:$G$1,0))</f>
        <v>1</v>
      </c>
      <c r="L542" s="8">
        <f>INDEX(products!$A$1:$G$49,MATCH('Working Sheet'!$D542,products!$A$1:$A$49,0),MATCH('Working Sheet'!L$1,products!$A$1:$G$1,0))</f>
        <v>15.85</v>
      </c>
      <c r="M542" s="8">
        <f t="shared" si="24"/>
        <v>63.4</v>
      </c>
      <c r="N542" s="4" t="str">
        <f t="shared" si="25"/>
        <v>Liberica</v>
      </c>
      <c r="O542" t="str">
        <f t="shared" si="26"/>
        <v>Light</v>
      </c>
      <c r="P542" t="str">
        <f>_xlfn.XLOOKUP(C542,customers!$A$1:$A$1001,customers!$I$1:$I$1001,0)</f>
        <v>Yes</v>
      </c>
    </row>
    <row r="543" spans="1:16" x14ac:dyDescent="0.3">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INDEX(products!$A$1:$G$49,MATCH('Working Sheet'!$D543,products!$A$1:$A$49,0),MATCH('Working Sheet'!I$1,products!$A$1:$G$1,0))</f>
        <v>Ara</v>
      </c>
      <c r="J543" t="str">
        <f>INDEX(products!$A$1:$G$49,MATCH('Working Sheet'!$D543,products!$A$1:$A$49,0),MATCH('Working Sheet'!J$1,products!$A$1:$G$1,0))</f>
        <v>D</v>
      </c>
      <c r="K543" s="7">
        <f>INDEX(products!$A$1:$G$49,MATCH('Working Sheet'!$D543,products!$A$1:$A$49,0),MATCH('Working Sheet'!K$1,products!$A$1:$G$1,0))</f>
        <v>2.5</v>
      </c>
      <c r="L543" s="8">
        <f>INDEX(products!$A$1:$G$49,MATCH('Working Sheet'!$D543,products!$A$1:$A$49,0),MATCH('Working Sheet'!L$1,products!$A$1:$G$1,0))</f>
        <v>22.884999999999998</v>
      </c>
      <c r="M543" s="8">
        <f t="shared" si="24"/>
        <v>22.884999999999998</v>
      </c>
      <c r="N543" s="4" t="str">
        <f t="shared" si="25"/>
        <v>Arabica</v>
      </c>
      <c r="O543" t="str">
        <f t="shared" si="26"/>
        <v>Dark</v>
      </c>
      <c r="P543" t="str">
        <f>_xlfn.XLOOKUP(C543,customers!$A$1:$A$1001,customers!$I$1:$I$1001,0)</f>
        <v>Yes</v>
      </c>
    </row>
    <row r="544" spans="1:16" x14ac:dyDescent="0.3">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INDEX(products!$A$1:$G$49,MATCH('Working Sheet'!$D544,products!$A$1:$A$49,0),MATCH('Working Sheet'!I$1,products!$A$1:$G$1,0))</f>
        <v>Ara</v>
      </c>
      <c r="J544" t="str">
        <f>INDEX(products!$A$1:$G$49,MATCH('Working Sheet'!$D544,products!$A$1:$A$49,0),MATCH('Working Sheet'!J$1,products!$A$1:$G$1,0))</f>
        <v>M</v>
      </c>
      <c r="K544" s="7">
        <f>INDEX(products!$A$1:$G$49,MATCH('Working Sheet'!$D544,products!$A$1:$A$49,0),MATCH('Working Sheet'!K$1,products!$A$1:$G$1,0))</f>
        <v>2.5</v>
      </c>
      <c r="L544" s="8">
        <f>INDEX(products!$A$1:$G$49,MATCH('Working Sheet'!$D544,products!$A$1:$A$49,0),MATCH('Working Sheet'!L$1,products!$A$1:$G$1,0))</f>
        <v>25.874999999999996</v>
      </c>
      <c r="M544" s="8">
        <f t="shared" si="24"/>
        <v>103.49999999999999</v>
      </c>
      <c r="N544" s="4" t="str">
        <f t="shared" si="25"/>
        <v>Arabica</v>
      </c>
      <c r="O544" t="str">
        <f t="shared" si="26"/>
        <v>Medium</v>
      </c>
      <c r="P544" t="str">
        <f>_xlfn.XLOOKUP(C544,customers!$A$1:$A$1001,customers!$I$1:$I$1001,0)</f>
        <v>No</v>
      </c>
    </row>
    <row r="545" spans="1:16" x14ac:dyDescent="0.3">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INDEX(products!$A$1:$G$49,MATCH('Working Sheet'!$D545,products!$A$1:$A$49,0),MATCH('Working Sheet'!I$1,products!$A$1:$G$1,0))</f>
        <v>Rob</v>
      </c>
      <c r="J545" t="str">
        <f>INDEX(products!$A$1:$G$49,MATCH('Working Sheet'!$D545,products!$A$1:$A$49,0),MATCH('Working Sheet'!J$1,products!$A$1:$G$1,0))</f>
        <v>L</v>
      </c>
      <c r="K545" s="7">
        <f>INDEX(products!$A$1:$G$49,MATCH('Working Sheet'!$D545,products!$A$1:$A$49,0),MATCH('Working Sheet'!K$1,products!$A$1:$G$1,0))</f>
        <v>2.5</v>
      </c>
      <c r="L545" s="8">
        <f>INDEX(products!$A$1:$G$49,MATCH('Working Sheet'!$D545,products!$A$1:$A$49,0),MATCH('Working Sheet'!L$1,products!$A$1:$G$1,0))</f>
        <v>27.484999999999996</v>
      </c>
      <c r="M545" s="8">
        <f t="shared" si="24"/>
        <v>54.969999999999992</v>
      </c>
      <c r="N545" s="4" t="str">
        <f t="shared" si="25"/>
        <v>Robusta</v>
      </c>
      <c r="O545" t="str">
        <f t="shared" si="26"/>
        <v>Light</v>
      </c>
      <c r="P545" t="str">
        <f>_xlfn.XLOOKUP(C545,customers!$A$1:$A$1001,customers!$I$1:$I$1001,0)</f>
        <v>No</v>
      </c>
    </row>
    <row r="546" spans="1:16" x14ac:dyDescent="0.3">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INDEX(products!$A$1:$G$49,MATCH('Working Sheet'!$D546,products!$A$1:$A$49,0),MATCH('Working Sheet'!I$1,products!$A$1:$G$1,0))</f>
        <v>Ara</v>
      </c>
      <c r="J546" t="str">
        <f>INDEX(products!$A$1:$G$49,MATCH('Working Sheet'!$D546,products!$A$1:$A$49,0),MATCH('Working Sheet'!J$1,products!$A$1:$G$1,0))</f>
        <v>L</v>
      </c>
      <c r="K546" s="7">
        <f>INDEX(products!$A$1:$G$49,MATCH('Working Sheet'!$D546,products!$A$1:$A$49,0),MATCH('Working Sheet'!K$1,products!$A$1:$G$1,0))</f>
        <v>0.5</v>
      </c>
      <c r="L546" s="8">
        <f>INDEX(products!$A$1:$G$49,MATCH('Working Sheet'!$D546,products!$A$1:$A$49,0),MATCH('Working Sheet'!L$1,products!$A$1:$G$1,0))</f>
        <v>7.77</v>
      </c>
      <c r="M546" s="8">
        <f t="shared" si="24"/>
        <v>15.54</v>
      </c>
      <c r="N546" s="4" t="str">
        <f t="shared" si="25"/>
        <v>Arabica</v>
      </c>
      <c r="O546" t="str">
        <f t="shared" si="26"/>
        <v>Light</v>
      </c>
      <c r="P546" t="str">
        <f>_xlfn.XLOOKUP(C546,customers!$A$1:$A$1001,customers!$I$1:$I$1001,0)</f>
        <v>No</v>
      </c>
    </row>
    <row r="547" spans="1:16" x14ac:dyDescent="0.3">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INDEX(products!$A$1:$G$49,MATCH('Working Sheet'!$D547,products!$A$1:$A$49,0),MATCH('Working Sheet'!I$1,products!$A$1:$G$1,0))</f>
        <v>Lib</v>
      </c>
      <c r="J547" t="str">
        <f>INDEX(products!$A$1:$G$49,MATCH('Working Sheet'!$D547,products!$A$1:$A$49,0),MATCH('Working Sheet'!J$1,products!$A$1:$G$1,0))</f>
        <v>D</v>
      </c>
      <c r="K547" s="7">
        <f>INDEX(products!$A$1:$G$49,MATCH('Working Sheet'!$D547,products!$A$1:$A$49,0),MATCH('Working Sheet'!K$1,products!$A$1:$G$1,0))</f>
        <v>0.2</v>
      </c>
      <c r="L547" s="8">
        <f>INDEX(products!$A$1:$G$49,MATCH('Working Sheet'!$D547,products!$A$1:$A$49,0),MATCH('Working Sheet'!L$1,products!$A$1:$G$1,0))</f>
        <v>3.8849999999999998</v>
      </c>
      <c r="M547" s="8">
        <f t="shared" si="24"/>
        <v>15.54</v>
      </c>
      <c r="N547" s="4" t="str">
        <f t="shared" si="25"/>
        <v>Liberica</v>
      </c>
      <c r="O547" t="str">
        <f t="shared" si="26"/>
        <v>Dark</v>
      </c>
      <c r="P547" t="str">
        <f>_xlfn.XLOOKUP(C547,customers!$A$1:$A$1001,customers!$I$1:$I$1001,0)</f>
        <v>No</v>
      </c>
    </row>
    <row r="548" spans="1:16" x14ac:dyDescent="0.3">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INDEX(products!$A$1:$G$49,MATCH('Working Sheet'!$D548,products!$A$1:$A$49,0),MATCH('Working Sheet'!I$1,products!$A$1:$G$1,0))</f>
        <v>Exc</v>
      </c>
      <c r="J548" t="str">
        <f>INDEX(products!$A$1:$G$49,MATCH('Working Sheet'!$D548,products!$A$1:$A$49,0),MATCH('Working Sheet'!J$1,products!$A$1:$G$1,0))</f>
        <v>D</v>
      </c>
      <c r="K548" s="7">
        <f>INDEX(products!$A$1:$G$49,MATCH('Working Sheet'!$D548,products!$A$1:$A$49,0),MATCH('Working Sheet'!K$1,products!$A$1:$G$1,0))</f>
        <v>2.5</v>
      </c>
      <c r="L548" s="8">
        <f>INDEX(products!$A$1:$G$49,MATCH('Working Sheet'!$D548,products!$A$1:$A$49,0),MATCH('Working Sheet'!L$1,products!$A$1:$G$1,0))</f>
        <v>27.945</v>
      </c>
      <c r="M548" s="8">
        <f t="shared" si="24"/>
        <v>83.835000000000008</v>
      </c>
      <c r="N548" s="4" t="str">
        <f t="shared" si="25"/>
        <v>Excelsa</v>
      </c>
      <c r="O548" t="str">
        <f t="shared" si="26"/>
        <v>Dark</v>
      </c>
      <c r="P548" t="str">
        <f>_xlfn.XLOOKUP(C548,customers!$A$1:$A$1001,customers!$I$1:$I$1001,0)</f>
        <v>No</v>
      </c>
    </row>
    <row r="549" spans="1:16" x14ac:dyDescent="0.3">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INDEX(products!$A$1:$G$49,MATCH('Working Sheet'!$D549,products!$A$1:$A$49,0),MATCH('Working Sheet'!I$1,products!$A$1:$G$1,0))</f>
        <v>Rob</v>
      </c>
      <c r="J549" t="str">
        <f>INDEX(products!$A$1:$G$49,MATCH('Working Sheet'!$D549,products!$A$1:$A$49,0),MATCH('Working Sheet'!J$1,products!$A$1:$G$1,0))</f>
        <v>L</v>
      </c>
      <c r="K549" s="7">
        <f>INDEX(products!$A$1:$G$49,MATCH('Working Sheet'!$D549,products!$A$1:$A$49,0),MATCH('Working Sheet'!K$1,products!$A$1:$G$1,0))</f>
        <v>0.2</v>
      </c>
      <c r="L549" s="8">
        <f>INDEX(products!$A$1:$G$49,MATCH('Working Sheet'!$D549,products!$A$1:$A$49,0),MATCH('Working Sheet'!L$1,products!$A$1:$G$1,0))</f>
        <v>3.5849999999999995</v>
      </c>
      <c r="M549" s="8">
        <f t="shared" si="24"/>
        <v>10.754999999999999</v>
      </c>
      <c r="N549" s="4" t="str">
        <f t="shared" si="25"/>
        <v>Robusta</v>
      </c>
      <c r="O549" t="str">
        <f t="shared" si="26"/>
        <v>Light</v>
      </c>
      <c r="P549" t="str">
        <f>_xlfn.XLOOKUP(C549,customers!$A$1:$A$1001,customers!$I$1:$I$1001,0)</f>
        <v>Yes</v>
      </c>
    </row>
    <row r="550" spans="1:16" x14ac:dyDescent="0.3">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INDEX(products!$A$1:$G$49,MATCH('Working Sheet'!$D550,products!$A$1:$A$49,0),MATCH('Working Sheet'!I$1,products!$A$1:$G$1,0))</f>
        <v>Exc</v>
      </c>
      <c r="J550" t="str">
        <f>INDEX(products!$A$1:$G$49,MATCH('Working Sheet'!$D550,products!$A$1:$A$49,0),MATCH('Working Sheet'!J$1,products!$A$1:$G$1,0))</f>
        <v>L</v>
      </c>
      <c r="K550" s="7">
        <f>INDEX(products!$A$1:$G$49,MATCH('Working Sheet'!$D550,products!$A$1:$A$49,0),MATCH('Working Sheet'!K$1,products!$A$1:$G$1,0))</f>
        <v>0.2</v>
      </c>
      <c r="L550" s="8">
        <f>INDEX(products!$A$1:$G$49,MATCH('Working Sheet'!$D550,products!$A$1:$A$49,0),MATCH('Working Sheet'!L$1,products!$A$1:$G$1,0))</f>
        <v>4.4550000000000001</v>
      </c>
      <c r="M550" s="8">
        <f t="shared" si="24"/>
        <v>13.365</v>
      </c>
      <c r="N550" s="4" t="str">
        <f t="shared" si="25"/>
        <v>Excelsa</v>
      </c>
      <c r="O550" t="str">
        <f t="shared" si="26"/>
        <v>Light</v>
      </c>
      <c r="P550" t="str">
        <f>_xlfn.XLOOKUP(C550,customers!$A$1:$A$1001,customers!$I$1:$I$1001,0)</f>
        <v>Yes</v>
      </c>
    </row>
    <row r="551" spans="1:16" x14ac:dyDescent="0.3">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INDEX(products!$A$1:$G$49,MATCH('Working Sheet'!$D551,products!$A$1:$A$49,0),MATCH('Working Sheet'!I$1,products!$A$1:$G$1,0))</f>
        <v>Exc</v>
      </c>
      <c r="J551" t="str">
        <f>INDEX(products!$A$1:$G$49,MATCH('Working Sheet'!$D551,products!$A$1:$A$49,0),MATCH('Working Sheet'!J$1,products!$A$1:$G$1,0))</f>
        <v>L</v>
      </c>
      <c r="K551" s="7">
        <f>INDEX(products!$A$1:$G$49,MATCH('Working Sheet'!$D551,products!$A$1:$A$49,0),MATCH('Working Sheet'!K$1,products!$A$1:$G$1,0))</f>
        <v>0.2</v>
      </c>
      <c r="L551" s="8">
        <f>INDEX(products!$A$1:$G$49,MATCH('Working Sheet'!$D551,products!$A$1:$A$49,0),MATCH('Working Sheet'!L$1,products!$A$1:$G$1,0))</f>
        <v>4.4550000000000001</v>
      </c>
      <c r="M551" s="8">
        <f t="shared" si="24"/>
        <v>17.82</v>
      </c>
      <c r="N551" s="4" t="str">
        <f t="shared" si="25"/>
        <v>Excelsa</v>
      </c>
      <c r="O551" t="str">
        <f t="shared" si="26"/>
        <v>Light</v>
      </c>
      <c r="P551" t="str">
        <f>_xlfn.XLOOKUP(C551,customers!$A$1:$A$1001,customers!$I$1:$I$1001,0)</f>
        <v>Yes</v>
      </c>
    </row>
    <row r="552" spans="1:16" x14ac:dyDescent="0.3">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INDEX(products!$A$1:$G$49,MATCH('Working Sheet'!$D552,products!$A$1:$A$49,0),MATCH('Working Sheet'!I$1,products!$A$1:$G$1,0))</f>
        <v>Lib</v>
      </c>
      <c r="J552" t="str">
        <f>INDEX(products!$A$1:$G$49,MATCH('Working Sheet'!$D552,products!$A$1:$A$49,0),MATCH('Working Sheet'!J$1,products!$A$1:$G$1,0))</f>
        <v>D</v>
      </c>
      <c r="K552" s="7">
        <f>INDEX(products!$A$1:$G$49,MATCH('Working Sheet'!$D552,products!$A$1:$A$49,0),MATCH('Working Sheet'!K$1,products!$A$1:$G$1,0))</f>
        <v>0.2</v>
      </c>
      <c r="L552" s="8">
        <f>INDEX(products!$A$1:$G$49,MATCH('Working Sheet'!$D552,products!$A$1:$A$49,0),MATCH('Working Sheet'!L$1,products!$A$1:$G$1,0))</f>
        <v>3.8849999999999998</v>
      </c>
      <c r="M552" s="8">
        <f t="shared" si="24"/>
        <v>23.31</v>
      </c>
      <c r="N552" s="4" t="str">
        <f t="shared" si="25"/>
        <v>Liberica</v>
      </c>
      <c r="O552" t="str">
        <f t="shared" si="26"/>
        <v>Dark</v>
      </c>
      <c r="P552" t="str">
        <f>_xlfn.XLOOKUP(C552,customers!$A$1:$A$1001,customers!$I$1:$I$1001,0)</f>
        <v>Yes</v>
      </c>
    </row>
    <row r="553" spans="1:16" x14ac:dyDescent="0.3">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INDEX(products!$A$1:$G$49,MATCH('Working Sheet'!$D553,products!$A$1:$A$49,0),MATCH('Working Sheet'!I$1,products!$A$1:$G$1,0))</f>
        <v>Exc</v>
      </c>
      <c r="J553" t="str">
        <f>INDEX(products!$A$1:$G$49,MATCH('Working Sheet'!$D553,products!$A$1:$A$49,0),MATCH('Working Sheet'!J$1,products!$A$1:$G$1,0))</f>
        <v>D</v>
      </c>
      <c r="K553" s="7">
        <f>INDEX(products!$A$1:$G$49,MATCH('Working Sheet'!$D553,products!$A$1:$A$49,0),MATCH('Working Sheet'!K$1,products!$A$1:$G$1,0))</f>
        <v>0.2</v>
      </c>
      <c r="L553" s="8">
        <f>INDEX(products!$A$1:$G$49,MATCH('Working Sheet'!$D553,products!$A$1:$A$49,0),MATCH('Working Sheet'!L$1,products!$A$1:$G$1,0))</f>
        <v>3.645</v>
      </c>
      <c r="M553" s="8">
        <f t="shared" si="24"/>
        <v>7.29</v>
      </c>
      <c r="N553" s="4" t="str">
        <f t="shared" si="25"/>
        <v>Excelsa</v>
      </c>
      <c r="O553" t="str">
        <f t="shared" si="26"/>
        <v>Dark</v>
      </c>
      <c r="P553" t="str">
        <f>_xlfn.XLOOKUP(C553,customers!$A$1:$A$1001,customers!$I$1:$I$1001,0)</f>
        <v>No</v>
      </c>
    </row>
    <row r="554" spans="1:16" x14ac:dyDescent="0.3">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INDEX(products!$A$1:$G$49,MATCH('Working Sheet'!$D554,products!$A$1:$A$49,0),MATCH('Working Sheet'!I$1,products!$A$1:$G$1,0))</f>
        <v>Exc</v>
      </c>
      <c r="J554" t="str">
        <f>INDEX(products!$A$1:$G$49,MATCH('Working Sheet'!$D554,products!$A$1:$A$49,0),MATCH('Working Sheet'!J$1,products!$A$1:$G$1,0))</f>
        <v>L</v>
      </c>
      <c r="K554" s="7">
        <f>INDEX(products!$A$1:$G$49,MATCH('Working Sheet'!$D554,products!$A$1:$A$49,0),MATCH('Working Sheet'!K$1,products!$A$1:$G$1,0))</f>
        <v>0.2</v>
      </c>
      <c r="L554" s="8">
        <f>INDEX(products!$A$1:$G$49,MATCH('Working Sheet'!$D554,products!$A$1:$A$49,0),MATCH('Working Sheet'!L$1,products!$A$1:$G$1,0))</f>
        <v>4.4550000000000001</v>
      </c>
      <c r="M554" s="8">
        <f t="shared" si="24"/>
        <v>17.82</v>
      </c>
      <c r="N554" s="4" t="str">
        <f t="shared" si="25"/>
        <v>Excelsa</v>
      </c>
      <c r="O554" t="str">
        <f t="shared" si="26"/>
        <v>Light</v>
      </c>
      <c r="P554" t="str">
        <f>_xlfn.XLOOKUP(C554,customers!$A$1:$A$1001,customers!$I$1:$I$1001,0)</f>
        <v>Yes</v>
      </c>
    </row>
    <row r="555" spans="1:16" x14ac:dyDescent="0.3">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INDEX(products!$A$1:$G$49,MATCH('Working Sheet'!$D555,products!$A$1:$A$49,0),MATCH('Working Sheet'!I$1,products!$A$1:$G$1,0))</f>
        <v>Exc</v>
      </c>
      <c r="J555" t="str">
        <f>INDEX(products!$A$1:$G$49,MATCH('Working Sheet'!$D555,products!$A$1:$A$49,0),MATCH('Working Sheet'!J$1,products!$A$1:$G$1,0))</f>
        <v>M</v>
      </c>
      <c r="K555" s="7">
        <f>INDEX(products!$A$1:$G$49,MATCH('Working Sheet'!$D555,products!$A$1:$A$49,0),MATCH('Working Sheet'!K$1,products!$A$1:$G$1,0))</f>
        <v>1</v>
      </c>
      <c r="L555" s="8">
        <f>INDEX(products!$A$1:$G$49,MATCH('Working Sheet'!$D555,products!$A$1:$A$49,0),MATCH('Working Sheet'!L$1,products!$A$1:$G$1,0))</f>
        <v>13.75</v>
      </c>
      <c r="M555" s="8">
        <f t="shared" si="24"/>
        <v>68.75</v>
      </c>
      <c r="N555" s="4" t="str">
        <f t="shared" si="25"/>
        <v>Excelsa</v>
      </c>
      <c r="O555" t="str">
        <f t="shared" si="26"/>
        <v>Medium</v>
      </c>
      <c r="P555" t="str">
        <f>_xlfn.XLOOKUP(C555,customers!$A$1:$A$1001,customers!$I$1:$I$1001,0)</f>
        <v>No</v>
      </c>
    </row>
    <row r="556" spans="1:16" x14ac:dyDescent="0.3">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INDEX(products!$A$1:$G$49,MATCH('Working Sheet'!$D556,products!$A$1:$A$49,0),MATCH('Working Sheet'!I$1,products!$A$1:$G$1,0))</f>
        <v>Rob</v>
      </c>
      <c r="J556" t="str">
        <f>INDEX(products!$A$1:$G$49,MATCH('Working Sheet'!$D556,products!$A$1:$A$49,0),MATCH('Working Sheet'!J$1,products!$A$1:$G$1,0))</f>
        <v>L</v>
      </c>
      <c r="K556" s="7">
        <f>INDEX(products!$A$1:$G$49,MATCH('Working Sheet'!$D556,products!$A$1:$A$49,0),MATCH('Working Sheet'!K$1,products!$A$1:$G$1,0))</f>
        <v>2.5</v>
      </c>
      <c r="L556" s="8">
        <f>INDEX(products!$A$1:$G$49,MATCH('Working Sheet'!$D556,products!$A$1:$A$49,0),MATCH('Working Sheet'!L$1,products!$A$1:$G$1,0))</f>
        <v>27.484999999999996</v>
      </c>
      <c r="M556" s="8">
        <f t="shared" si="24"/>
        <v>54.969999999999992</v>
      </c>
      <c r="N556" s="4" t="str">
        <f t="shared" si="25"/>
        <v>Robusta</v>
      </c>
      <c r="O556" t="str">
        <f t="shared" si="26"/>
        <v>Light</v>
      </c>
      <c r="P556" t="str">
        <f>_xlfn.XLOOKUP(C556,customers!$A$1:$A$1001,customers!$I$1:$I$1001,0)</f>
        <v>Yes</v>
      </c>
    </row>
    <row r="557" spans="1:16" x14ac:dyDescent="0.3">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INDEX(products!$A$1:$G$49,MATCH('Working Sheet'!$D557,products!$A$1:$A$49,0),MATCH('Working Sheet'!I$1,products!$A$1:$G$1,0))</f>
        <v>Exc</v>
      </c>
      <c r="J557" t="str">
        <f>INDEX(products!$A$1:$G$49,MATCH('Working Sheet'!$D557,products!$A$1:$A$49,0),MATCH('Working Sheet'!J$1,products!$A$1:$G$1,0))</f>
        <v>M</v>
      </c>
      <c r="K557" s="7">
        <f>INDEX(products!$A$1:$G$49,MATCH('Working Sheet'!$D557,products!$A$1:$A$49,0),MATCH('Working Sheet'!K$1,products!$A$1:$G$1,0))</f>
        <v>1</v>
      </c>
      <c r="L557" s="8">
        <f>INDEX(products!$A$1:$G$49,MATCH('Working Sheet'!$D557,products!$A$1:$A$49,0),MATCH('Working Sheet'!L$1,products!$A$1:$G$1,0))</f>
        <v>13.75</v>
      </c>
      <c r="M557" s="8">
        <f t="shared" si="24"/>
        <v>82.5</v>
      </c>
      <c r="N557" s="4" t="str">
        <f t="shared" si="25"/>
        <v>Excelsa</v>
      </c>
      <c r="O557" t="str">
        <f t="shared" si="26"/>
        <v>Medium</v>
      </c>
      <c r="P557" t="str">
        <f>_xlfn.XLOOKUP(C557,customers!$A$1:$A$1001,customers!$I$1:$I$1001,0)</f>
        <v>No</v>
      </c>
    </row>
    <row r="558" spans="1:16" x14ac:dyDescent="0.3">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INDEX(products!$A$1:$G$49,MATCH('Working Sheet'!$D558,products!$A$1:$A$49,0),MATCH('Working Sheet'!I$1,products!$A$1:$G$1,0))</f>
        <v>Lib</v>
      </c>
      <c r="J558" t="str">
        <f>INDEX(products!$A$1:$G$49,MATCH('Working Sheet'!$D558,products!$A$1:$A$49,0),MATCH('Working Sheet'!J$1,products!$A$1:$G$1,0))</f>
        <v>M</v>
      </c>
      <c r="K558" s="7">
        <f>INDEX(products!$A$1:$G$49,MATCH('Working Sheet'!$D558,products!$A$1:$A$49,0),MATCH('Working Sheet'!K$1,products!$A$1:$G$1,0))</f>
        <v>0.2</v>
      </c>
      <c r="L558" s="8">
        <f>INDEX(products!$A$1:$G$49,MATCH('Working Sheet'!$D558,products!$A$1:$A$49,0),MATCH('Working Sheet'!L$1,products!$A$1:$G$1,0))</f>
        <v>4.3650000000000002</v>
      </c>
      <c r="M558" s="8">
        <f t="shared" si="24"/>
        <v>8.73</v>
      </c>
      <c r="N558" s="4" t="str">
        <f t="shared" si="25"/>
        <v>Liberica</v>
      </c>
      <c r="O558" t="str">
        <f t="shared" si="26"/>
        <v>Medium</v>
      </c>
      <c r="P558" t="str">
        <f>_xlfn.XLOOKUP(C558,customers!$A$1:$A$1001,customers!$I$1:$I$1001,0)</f>
        <v>Yes</v>
      </c>
    </row>
    <row r="559" spans="1:16" x14ac:dyDescent="0.3">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INDEX(products!$A$1:$G$49,MATCH('Working Sheet'!$D559,products!$A$1:$A$49,0),MATCH('Working Sheet'!I$1,products!$A$1:$G$1,0))</f>
        <v>Exc</v>
      </c>
      <c r="J559" t="str">
        <f>INDEX(products!$A$1:$G$49,MATCH('Working Sheet'!$D559,products!$A$1:$A$49,0),MATCH('Working Sheet'!J$1,products!$A$1:$G$1,0))</f>
        <v>L</v>
      </c>
      <c r="K559" s="7">
        <f>INDEX(products!$A$1:$G$49,MATCH('Working Sheet'!$D559,products!$A$1:$A$49,0),MATCH('Working Sheet'!K$1,products!$A$1:$G$1,0))</f>
        <v>1</v>
      </c>
      <c r="L559" s="8">
        <f>INDEX(products!$A$1:$G$49,MATCH('Working Sheet'!$D559,products!$A$1:$A$49,0),MATCH('Working Sheet'!L$1,products!$A$1:$G$1,0))</f>
        <v>14.85</v>
      </c>
      <c r="M559" s="8">
        <f t="shared" si="24"/>
        <v>59.4</v>
      </c>
      <c r="N559" s="4" t="str">
        <f t="shared" si="25"/>
        <v>Excelsa</v>
      </c>
      <c r="O559" t="str">
        <f t="shared" si="26"/>
        <v>Light</v>
      </c>
      <c r="P559" t="str">
        <f>_xlfn.XLOOKUP(C559,customers!$A$1:$A$1001,customers!$I$1:$I$1001,0)</f>
        <v>Yes</v>
      </c>
    </row>
    <row r="560" spans="1:16" x14ac:dyDescent="0.3">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INDEX(products!$A$1:$G$49,MATCH('Working Sheet'!$D560,products!$A$1:$A$49,0),MATCH('Working Sheet'!I$1,products!$A$1:$G$1,0))</f>
        <v>Lib</v>
      </c>
      <c r="J560" t="str">
        <f>INDEX(products!$A$1:$G$49,MATCH('Working Sheet'!$D560,products!$A$1:$A$49,0),MATCH('Working Sheet'!J$1,products!$A$1:$G$1,0))</f>
        <v>D</v>
      </c>
      <c r="K560" s="7">
        <f>INDEX(products!$A$1:$G$49,MATCH('Working Sheet'!$D560,products!$A$1:$A$49,0),MATCH('Working Sheet'!K$1,products!$A$1:$G$1,0))</f>
        <v>0.2</v>
      </c>
      <c r="L560" s="8">
        <f>INDEX(products!$A$1:$G$49,MATCH('Working Sheet'!$D560,products!$A$1:$A$49,0),MATCH('Working Sheet'!L$1,products!$A$1:$G$1,0))</f>
        <v>3.8849999999999998</v>
      </c>
      <c r="M560" s="8">
        <f t="shared" si="24"/>
        <v>15.54</v>
      </c>
      <c r="N560" s="4" t="str">
        <f t="shared" si="25"/>
        <v>Liberica</v>
      </c>
      <c r="O560" t="str">
        <f t="shared" si="26"/>
        <v>Dark</v>
      </c>
      <c r="P560" t="str">
        <f>_xlfn.XLOOKUP(C560,customers!$A$1:$A$1001,customers!$I$1:$I$1001,0)</f>
        <v>Yes</v>
      </c>
    </row>
    <row r="561" spans="1:16" x14ac:dyDescent="0.3">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INDEX(products!$A$1:$G$49,MATCH('Working Sheet'!$D561,products!$A$1:$A$49,0),MATCH('Working Sheet'!I$1,products!$A$1:$G$1,0))</f>
        <v>Ara</v>
      </c>
      <c r="J561" t="str">
        <f>INDEX(products!$A$1:$G$49,MATCH('Working Sheet'!$D561,products!$A$1:$A$49,0),MATCH('Working Sheet'!J$1,products!$A$1:$G$1,0))</f>
        <v>L</v>
      </c>
      <c r="K561" s="7">
        <f>INDEX(products!$A$1:$G$49,MATCH('Working Sheet'!$D561,products!$A$1:$A$49,0),MATCH('Working Sheet'!K$1,products!$A$1:$G$1,0))</f>
        <v>1</v>
      </c>
      <c r="L561" s="8">
        <f>INDEX(products!$A$1:$G$49,MATCH('Working Sheet'!$D561,products!$A$1:$A$49,0),MATCH('Working Sheet'!L$1,products!$A$1:$G$1,0))</f>
        <v>12.95</v>
      </c>
      <c r="M561" s="8">
        <f t="shared" si="24"/>
        <v>38.849999999999994</v>
      </c>
      <c r="N561" s="4" t="str">
        <f t="shared" si="25"/>
        <v>Arabica</v>
      </c>
      <c r="O561" t="str">
        <f t="shared" si="26"/>
        <v>Light</v>
      </c>
      <c r="P561" t="str">
        <f>_xlfn.XLOOKUP(C561,customers!$A$1:$A$1001,customers!$I$1:$I$1001,0)</f>
        <v>Yes</v>
      </c>
    </row>
    <row r="562" spans="1:16" x14ac:dyDescent="0.3">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INDEX(products!$A$1:$G$49,MATCH('Working Sheet'!$D562,products!$A$1:$A$49,0),MATCH('Working Sheet'!I$1,products!$A$1:$G$1,0))</f>
        <v>Exc</v>
      </c>
      <c r="J562" t="str">
        <f>INDEX(products!$A$1:$G$49,MATCH('Working Sheet'!$D562,products!$A$1:$A$49,0),MATCH('Working Sheet'!J$1,products!$A$1:$G$1,0))</f>
        <v>M</v>
      </c>
      <c r="K562" s="7">
        <f>INDEX(products!$A$1:$G$49,MATCH('Working Sheet'!$D562,products!$A$1:$A$49,0),MATCH('Working Sheet'!K$1,products!$A$1:$G$1,0))</f>
        <v>2.5</v>
      </c>
      <c r="L562" s="8">
        <f>INDEX(products!$A$1:$G$49,MATCH('Working Sheet'!$D562,products!$A$1:$A$49,0),MATCH('Working Sheet'!L$1,products!$A$1:$G$1,0))</f>
        <v>31.624999999999996</v>
      </c>
      <c r="M562" s="8">
        <f t="shared" si="24"/>
        <v>189.74999999999997</v>
      </c>
      <c r="N562" s="4" t="str">
        <f t="shared" si="25"/>
        <v>Excelsa</v>
      </c>
      <c r="O562" t="str">
        <f t="shared" si="26"/>
        <v>Medium</v>
      </c>
      <c r="P562" t="str">
        <f>_xlfn.XLOOKUP(C562,customers!$A$1:$A$1001,customers!$I$1:$I$1001,0)</f>
        <v>Yes</v>
      </c>
    </row>
    <row r="563" spans="1:16" x14ac:dyDescent="0.3">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INDEX(products!$A$1:$G$49,MATCH('Working Sheet'!$D563,products!$A$1:$A$49,0),MATCH('Working Sheet'!I$1,products!$A$1:$G$1,0))</f>
        <v>Ara</v>
      </c>
      <c r="J563" t="str">
        <f>INDEX(products!$A$1:$G$49,MATCH('Working Sheet'!$D563,products!$A$1:$A$49,0),MATCH('Working Sheet'!J$1,products!$A$1:$G$1,0))</f>
        <v>D</v>
      </c>
      <c r="K563" s="7">
        <f>INDEX(products!$A$1:$G$49,MATCH('Working Sheet'!$D563,products!$A$1:$A$49,0),MATCH('Working Sheet'!K$1,products!$A$1:$G$1,0))</f>
        <v>0.2</v>
      </c>
      <c r="L563" s="8">
        <f>INDEX(products!$A$1:$G$49,MATCH('Working Sheet'!$D563,products!$A$1:$A$49,0),MATCH('Working Sheet'!L$1,products!$A$1:$G$1,0))</f>
        <v>2.9849999999999999</v>
      </c>
      <c r="M563" s="8">
        <f t="shared" si="24"/>
        <v>17.91</v>
      </c>
      <c r="N563" s="4" t="str">
        <f t="shared" si="25"/>
        <v>Arabica</v>
      </c>
      <c r="O563" t="str">
        <f t="shared" si="26"/>
        <v>Dark</v>
      </c>
      <c r="P563" t="str">
        <f>_xlfn.XLOOKUP(C563,customers!$A$1:$A$1001,customers!$I$1:$I$1001,0)</f>
        <v>Yes</v>
      </c>
    </row>
    <row r="564" spans="1:16" x14ac:dyDescent="0.3">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INDEX(products!$A$1:$G$49,MATCH('Working Sheet'!$D564,products!$A$1:$A$49,0),MATCH('Working Sheet'!I$1,products!$A$1:$G$1,0))</f>
        <v>Lib</v>
      </c>
      <c r="J564" t="str">
        <f>INDEX(products!$A$1:$G$49,MATCH('Working Sheet'!$D564,products!$A$1:$A$49,0),MATCH('Working Sheet'!J$1,products!$A$1:$G$1,0))</f>
        <v>L</v>
      </c>
      <c r="K564" s="7">
        <f>INDEX(products!$A$1:$G$49,MATCH('Working Sheet'!$D564,products!$A$1:$A$49,0),MATCH('Working Sheet'!K$1,products!$A$1:$G$1,0))</f>
        <v>0.2</v>
      </c>
      <c r="L564" s="8">
        <f>INDEX(products!$A$1:$G$49,MATCH('Working Sheet'!$D564,products!$A$1:$A$49,0),MATCH('Working Sheet'!L$1,products!$A$1:$G$1,0))</f>
        <v>4.7549999999999999</v>
      </c>
      <c r="M564" s="8">
        <f t="shared" si="24"/>
        <v>28.53</v>
      </c>
      <c r="N564" s="4" t="str">
        <f t="shared" si="25"/>
        <v>Liberica</v>
      </c>
      <c r="O564" t="str">
        <f t="shared" si="26"/>
        <v>Light</v>
      </c>
      <c r="P564" t="str">
        <f>_xlfn.XLOOKUP(C564,customers!$A$1:$A$1001,customers!$I$1:$I$1001,0)</f>
        <v>No</v>
      </c>
    </row>
    <row r="565" spans="1:16" x14ac:dyDescent="0.3">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INDEX(products!$A$1:$G$49,MATCH('Working Sheet'!$D565,products!$A$1:$A$49,0),MATCH('Working Sheet'!I$1,products!$A$1:$G$1,0))</f>
        <v>Exc</v>
      </c>
      <c r="J565" t="str">
        <f>INDEX(products!$A$1:$G$49,MATCH('Working Sheet'!$D565,products!$A$1:$A$49,0),MATCH('Working Sheet'!J$1,products!$A$1:$G$1,0))</f>
        <v>M</v>
      </c>
      <c r="K565" s="7">
        <f>INDEX(products!$A$1:$G$49,MATCH('Working Sheet'!$D565,products!$A$1:$A$49,0),MATCH('Working Sheet'!K$1,products!$A$1:$G$1,0))</f>
        <v>1</v>
      </c>
      <c r="L565" s="8">
        <f>INDEX(products!$A$1:$G$49,MATCH('Working Sheet'!$D565,products!$A$1:$A$49,0),MATCH('Working Sheet'!L$1,products!$A$1:$G$1,0))</f>
        <v>13.75</v>
      </c>
      <c r="M565" s="8">
        <f t="shared" si="24"/>
        <v>82.5</v>
      </c>
      <c r="N565" s="4" t="str">
        <f t="shared" si="25"/>
        <v>Excelsa</v>
      </c>
      <c r="O565" t="str">
        <f t="shared" si="26"/>
        <v>Medium</v>
      </c>
      <c r="P565" t="str">
        <f>_xlfn.XLOOKUP(C565,customers!$A$1:$A$1001,customers!$I$1:$I$1001,0)</f>
        <v>No</v>
      </c>
    </row>
    <row r="566" spans="1:16" x14ac:dyDescent="0.3">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INDEX(products!$A$1:$G$49,MATCH('Working Sheet'!$D566,products!$A$1:$A$49,0),MATCH('Working Sheet'!I$1,products!$A$1:$G$1,0))</f>
        <v>Rob</v>
      </c>
      <c r="J566" t="str">
        <f>INDEX(products!$A$1:$G$49,MATCH('Working Sheet'!$D566,products!$A$1:$A$49,0),MATCH('Working Sheet'!J$1,products!$A$1:$G$1,0))</f>
        <v>L</v>
      </c>
      <c r="K566" s="7">
        <f>INDEX(products!$A$1:$G$49,MATCH('Working Sheet'!$D566,products!$A$1:$A$49,0),MATCH('Working Sheet'!K$1,products!$A$1:$G$1,0))</f>
        <v>0.5</v>
      </c>
      <c r="L566" s="8">
        <f>INDEX(products!$A$1:$G$49,MATCH('Working Sheet'!$D566,products!$A$1:$A$49,0),MATCH('Working Sheet'!L$1,products!$A$1:$G$1,0))</f>
        <v>7.169999999999999</v>
      </c>
      <c r="M566" s="8">
        <f t="shared" si="24"/>
        <v>14.339999999999998</v>
      </c>
      <c r="N566" s="4" t="str">
        <f t="shared" si="25"/>
        <v>Robusta</v>
      </c>
      <c r="O566" t="str">
        <f t="shared" si="26"/>
        <v>Light</v>
      </c>
      <c r="P566" t="str">
        <f>_xlfn.XLOOKUP(C566,customers!$A$1:$A$1001,customers!$I$1:$I$1001,0)</f>
        <v>No</v>
      </c>
    </row>
    <row r="567" spans="1:16" x14ac:dyDescent="0.3">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INDEX(products!$A$1:$G$49,MATCH('Working Sheet'!$D567,products!$A$1:$A$49,0),MATCH('Working Sheet'!I$1,products!$A$1:$G$1,0))</f>
        <v>Rob</v>
      </c>
      <c r="J567" t="str">
        <f>INDEX(products!$A$1:$G$49,MATCH('Working Sheet'!$D567,products!$A$1:$A$49,0),MATCH('Working Sheet'!J$1,products!$A$1:$G$1,0))</f>
        <v>D</v>
      </c>
      <c r="K567" s="7">
        <f>INDEX(products!$A$1:$G$49,MATCH('Working Sheet'!$D567,products!$A$1:$A$49,0),MATCH('Working Sheet'!K$1,products!$A$1:$G$1,0))</f>
        <v>2.5</v>
      </c>
      <c r="L567" s="8">
        <f>INDEX(products!$A$1:$G$49,MATCH('Working Sheet'!$D567,products!$A$1:$A$49,0),MATCH('Working Sheet'!L$1,products!$A$1:$G$1,0))</f>
        <v>20.584999999999997</v>
      </c>
      <c r="M567" s="8">
        <f t="shared" si="24"/>
        <v>82.339999999999989</v>
      </c>
      <c r="N567" s="4" t="str">
        <f t="shared" si="25"/>
        <v>Robusta</v>
      </c>
      <c r="O567" t="str">
        <f t="shared" si="26"/>
        <v>Dark</v>
      </c>
      <c r="P567" t="str">
        <f>_xlfn.XLOOKUP(C567,customers!$A$1:$A$1001,customers!$I$1:$I$1001,0)</f>
        <v>No</v>
      </c>
    </row>
    <row r="568" spans="1:16" x14ac:dyDescent="0.3">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INDEX(products!$A$1:$G$49,MATCH('Working Sheet'!$D568,products!$A$1:$A$49,0),MATCH('Working Sheet'!I$1,products!$A$1:$G$1,0))</f>
        <v>Ara</v>
      </c>
      <c r="J568" t="str">
        <f>INDEX(products!$A$1:$G$49,MATCH('Working Sheet'!$D568,products!$A$1:$A$49,0),MATCH('Working Sheet'!J$1,products!$A$1:$G$1,0))</f>
        <v>M</v>
      </c>
      <c r="K568" s="7">
        <f>INDEX(products!$A$1:$G$49,MATCH('Working Sheet'!$D568,products!$A$1:$A$49,0),MATCH('Working Sheet'!K$1,products!$A$1:$G$1,0))</f>
        <v>0.2</v>
      </c>
      <c r="L568" s="8">
        <f>INDEX(products!$A$1:$G$49,MATCH('Working Sheet'!$D568,products!$A$1:$A$49,0),MATCH('Working Sheet'!L$1,products!$A$1:$G$1,0))</f>
        <v>3.375</v>
      </c>
      <c r="M568" s="8">
        <f t="shared" si="24"/>
        <v>20.25</v>
      </c>
      <c r="N568" s="4" t="str">
        <f t="shared" si="25"/>
        <v>Arabica</v>
      </c>
      <c r="O568" t="str">
        <f t="shared" si="26"/>
        <v>Medium</v>
      </c>
      <c r="P568" t="str">
        <f>_xlfn.XLOOKUP(C568,customers!$A$1:$A$1001,customers!$I$1:$I$1001,0)</f>
        <v>Yes</v>
      </c>
    </row>
    <row r="569" spans="1:16" x14ac:dyDescent="0.3">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INDEX(products!$A$1:$G$49,MATCH('Working Sheet'!$D569,products!$A$1:$A$49,0),MATCH('Working Sheet'!I$1,products!$A$1:$G$1,0))</f>
        <v>Rob</v>
      </c>
      <c r="J569" t="str">
        <f>INDEX(products!$A$1:$G$49,MATCH('Working Sheet'!$D569,products!$A$1:$A$49,0),MATCH('Working Sheet'!J$1,products!$A$1:$G$1,0))</f>
        <v>L</v>
      </c>
      <c r="K569" s="7">
        <f>INDEX(products!$A$1:$G$49,MATCH('Working Sheet'!$D569,products!$A$1:$A$49,0),MATCH('Working Sheet'!K$1,products!$A$1:$G$1,0))</f>
        <v>2.5</v>
      </c>
      <c r="L569" s="8">
        <f>INDEX(products!$A$1:$G$49,MATCH('Working Sheet'!$D569,products!$A$1:$A$49,0),MATCH('Working Sheet'!L$1,products!$A$1:$G$1,0))</f>
        <v>27.484999999999996</v>
      </c>
      <c r="M569" s="8">
        <f t="shared" si="24"/>
        <v>164.90999999999997</v>
      </c>
      <c r="N569" s="4" t="str">
        <f t="shared" si="25"/>
        <v>Robusta</v>
      </c>
      <c r="O569" t="str">
        <f t="shared" si="26"/>
        <v>Light</v>
      </c>
      <c r="P569" t="str">
        <f>_xlfn.XLOOKUP(C569,customers!$A$1:$A$1001,customers!$I$1:$I$1001,0)</f>
        <v>No</v>
      </c>
    </row>
    <row r="570" spans="1:16" x14ac:dyDescent="0.3">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INDEX(products!$A$1:$G$49,MATCH('Working Sheet'!$D570,products!$A$1:$A$49,0),MATCH('Working Sheet'!I$1,products!$A$1:$G$1,0))</f>
        <v>Lib</v>
      </c>
      <c r="J570" t="str">
        <f>INDEX(products!$A$1:$G$49,MATCH('Working Sheet'!$D570,products!$A$1:$A$49,0),MATCH('Working Sheet'!J$1,products!$A$1:$G$1,0))</f>
        <v>L</v>
      </c>
      <c r="K570" s="7">
        <f>INDEX(products!$A$1:$G$49,MATCH('Working Sheet'!$D570,products!$A$1:$A$49,0),MATCH('Working Sheet'!K$1,products!$A$1:$G$1,0))</f>
        <v>0.2</v>
      </c>
      <c r="L570" s="8">
        <f>INDEX(products!$A$1:$G$49,MATCH('Working Sheet'!$D570,products!$A$1:$A$49,0),MATCH('Working Sheet'!L$1,products!$A$1:$G$1,0))</f>
        <v>4.7549999999999999</v>
      </c>
      <c r="M570" s="8">
        <f t="shared" si="24"/>
        <v>19.02</v>
      </c>
      <c r="N570" s="4" t="str">
        <f t="shared" si="25"/>
        <v>Liberica</v>
      </c>
      <c r="O570" t="str">
        <f t="shared" si="26"/>
        <v>Light</v>
      </c>
      <c r="P570" t="str">
        <f>_xlfn.XLOOKUP(C570,customers!$A$1:$A$1001,customers!$I$1:$I$1001,0)</f>
        <v>Yes</v>
      </c>
    </row>
    <row r="571" spans="1:16" x14ac:dyDescent="0.3">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INDEX(products!$A$1:$G$49,MATCH('Working Sheet'!$D571,products!$A$1:$A$49,0),MATCH('Working Sheet'!I$1,products!$A$1:$G$1,0))</f>
        <v>Ara</v>
      </c>
      <c r="J571" t="str">
        <f>INDEX(products!$A$1:$G$49,MATCH('Working Sheet'!$D571,products!$A$1:$A$49,0),MATCH('Working Sheet'!J$1,products!$A$1:$G$1,0))</f>
        <v>D</v>
      </c>
      <c r="K571" s="7">
        <f>INDEX(products!$A$1:$G$49,MATCH('Working Sheet'!$D571,products!$A$1:$A$49,0),MATCH('Working Sheet'!K$1,products!$A$1:$G$1,0))</f>
        <v>2.5</v>
      </c>
      <c r="L571" s="8">
        <f>INDEX(products!$A$1:$G$49,MATCH('Working Sheet'!$D571,products!$A$1:$A$49,0),MATCH('Working Sheet'!L$1,products!$A$1:$G$1,0))</f>
        <v>22.884999999999998</v>
      </c>
      <c r="M571" s="8">
        <f t="shared" si="24"/>
        <v>137.31</v>
      </c>
      <c r="N571" s="4" t="str">
        <f t="shared" si="25"/>
        <v>Arabica</v>
      </c>
      <c r="O571" t="str">
        <f t="shared" si="26"/>
        <v>Dark</v>
      </c>
      <c r="P571" t="str">
        <f>_xlfn.XLOOKUP(C571,customers!$A$1:$A$1001,customers!$I$1:$I$1001,0)</f>
        <v>No</v>
      </c>
    </row>
    <row r="572" spans="1:16" x14ac:dyDescent="0.3">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INDEX(products!$A$1:$G$49,MATCH('Working Sheet'!$D572,products!$A$1:$A$49,0),MATCH('Working Sheet'!I$1,products!$A$1:$G$1,0))</f>
        <v>Ara</v>
      </c>
      <c r="J572" t="str">
        <f>INDEX(products!$A$1:$G$49,MATCH('Working Sheet'!$D572,products!$A$1:$A$49,0),MATCH('Working Sheet'!J$1,products!$A$1:$G$1,0))</f>
        <v>M</v>
      </c>
      <c r="K572" s="7">
        <f>INDEX(products!$A$1:$G$49,MATCH('Working Sheet'!$D572,products!$A$1:$A$49,0),MATCH('Working Sheet'!K$1,products!$A$1:$G$1,0))</f>
        <v>0.5</v>
      </c>
      <c r="L572" s="8">
        <f>INDEX(products!$A$1:$G$49,MATCH('Working Sheet'!$D572,products!$A$1:$A$49,0),MATCH('Working Sheet'!L$1,products!$A$1:$G$1,0))</f>
        <v>6.75</v>
      </c>
      <c r="M572" s="8">
        <f t="shared" si="24"/>
        <v>27</v>
      </c>
      <c r="N572" s="4" t="str">
        <f t="shared" si="25"/>
        <v>Arabica</v>
      </c>
      <c r="O572" t="str">
        <f t="shared" si="26"/>
        <v>Medium</v>
      </c>
      <c r="P572" t="str">
        <f>_xlfn.XLOOKUP(C572,customers!$A$1:$A$1001,customers!$I$1:$I$1001,0)</f>
        <v>No</v>
      </c>
    </row>
    <row r="573" spans="1:16" x14ac:dyDescent="0.3">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INDEX(products!$A$1:$G$49,MATCH('Working Sheet'!$D573,products!$A$1:$A$49,0),MATCH('Working Sheet'!I$1,products!$A$1:$G$1,0))</f>
        <v>Exc</v>
      </c>
      <c r="J573" t="str">
        <f>INDEX(products!$A$1:$G$49,MATCH('Working Sheet'!$D573,products!$A$1:$A$49,0),MATCH('Working Sheet'!J$1,products!$A$1:$G$1,0))</f>
        <v>L</v>
      </c>
      <c r="K573" s="7">
        <f>INDEX(products!$A$1:$G$49,MATCH('Working Sheet'!$D573,products!$A$1:$A$49,0),MATCH('Working Sheet'!K$1,products!$A$1:$G$1,0))</f>
        <v>0.5</v>
      </c>
      <c r="L573" s="8">
        <f>INDEX(products!$A$1:$G$49,MATCH('Working Sheet'!$D573,products!$A$1:$A$49,0),MATCH('Working Sheet'!L$1,products!$A$1:$G$1,0))</f>
        <v>8.91</v>
      </c>
      <c r="M573" s="8">
        <f t="shared" si="24"/>
        <v>35.64</v>
      </c>
      <c r="N573" s="4" t="str">
        <f t="shared" si="25"/>
        <v>Excelsa</v>
      </c>
      <c r="O573" t="str">
        <f t="shared" si="26"/>
        <v>Light</v>
      </c>
      <c r="P573" t="str">
        <f>_xlfn.XLOOKUP(C573,customers!$A$1:$A$1001,customers!$I$1:$I$1001,0)</f>
        <v>No</v>
      </c>
    </row>
    <row r="574" spans="1:16" x14ac:dyDescent="0.3">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INDEX(products!$A$1:$G$49,MATCH('Working Sheet'!$D574,products!$A$1:$A$49,0),MATCH('Working Sheet'!I$1,products!$A$1:$G$1,0))</f>
        <v>Ara</v>
      </c>
      <c r="J574" t="str">
        <f>INDEX(products!$A$1:$G$49,MATCH('Working Sheet'!$D574,products!$A$1:$A$49,0),MATCH('Working Sheet'!J$1,products!$A$1:$G$1,0))</f>
        <v>D</v>
      </c>
      <c r="K574" s="7">
        <f>INDEX(products!$A$1:$G$49,MATCH('Working Sheet'!$D574,products!$A$1:$A$49,0),MATCH('Working Sheet'!K$1,products!$A$1:$G$1,0))</f>
        <v>0.2</v>
      </c>
      <c r="L574" s="8">
        <f>INDEX(products!$A$1:$G$49,MATCH('Working Sheet'!$D574,products!$A$1:$A$49,0),MATCH('Working Sheet'!L$1,products!$A$1:$G$1,0))</f>
        <v>2.9849999999999999</v>
      </c>
      <c r="M574" s="8">
        <f t="shared" si="24"/>
        <v>5.97</v>
      </c>
      <c r="N574" s="4" t="str">
        <f t="shared" si="25"/>
        <v>Arabica</v>
      </c>
      <c r="O574" t="str">
        <f t="shared" si="26"/>
        <v>Dark</v>
      </c>
      <c r="P574" t="str">
        <f>_xlfn.XLOOKUP(C574,customers!$A$1:$A$1001,customers!$I$1:$I$1001,0)</f>
        <v>Yes</v>
      </c>
    </row>
    <row r="575" spans="1:16" x14ac:dyDescent="0.3">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INDEX(products!$A$1:$G$49,MATCH('Working Sheet'!$D575,products!$A$1:$A$49,0),MATCH('Working Sheet'!I$1,products!$A$1:$G$1,0))</f>
        <v>Ara</v>
      </c>
      <c r="J575" t="str">
        <f>INDEX(products!$A$1:$G$49,MATCH('Working Sheet'!$D575,products!$A$1:$A$49,0),MATCH('Working Sheet'!J$1,products!$A$1:$G$1,0))</f>
        <v>M</v>
      </c>
      <c r="K575" s="7">
        <f>INDEX(products!$A$1:$G$49,MATCH('Working Sheet'!$D575,products!$A$1:$A$49,0),MATCH('Working Sheet'!K$1,products!$A$1:$G$1,0))</f>
        <v>1</v>
      </c>
      <c r="L575" s="8">
        <f>INDEX(products!$A$1:$G$49,MATCH('Working Sheet'!$D575,products!$A$1:$A$49,0),MATCH('Working Sheet'!L$1,products!$A$1:$G$1,0))</f>
        <v>11.25</v>
      </c>
      <c r="M575" s="8">
        <f t="shared" si="24"/>
        <v>67.5</v>
      </c>
      <c r="N575" s="4" t="str">
        <f t="shared" si="25"/>
        <v>Arabica</v>
      </c>
      <c r="O575" t="str">
        <f t="shared" si="26"/>
        <v>Medium</v>
      </c>
      <c r="P575" t="str">
        <f>_xlfn.XLOOKUP(C575,customers!$A$1:$A$1001,customers!$I$1:$I$1001,0)</f>
        <v>No</v>
      </c>
    </row>
    <row r="576" spans="1:16" x14ac:dyDescent="0.3">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INDEX(products!$A$1:$G$49,MATCH('Working Sheet'!$D576,products!$A$1:$A$49,0),MATCH('Working Sheet'!I$1,products!$A$1:$G$1,0))</f>
        <v>Rob</v>
      </c>
      <c r="J576" t="str">
        <f>INDEX(products!$A$1:$G$49,MATCH('Working Sheet'!$D576,products!$A$1:$A$49,0),MATCH('Working Sheet'!J$1,products!$A$1:$G$1,0))</f>
        <v>L</v>
      </c>
      <c r="K576" s="7">
        <f>INDEX(products!$A$1:$G$49,MATCH('Working Sheet'!$D576,products!$A$1:$A$49,0),MATCH('Working Sheet'!K$1,products!$A$1:$G$1,0))</f>
        <v>0.2</v>
      </c>
      <c r="L576" s="8">
        <f>INDEX(products!$A$1:$G$49,MATCH('Working Sheet'!$D576,products!$A$1:$A$49,0),MATCH('Working Sheet'!L$1,products!$A$1:$G$1,0))</f>
        <v>3.5849999999999995</v>
      </c>
      <c r="M576" s="8">
        <f t="shared" si="24"/>
        <v>21.509999999999998</v>
      </c>
      <c r="N576" s="4" t="str">
        <f t="shared" si="25"/>
        <v>Robusta</v>
      </c>
      <c r="O576" t="str">
        <f t="shared" si="26"/>
        <v>Light</v>
      </c>
      <c r="P576" t="str">
        <f>_xlfn.XLOOKUP(C576,customers!$A$1:$A$1001,customers!$I$1:$I$1001,0)</f>
        <v>Yes</v>
      </c>
    </row>
    <row r="577" spans="1:16" x14ac:dyDescent="0.3">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INDEX(products!$A$1:$G$49,MATCH('Working Sheet'!$D577,products!$A$1:$A$49,0),MATCH('Working Sheet'!I$1,products!$A$1:$G$1,0))</f>
        <v>Lib</v>
      </c>
      <c r="J577" t="str">
        <f>INDEX(products!$A$1:$G$49,MATCH('Working Sheet'!$D577,products!$A$1:$A$49,0),MATCH('Working Sheet'!J$1,products!$A$1:$G$1,0))</f>
        <v>M</v>
      </c>
      <c r="K577" s="7">
        <f>INDEX(products!$A$1:$G$49,MATCH('Working Sheet'!$D577,products!$A$1:$A$49,0),MATCH('Working Sheet'!K$1,products!$A$1:$G$1,0))</f>
        <v>2.5</v>
      </c>
      <c r="L577" s="8">
        <f>INDEX(products!$A$1:$G$49,MATCH('Working Sheet'!$D577,products!$A$1:$A$49,0),MATCH('Working Sheet'!L$1,products!$A$1:$G$1,0))</f>
        <v>33.464999999999996</v>
      </c>
      <c r="M577" s="8">
        <f t="shared" si="24"/>
        <v>66.929999999999993</v>
      </c>
      <c r="N577" s="4" t="str">
        <f t="shared" si="25"/>
        <v>Liberica</v>
      </c>
      <c r="O577" t="str">
        <f t="shared" si="26"/>
        <v>Medium</v>
      </c>
      <c r="P577" t="str">
        <f>_xlfn.XLOOKUP(C577,customers!$A$1:$A$1001,customers!$I$1:$I$1001,0)</f>
        <v>No</v>
      </c>
    </row>
    <row r="578" spans="1:16" x14ac:dyDescent="0.3">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INDEX(products!$A$1:$G$49,MATCH('Working Sheet'!$D578,products!$A$1:$A$49,0),MATCH('Working Sheet'!I$1,products!$A$1:$G$1,0))</f>
        <v>Ara</v>
      </c>
      <c r="J578" t="str">
        <f>INDEX(products!$A$1:$G$49,MATCH('Working Sheet'!$D578,products!$A$1:$A$49,0),MATCH('Working Sheet'!J$1,products!$A$1:$G$1,0))</f>
        <v>D</v>
      </c>
      <c r="K578" s="7">
        <f>INDEX(products!$A$1:$G$49,MATCH('Working Sheet'!$D578,products!$A$1:$A$49,0),MATCH('Working Sheet'!K$1,products!$A$1:$G$1,0))</f>
        <v>0.2</v>
      </c>
      <c r="L578" s="8">
        <f>INDEX(products!$A$1:$G$49,MATCH('Working Sheet'!$D578,products!$A$1:$A$49,0),MATCH('Working Sheet'!L$1,products!$A$1:$G$1,0))</f>
        <v>2.9849999999999999</v>
      </c>
      <c r="M578" s="8">
        <f t="shared" si="24"/>
        <v>17.91</v>
      </c>
      <c r="N578" s="4" t="str">
        <f t="shared" si="25"/>
        <v>Arabica</v>
      </c>
      <c r="O578" t="str">
        <f t="shared" si="26"/>
        <v>Dark</v>
      </c>
      <c r="P578" t="str">
        <f>_xlfn.XLOOKUP(C578,customers!$A$1:$A$1001,customers!$I$1:$I$1001,0)</f>
        <v>No</v>
      </c>
    </row>
    <row r="579" spans="1:16" x14ac:dyDescent="0.3">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INDEX(products!$A$1:$G$49,MATCH('Working Sheet'!$D579,products!$A$1:$A$49,0),MATCH('Working Sheet'!I$1,products!$A$1:$G$1,0))</f>
        <v>Lib</v>
      </c>
      <c r="J579" t="str">
        <f>INDEX(products!$A$1:$G$49,MATCH('Working Sheet'!$D579,products!$A$1:$A$49,0),MATCH('Working Sheet'!J$1,products!$A$1:$G$1,0))</f>
        <v>M</v>
      </c>
      <c r="K579" s="7">
        <f>INDEX(products!$A$1:$G$49,MATCH('Working Sheet'!$D579,products!$A$1:$A$49,0),MATCH('Working Sheet'!K$1,products!$A$1:$G$1,0))</f>
        <v>1</v>
      </c>
      <c r="L579" s="8">
        <f>INDEX(products!$A$1:$G$49,MATCH('Working Sheet'!$D579,products!$A$1:$A$49,0),MATCH('Working Sheet'!L$1,products!$A$1:$G$1,0))</f>
        <v>14.55</v>
      </c>
      <c r="M579" s="8">
        <f t="shared" ref="M579:M642" si="27">L579*E579</f>
        <v>58.2</v>
      </c>
      <c r="N579" s="4"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3">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INDEX(products!$A$1:$G$49,MATCH('Working Sheet'!$D580,products!$A$1:$A$49,0),MATCH('Working Sheet'!I$1,products!$A$1:$G$1,0))</f>
        <v>Exc</v>
      </c>
      <c r="J580" t="str">
        <f>INDEX(products!$A$1:$G$49,MATCH('Working Sheet'!$D580,products!$A$1:$A$49,0),MATCH('Working Sheet'!J$1,products!$A$1:$G$1,0))</f>
        <v>L</v>
      </c>
      <c r="K580" s="7">
        <f>INDEX(products!$A$1:$G$49,MATCH('Working Sheet'!$D580,products!$A$1:$A$49,0),MATCH('Working Sheet'!K$1,products!$A$1:$G$1,0))</f>
        <v>0.2</v>
      </c>
      <c r="L580" s="8">
        <f>INDEX(products!$A$1:$G$49,MATCH('Working Sheet'!$D580,products!$A$1:$A$49,0),MATCH('Working Sheet'!L$1,products!$A$1:$G$1,0))</f>
        <v>4.4550000000000001</v>
      </c>
      <c r="M580" s="8">
        <f t="shared" si="27"/>
        <v>13.365</v>
      </c>
      <c r="N580" s="4" t="str">
        <f t="shared" si="28"/>
        <v>Excelsa</v>
      </c>
      <c r="O580" t="str">
        <f t="shared" si="29"/>
        <v>Light</v>
      </c>
      <c r="P580" t="str">
        <f>_xlfn.XLOOKUP(C580,customers!$A$1:$A$1001,customers!$I$1:$I$1001,0)</f>
        <v>No</v>
      </c>
    </row>
    <row r="581" spans="1:16" x14ac:dyDescent="0.3">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INDEX(products!$A$1:$G$49,MATCH('Working Sheet'!$D581,products!$A$1:$A$49,0),MATCH('Working Sheet'!I$1,products!$A$1:$G$1,0))</f>
        <v>Ara</v>
      </c>
      <c r="J581" t="str">
        <f>INDEX(products!$A$1:$G$49,MATCH('Working Sheet'!$D581,products!$A$1:$A$49,0),MATCH('Working Sheet'!J$1,products!$A$1:$G$1,0))</f>
        <v>M</v>
      </c>
      <c r="K581" s="7">
        <f>INDEX(products!$A$1:$G$49,MATCH('Working Sheet'!$D581,products!$A$1:$A$49,0),MATCH('Working Sheet'!K$1,products!$A$1:$G$1,0))</f>
        <v>0.5</v>
      </c>
      <c r="L581" s="8">
        <f>INDEX(products!$A$1:$G$49,MATCH('Working Sheet'!$D581,products!$A$1:$A$49,0),MATCH('Working Sheet'!L$1,products!$A$1:$G$1,0))</f>
        <v>6.75</v>
      </c>
      <c r="M581" s="8">
        <f t="shared" si="27"/>
        <v>33.75</v>
      </c>
      <c r="N581" s="4" t="str">
        <f t="shared" si="28"/>
        <v>Arabica</v>
      </c>
      <c r="O581" t="str">
        <f t="shared" si="29"/>
        <v>Medium</v>
      </c>
      <c r="P581" t="str">
        <f>_xlfn.XLOOKUP(C581,customers!$A$1:$A$1001,customers!$I$1:$I$1001,0)</f>
        <v>No</v>
      </c>
    </row>
    <row r="582" spans="1:16" x14ac:dyDescent="0.3">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INDEX(products!$A$1:$G$49,MATCH('Working Sheet'!$D582,products!$A$1:$A$49,0),MATCH('Working Sheet'!I$1,products!$A$1:$G$1,0))</f>
        <v>Exc</v>
      </c>
      <c r="J582" t="str">
        <f>INDEX(products!$A$1:$G$49,MATCH('Working Sheet'!$D582,products!$A$1:$A$49,0),MATCH('Working Sheet'!J$1,products!$A$1:$G$1,0))</f>
        <v>L</v>
      </c>
      <c r="K582" s="7">
        <f>INDEX(products!$A$1:$G$49,MATCH('Working Sheet'!$D582,products!$A$1:$A$49,0),MATCH('Working Sheet'!K$1,products!$A$1:$G$1,0))</f>
        <v>1</v>
      </c>
      <c r="L582" s="8">
        <f>INDEX(products!$A$1:$G$49,MATCH('Working Sheet'!$D582,products!$A$1:$A$49,0),MATCH('Working Sheet'!L$1,products!$A$1:$G$1,0))</f>
        <v>14.85</v>
      </c>
      <c r="M582" s="8">
        <f t="shared" si="27"/>
        <v>44.55</v>
      </c>
      <c r="N582" s="4" t="str">
        <f t="shared" si="28"/>
        <v>Excelsa</v>
      </c>
      <c r="O582" t="str">
        <f t="shared" si="29"/>
        <v>Light</v>
      </c>
      <c r="P582" t="str">
        <f>_xlfn.XLOOKUP(C582,customers!$A$1:$A$1001,customers!$I$1:$I$1001,0)</f>
        <v>Yes</v>
      </c>
    </row>
    <row r="583" spans="1:16" x14ac:dyDescent="0.3">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INDEX(products!$A$1:$G$49,MATCH('Working Sheet'!$D583,products!$A$1:$A$49,0),MATCH('Working Sheet'!I$1,products!$A$1:$G$1,0))</f>
        <v>Exc</v>
      </c>
      <c r="J583" t="str">
        <f>INDEX(products!$A$1:$G$49,MATCH('Working Sheet'!$D583,products!$A$1:$A$49,0),MATCH('Working Sheet'!J$1,products!$A$1:$G$1,0))</f>
        <v>L</v>
      </c>
      <c r="K583" s="7">
        <f>INDEX(products!$A$1:$G$49,MATCH('Working Sheet'!$D583,products!$A$1:$A$49,0),MATCH('Working Sheet'!K$1,products!$A$1:$G$1,0))</f>
        <v>0.5</v>
      </c>
      <c r="L583" s="8">
        <f>INDEX(products!$A$1:$G$49,MATCH('Working Sheet'!$D583,products!$A$1:$A$49,0),MATCH('Working Sheet'!L$1,products!$A$1:$G$1,0))</f>
        <v>8.91</v>
      </c>
      <c r="M583" s="8">
        <f t="shared" si="27"/>
        <v>44.55</v>
      </c>
      <c r="N583" s="4" t="str">
        <f t="shared" si="28"/>
        <v>Excelsa</v>
      </c>
      <c r="O583" t="str">
        <f t="shared" si="29"/>
        <v>Light</v>
      </c>
      <c r="P583" t="str">
        <f>_xlfn.XLOOKUP(C583,customers!$A$1:$A$1001,customers!$I$1:$I$1001,0)</f>
        <v>Yes</v>
      </c>
    </row>
    <row r="584" spans="1:16" x14ac:dyDescent="0.3">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INDEX(products!$A$1:$G$49,MATCH('Working Sheet'!$D584,products!$A$1:$A$49,0),MATCH('Working Sheet'!I$1,products!$A$1:$G$1,0))</f>
        <v>Exc</v>
      </c>
      <c r="J584" t="str">
        <f>INDEX(products!$A$1:$G$49,MATCH('Working Sheet'!$D584,products!$A$1:$A$49,0),MATCH('Working Sheet'!J$1,products!$A$1:$G$1,0))</f>
        <v>D</v>
      </c>
      <c r="K584" s="7">
        <f>INDEX(products!$A$1:$G$49,MATCH('Working Sheet'!$D584,products!$A$1:$A$49,0),MATCH('Working Sheet'!K$1,products!$A$1:$G$1,0))</f>
        <v>1</v>
      </c>
      <c r="L584" s="8">
        <f>INDEX(products!$A$1:$G$49,MATCH('Working Sheet'!$D584,products!$A$1:$A$49,0),MATCH('Working Sheet'!L$1,products!$A$1:$G$1,0))</f>
        <v>12.15</v>
      </c>
      <c r="M584" s="8">
        <f t="shared" si="27"/>
        <v>60.75</v>
      </c>
      <c r="N584" s="4" t="str">
        <f t="shared" si="28"/>
        <v>Excelsa</v>
      </c>
      <c r="O584" t="str">
        <f t="shared" si="29"/>
        <v>Dark</v>
      </c>
      <c r="P584" t="str">
        <f>_xlfn.XLOOKUP(C584,customers!$A$1:$A$1001,customers!$I$1:$I$1001,0)</f>
        <v>No</v>
      </c>
    </row>
    <row r="585" spans="1:16" x14ac:dyDescent="0.3">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INDEX(products!$A$1:$G$49,MATCH('Working Sheet'!$D585,products!$A$1:$A$49,0),MATCH('Working Sheet'!I$1,products!$A$1:$G$1,0))</f>
        <v>Rob</v>
      </c>
      <c r="J585" t="str">
        <f>INDEX(products!$A$1:$G$49,MATCH('Working Sheet'!$D585,products!$A$1:$A$49,0),MATCH('Working Sheet'!J$1,products!$A$1:$G$1,0))</f>
        <v>L</v>
      </c>
      <c r="K585" s="7">
        <f>INDEX(products!$A$1:$G$49,MATCH('Working Sheet'!$D585,products!$A$1:$A$49,0),MATCH('Working Sheet'!K$1,products!$A$1:$G$1,0))</f>
        <v>0.2</v>
      </c>
      <c r="L585" s="8">
        <f>INDEX(products!$A$1:$G$49,MATCH('Working Sheet'!$D585,products!$A$1:$A$49,0),MATCH('Working Sheet'!L$1,products!$A$1:$G$1,0))</f>
        <v>3.5849999999999995</v>
      </c>
      <c r="M585" s="8">
        <f t="shared" si="27"/>
        <v>3.5849999999999995</v>
      </c>
      <c r="N585" s="4" t="str">
        <f t="shared" si="28"/>
        <v>Robusta</v>
      </c>
      <c r="O585" t="str">
        <f t="shared" si="29"/>
        <v>Light</v>
      </c>
      <c r="P585" t="str">
        <f>_xlfn.XLOOKUP(C585,customers!$A$1:$A$1001,customers!$I$1:$I$1001,0)</f>
        <v>Yes</v>
      </c>
    </row>
    <row r="586" spans="1:16" x14ac:dyDescent="0.3">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INDEX(products!$A$1:$G$49,MATCH('Working Sheet'!$D586,products!$A$1:$A$49,0),MATCH('Working Sheet'!I$1,products!$A$1:$G$1,0))</f>
        <v>Rob</v>
      </c>
      <c r="J586" t="str">
        <f>INDEX(products!$A$1:$G$49,MATCH('Working Sheet'!$D586,products!$A$1:$A$49,0),MATCH('Working Sheet'!J$1,products!$A$1:$G$1,0))</f>
        <v>L</v>
      </c>
      <c r="K586" s="7">
        <f>INDEX(products!$A$1:$G$49,MATCH('Working Sheet'!$D586,products!$A$1:$A$49,0),MATCH('Working Sheet'!K$1,products!$A$1:$G$1,0))</f>
        <v>0.2</v>
      </c>
      <c r="L586" s="8">
        <f>INDEX(products!$A$1:$G$49,MATCH('Working Sheet'!$D586,products!$A$1:$A$49,0),MATCH('Working Sheet'!L$1,products!$A$1:$G$1,0))</f>
        <v>3.5849999999999995</v>
      </c>
      <c r="M586" s="8">
        <f t="shared" si="27"/>
        <v>21.509999999999998</v>
      </c>
      <c r="N586" s="4" t="str">
        <f t="shared" si="28"/>
        <v>Robusta</v>
      </c>
      <c r="O586" t="str">
        <f t="shared" si="29"/>
        <v>Light</v>
      </c>
      <c r="P586" t="str">
        <f>_xlfn.XLOOKUP(C586,customers!$A$1:$A$1001,customers!$I$1:$I$1001,0)</f>
        <v>No</v>
      </c>
    </row>
    <row r="587" spans="1:16" x14ac:dyDescent="0.3">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INDEX(products!$A$1:$G$49,MATCH('Working Sheet'!$D587,products!$A$1:$A$49,0),MATCH('Working Sheet'!I$1,products!$A$1:$G$1,0))</f>
        <v>Exc</v>
      </c>
      <c r="J587" t="str">
        <f>INDEX(products!$A$1:$G$49,MATCH('Working Sheet'!$D587,products!$A$1:$A$49,0),MATCH('Working Sheet'!J$1,products!$A$1:$G$1,0))</f>
        <v>M</v>
      </c>
      <c r="K587" s="7">
        <f>INDEX(products!$A$1:$G$49,MATCH('Working Sheet'!$D587,products!$A$1:$A$49,0),MATCH('Working Sheet'!K$1,products!$A$1:$G$1,0))</f>
        <v>0.5</v>
      </c>
      <c r="L587" s="8">
        <f>INDEX(products!$A$1:$G$49,MATCH('Working Sheet'!$D587,products!$A$1:$A$49,0),MATCH('Working Sheet'!L$1,products!$A$1:$G$1,0))</f>
        <v>8.25</v>
      </c>
      <c r="M587" s="8">
        <f t="shared" si="27"/>
        <v>16.5</v>
      </c>
      <c r="N587" s="4" t="str">
        <f t="shared" si="28"/>
        <v>Excelsa</v>
      </c>
      <c r="O587" t="str">
        <f t="shared" si="29"/>
        <v>Medium</v>
      </c>
      <c r="P587" t="str">
        <f>_xlfn.XLOOKUP(C587,customers!$A$1:$A$1001,customers!$I$1:$I$1001,0)</f>
        <v>Yes</v>
      </c>
    </row>
    <row r="588" spans="1:16" x14ac:dyDescent="0.3">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INDEX(products!$A$1:$G$49,MATCH('Working Sheet'!$D588,products!$A$1:$A$49,0),MATCH('Working Sheet'!I$1,products!$A$1:$G$1,0))</f>
        <v>Rob</v>
      </c>
      <c r="J588" t="str">
        <f>INDEX(products!$A$1:$G$49,MATCH('Working Sheet'!$D588,products!$A$1:$A$49,0),MATCH('Working Sheet'!J$1,products!$A$1:$G$1,0))</f>
        <v>L</v>
      </c>
      <c r="K588" s="7">
        <f>INDEX(products!$A$1:$G$49,MATCH('Working Sheet'!$D588,products!$A$1:$A$49,0),MATCH('Working Sheet'!K$1,products!$A$1:$G$1,0))</f>
        <v>2.5</v>
      </c>
      <c r="L588" s="8">
        <f>INDEX(products!$A$1:$G$49,MATCH('Working Sheet'!$D588,products!$A$1:$A$49,0),MATCH('Working Sheet'!L$1,products!$A$1:$G$1,0))</f>
        <v>27.484999999999996</v>
      </c>
      <c r="M588" s="8">
        <f t="shared" si="27"/>
        <v>82.454999999999984</v>
      </c>
      <c r="N588" s="4" t="str">
        <f t="shared" si="28"/>
        <v>Robusta</v>
      </c>
      <c r="O588" t="str">
        <f t="shared" si="29"/>
        <v>Light</v>
      </c>
      <c r="P588" t="str">
        <f>_xlfn.XLOOKUP(C588,customers!$A$1:$A$1001,customers!$I$1:$I$1001,0)</f>
        <v>No</v>
      </c>
    </row>
    <row r="589" spans="1:16" x14ac:dyDescent="0.3">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INDEX(products!$A$1:$G$49,MATCH('Working Sheet'!$D589,products!$A$1:$A$49,0),MATCH('Working Sheet'!I$1,products!$A$1:$G$1,0))</f>
        <v>Lib</v>
      </c>
      <c r="J589" t="str">
        <f>INDEX(products!$A$1:$G$49,MATCH('Working Sheet'!$D589,products!$A$1:$A$49,0),MATCH('Working Sheet'!J$1,products!$A$1:$G$1,0))</f>
        <v>D</v>
      </c>
      <c r="K589" s="7">
        <f>INDEX(products!$A$1:$G$49,MATCH('Working Sheet'!$D589,products!$A$1:$A$49,0),MATCH('Working Sheet'!K$1,products!$A$1:$G$1,0))</f>
        <v>0.5</v>
      </c>
      <c r="L589" s="8">
        <f>INDEX(products!$A$1:$G$49,MATCH('Working Sheet'!$D589,products!$A$1:$A$49,0),MATCH('Working Sheet'!L$1,products!$A$1:$G$1,0))</f>
        <v>7.77</v>
      </c>
      <c r="M589" s="8">
        <f t="shared" si="27"/>
        <v>7.77</v>
      </c>
      <c r="N589" s="4" t="str">
        <f t="shared" si="28"/>
        <v>Liberica</v>
      </c>
      <c r="O589" t="str">
        <f t="shared" si="29"/>
        <v>Dark</v>
      </c>
      <c r="P589" t="str">
        <f>_xlfn.XLOOKUP(C589,customers!$A$1:$A$1001,customers!$I$1:$I$1001,0)</f>
        <v>Yes</v>
      </c>
    </row>
    <row r="590" spans="1:16" x14ac:dyDescent="0.3">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INDEX(products!$A$1:$G$49,MATCH('Working Sheet'!$D590,products!$A$1:$A$49,0),MATCH('Working Sheet'!I$1,products!$A$1:$G$1,0))</f>
        <v>Rob</v>
      </c>
      <c r="J590" t="str">
        <f>INDEX(products!$A$1:$G$49,MATCH('Working Sheet'!$D590,products!$A$1:$A$49,0),MATCH('Working Sheet'!J$1,products!$A$1:$G$1,0))</f>
        <v>M</v>
      </c>
      <c r="K590" s="7">
        <f>INDEX(products!$A$1:$G$49,MATCH('Working Sheet'!$D590,products!$A$1:$A$49,0),MATCH('Working Sheet'!K$1,products!$A$1:$G$1,0))</f>
        <v>0.5</v>
      </c>
      <c r="L590" s="8">
        <f>INDEX(products!$A$1:$G$49,MATCH('Working Sheet'!$D590,products!$A$1:$A$49,0),MATCH('Working Sheet'!L$1,products!$A$1:$G$1,0))</f>
        <v>5.97</v>
      </c>
      <c r="M590" s="8">
        <f t="shared" si="27"/>
        <v>11.94</v>
      </c>
      <c r="N590" s="4" t="str">
        <f t="shared" si="28"/>
        <v>Robusta</v>
      </c>
      <c r="O590" t="str">
        <f t="shared" si="29"/>
        <v>Medium</v>
      </c>
      <c r="P590" t="str">
        <f>_xlfn.XLOOKUP(C590,customers!$A$1:$A$1001,customers!$I$1:$I$1001,0)</f>
        <v>Yes</v>
      </c>
    </row>
    <row r="591" spans="1:16" x14ac:dyDescent="0.3">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INDEX(products!$A$1:$G$49,MATCH('Working Sheet'!$D591,products!$A$1:$A$49,0),MATCH('Working Sheet'!I$1,products!$A$1:$G$1,0))</f>
        <v>Exc</v>
      </c>
      <c r="J591" t="str">
        <f>INDEX(products!$A$1:$G$49,MATCH('Working Sheet'!$D591,products!$A$1:$A$49,0),MATCH('Working Sheet'!J$1,products!$A$1:$G$1,0))</f>
        <v>L</v>
      </c>
      <c r="K591" s="7">
        <f>INDEX(products!$A$1:$G$49,MATCH('Working Sheet'!$D591,products!$A$1:$A$49,0),MATCH('Working Sheet'!K$1,products!$A$1:$G$1,0))</f>
        <v>2.5</v>
      </c>
      <c r="L591" s="8">
        <f>INDEX(products!$A$1:$G$49,MATCH('Working Sheet'!$D591,products!$A$1:$A$49,0),MATCH('Working Sheet'!L$1,products!$A$1:$G$1,0))</f>
        <v>34.154999999999994</v>
      </c>
      <c r="M591" s="8">
        <f t="shared" si="27"/>
        <v>204.92999999999995</v>
      </c>
      <c r="N591" s="4" t="str">
        <f t="shared" si="28"/>
        <v>Excelsa</v>
      </c>
      <c r="O591" t="str">
        <f t="shared" si="29"/>
        <v>Light</v>
      </c>
      <c r="P591" t="str">
        <f>_xlfn.XLOOKUP(C591,customers!$A$1:$A$1001,customers!$I$1:$I$1001,0)</f>
        <v>No</v>
      </c>
    </row>
    <row r="592" spans="1:16" x14ac:dyDescent="0.3">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INDEX(products!$A$1:$G$49,MATCH('Working Sheet'!$D592,products!$A$1:$A$49,0),MATCH('Working Sheet'!I$1,products!$A$1:$G$1,0))</f>
        <v>Exc</v>
      </c>
      <c r="J592" t="str">
        <f>INDEX(products!$A$1:$G$49,MATCH('Working Sheet'!$D592,products!$A$1:$A$49,0),MATCH('Working Sheet'!J$1,products!$A$1:$G$1,0))</f>
        <v>M</v>
      </c>
      <c r="K592" s="7">
        <f>INDEX(products!$A$1:$G$49,MATCH('Working Sheet'!$D592,products!$A$1:$A$49,0),MATCH('Working Sheet'!K$1,products!$A$1:$G$1,0))</f>
        <v>2.5</v>
      </c>
      <c r="L592" s="8">
        <f>INDEX(products!$A$1:$G$49,MATCH('Working Sheet'!$D592,products!$A$1:$A$49,0),MATCH('Working Sheet'!L$1,products!$A$1:$G$1,0))</f>
        <v>31.624999999999996</v>
      </c>
      <c r="M592" s="8">
        <f t="shared" si="27"/>
        <v>63.249999999999993</v>
      </c>
      <c r="N592" s="4" t="str">
        <f t="shared" si="28"/>
        <v>Excelsa</v>
      </c>
      <c r="O592" t="str">
        <f t="shared" si="29"/>
        <v>Medium</v>
      </c>
      <c r="P592" t="str">
        <f>_xlfn.XLOOKUP(C592,customers!$A$1:$A$1001,customers!$I$1:$I$1001,0)</f>
        <v>Yes</v>
      </c>
    </row>
    <row r="593" spans="1:16" x14ac:dyDescent="0.3">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INDEX(products!$A$1:$G$49,MATCH('Working Sheet'!$D593,products!$A$1:$A$49,0),MATCH('Working Sheet'!I$1,products!$A$1:$G$1,0))</f>
        <v>Rob</v>
      </c>
      <c r="J593" t="str">
        <f>INDEX(products!$A$1:$G$49,MATCH('Working Sheet'!$D593,products!$A$1:$A$49,0),MATCH('Working Sheet'!J$1,products!$A$1:$G$1,0))</f>
        <v>D</v>
      </c>
      <c r="K593" s="7">
        <f>INDEX(products!$A$1:$G$49,MATCH('Working Sheet'!$D593,products!$A$1:$A$49,0),MATCH('Working Sheet'!K$1,products!$A$1:$G$1,0))</f>
        <v>0.2</v>
      </c>
      <c r="L593" s="8">
        <f>INDEX(products!$A$1:$G$49,MATCH('Working Sheet'!$D593,products!$A$1:$A$49,0),MATCH('Working Sheet'!L$1,products!$A$1:$G$1,0))</f>
        <v>2.6849999999999996</v>
      </c>
      <c r="M593" s="8">
        <f t="shared" si="27"/>
        <v>8.0549999999999997</v>
      </c>
      <c r="N593" s="4" t="str">
        <f t="shared" si="28"/>
        <v>Robusta</v>
      </c>
      <c r="O593" t="str">
        <f t="shared" si="29"/>
        <v>Dark</v>
      </c>
      <c r="P593" t="str">
        <f>_xlfn.XLOOKUP(C593,customers!$A$1:$A$1001,customers!$I$1:$I$1001,0)</f>
        <v>Yes</v>
      </c>
    </row>
    <row r="594" spans="1:16" x14ac:dyDescent="0.3">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INDEX(products!$A$1:$G$49,MATCH('Working Sheet'!$D594,products!$A$1:$A$49,0),MATCH('Working Sheet'!I$1,products!$A$1:$G$1,0))</f>
        <v>Ara</v>
      </c>
      <c r="J594" t="str">
        <f>INDEX(products!$A$1:$G$49,MATCH('Working Sheet'!$D594,products!$A$1:$A$49,0),MATCH('Working Sheet'!J$1,products!$A$1:$G$1,0))</f>
        <v>M</v>
      </c>
      <c r="K594" s="7">
        <f>INDEX(products!$A$1:$G$49,MATCH('Working Sheet'!$D594,products!$A$1:$A$49,0),MATCH('Working Sheet'!K$1,products!$A$1:$G$1,0))</f>
        <v>2.5</v>
      </c>
      <c r="L594" s="8">
        <f>INDEX(products!$A$1:$G$49,MATCH('Working Sheet'!$D594,products!$A$1:$A$49,0),MATCH('Working Sheet'!L$1,products!$A$1:$G$1,0))</f>
        <v>25.874999999999996</v>
      </c>
      <c r="M594" s="8">
        <f t="shared" si="27"/>
        <v>51.749999999999993</v>
      </c>
      <c r="N594" s="4" t="str">
        <f t="shared" si="28"/>
        <v>Arabica</v>
      </c>
      <c r="O594" t="str">
        <f t="shared" si="29"/>
        <v>Medium</v>
      </c>
      <c r="P594" t="str">
        <f>_xlfn.XLOOKUP(C594,customers!$A$1:$A$1001,customers!$I$1:$I$1001,0)</f>
        <v>No</v>
      </c>
    </row>
    <row r="595" spans="1:16" x14ac:dyDescent="0.3">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INDEX(products!$A$1:$G$49,MATCH('Working Sheet'!$D595,products!$A$1:$A$49,0),MATCH('Working Sheet'!I$1,products!$A$1:$G$1,0))</f>
        <v>Exc</v>
      </c>
      <c r="J595" t="str">
        <f>INDEX(products!$A$1:$G$49,MATCH('Working Sheet'!$D595,products!$A$1:$A$49,0),MATCH('Working Sheet'!J$1,products!$A$1:$G$1,0))</f>
        <v>D</v>
      </c>
      <c r="K595" s="7">
        <f>INDEX(products!$A$1:$G$49,MATCH('Working Sheet'!$D595,products!$A$1:$A$49,0),MATCH('Working Sheet'!K$1,products!$A$1:$G$1,0))</f>
        <v>2.5</v>
      </c>
      <c r="L595" s="8">
        <f>INDEX(products!$A$1:$G$49,MATCH('Working Sheet'!$D595,products!$A$1:$A$49,0),MATCH('Working Sheet'!L$1,products!$A$1:$G$1,0))</f>
        <v>27.945</v>
      </c>
      <c r="M595" s="8">
        <f t="shared" si="27"/>
        <v>27.945</v>
      </c>
      <c r="N595" s="4" t="str">
        <f t="shared" si="28"/>
        <v>Excelsa</v>
      </c>
      <c r="O595" t="str">
        <f t="shared" si="29"/>
        <v>Dark</v>
      </c>
      <c r="P595" t="str">
        <f>_xlfn.XLOOKUP(C595,customers!$A$1:$A$1001,customers!$I$1:$I$1001,0)</f>
        <v>Yes</v>
      </c>
    </row>
    <row r="596" spans="1:16" x14ac:dyDescent="0.3">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INDEX(products!$A$1:$G$49,MATCH('Working Sheet'!$D596,products!$A$1:$A$49,0),MATCH('Working Sheet'!I$1,products!$A$1:$G$1,0))</f>
        <v>Ara</v>
      </c>
      <c r="J596" t="str">
        <f>INDEX(products!$A$1:$G$49,MATCH('Working Sheet'!$D596,products!$A$1:$A$49,0),MATCH('Working Sheet'!J$1,products!$A$1:$G$1,0))</f>
        <v>L</v>
      </c>
      <c r="K596" s="7">
        <f>INDEX(products!$A$1:$G$49,MATCH('Working Sheet'!$D596,products!$A$1:$A$49,0),MATCH('Working Sheet'!K$1,products!$A$1:$G$1,0))</f>
        <v>2.5</v>
      </c>
      <c r="L596" s="8">
        <f>INDEX(products!$A$1:$G$49,MATCH('Working Sheet'!$D596,products!$A$1:$A$49,0),MATCH('Working Sheet'!L$1,products!$A$1:$G$1,0))</f>
        <v>29.784999999999997</v>
      </c>
      <c r="M596" s="8">
        <f t="shared" si="27"/>
        <v>59.569999999999993</v>
      </c>
      <c r="N596" s="4" t="str">
        <f t="shared" si="28"/>
        <v>Arabica</v>
      </c>
      <c r="O596" t="str">
        <f t="shared" si="29"/>
        <v>Light</v>
      </c>
      <c r="P596" t="str">
        <f>_xlfn.XLOOKUP(C596,customers!$A$1:$A$1001,customers!$I$1:$I$1001,0)</f>
        <v>No</v>
      </c>
    </row>
    <row r="597" spans="1:16" x14ac:dyDescent="0.3">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INDEX(products!$A$1:$G$49,MATCH('Working Sheet'!$D597,products!$A$1:$A$49,0),MATCH('Working Sheet'!I$1,products!$A$1:$G$1,0))</f>
        <v>Exc</v>
      </c>
      <c r="J597" t="str">
        <f>INDEX(products!$A$1:$G$49,MATCH('Working Sheet'!$D597,products!$A$1:$A$49,0),MATCH('Working Sheet'!J$1,products!$A$1:$G$1,0))</f>
        <v>L</v>
      </c>
      <c r="K597" s="7">
        <f>INDEX(products!$A$1:$G$49,MATCH('Working Sheet'!$D597,products!$A$1:$A$49,0),MATCH('Working Sheet'!K$1,products!$A$1:$G$1,0))</f>
        <v>1</v>
      </c>
      <c r="L597" s="8">
        <f>INDEX(products!$A$1:$G$49,MATCH('Working Sheet'!$D597,products!$A$1:$A$49,0),MATCH('Working Sheet'!L$1,products!$A$1:$G$1,0))</f>
        <v>14.85</v>
      </c>
      <c r="M597" s="8">
        <f t="shared" si="27"/>
        <v>14.85</v>
      </c>
      <c r="N597" s="4" t="str">
        <f t="shared" si="28"/>
        <v>Excelsa</v>
      </c>
      <c r="O597" t="str">
        <f t="shared" si="29"/>
        <v>Light</v>
      </c>
      <c r="P597" t="str">
        <f>_xlfn.XLOOKUP(C597,customers!$A$1:$A$1001,customers!$I$1:$I$1001,0)</f>
        <v>No</v>
      </c>
    </row>
    <row r="598" spans="1:16" x14ac:dyDescent="0.3">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INDEX(products!$A$1:$G$49,MATCH('Working Sheet'!$D598,products!$A$1:$A$49,0),MATCH('Working Sheet'!I$1,products!$A$1:$G$1,0))</f>
        <v>Ara</v>
      </c>
      <c r="J598" t="str">
        <f>INDEX(products!$A$1:$G$49,MATCH('Working Sheet'!$D598,products!$A$1:$A$49,0),MATCH('Working Sheet'!J$1,products!$A$1:$G$1,0))</f>
        <v>M</v>
      </c>
      <c r="K598" s="7">
        <f>INDEX(products!$A$1:$G$49,MATCH('Working Sheet'!$D598,products!$A$1:$A$49,0),MATCH('Working Sheet'!K$1,products!$A$1:$G$1,0))</f>
        <v>0.5</v>
      </c>
      <c r="L598" s="8">
        <f>INDEX(products!$A$1:$G$49,MATCH('Working Sheet'!$D598,products!$A$1:$A$49,0),MATCH('Working Sheet'!L$1,products!$A$1:$G$1,0))</f>
        <v>6.75</v>
      </c>
      <c r="M598" s="8">
        <f t="shared" si="27"/>
        <v>33.75</v>
      </c>
      <c r="N598" s="4" t="str">
        <f t="shared" si="28"/>
        <v>Arabica</v>
      </c>
      <c r="O598" t="str">
        <f t="shared" si="29"/>
        <v>Medium</v>
      </c>
      <c r="P598" t="str">
        <f>_xlfn.XLOOKUP(C598,customers!$A$1:$A$1001,customers!$I$1:$I$1001,0)</f>
        <v>No</v>
      </c>
    </row>
    <row r="599" spans="1:16" x14ac:dyDescent="0.3">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INDEX(products!$A$1:$G$49,MATCH('Working Sheet'!$D599,products!$A$1:$A$49,0),MATCH('Working Sheet'!I$1,products!$A$1:$G$1,0))</f>
        <v>Lib</v>
      </c>
      <c r="J599" t="str">
        <f>INDEX(products!$A$1:$G$49,MATCH('Working Sheet'!$D599,products!$A$1:$A$49,0),MATCH('Working Sheet'!J$1,products!$A$1:$G$1,0))</f>
        <v>L</v>
      </c>
      <c r="K599" s="7">
        <f>INDEX(products!$A$1:$G$49,MATCH('Working Sheet'!$D599,products!$A$1:$A$49,0),MATCH('Working Sheet'!K$1,products!$A$1:$G$1,0))</f>
        <v>2.5</v>
      </c>
      <c r="L599" s="8">
        <f>INDEX(products!$A$1:$G$49,MATCH('Working Sheet'!$D599,products!$A$1:$A$49,0),MATCH('Working Sheet'!L$1,products!$A$1:$G$1,0))</f>
        <v>36.454999999999998</v>
      </c>
      <c r="M599" s="8">
        <f t="shared" si="27"/>
        <v>145.82</v>
      </c>
      <c r="N599" s="4" t="str">
        <f t="shared" si="28"/>
        <v>Liberica</v>
      </c>
      <c r="O599" t="str">
        <f t="shared" si="29"/>
        <v>Light</v>
      </c>
      <c r="P599" t="str">
        <f>_xlfn.XLOOKUP(C599,customers!$A$1:$A$1001,customers!$I$1:$I$1001,0)</f>
        <v>Yes</v>
      </c>
    </row>
    <row r="600" spans="1:16" x14ac:dyDescent="0.3">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INDEX(products!$A$1:$G$49,MATCH('Working Sheet'!$D600,products!$A$1:$A$49,0),MATCH('Working Sheet'!I$1,products!$A$1:$G$1,0))</f>
        <v>Rob</v>
      </c>
      <c r="J600" t="str">
        <f>INDEX(products!$A$1:$G$49,MATCH('Working Sheet'!$D600,products!$A$1:$A$49,0),MATCH('Working Sheet'!J$1,products!$A$1:$G$1,0))</f>
        <v>M</v>
      </c>
      <c r="K600" s="7">
        <f>INDEX(products!$A$1:$G$49,MATCH('Working Sheet'!$D600,products!$A$1:$A$49,0),MATCH('Working Sheet'!K$1,products!$A$1:$G$1,0))</f>
        <v>0.2</v>
      </c>
      <c r="L600" s="8">
        <f>INDEX(products!$A$1:$G$49,MATCH('Working Sheet'!$D600,products!$A$1:$A$49,0),MATCH('Working Sheet'!L$1,products!$A$1:$G$1,0))</f>
        <v>2.9849999999999999</v>
      </c>
      <c r="M600" s="8">
        <f t="shared" si="27"/>
        <v>11.94</v>
      </c>
      <c r="N600" s="4" t="str">
        <f t="shared" si="28"/>
        <v>Robusta</v>
      </c>
      <c r="O600" t="str">
        <f t="shared" si="29"/>
        <v>Medium</v>
      </c>
      <c r="P600" t="str">
        <f>_xlfn.XLOOKUP(C600,customers!$A$1:$A$1001,customers!$I$1:$I$1001,0)</f>
        <v>Yes</v>
      </c>
    </row>
    <row r="601" spans="1:16" x14ac:dyDescent="0.3">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INDEX(products!$A$1:$G$49,MATCH('Working Sheet'!$D601,products!$A$1:$A$49,0),MATCH('Working Sheet'!I$1,products!$A$1:$G$1,0))</f>
        <v>Ara</v>
      </c>
      <c r="J601" t="str">
        <f>INDEX(products!$A$1:$G$49,MATCH('Working Sheet'!$D601,products!$A$1:$A$49,0),MATCH('Working Sheet'!J$1,products!$A$1:$G$1,0))</f>
        <v>D</v>
      </c>
      <c r="K601" s="7">
        <f>INDEX(products!$A$1:$G$49,MATCH('Working Sheet'!$D601,products!$A$1:$A$49,0),MATCH('Working Sheet'!K$1,products!$A$1:$G$1,0))</f>
        <v>0.2</v>
      </c>
      <c r="L601" s="8">
        <f>INDEX(products!$A$1:$G$49,MATCH('Working Sheet'!$D601,products!$A$1:$A$49,0),MATCH('Working Sheet'!L$1,products!$A$1:$G$1,0))</f>
        <v>2.9849999999999999</v>
      </c>
      <c r="M601" s="8">
        <f t="shared" si="27"/>
        <v>11.94</v>
      </c>
      <c r="N601" s="4" t="str">
        <f t="shared" si="28"/>
        <v>Arabica</v>
      </c>
      <c r="O601" t="str">
        <f t="shared" si="29"/>
        <v>Dark</v>
      </c>
      <c r="P601" t="str">
        <f>_xlfn.XLOOKUP(C601,customers!$A$1:$A$1001,customers!$I$1:$I$1001,0)</f>
        <v>Yes</v>
      </c>
    </row>
    <row r="602" spans="1:16" x14ac:dyDescent="0.3">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INDEX(products!$A$1:$G$49,MATCH('Working Sheet'!$D602,products!$A$1:$A$49,0),MATCH('Working Sheet'!I$1,products!$A$1:$G$1,0))</f>
        <v>Lib</v>
      </c>
      <c r="J602" t="str">
        <f>INDEX(products!$A$1:$G$49,MATCH('Working Sheet'!$D602,products!$A$1:$A$49,0),MATCH('Working Sheet'!J$1,products!$A$1:$G$1,0))</f>
        <v>D</v>
      </c>
      <c r="K602" s="7">
        <f>INDEX(products!$A$1:$G$49,MATCH('Working Sheet'!$D602,products!$A$1:$A$49,0),MATCH('Working Sheet'!K$1,products!$A$1:$G$1,0))</f>
        <v>0.5</v>
      </c>
      <c r="L602" s="8">
        <f>INDEX(products!$A$1:$G$49,MATCH('Working Sheet'!$D602,products!$A$1:$A$49,0),MATCH('Working Sheet'!L$1,products!$A$1:$G$1,0))</f>
        <v>7.77</v>
      </c>
      <c r="M602" s="8">
        <f t="shared" si="27"/>
        <v>7.77</v>
      </c>
      <c r="N602" s="4" t="str">
        <f t="shared" si="28"/>
        <v>Liberica</v>
      </c>
      <c r="O602" t="str">
        <f t="shared" si="29"/>
        <v>Dark</v>
      </c>
      <c r="P602" t="str">
        <f>_xlfn.XLOOKUP(C602,customers!$A$1:$A$1001,customers!$I$1:$I$1001,0)</f>
        <v>No</v>
      </c>
    </row>
    <row r="603" spans="1:16" x14ac:dyDescent="0.3">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INDEX(products!$A$1:$G$49,MATCH('Working Sheet'!$D603,products!$A$1:$A$49,0),MATCH('Working Sheet'!I$1,products!$A$1:$G$1,0))</f>
        <v>Rob</v>
      </c>
      <c r="J603" t="str">
        <f>INDEX(products!$A$1:$G$49,MATCH('Working Sheet'!$D603,products!$A$1:$A$49,0),MATCH('Working Sheet'!J$1,products!$A$1:$G$1,0))</f>
        <v>L</v>
      </c>
      <c r="K603" s="7">
        <f>INDEX(products!$A$1:$G$49,MATCH('Working Sheet'!$D603,products!$A$1:$A$49,0),MATCH('Working Sheet'!K$1,products!$A$1:$G$1,0))</f>
        <v>2.5</v>
      </c>
      <c r="L603" s="8">
        <f>INDEX(products!$A$1:$G$49,MATCH('Working Sheet'!$D603,products!$A$1:$A$49,0),MATCH('Working Sheet'!L$1,products!$A$1:$G$1,0))</f>
        <v>27.484999999999996</v>
      </c>
      <c r="M603" s="8">
        <f t="shared" si="27"/>
        <v>109.93999999999998</v>
      </c>
      <c r="N603" s="4" t="str">
        <f t="shared" si="28"/>
        <v>Robusta</v>
      </c>
      <c r="O603" t="str">
        <f t="shared" si="29"/>
        <v>Light</v>
      </c>
      <c r="P603" t="str">
        <f>_xlfn.XLOOKUP(C603,customers!$A$1:$A$1001,customers!$I$1:$I$1001,0)</f>
        <v>Yes</v>
      </c>
    </row>
    <row r="604" spans="1:16" x14ac:dyDescent="0.3">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INDEX(products!$A$1:$G$49,MATCH('Working Sheet'!$D604,products!$A$1:$A$49,0),MATCH('Working Sheet'!I$1,products!$A$1:$G$1,0))</f>
        <v>Exc</v>
      </c>
      <c r="J604" t="str">
        <f>INDEX(products!$A$1:$G$49,MATCH('Working Sheet'!$D604,products!$A$1:$A$49,0),MATCH('Working Sheet'!J$1,products!$A$1:$G$1,0))</f>
        <v>L</v>
      </c>
      <c r="K604" s="7">
        <f>INDEX(products!$A$1:$G$49,MATCH('Working Sheet'!$D604,products!$A$1:$A$49,0),MATCH('Working Sheet'!K$1,products!$A$1:$G$1,0))</f>
        <v>0.2</v>
      </c>
      <c r="L604" s="8">
        <f>INDEX(products!$A$1:$G$49,MATCH('Working Sheet'!$D604,products!$A$1:$A$49,0),MATCH('Working Sheet'!L$1,products!$A$1:$G$1,0))</f>
        <v>4.4550000000000001</v>
      </c>
      <c r="M604" s="8">
        <f t="shared" si="27"/>
        <v>22.274999999999999</v>
      </c>
      <c r="N604" s="4" t="str">
        <f t="shared" si="28"/>
        <v>Excelsa</v>
      </c>
      <c r="O604" t="str">
        <f t="shared" si="29"/>
        <v>Light</v>
      </c>
      <c r="P604" t="str">
        <f>_xlfn.XLOOKUP(C604,customers!$A$1:$A$1001,customers!$I$1:$I$1001,0)</f>
        <v>Yes</v>
      </c>
    </row>
    <row r="605" spans="1:16" x14ac:dyDescent="0.3">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INDEX(products!$A$1:$G$49,MATCH('Working Sheet'!$D605,products!$A$1:$A$49,0),MATCH('Working Sheet'!I$1,products!$A$1:$G$1,0))</f>
        <v>Rob</v>
      </c>
      <c r="J605" t="str">
        <f>INDEX(products!$A$1:$G$49,MATCH('Working Sheet'!$D605,products!$A$1:$A$49,0),MATCH('Working Sheet'!J$1,products!$A$1:$G$1,0))</f>
        <v>M</v>
      </c>
      <c r="K605" s="7">
        <f>INDEX(products!$A$1:$G$49,MATCH('Working Sheet'!$D605,products!$A$1:$A$49,0),MATCH('Working Sheet'!K$1,products!$A$1:$G$1,0))</f>
        <v>0.2</v>
      </c>
      <c r="L605" s="8">
        <f>INDEX(products!$A$1:$G$49,MATCH('Working Sheet'!$D605,products!$A$1:$A$49,0),MATCH('Working Sheet'!L$1,products!$A$1:$G$1,0))</f>
        <v>2.9849999999999999</v>
      </c>
      <c r="M605" s="8">
        <f t="shared" si="27"/>
        <v>8.9550000000000001</v>
      </c>
      <c r="N605" s="4" t="str">
        <f t="shared" si="28"/>
        <v>Robusta</v>
      </c>
      <c r="O605" t="str">
        <f t="shared" si="29"/>
        <v>Medium</v>
      </c>
      <c r="P605" t="str">
        <f>_xlfn.XLOOKUP(C605,customers!$A$1:$A$1001,customers!$I$1:$I$1001,0)</f>
        <v>No</v>
      </c>
    </row>
    <row r="606" spans="1:16" x14ac:dyDescent="0.3">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INDEX(products!$A$1:$G$49,MATCH('Working Sheet'!$D606,products!$A$1:$A$49,0),MATCH('Working Sheet'!I$1,products!$A$1:$G$1,0))</f>
        <v>Lib</v>
      </c>
      <c r="J606" t="str">
        <f>INDEX(products!$A$1:$G$49,MATCH('Working Sheet'!$D606,products!$A$1:$A$49,0),MATCH('Working Sheet'!J$1,products!$A$1:$G$1,0))</f>
        <v>D</v>
      </c>
      <c r="K606" s="7">
        <f>INDEX(products!$A$1:$G$49,MATCH('Working Sheet'!$D606,products!$A$1:$A$49,0),MATCH('Working Sheet'!K$1,products!$A$1:$G$1,0))</f>
        <v>2.5</v>
      </c>
      <c r="L606" s="8">
        <f>INDEX(products!$A$1:$G$49,MATCH('Working Sheet'!$D606,products!$A$1:$A$49,0),MATCH('Working Sheet'!L$1,products!$A$1:$G$1,0))</f>
        <v>29.784999999999997</v>
      </c>
      <c r="M606" s="8">
        <f t="shared" si="27"/>
        <v>119.13999999999999</v>
      </c>
      <c r="N606" s="4" t="str">
        <f t="shared" si="28"/>
        <v>Liberica</v>
      </c>
      <c r="O606" t="str">
        <f t="shared" si="29"/>
        <v>Dark</v>
      </c>
      <c r="P606" t="str">
        <f>_xlfn.XLOOKUP(C606,customers!$A$1:$A$1001,customers!$I$1:$I$1001,0)</f>
        <v>No</v>
      </c>
    </row>
    <row r="607" spans="1:16" x14ac:dyDescent="0.3">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INDEX(products!$A$1:$G$49,MATCH('Working Sheet'!$D607,products!$A$1:$A$49,0),MATCH('Working Sheet'!I$1,products!$A$1:$G$1,0))</f>
        <v>Ara</v>
      </c>
      <c r="J607" t="str">
        <f>INDEX(products!$A$1:$G$49,MATCH('Working Sheet'!$D607,products!$A$1:$A$49,0),MATCH('Working Sheet'!J$1,products!$A$1:$G$1,0))</f>
        <v>L</v>
      </c>
      <c r="K607" s="7">
        <f>INDEX(products!$A$1:$G$49,MATCH('Working Sheet'!$D607,products!$A$1:$A$49,0),MATCH('Working Sheet'!K$1,products!$A$1:$G$1,0))</f>
        <v>2.5</v>
      </c>
      <c r="L607" s="8">
        <f>INDEX(products!$A$1:$G$49,MATCH('Working Sheet'!$D607,products!$A$1:$A$49,0),MATCH('Working Sheet'!L$1,products!$A$1:$G$1,0))</f>
        <v>29.784999999999997</v>
      </c>
      <c r="M607" s="8">
        <f t="shared" si="27"/>
        <v>148.92499999999998</v>
      </c>
      <c r="N607" s="4" t="str">
        <f t="shared" si="28"/>
        <v>Arabica</v>
      </c>
      <c r="O607" t="str">
        <f t="shared" si="29"/>
        <v>Light</v>
      </c>
      <c r="P607" t="str">
        <f>_xlfn.XLOOKUP(C607,customers!$A$1:$A$1001,customers!$I$1:$I$1001,0)</f>
        <v>Yes</v>
      </c>
    </row>
    <row r="608" spans="1:16" x14ac:dyDescent="0.3">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INDEX(products!$A$1:$G$49,MATCH('Working Sheet'!$D608,products!$A$1:$A$49,0),MATCH('Working Sheet'!I$1,products!$A$1:$G$1,0))</f>
        <v>Lib</v>
      </c>
      <c r="J608" t="str">
        <f>INDEX(products!$A$1:$G$49,MATCH('Working Sheet'!$D608,products!$A$1:$A$49,0),MATCH('Working Sheet'!J$1,products!$A$1:$G$1,0))</f>
        <v>L</v>
      </c>
      <c r="K608" s="7">
        <f>INDEX(products!$A$1:$G$49,MATCH('Working Sheet'!$D608,products!$A$1:$A$49,0),MATCH('Working Sheet'!K$1,products!$A$1:$G$1,0))</f>
        <v>2.5</v>
      </c>
      <c r="L608" s="8">
        <f>INDEX(products!$A$1:$G$49,MATCH('Working Sheet'!$D608,products!$A$1:$A$49,0),MATCH('Working Sheet'!L$1,products!$A$1:$G$1,0))</f>
        <v>36.454999999999998</v>
      </c>
      <c r="M608" s="8">
        <f t="shared" si="27"/>
        <v>109.36499999999999</v>
      </c>
      <c r="N608" s="4" t="str">
        <f t="shared" si="28"/>
        <v>Liberica</v>
      </c>
      <c r="O608" t="str">
        <f t="shared" si="29"/>
        <v>Light</v>
      </c>
      <c r="P608" t="str">
        <f>_xlfn.XLOOKUP(C608,customers!$A$1:$A$1001,customers!$I$1:$I$1001,0)</f>
        <v>Yes</v>
      </c>
    </row>
    <row r="609" spans="1:16" x14ac:dyDescent="0.3">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INDEX(products!$A$1:$G$49,MATCH('Working Sheet'!$D609,products!$A$1:$A$49,0),MATCH('Working Sheet'!I$1,products!$A$1:$G$1,0))</f>
        <v>Exc</v>
      </c>
      <c r="J609" t="str">
        <f>INDEX(products!$A$1:$G$49,MATCH('Working Sheet'!$D609,products!$A$1:$A$49,0),MATCH('Working Sheet'!J$1,products!$A$1:$G$1,0))</f>
        <v>D</v>
      </c>
      <c r="K609" s="7">
        <f>INDEX(products!$A$1:$G$49,MATCH('Working Sheet'!$D609,products!$A$1:$A$49,0),MATCH('Working Sheet'!K$1,products!$A$1:$G$1,0))</f>
        <v>0.2</v>
      </c>
      <c r="L609" s="8">
        <f>INDEX(products!$A$1:$G$49,MATCH('Working Sheet'!$D609,products!$A$1:$A$49,0),MATCH('Working Sheet'!L$1,products!$A$1:$G$1,0))</f>
        <v>3.645</v>
      </c>
      <c r="M609" s="8">
        <f t="shared" si="27"/>
        <v>3.645</v>
      </c>
      <c r="N609" s="4" t="str">
        <f t="shared" si="28"/>
        <v>Excelsa</v>
      </c>
      <c r="O609" t="str">
        <f t="shared" si="29"/>
        <v>Dark</v>
      </c>
      <c r="P609" t="str">
        <f>_xlfn.XLOOKUP(C609,customers!$A$1:$A$1001,customers!$I$1:$I$1001,0)</f>
        <v>Yes</v>
      </c>
    </row>
    <row r="610" spans="1:16" x14ac:dyDescent="0.3">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INDEX(products!$A$1:$G$49,MATCH('Working Sheet'!$D610,products!$A$1:$A$49,0),MATCH('Working Sheet'!I$1,products!$A$1:$G$1,0))</f>
        <v>Exc</v>
      </c>
      <c r="J610" t="str">
        <f>INDEX(products!$A$1:$G$49,MATCH('Working Sheet'!$D610,products!$A$1:$A$49,0),MATCH('Working Sheet'!J$1,products!$A$1:$G$1,0))</f>
        <v>D</v>
      </c>
      <c r="K610" s="7">
        <f>INDEX(products!$A$1:$G$49,MATCH('Working Sheet'!$D610,products!$A$1:$A$49,0),MATCH('Working Sheet'!K$1,products!$A$1:$G$1,0))</f>
        <v>2.5</v>
      </c>
      <c r="L610" s="8">
        <f>INDEX(products!$A$1:$G$49,MATCH('Working Sheet'!$D610,products!$A$1:$A$49,0),MATCH('Working Sheet'!L$1,products!$A$1:$G$1,0))</f>
        <v>27.945</v>
      </c>
      <c r="M610" s="8">
        <f t="shared" si="27"/>
        <v>55.89</v>
      </c>
      <c r="N610" s="4" t="str">
        <f t="shared" si="28"/>
        <v>Excelsa</v>
      </c>
      <c r="O610" t="str">
        <f t="shared" si="29"/>
        <v>Dark</v>
      </c>
      <c r="P610" t="str">
        <f>_xlfn.XLOOKUP(C610,customers!$A$1:$A$1001,customers!$I$1:$I$1001,0)</f>
        <v>No</v>
      </c>
    </row>
    <row r="611" spans="1:16" x14ac:dyDescent="0.3">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INDEX(products!$A$1:$G$49,MATCH('Working Sheet'!$D611,products!$A$1:$A$49,0),MATCH('Working Sheet'!I$1,products!$A$1:$G$1,0))</f>
        <v>Lib</v>
      </c>
      <c r="J611" t="str">
        <f>INDEX(products!$A$1:$G$49,MATCH('Working Sheet'!$D611,products!$A$1:$A$49,0),MATCH('Working Sheet'!J$1,products!$A$1:$G$1,0))</f>
        <v>M</v>
      </c>
      <c r="K611" s="7">
        <f>INDEX(products!$A$1:$G$49,MATCH('Working Sheet'!$D611,products!$A$1:$A$49,0),MATCH('Working Sheet'!K$1,products!$A$1:$G$1,0))</f>
        <v>0.2</v>
      </c>
      <c r="L611" s="8">
        <f>INDEX(products!$A$1:$G$49,MATCH('Working Sheet'!$D611,products!$A$1:$A$49,0),MATCH('Working Sheet'!L$1,products!$A$1:$G$1,0))</f>
        <v>4.3650000000000002</v>
      </c>
      <c r="M611" s="8">
        <f t="shared" si="27"/>
        <v>26.19</v>
      </c>
      <c r="N611" s="4" t="str">
        <f t="shared" si="28"/>
        <v>Liberica</v>
      </c>
      <c r="O611" t="str">
        <f t="shared" si="29"/>
        <v>Medium</v>
      </c>
      <c r="P611" t="str">
        <f>_xlfn.XLOOKUP(C611,customers!$A$1:$A$1001,customers!$I$1:$I$1001,0)</f>
        <v>Yes</v>
      </c>
    </row>
    <row r="612" spans="1:16" x14ac:dyDescent="0.3">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INDEX(products!$A$1:$G$49,MATCH('Working Sheet'!$D612,products!$A$1:$A$49,0),MATCH('Working Sheet'!I$1,products!$A$1:$G$1,0))</f>
        <v>Rob</v>
      </c>
      <c r="J612" t="str">
        <f>INDEX(products!$A$1:$G$49,MATCH('Working Sheet'!$D612,products!$A$1:$A$49,0),MATCH('Working Sheet'!J$1,products!$A$1:$G$1,0))</f>
        <v>M</v>
      </c>
      <c r="K612" s="7">
        <f>INDEX(products!$A$1:$G$49,MATCH('Working Sheet'!$D612,products!$A$1:$A$49,0),MATCH('Working Sheet'!K$1,products!$A$1:$G$1,0))</f>
        <v>1</v>
      </c>
      <c r="L612" s="8">
        <f>INDEX(products!$A$1:$G$49,MATCH('Working Sheet'!$D612,products!$A$1:$A$49,0),MATCH('Working Sheet'!L$1,products!$A$1:$G$1,0))</f>
        <v>9.9499999999999993</v>
      </c>
      <c r="M612" s="8">
        <f t="shared" si="27"/>
        <v>39.799999999999997</v>
      </c>
      <c r="N612" s="4" t="str">
        <f t="shared" si="28"/>
        <v>Robusta</v>
      </c>
      <c r="O612" t="str">
        <f t="shared" si="29"/>
        <v>Medium</v>
      </c>
      <c r="P612" t="str">
        <f>_xlfn.XLOOKUP(C612,customers!$A$1:$A$1001,customers!$I$1:$I$1001,0)</f>
        <v>No</v>
      </c>
    </row>
    <row r="613" spans="1:16" x14ac:dyDescent="0.3">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INDEX(products!$A$1:$G$49,MATCH('Working Sheet'!$D613,products!$A$1:$A$49,0),MATCH('Working Sheet'!I$1,products!$A$1:$G$1,0))</f>
        <v>Exc</v>
      </c>
      <c r="J613" t="str">
        <f>INDEX(products!$A$1:$G$49,MATCH('Working Sheet'!$D613,products!$A$1:$A$49,0),MATCH('Working Sheet'!J$1,products!$A$1:$G$1,0))</f>
        <v>L</v>
      </c>
      <c r="K613" s="7">
        <f>INDEX(products!$A$1:$G$49,MATCH('Working Sheet'!$D613,products!$A$1:$A$49,0),MATCH('Working Sheet'!K$1,products!$A$1:$G$1,0))</f>
        <v>2.5</v>
      </c>
      <c r="L613" s="8">
        <f>INDEX(products!$A$1:$G$49,MATCH('Working Sheet'!$D613,products!$A$1:$A$49,0),MATCH('Working Sheet'!L$1,products!$A$1:$G$1,0))</f>
        <v>34.154999999999994</v>
      </c>
      <c r="M613" s="8">
        <f t="shared" si="27"/>
        <v>68.309999999999988</v>
      </c>
      <c r="N613" s="4" t="str">
        <f t="shared" si="28"/>
        <v>Excelsa</v>
      </c>
      <c r="O613" t="str">
        <f t="shared" si="29"/>
        <v>Light</v>
      </c>
      <c r="P613" t="str">
        <f>_xlfn.XLOOKUP(C613,customers!$A$1:$A$1001,customers!$I$1:$I$1001,0)</f>
        <v>No</v>
      </c>
    </row>
    <row r="614" spans="1:16" x14ac:dyDescent="0.3">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INDEX(products!$A$1:$G$49,MATCH('Working Sheet'!$D614,products!$A$1:$A$49,0),MATCH('Working Sheet'!I$1,products!$A$1:$G$1,0))</f>
        <v>Ara</v>
      </c>
      <c r="J614" t="str">
        <f>INDEX(products!$A$1:$G$49,MATCH('Working Sheet'!$D614,products!$A$1:$A$49,0),MATCH('Working Sheet'!J$1,products!$A$1:$G$1,0))</f>
        <v>M</v>
      </c>
      <c r="K614" s="7">
        <f>INDEX(products!$A$1:$G$49,MATCH('Working Sheet'!$D614,products!$A$1:$A$49,0),MATCH('Working Sheet'!K$1,products!$A$1:$G$1,0))</f>
        <v>0.2</v>
      </c>
      <c r="L614" s="8">
        <f>INDEX(products!$A$1:$G$49,MATCH('Working Sheet'!$D614,products!$A$1:$A$49,0),MATCH('Working Sheet'!L$1,products!$A$1:$G$1,0))</f>
        <v>3.375</v>
      </c>
      <c r="M614" s="8">
        <f t="shared" si="27"/>
        <v>13.5</v>
      </c>
      <c r="N614" s="4" t="str">
        <f t="shared" si="28"/>
        <v>Arabica</v>
      </c>
      <c r="O614" t="str">
        <f t="shared" si="29"/>
        <v>Medium</v>
      </c>
      <c r="P614" t="str">
        <f>_xlfn.XLOOKUP(C614,customers!$A$1:$A$1001,customers!$I$1:$I$1001,0)</f>
        <v>No</v>
      </c>
    </row>
    <row r="615" spans="1:16" x14ac:dyDescent="0.3">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INDEX(products!$A$1:$G$49,MATCH('Working Sheet'!$D615,products!$A$1:$A$49,0),MATCH('Working Sheet'!I$1,products!$A$1:$G$1,0))</f>
        <v>Rob</v>
      </c>
      <c r="J615" t="str">
        <f>INDEX(products!$A$1:$G$49,MATCH('Working Sheet'!$D615,products!$A$1:$A$49,0),MATCH('Working Sheet'!J$1,products!$A$1:$G$1,0))</f>
        <v>M</v>
      </c>
      <c r="K615" s="7">
        <f>INDEX(products!$A$1:$G$49,MATCH('Working Sheet'!$D615,products!$A$1:$A$49,0),MATCH('Working Sheet'!K$1,products!$A$1:$G$1,0))</f>
        <v>0.5</v>
      </c>
      <c r="L615" s="8">
        <f>INDEX(products!$A$1:$G$49,MATCH('Working Sheet'!$D615,products!$A$1:$A$49,0),MATCH('Working Sheet'!L$1,products!$A$1:$G$1,0))</f>
        <v>5.97</v>
      </c>
      <c r="M615" s="8">
        <f t="shared" si="27"/>
        <v>5.97</v>
      </c>
      <c r="N615" s="4" t="str">
        <f t="shared" si="28"/>
        <v>Robusta</v>
      </c>
      <c r="O615" t="str">
        <f t="shared" si="29"/>
        <v>Medium</v>
      </c>
      <c r="P615" t="str">
        <f>_xlfn.XLOOKUP(C615,customers!$A$1:$A$1001,customers!$I$1:$I$1001,0)</f>
        <v>No</v>
      </c>
    </row>
    <row r="616" spans="1:16" x14ac:dyDescent="0.3">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INDEX(products!$A$1:$G$49,MATCH('Working Sheet'!$D616,products!$A$1:$A$49,0),MATCH('Working Sheet'!I$1,products!$A$1:$G$1,0))</f>
        <v>Rob</v>
      </c>
      <c r="J616" t="str">
        <f>INDEX(products!$A$1:$G$49,MATCH('Working Sheet'!$D616,products!$A$1:$A$49,0),MATCH('Working Sheet'!J$1,products!$A$1:$G$1,0))</f>
        <v>M</v>
      </c>
      <c r="K616" s="7">
        <f>INDEX(products!$A$1:$G$49,MATCH('Working Sheet'!$D616,products!$A$1:$A$49,0),MATCH('Working Sheet'!K$1,products!$A$1:$G$1,0))</f>
        <v>0.5</v>
      </c>
      <c r="L616" s="8">
        <f>INDEX(products!$A$1:$G$49,MATCH('Working Sheet'!$D616,products!$A$1:$A$49,0),MATCH('Working Sheet'!L$1,products!$A$1:$G$1,0))</f>
        <v>5.97</v>
      </c>
      <c r="M616" s="8">
        <f t="shared" si="27"/>
        <v>29.849999999999998</v>
      </c>
      <c r="N616" s="4" t="str">
        <f t="shared" si="28"/>
        <v>Robusta</v>
      </c>
      <c r="O616" t="str">
        <f t="shared" si="29"/>
        <v>Medium</v>
      </c>
      <c r="P616" t="str">
        <f>_xlfn.XLOOKUP(C616,customers!$A$1:$A$1001,customers!$I$1:$I$1001,0)</f>
        <v>Yes</v>
      </c>
    </row>
    <row r="617" spans="1:16" x14ac:dyDescent="0.3">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INDEX(products!$A$1:$G$49,MATCH('Working Sheet'!$D617,products!$A$1:$A$49,0),MATCH('Working Sheet'!I$1,products!$A$1:$G$1,0))</f>
        <v>Lib</v>
      </c>
      <c r="J617" t="str">
        <f>INDEX(products!$A$1:$G$49,MATCH('Working Sheet'!$D617,products!$A$1:$A$49,0),MATCH('Working Sheet'!J$1,products!$A$1:$G$1,0))</f>
        <v>L</v>
      </c>
      <c r="K617" s="7">
        <f>INDEX(products!$A$1:$G$49,MATCH('Working Sheet'!$D617,products!$A$1:$A$49,0),MATCH('Working Sheet'!K$1,products!$A$1:$G$1,0))</f>
        <v>2.5</v>
      </c>
      <c r="L617" s="8">
        <f>INDEX(products!$A$1:$G$49,MATCH('Working Sheet'!$D617,products!$A$1:$A$49,0),MATCH('Working Sheet'!L$1,products!$A$1:$G$1,0))</f>
        <v>36.454999999999998</v>
      </c>
      <c r="M617" s="8">
        <f t="shared" si="27"/>
        <v>72.91</v>
      </c>
      <c r="N617" s="4" t="str">
        <f t="shared" si="28"/>
        <v>Liberica</v>
      </c>
      <c r="O617" t="str">
        <f t="shared" si="29"/>
        <v>Light</v>
      </c>
      <c r="P617" t="str">
        <f>_xlfn.XLOOKUP(C617,customers!$A$1:$A$1001,customers!$I$1:$I$1001,0)</f>
        <v>Yes</v>
      </c>
    </row>
    <row r="618" spans="1:16" x14ac:dyDescent="0.3">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INDEX(products!$A$1:$G$49,MATCH('Working Sheet'!$D618,products!$A$1:$A$49,0),MATCH('Working Sheet'!I$1,products!$A$1:$G$1,0))</f>
        <v>Exc</v>
      </c>
      <c r="J618" t="str">
        <f>INDEX(products!$A$1:$G$49,MATCH('Working Sheet'!$D618,products!$A$1:$A$49,0),MATCH('Working Sheet'!J$1,products!$A$1:$G$1,0))</f>
        <v>M</v>
      </c>
      <c r="K618" s="7">
        <f>INDEX(products!$A$1:$G$49,MATCH('Working Sheet'!$D618,products!$A$1:$A$49,0),MATCH('Working Sheet'!K$1,products!$A$1:$G$1,0))</f>
        <v>2.5</v>
      </c>
      <c r="L618" s="8">
        <f>INDEX(products!$A$1:$G$49,MATCH('Working Sheet'!$D618,products!$A$1:$A$49,0),MATCH('Working Sheet'!L$1,products!$A$1:$G$1,0))</f>
        <v>31.624999999999996</v>
      </c>
      <c r="M618" s="8">
        <f t="shared" si="27"/>
        <v>126.49999999999999</v>
      </c>
      <c r="N618" s="4" t="str">
        <f t="shared" si="28"/>
        <v>Excelsa</v>
      </c>
      <c r="O618" t="str">
        <f t="shared" si="29"/>
        <v>Medium</v>
      </c>
      <c r="P618" t="str">
        <f>_xlfn.XLOOKUP(C618,customers!$A$1:$A$1001,customers!$I$1:$I$1001,0)</f>
        <v>No</v>
      </c>
    </row>
    <row r="619" spans="1:16" x14ac:dyDescent="0.3">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INDEX(products!$A$1:$G$49,MATCH('Working Sheet'!$D619,products!$A$1:$A$49,0),MATCH('Working Sheet'!I$1,products!$A$1:$G$1,0))</f>
        <v>Lib</v>
      </c>
      <c r="J619" t="str">
        <f>INDEX(products!$A$1:$G$49,MATCH('Working Sheet'!$D619,products!$A$1:$A$49,0),MATCH('Working Sheet'!J$1,products!$A$1:$G$1,0))</f>
        <v>M</v>
      </c>
      <c r="K619" s="7">
        <f>INDEX(products!$A$1:$G$49,MATCH('Working Sheet'!$D619,products!$A$1:$A$49,0),MATCH('Working Sheet'!K$1,products!$A$1:$G$1,0))</f>
        <v>2.5</v>
      </c>
      <c r="L619" s="8">
        <f>INDEX(products!$A$1:$G$49,MATCH('Working Sheet'!$D619,products!$A$1:$A$49,0),MATCH('Working Sheet'!L$1,products!$A$1:$G$1,0))</f>
        <v>33.464999999999996</v>
      </c>
      <c r="M619" s="8">
        <f t="shared" si="27"/>
        <v>33.464999999999996</v>
      </c>
      <c r="N619" s="4" t="str">
        <f t="shared" si="28"/>
        <v>Liberica</v>
      </c>
      <c r="O619" t="str">
        <f t="shared" si="29"/>
        <v>Medium</v>
      </c>
      <c r="P619" t="str">
        <f>_xlfn.XLOOKUP(C619,customers!$A$1:$A$1001,customers!$I$1:$I$1001,0)</f>
        <v>No</v>
      </c>
    </row>
    <row r="620" spans="1:16" x14ac:dyDescent="0.3">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INDEX(products!$A$1:$G$49,MATCH('Working Sheet'!$D620,products!$A$1:$A$49,0),MATCH('Working Sheet'!I$1,products!$A$1:$G$1,0))</f>
        <v>Exc</v>
      </c>
      <c r="J620" t="str">
        <f>INDEX(products!$A$1:$G$49,MATCH('Working Sheet'!$D620,products!$A$1:$A$49,0),MATCH('Working Sheet'!J$1,products!$A$1:$G$1,0))</f>
        <v>D</v>
      </c>
      <c r="K620" s="7">
        <f>INDEX(products!$A$1:$G$49,MATCH('Working Sheet'!$D620,products!$A$1:$A$49,0),MATCH('Working Sheet'!K$1,products!$A$1:$G$1,0))</f>
        <v>1</v>
      </c>
      <c r="L620" s="8">
        <f>INDEX(products!$A$1:$G$49,MATCH('Working Sheet'!$D620,products!$A$1:$A$49,0),MATCH('Working Sheet'!L$1,products!$A$1:$G$1,0))</f>
        <v>12.15</v>
      </c>
      <c r="M620" s="8">
        <f t="shared" si="27"/>
        <v>72.900000000000006</v>
      </c>
      <c r="N620" s="4" t="str">
        <f t="shared" si="28"/>
        <v>Excelsa</v>
      </c>
      <c r="O620" t="str">
        <f t="shared" si="29"/>
        <v>Dark</v>
      </c>
      <c r="P620" t="str">
        <f>_xlfn.XLOOKUP(C620,customers!$A$1:$A$1001,customers!$I$1:$I$1001,0)</f>
        <v>Yes</v>
      </c>
    </row>
    <row r="621" spans="1:16" x14ac:dyDescent="0.3">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INDEX(products!$A$1:$G$49,MATCH('Working Sheet'!$D621,products!$A$1:$A$49,0),MATCH('Working Sheet'!I$1,products!$A$1:$G$1,0))</f>
        <v>Lib</v>
      </c>
      <c r="J621" t="str">
        <f>INDEX(products!$A$1:$G$49,MATCH('Working Sheet'!$D621,products!$A$1:$A$49,0),MATCH('Working Sheet'!J$1,products!$A$1:$G$1,0))</f>
        <v>D</v>
      </c>
      <c r="K621" s="7">
        <f>INDEX(products!$A$1:$G$49,MATCH('Working Sheet'!$D621,products!$A$1:$A$49,0),MATCH('Working Sheet'!K$1,products!$A$1:$G$1,0))</f>
        <v>0.5</v>
      </c>
      <c r="L621" s="8">
        <f>INDEX(products!$A$1:$G$49,MATCH('Working Sheet'!$D621,products!$A$1:$A$49,0),MATCH('Working Sheet'!L$1,products!$A$1:$G$1,0))</f>
        <v>7.77</v>
      </c>
      <c r="M621" s="8">
        <f t="shared" si="27"/>
        <v>15.54</v>
      </c>
      <c r="N621" s="4" t="str">
        <f t="shared" si="28"/>
        <v>Liberica</v>
      </c>
      <c r="O621" t="str">
        <f t="shared" si="29"/>
        <v>Dark</v>
      </c>
      <c r="P621" t="str">
        <f>_xlfn.XLOOKUP(C621,customers!$A$1:$A$1001,customers!$I$1:$I$1001,0)</f>
        <v>Yes</v>
      </c>
    </row>
    <row r="622" spans="1:16" x14ac:dyDescent="0.3">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INDEX(products!$A$1:$G$49,MATCH('Working Sheet'!$D622,products!$A$1:$A$49,0),MATCH('Working Sheet'!I$1,products!$A$1:$G$1,0))</f>
        <v>Ara</v>
      </c>
      <c r="J622" t="str">
        <f>INDEX(products!$A$1:$G$49,MATCH('Working Sheet'!$D622,products!$A$1:$A$49,0),MATCH('Working Sheet'!J$1,products!$A$1:$G$1,0))</f>
        <v>M</v>
      </c>
      <c r="K622" s="7">
        <f>INDEX(products!$A$1:$G$49,MATCH('Working Sheet'!$D622,products!$A$1:$A$49,0),MATCH('Working Sheet'!K$1,products!$A$1:$G$1,0))</f>
        <v>0.2</v>
      </c>
      <c r="L622" s="8">
        <f>INDEX(products!$A$1:$G$49,MATCH('Working Sheet'!$D622,products!$A$1:$A$49,0),MATCH('Working Sheet'!L$1,products!$A$1:$G$1,0))</f>
        <v>3.375</v>
      </c>
      <c r="M622" s="8">
        <f t="shared" si="27"/>
        <v>20.25</v>
      </c>
      <c r="N622" s="4" t="str">
        <f t="shared" si="28"/>
        <v>Arabica</v>
      </c>
      <c r="O622" t="str">
        <f t="shared" si="29"/>
        <v>Medium</v>
      </c>
      <c r="P622" t="str">
        <f>_xlfn.XLOOKUP(C622,customers!$A$1:$A$1001,customers!$I$1:$I$1001,0)</f>
        <v>No</v>
      </c>
    </row>
    <row r="623" spans="1:16" x14ac:dyDescent="0.3">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INDEX(products!$A$1:$G$49,MATCH('Working Sheet'!$D623,products!$A$1:$A$49,0),MATCH('Working Sheet'!I$1,products!$A$1:$G$1,0))</f>
        <v>Ara</v>
      </c>
      <c r="J623" t="str">
        <f>INDEX(products!$A$1:$G$49,MATCH('Working Sheet'!$D623,products!$A$1:$A$49,0),MATCH('Working Sheet'!J$1,products!$A$1:$G$1,0))</f>
        <v>L</v>
      </c>
      <c r="K623" s="7">
        <f>INDEX(products!$A$1:$G$49,MATCH('Working Sheet'!$D623,products!$A$1:$A$49,0),MATCH('Working Sheet'!K$1,products!$A$1:$G$1,0))</f>
        <v>1</v>
      </c>
      <c r="L623" s="8">
        <f>INDEX(products!$A$1:$G$49,MATCH('Working Sheet'!$D623,products!$A$1:$A$49,0),MATCH('Working Sheet'!L$1,products!$A$1:$G$1,0))</f>
        <v>12.95</v>
      </c>
      <c r="M623" s="8">
        <f t="shared" si="27"/>
        <v>77.699999999999989</v>
      </c>
      <c r="N623" s="4" t="str">
        <f t="shared" si="28"/>
        <v>Arabica</v>
      </c>
      <c r="O623" t="str">
        <f t="shared" si="29"/>
        <v>Light</v>
      </c>
      <c r="P623" t="str">
        <f>_xlfn.XLOOKUP(C623,customers!$A$1:$A$1001,customers!$I$1:$I$1001,0)</f>
        <v>No</v>
      </c>
    </row>
    <row r="624" spans="1:16" x14ac:dyDescent="0.3">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INDEX(products!$A$1:$G$49,MATCH('Working Sheet'!$D624,products!$A$1:$A$49,0),MATCH('Working Sheet'!I$1,products!$A$1:$G$1,0))</f>
        <v>Lib</v>
      </c>
      <c r="J624" t="str">
        <f>INDEX(products!$A$1:$G$49,MATCH('Working Sheet'!$D624,products!$A$1:$A$49,0),MATCH('Working Sheet'!J$1,products!$A$1:$G$1,0))</f>
        <v>M</v>
      </c>
      <c r="K624" s="7">
        <f>INDEX(products!$A$1:$G$49,MATCH('Working Sheet'!$D624,products!$A$1:$A$49,0),MATCH('Working Sheet'!K$1,products!$A$1:$G$1,0))</f>
        <v>2.5</v>
      </c>
      <c r="L624" s="8">
        <f>INDEX(products!$A$1:$G$49,MATCH('Working Sheet'!$D624,products!$A$1:$A$49,0),MATCH('Working Sheet'!L$1,products!$A$1:$G$1,0))</f>
        <v>33.464999999999996</v>
      </c>
      <c r="M624" s="8">
        <f t="shared" si="27"/>
        <v>133.85999999999999</v>
      </c>
      <c r="N624" s="4" t="str">
        <f t="shared" si="28"/>
        <v>Liberica</v>
      </c>
      <c r="O624" t="str">
        <f t="shared" si="29"/>
        <v>Medium</v>
      </c>
      <c r="P624" t="str">
        <f>_xlfn.XLOOKUP(C624,customers!$A$1:$A$1001,customers!$I$1:$I$1001,0)</f>
        <v>No</v>
      </c>
    </row>
    <row r="625" spans="1:16" x14ac:dyDescent="0.3">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INDEX(products!$A$1:$G$49,MATCH('Working Sheet'!$D625,products!$A$1:$A$49,0),MATCH('Working Sheet'!I$1,products!$A$1:$G$1,0))</f>
        <v>Exc</v>
      </c>
      <c r="J625" t="str">
        <f>INDEX(products!$A$1:$G$49,MATCH('Working Sheet'!$D625,products!$A$1:$A$49,0),MATCH('Working Sheet'!J$1,products!$A$1:$G$1,0))</f>
        <v>D</v>
      </c>
      <c r="K625" s="7">
        <f>INDEX(products!$A$1:$G$49,MATCH('Working Sheet'!$D625,products!$A$1:$A$49,0),MATCH('Working Sheet'!K$1,products!$A$1:$G$1,0))</f>
        <v>1</v>
      </c>
      <c r="L625" s="8">
        <f>INDEX(products!$A$1:$G$49,MATCH('Working Sheet'!$D625,products!$A$1:$A$49,0),MATCH('Working Sheet'!L$1,products!$A$1:$G$1,0))</f>
        <v>12.15</v>
      </c>
      <c r="M625" s="8">
        <f t="shared" si="27"/>
        <v>12.15</v>
      </c>
      <c r="N625" s="4" t="str">
        <f t="shared" si="28"/>
        <v>Excelsa</v>
      </c>
      <c r="O625" t="str">
        <f t="shared" si="29"/>
        <v>Dark</v>
      </c>
      <c r="P625" t="str">
        <f>_xlfn.XLOOKUP(C625,customers!$A$1:$A$1001,customers!$I$1:$I$1001,0)</f>
        <v>No</v>
      </c>
    </row>
    <row r="626" spans="1:16" x14ac:dyDescent="0.3">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INDEX(products!$A$1:$G$49,MATCH('Working Sheet'!$D626,products!$A$1:$A$49,0),MATCH('Working Sheet'!I$1,products!$A$1:$G$1,0))</f>
        <v>Exc</v>
      </c>
      <c r="J626" t="str">
        <f>INDEX(products!$A$1:$G$49,MATCH('Working Sheet'!$D626,products!$A$1:$A$49,0),MATCH('Working Sheet'!J$1,products!$A$1:$G$1,0))</f>
        <v>M</v>
      </c>
      <c r="K626" s="7">
        <f>INDEX(products!$A$1:$G$49,MATCH('Working Sheet'!$D626,products!$A$1:$A$49,0),MATCH('Working Sheet'!K$1,products!$A$1:$G$1,0))</f>
        <v>2.5</v>
      </c>
      <c r="L626" s="8">
        <f>INDEX(products!$A$1:$G$49,MATCH('Working Sheet'!$D626,products!$A$1:$A$49,0),MATCH('Working Sheet'!L$1,products!$A$1:$G$1,0))</f>
        <v>31.624999999999996</v>
      </c>
      <c r="M626" s="8">
        <f t="shared" si="27"/>
        <v>63.249999999999993</v>
      </c>
      <c r="N626" s="4" t="str">
        <f t="shared" si="28"/>
        <v>Excelsa</v>
      </c>
      <c r="O626" t="str">
        <f t="shared" si="29"/>
        <v>Medium</v>
      </c>
      <c r="P626" t="str">
        <f>_xlfn.XLOOKUP(C626,customers!$A$1:$A$1001,customers!$I$1:$I$1001,0)</f>
        <v>Yes</v>
      </c>
    </row>
    <row r="627" spans="1:16" x14ac:dyDescent="0.3">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INDEX(products!$A$1:$G$49,MATCH('Working Sheet'!$D627,products!$A$1:$A$49,0),MATCH('Working Sheet'!I$1,products!$A$1:$G$1,0))</f>
        <v>Rob</v>
      </c>
      <c r="J627" t="str">
        <f>INDEX(products!$A$1:$G$49,MATCH('Working Sheet'!$D627,products!$A$1:$A$49,0),MATCH('Working Sheet'!J$1,products!$A$1:$G$1,0))</f>
        <v>L</v>
      </c>
      <c r="K627" s="7">
        <f>INDEX(products!$A$1:$G$49,MATCH('Working Sheet'!$D627,products!$A$1:$A$49,0),MATCH('Working Sheet'!K$1,products!$A$1:$G$1,0))</f>
        <v>0.5</v>
      </c>
      <c r="L627" s="8">
        <f>INDEX(products!$A$1:$G$49,MATCH('Working Sheet'!$D627,products!$A$1:$A$49,0),MATCH('Working Sheet'!L$1,products!$A$1:$G$1,0))</f>
        <v>7.169999999999999</v>
      </c>
      <c r="M627" s="8">
        <f t="shared" si="27"/>
        <v>35.849999999999994</v>
      </c>
      <c r="N627" s="4" t="str">
        <f t="shared" si="28"/>
        <v>Robusta</v>
      </c>
      <c r="O627" t="str">
        <f t="shared" si="29"/>
        <v>Light</v>
      </c>
      <c r="P627" t="str">
        <f>_xlfn.XLOOKUP(C627,customers!$A$1:$A$1001,customers!$I$1:$I$1001,0)</f>
        <v>No</v>
      </c>
    </row>
    <row r="628" spans="1:16" x14ac:dyDescent="0.3">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INDEX(products!$A$1:$G$49,MATCH('Working Sheet'!$D628,products!$A$1:$A$49,0),MATCH('Working Sheet'!I$1,products!$A$1:$G$1,0))</f>
        <v>Ara</v>
      </c>
      <c r="J628" t="str">
        <f>INDEX(products!$A$1:$G$49,MATCH('Working Sheet'!$D628,products!$A$1:$A$49,0),MATCH('Working Sheet'!J$1,products!$A$1:$G$1,0))</f>
        <v>M</v>
      </c>
      <c r="K628" s="7">
        <f>INDEX(products!$A$1:$G$49,MATCH('Working Sheet'!$D628,products!$A$1:$A$49,0),MATCH('Working Sheet'!K$1,products!$A$1:$G$1,0))</f>
        <v>2.5</v>
      </c>
      <c r="L628" s="8">
        <f>INDEX(products!$A$1:$G$49,MATCH('Working Sheet'!$D628,products!$A$1:$A$49,0),MATCH('Working Sheet'!L$1,products!$A$1:$G$1,0))</f>
        <v>25.874999999999996</v>
      </c>
      <c r="M628" s="8">
        <f t="shared" si="27"/>
        <v>77.624999999999986</v>
      </c>
      <c r="N628" s="4" t="str">
        <f t="shared" si="28"/>
        <v>Arabica</v>
      </c>
      <c r="O628" t="str">
        <f t="shared" si="29"/>
        <v>Medium</v>
      </c>
      <c r="P628" t="str">
        <f>_xlfn.XLOOKUP(C628,customers!$A$1:$A$1001,customers!$I$1:$I$1001,0)</f>
        <v>No</v>
      </c>
    </row>
    <row r="629" spans="1:16" x14ac:dyDescent="0.3">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INDEX(products!$A$1:$G$49,MATCH('Working Sheet'!$D629,products!$A$1:$A$49,0),MATCH('Working Sheet'!I$1,products!$A$1:$G$1,0))</f>
        <v>Exc</v>
      </c>
      <c r="J629" t="str">
        <f>INDEX(products!$A$1:$G$49,MATCH('Working Sheet'!$D629,products!$A$1:$A$49,0),MATCH('Working Sheet'!J$1,products!$A$1:$G$1,0))</f>
        <v>M</v>
      </c>
      <c r="K629" s="7">
        <f>INDEX(products!$A$1:$G$49,MATCH('Working Sheet'!$D629,products!$A$1:$A$49,0),MATCH('Working Sheet'!K$1,products!$A$1:$G$1,0))</f>
        <v>2.5</v>
      </c>
      <c r="L629" s="8">
        <f>INDEX(products!$A$1:$G$49,MATCH('Working Sheet'!$D629,products!$A$1:$A$49,0),MATCH('Working Sheet'!L$1,products!$A$1:$G$1,0))</f>
        <v>31.624999999999996</v>
      </c>
      <c r="M629" s="8">
        <f t="shared" si="27"/>
        <v>63.249999999999993</v>
      </c>
      <c r="N629" s="4" t="str">
        <f t="shared" si="28"/>
        <v>Excelsa</v>
      </c>
      <c r="O629" t="str">
        <f t="shared" si="29"/>
        <v>Medium</v>
      </c>
      <c r="P629" t="str">
        <f>_xlfn.XLOOKUP(C629,customers!$A$1:$A$1001,customers!$I$1:$I$1001,0)</f>
        <v>Yes</v>
      </c>
    </row>
    <row r="630" spans="1:16" x14ac:dyDescent="0.3">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INDEX(products!$A$1:$G$49,MATCH('Working Sheet'!$D630,products!$A$1:$A$49,0),MATCH('Working Sheet'!I$1,products!$A$1:$G$1,0))</f>
        <v>Exc</v>
      </c>
      <c r="J630" t="str">
        <f>INDEX(products!$A$1:$G$49,MATCH('Working Sheet'!$D630,products!$A$1:$A$49,0),MATCH('Working Sheet'!J$1,products!$A$1:$G$1,0))</f>
        <v>L</v>
      </c>
      <c r="K630" s="7">
        <f>INDEX(products!$A$1:$G$49,MATCH('Working Sheet'!$D630,products!$A$1:$A$49,0),MATCH('Working Sheet'!K$1,products!$A$1:$G$1,0))</f>
        <v>0.2</v>
      </c>
      <c r="L630" s="8">
        <f>INDEX(products!$A$1:$G$49,MATCH('Working Sheet'!$D630,products!$A$1:$A$49,0),MATCH('Working Sheet'!L$1,products!$A$1:$G$1,0))</f>
        <v>4.4550000000000001</v>
      </c>
      <c r="M630" s="8">
        <f t="shared" si="27"/>
        <v>26.73</v>
      </c>
      <c r="N630" s="4" t="str">
        <f t="shared" si="28"/>
        <v>Excelsa</v>
      </c>
      <c r="O630" t="str">
        <f t="shared" si="29"/>
        <v>Light</v>
      </c>
      <c r="P630" t="str">
        <f>_xlfn.XLOOKUP(C630,customers!$A$1:$A$1001,customers!$I$1:$I$1001,0)</f>
        <v>Yes</v>
      </c>
    </row>
    <row r="631" spans="1:16" x14ac:dyDescent="0.3">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INDEX(products!$A$1:$G$49,MATCH('Working Sheet'!$D631,products!$A$1:$A$49,0),MATCH('Working Sheet'!I$1,products!$A$1:$G$1,0))</f>
        <v>Lib</v>
      </c>
      <c r="J631" t="str">
        <f>INDEX(products!$A$1:$G$49,MATCH('Working Sheet'!$D631,products!$A$1:$A$49,0),MATCH('Working Sheet'!J$1,products!$A$1:$G$1,0))</f>
        <v>D</v>
      </c>
      <c r="K631" s="7">
        <f>INDEX(products!$A$1:$G$49,MATCH('Working Sheet'!$D631,products!$A$1:$A$49,0),MATCH('Working Sheet'!K$1,products!$A$1:$G$1,0))</f>
        <v>0.5</v>
      </c>
      <c r="L631" s="8">
        <f>INDEX(products!$A$1:$G$49,MATCH('Working Sheet'!$D631,products!$A$1:$A$49,0),MATCH('Working Sheet'!L$1,products!$A$1:$G$1,0))</f>
        <v>7.77</v>
      </c>
      <c r="M631" s="8">
        <f t="shared" si="27"/>
        <v>31.08</v>
      </c>
      <c r="N631" s="4" t="str">
        <f t="shared" si="28"/>
        <v>Liberica</v>
      </c>
      <c r="O631" t="str">
        <f t="shared" si="29"/>
        <v>Dark</v>
      </c>
      <c r="P631" t="str">
        <f>_xlfn.XLOOKUP(C631,customers!$A$1:$A$1001,customers!$I$1:$I$1001,0)</f>
        <v>Yes</v>
      </c>
    </row>
    <row r="632" spans="1:16" x14ac:dyDescent="0.3">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INDEX(products!$A$1:$G$49,MATCH('Working Sheet'!$D632,products!$A$1:$A$49,0),MATCH('Working Sheet'!I$1,products!$A$1:$G$1,0))</f>
        <v>Ara</v>
      </c>
      <c r="J632" t="str">
        <f>INDEX(products!$A$1:$G$49,MATCH('Working Sheet'!$D632,products!$A$1:$A$49,0),MATCH('Working Sheet'!J$1,products!$A$1:$G$1,0))</f>
        <v>D</v>
      </c>
      <c r="K632" s="7">
        <f>INDEX(products!$A$1:$G$49,MATCH('Working Sheet'!$D632,products!$A$1:$A$49,0),MATCH('Working Sheet'!K$1,products!$A$1:$G$1,0))</f>
        <v>0.2</v>
      </c>
      <c r="L632" s="8">
        <f>INDEX(products!$A$1:$G$49,MATCH('Working Sheet'!$D632,products!$A$1:$A$49,0),MATCH('Working Sheet'!L$1,products!$A$1:$G$1,0))</f>
        <v>2.9849999999999999</v>
      </c>
      <c r="M632" s="8">
        <f t="shared" si="27"/>
        <v>2.9849999999999999</v>
      </c>
      <c r="N632" s="4" t="str">
        <f t="shared" si="28"/>
        <v>Arabica</v>
      </c>
      <c r="O632" t="str">
        <f t="shared" si="29"/>
        <v>Dark</v>
      </c>
      <c r="P632" t="str">
        <f>_xlfn.XLOOKUP(C632,customers!$A$1:$A$1001,customers!$I$1:$I$1001,0)</f>
        <v>Yes</v>
      </c>
    </row>
    <row r="633" spans="1:16" x14ac:dyDescent="0.3">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INDEX(products!$A$1:$G$49,MATCH('Working Sheet'!$D633,products!$A$1:$A$49,0),MATCH('Working Sheet'!I$1,products!$A$1:$G$1,0))</f>
        <v>Rob</v>
      </c>
      <c r="J633" t="str">
        <f>INDEX(products!$A$1:$G$49,MATCH('Working Sheet'!$D633,products!$A$1:$A$49,0),MATCH('Working Sheet'!J$1,products!$A$1:$G$1,0))</f>
        <v>D</v>
      </c>
      <c r="K633" s="7">
        <f>INDEX(products!$A$1:$G$49,MATCH('Working Sheet'!$D633,products!$A$1:$A$49,0),MATCH('Working Sheet'!K$1,products!$A$1:$G$1,0))</f>
        <v>2.5</v>
      </c>
      <c r="L633" s="8">
        <f>INDEX(products!$A$1:$G$49,MATCH('Working Sheet'!$D633,products!$A$1:$A$49,0),MATCH('Working Sheet'!L$1,products!$A$1:$G$1,0))</f>
        <v>20.584999999999997</v>
      </c>
      <c r="M633" s="8">
        <f t="shared" si="27"/>
        <v>102.92499999999998</v>
      </c>
      <c r="N633" s="4" t="str">
        <f t="shared" si="28"/>
        <v>Robusta</v>
      </c>
      <c r="O633" t="str">
        <f t="shared" si="29"/>
        <v>Dark</v>
      </c>
      <c r="P633" t="str">
        <f>_xlfn.XLOOKUP(C633,customers!$A$1:$A$1001,customers!$I$1:$I$1001,0)</f>
        <v>Yes</v>
      </c>
    </row>
    <row r="634" spans="1:16" x14ac:dyDescent="0.3">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INDEX(products!$A$1:$G$49,MATCH('Working Sheet'!$D634,products!$A$1:$A$49,0),MATCH('Working Sheet'!I$1,products!$A$1:$G$1,0))</f>
        <v>Exc</v>
      </c>
      <c r="J634" t="str">
        <f>INDEX(products!$A$1:$G$49,MATCH('Working Sheet'!$D634,products!$A$1:$A$49,0),MATCH('Working Sheet'!J$1,products!$A$1:$G$1,0))</f>
        <v>L</v>
      </c>
      <c r="K634" s="7">
        <f>INDEX(products!$A$1:$G$49,MATCH('Working Sheet'!$D634,products!$A$1:$A$49,0),MATCH('Working Sheet'!K$1,products!$A$1:$G$1,0))</f>
        <v>0.5</v>
      </c>
      <c r="L634" s="8">
        <f>INDEX(products!$A$1:$G$49,MATCH('Working Sheet'!$D634,products!$A$1:$A$49,0),MATCH('Working Sheet'!L$1,products!$A$1:$G$1,0))</f>
        <v>8.91</v>
      </c>
      <c r="M634" s="8">
        <f t="shared" si="27"/>
        <v>35.64</v>
      </c>
      <c r="N634" s="4" t="str">
        <f t="shared" si="28"/>
        <v>Excelsa</v>
      </c>
      <c r="O634" t="str">
        <f t="shared" si="29"/>
        <v>Light</v>
      </c>
      <c r="P634" t="str">
        <f>_xlfn.XLOOKUP(C634,customers!$A$1:$A$1001,customers!$I$1:$I$1001,0)</f>
        <v>No</v>
      </c>
    </row>
    <row r="635" spans="1:16" x14ac:dyDescent="0.3">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INDEX(products!$A$1:$G$49,MATCH('Working Sheet'!$D635,products!$A$1:$A$49,0),MATCH('Working Sheet'!I$1,products!$A$1:$G$1,0))</f>
        <v>Rob</v>
      </c>
      <c r="J635" t="str">
        <f>INDEX(products!$A$1:$G$49,MATCH('Working Sheet'!$D635,products!$A$1:$A$49,0),MATCH('Working Sheet'!J$1,products!$A$1:$G$1,0))</f>
        <v>L</v>
      </c>
      <c r="K635" s="7">
        <f>INDEX(products!$A$1:$G$49,MATCH('Working Sheet'!$D635,products!$A$1:$A$49,0),MATCH('Working Sheet'!K$1,products!$A$1:$G$1,0))</f>
        <v>1</v>
      </c>
      <c r="L635" s="8">
        <f>INDEX(products!$A$1:$G$49,MATCH('Working Sheet'!$D635,products!$A$1:$A$49,0),MATCH('Working Sheet'!L$1,products!$A$1:$G$1,0))</f>
        <v>11.95</v>
      </c>
      <c r="M635" s="8">
        <f t="shared" si="27"/>
        <v>47.8</v>
      </c>
      <c r="N635" s="4" t="str">
        <f t="shared" si="28"/>
        <v>Robusta</v>
      </c>
      <c r="O635" t="str">
        <f t="shared" si="29"/>
        <v>Light</v>
      </c>
      <c r="P635" t="str">
        <f>_xlfn.XLOOKUP(C635,customers!$A$1:$A$1001,customers!$I$1:$I$1001,0)</f>
        <v>No</v>
      </c>
    </row>
    <row r="636" spans="1:16" x14ac:dyDescent="0.3">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INDEX(products!$A$1:$G$49,MATCH('Working Sheet'!$D636,products!$A$1:$A$49,0),MATCH('Working Sheet'!I$1,products!$A$1:$G$1,0))</f>
        <v>Lib</v>
      </c>
      <c r="J636" t="str">
        <f>INDEX(products!$A$1:$G$49,MATCH('Working Sheet'!$D636,products!$A$1:$A$49,0),MATCH('Working Sheet'!J$1,products!$A$1:$G$1,0))</f>
        <v>M</v>
      </c>
      <c r="K636" s="7">
        <f>INDEX(products!$A$1:$G$49,MATCH('Working Sheet'!$D636,products!$A$1:$A$49,0),MATCH('Working Sheet'!K$1,products!$A$1:$G$1,0))</f>
        <v>1</v>
      </c>
      <c r="L636" s="8">
        <f>INDEX(products!$A$1:$G$49,MATCH('Working Sheet'!$D636,products!$A$1:$A$49,0),MATCH('Working Sheet'!L$1,products!$A$1:$G$1,0))</f>
        <v>14.55</v>
      </c>
      <c r="M636" s="8">
        <f t="shared" si="27"/>
        <v>43.650000000000006</v>
      </c>
      <c r="N636" s="4" t="str">
        <f t="shared" si="28"/>
        <v>Liberica</v>
      </c>
      <c r="O636" t="str">
        <f t="shared" si="29"/>
        <v>Medium</v>
      </c>
      <c r="P636" t="str">
        <f>_xlfn.XLOOKUP(C636,customers!$A$1:$A$1001,customers!$I$1:$I$1001,0)</f>
        <v>No</v>
      </c>
    </row>
    <row r="637" spans="1:16" x14ac:dyDescent="0.3">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INDEX(products!$A$1:$G$49,MATCH('Working Sheet'!$D637,products!$A$1:$A$49,0),MATCH('Working Sheet'!I$1,products!$A$1:$G$1,0))</f>
        <v>Exc</v>
      </c>
      <c r="J637" t="str">
        <f>INDEX(products!$A$1:$G$49,MATCH('Working Sheet'!$D637,products!$A$1:$A$49,0),MATCH('Working Sheet'!J$1,products!$A$1:$G$1,0))</f>
        <v>L</v>
      </c>
      <c r="K637" s="7">
        <f>INDEX(products!$A$1:$G$49,MATCH('Working Sheet'!$D637,products!$A$1:$A$49,0),MATCH('Working Sheet'!K$1,products!$A$1:$G$1,0))</f>
        <v>0.5</v>
      </c>
      <c r="L637" s="8">
        <f>INDEX(products!$A$1:$G$49,MATCH('Working Sheet'!$D637,products!$A$1:$A$49,0),MATCH('Working Sheet'!L$1,products!$A$1:$G$1,0))</f>
        <v>8.91</v>
      </c>
      <c r="M637" s="8">
        <f t="shared" si="27"/>
        <v>35.64</v>
      </c>
      <c r="N637" s="4" t="str">
        <f t="shared" si="28"/>
        <v>Excelsa</v>
      </c>
      <c r="O637" t="str">
        <f t="shared" si="29"/>
        <v>Light</v>
      </c>
      <c r="P637" t="str">
        <f>_xlfn.XLOOKUP(C637,customers!$A$1:$A$1001,customers!$I$1:$I$1001,0)</f>
        <v>Yes</v>
      </c>
    </row>
    <row r="638" spans="1:16" x14ac:dyDescent="0.3">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INDEX(products!$A$1:$G$49,MATCH('Working Sheet'!$D638,products!$A$1:$A$49,0),MATCH('Working Sheet'!I$1,products!$A$1:$G$1,0))</f>
        <v>Lib</v>
      </c>
      <c r="J638" t="str">
        <f>INDEX(products!$A$1:$G$49,MATCH('Working Sheet'!$D638,products!$A$1:$A$49,0),MATCH('Working Sheet'!J$1,products!$A$1:$G$1,0))</f>
        <v>L</v>
      </c>
      <c r="K638" s="7">
        <f>INDEX(products!$A$1:$G$49,MATCH('Working Sheet'!$D638,products!$A$1:$A$49,0),MATCH('Working Sheet'!K$1,products!$A$1:$G$1,0))</f>
        <v>1</v>
      </c>
      <c r="L638" s="8">
        <f>INDEX(products!$A$1:$G$49,MATCH('Working Sheet'!$D638,products!$A$1:$A$49,0),MATCH('Working Sheet'!L$1,products!$A$1:$G$1,0))</f>
        <v>15.85</v>
      </c>
      <c r="M638" s="8">
        <f t="shared" si="27"/>
        <v>95.1</v>
      </c>
      <c r="N638" s="4" t="str">
        <f t="shared" si="28"/>
        <v>Liberica</v>
      </c>
      <c r="O638" t="str">
        <f t="shared" si="29"/>
        <v>Light</v>
      </c>
      <c r="P638" t="str">
        <f>_xlfn.XLOOKUP(C638,customers!$A$1:$A$1001,customers!$I$1:$I$1001,0)</f>
        <v>Yes</v>
      </c>
    </row>
    <row r="639" spans="1:16" x14ac:dyDescent="0.3">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INDEX(products!$A$1:$G$49,MATCH('Working Sheet'!$D639,products!$A$1:$A$49,0),MATCH('Working Sheet'!I$1,products!$A$1:$G$1,0))</f>
        <v>Exc</v>
      </c>
      <c r="J639" t="str">
        <f>INDEX(products!$A$1:$G$49,MATCH('Working Sheet'!$D639,products!$A$1:$A$49,0),MATCH('Working Sheet'!J$1,products!$A$1:$G$1,0))</f>
        <v>M</v>
      </c>
      <c r="K639" s="7">
        <f>INDEX(products!$A$1:$G$49,MATCH('Working Sheet'!$D639,products!$A$1:$A$49,0),MATCH('Working Sheet'!K$1,products!$A$1:$G$1,0))</f>
        <v>2.5</v>
      </c>
      <c r="L639" s="8">
        <f>INDEX(products!$A$1:$G$49,MATCH('Working Sheet'!$D639,products!$A$1:$A$49,0),MATCH('Working Sheet'!L$1,products!$A$1:$G$1,0))</f>
        <v>31.624999999999996</v>
      </c>
      <c r="M639" s="8">
        <f t="shared" si="27"/>
        <v>31.624999999999996</v>
      </c>
      <c r="N639" s="4" t="str">
        <f t="shared" si="28"/>
        <v>Excelsa</v>
      </c>
      <c r="O639" t="str">
        <f t="shared" si="29"/>
        <v>Medium</v>
      </c>
      <c r="P639" t="str">
        <f>_xlfn.XLOOKUP(C639,customers!$A$1:$A$1001,customers!$I$1:$I$1001,0)</f>
        <v>Yes</v>
      </c>
    </row>
    <row r="640" spans="1:16" x14ac:dyDescent="0.3">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INDEX(products!$A$1:$G$49,MATCH('Working Sheet'!$D640,products!$A$1:$A$49,0),MATCH('Working Sheet'!I$1,products!$A$1:$G$1,0))</f>
        <v>Ara</v>
      </c>
      <c r="J640" t="str">
        <f>INDEX(products!$A$1:$G$49,MATCH('Working Sheet'!$D640,products!$A$1:$A$49,0),MATCH('Working Sheet'!J$1,products!$A$1:$G$1,0))</f>
        <v>M</v>
      </c>
      <c r="K640" s="7">
        <f>INDEX(products!$A$1:$G$49,MATCH('Working Sheet'!$D640,products!$A$1:$A$49,0),MATCH('Working Sheet'!K$1,products!$A$1:$G$1,0))</f>
        <v>2.5</v>
      </c>
      <c r="L640" s="8">
        <f>INDEX(products!$A$1:$G$49,MATCH('Working Sheet'!$D640,products!$A$1:$A$49,0),MATCH('Working Sheet'!L$1,products!$A$1:$G$1,0))</f>
        <v>25.874999999999996</v>
      </c>
      <c r="M640" s="8">
        <f t="shared" si="27"/>
        <v>77.624999999999986</v>
      </c>
      <c r="N640" s="4" t="str">
        <f t="shared" si="28"/>
        <v>Arabica</v>
      </c>
      <c r="O640" t="str">
        <f t="shared" si="29"/>
        <v>Medium</v>
      </c>
      <c r="P640" t="str">
        <f>_xlfn.XLOOKUP(C640,customers!$A$1:$A$1001,customers!$I$1:$I$1001,0)</f>
        <v>Yes</v>
      </c>
    </row>
    <row r="641" spans="1:16" x14ac:dyDescent="0.3">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INDEX(products!$A$1:$G$49,MATCH('Working Sheet'!$D641,products!$A$1:$A$49,0),MATCH('Working Sheet'!I$1,products!$A$1:$G$1,0))</f>
        <v>Lib</v>
      </c>
      <c r="J641" t="str">
        <f>INDEX(products!$A$1:$G$49,MATCH('Working Sheet'!$D641,products!$A$1:$A$49,0),MATCH('Working Sheet'!J$1,products!$A$1:$G$1,0))</f>
        <v>D</v>
      </c>
      <c r="K641" s="7">
        <f>INDEX(products!$A$1:$G$49,MATCH('Working Sheet'!$D641,products!$A$1:$A$49,0),MATCH('Working Sheet'!K$1,products!$A$1:$G$1,0))</f>
        <v>0.2</v>
      </c>
      <c r="L641" s="8">
        <f>INDEX(products!$A$1:$G$49,MATCH('Working Sheet'!$D641,products!$A$1:$A$49,0),MATCH('Working Sheet'!L$1,products!$A$1:$G$1,0))</f>
        <v>3.8849999999999998</v>
      </c>
      <c r="M641" s="8">
        <f t="shared" si="27"/>
        <v>3.8849999999999998</v>
      </c>
      <c r="N641" s="4" t="str">
        <f t="shared" si="28"/>
        <v>Liberica</v>
      </c>
      <c r="O641" t="str">
        <f t="shared" si="29"/>
        <v>Dark</v>
      </c>
      <c r="P641" t="str">
        <f>_xlfn.XLOOKUP(C641,customers!$A$1:$A$1001,customers!$I$1:$I$1001,0)</f>
        <v>Yes</v>
      </c>
    </row>
    <row r="642" spans="1:16" x14ac:dyDescent="0.3">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INDEX(products!$A$1:$G$49,MATCH('Working Sheet'!$D642,products!$A$1:$A$49,0),MATCH('Working Sheet'!I$1,products!$A$1:$G$1,0))</f>
        <v>Rob</v>
      </c>
      <c r="J642" t="str">
        <f>INDEX(products!$A$1:$G$49,MATCH('Working Sheet'!$D642,products!$A$1:$A$49,0),MATCH('Working Sheet'!J$1,products!$A$1:$G$1,0))</f>
        <v>L</v>
      </c>
      <c r="K642" s="7">
        <f>INDEX(products!$A$1:$G$49,MATCH('Working Sheet'!$D642,products!$A$1:$A$49,0),MATCH('Working Sheet'!K$1,products!$A$1:$G$1,0))</f>
        <v>2.5</v>
      </c>
      <c r="L642" s="8">
        <f>INDEX(products!$A$1:$G$49,MATCH('Working Sheet'!$D642,products!$A$1:$A$49,0),MATCH('Working Sheet'!L$1,products!$A$1:$G$1,0))</f>
        <v>27.484999999999996</v>
      </c>
      <c r="M642" s="8">
        <f t="shared" si="27"/>
        <v>137.42499999999998</v>
      </c>
      <c r="N642" s="4" t="str">
        <f t="shared" si="28"/>
        <v>Robusta</v>
      </c>
      <c r="O642" t="str">
        <f t="shared" si="29"/>
        <v>Light</v>
      </c>
      <c r="P642" t="str">
        <f>_xlfn.XLOOKUP(C642,customers!$A$1:$A$1001,customers!$I$1:$I$1001,0)</f>
        <v>No</v>
      </c>
    </row>
    <row r="643" spans="1:16" x14ac:dyDescent="0.3">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INDEX(products!$A$1:$G$49,MATCH('Working Sheet'!$D643,products!$A$1:$A$49,0),MATCH('Working Sheet'!I$1,products!$A$1:$G$1,0))</f>
        <v>Rob</v>
      </c>
      <c r="J643" t="str">
        <f>INDEX(products!$A$1:$G$49,MATCH('Working Sheet'!$D643,products!$A$1:$A$49,0),MATCH('Working Sheet'!J$1,products!$A$1:$G$1,0))</f>
        <v>L</v>
      </c>
      <c r="K643" s="7">
        <f>INDEX(products!$A$1:$G$49,MATCH('Working Sheet'!$D643,products!$A$1:$A$49,0),MATCH('Working Sheet'!K$1,products!$A$1:$G$1,0))</f>
        <v>1</v>
      </c>
      <c r="L643" s="8">
        <f>INDEX(products!$A$1:$G$49,MATCH('Working Sheet'!$D643,products!$A$1:$A$49,0),MATCH('Working Sheet'!L$1,products!$A$1:$G$1,0))</f>
        <v>11.95</v>
      </c>
      <c r="M643" s="8">
        <f t="shared" ref="M643:M706" si="30">L643*E643</f>
        <v>35.849999999999994</v>
      </c>
      <c r="N643" s="4"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3">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INDEX(products!$A$1:$G$49,MATCH('Working Sheet'!$D644,products!$A$1:$A$49,0),MATCH('Working Sheet'!I$1,products!$A$1:$G$1,0))</f>
        <v>Exc</v>
      </c>
      <c r="J644" t="str">
        <f>INDEX(products!$A$1:$G$49,MATCH('Working Sheet'!$D644,products!$A$1:$A$49,0),MATCH('Working Sheet'!J$1,products!$A$1:$G$1,0))</f>
        <v>M</v>
      </c>
      <c r="K644" s="7">
        <f>INDEX(products!$A$1:$G$49,MATCH('Working Sheet'!$D644,products!$A$1:$A$49,0),MATCH('Working Sheet'!K$1,products!$A$1:$G$1,0))</f>
        <v>0.2</v>
      </c>
      <c r="L644" s="8">
        <f>INDEX(products!$A$1:$G$49,MATCH('Working Sheet'!$D644,products!$A$1:$A$49,0),MATCH('Working Sheet'!L$1,products!$A$1:$G$1,0))</f>
        <v>4.125</v>
      </c>
      <c r="M644" s="8">
        <f t="shared" si="30"/>
        <v>8.25</v>
      </c>
      <c r="N644" s="4" t="str">
        <f t="shared" si="31"/>
        <v>Excelsa</v>
      </c>
      <c r="O644" t="str">
        <f t="shared" si="32"/>
        <v>Medium</v>
      </c>
      <c r="P644" t="str">
        <f>_xlfn.XLOOKUP(C644,customers!$A$1:$A$1001,customers!$I$1:$I$1001,0)</f>
        <v>Yes</v>
      </c>
    </row>
    <row r="645" spans="1:16" x14ac:dyDescent="0.3">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INDEX(products!$A$1:$G$49,MATCH('Working Sheet'!$D645,products!$A$1:$A$49,0),MATCH('Working Sheet'!I$1,products!$A$1:$G$1,0))</f>
        <v>Exc</v>
      </c>
      <c r="J645" t="str">
        <f>INDEX(products!$A$1:$G$49,MATCH('Working Sheet'!$D645,products!$A$1:$A$49,0),MATCH('Working Sheet'!J$1,products!$A$1:$G$1,0))</f>
        <v>L</v>
      </c>
      <c r="K645" s="7">
        <f>INDEX(products!$A$1:$G$49,MATCH('Working Sheet'!$D645,products!$A$1:$A$49,0),MATCH('Working Sheet'!K$1,products!$A$1:$G$1,0))</f>
        <v>2.5</v>
      </c>
      <c r="L645" s="8">
        <f>INDEX(products!$A$1:$G$49,MATCH('Working Sheet'!$D645,products!$A$1:$A$49,0),MATCH('Working Sheet'!L$1,products!$A$1:$G$1,0))</f>
        <v>34.154999999999994</v>
      </c>
      <c r="M645" s="8">
        <f t="shared" si="30"/>
        <v>102.46499999999997</v>
      </c>
      <c r="N645" s="4" t="str">
        <f t="shared" si="31"/>
        <v>Excelsa</v>
      </c>
      <c r="O645" t="str">
        <f t="shared" si="32"/>
        <v>Light</v>
      </c>
      <c r="P645" t="str">
        <f>_xlfn.XLOOKUP(C645,customers!$A$1:$A$1001,customers!$I$1:$I$1001,0)</f>
        <v>Yes</v>
      </c>
    </row>
    <row r="646" spans="1:16" x14ac:dyDescent="0.3">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INDEX(products!$A$1:$G$49,MATCH('Working Sheet'!$D646,products!$A$1:$A$49,0),MATCH('Working Sheet'!I$1,products!$A$1:$G$1,0))</f>
        <v>Rob</v>
      </c>
      <c r="J646" t="str">
        <f>INDEX(products!$A$1:$G$49,MATCH('Working Sheet'!$D646,products!$A$1:$A$49,0),MATCH('Working Sheet'!J$1,products!$A$1:$G$1,0))</f>
        <v>D</v>
      </c>
      <c r="K646" s="7">
        <f>INDEX(products!$A$1:$G$49,MATCH('Working Sheet'!$D646,products!$A$1:$A$49,0),MATCH('Working Sheet'!K$1,products!$A$1:$G$1,0))</f>
        <v>2.5</v>
      </c>
      <c r="L646" s="8">
        <f>INDEX(products!$A$1:$G$49,MATCH('Working Sheet'!$D646,products!$A$1:$A$49,0),MATCH('Working Sheet'!L$1,products!$A$1:$G$1,0))</f>
        <v>20.584999999999997</v>
      </c>
      <c r="M646" s="8">
        <f t="shared" si="30"/>
        <v>41.169999999999995</v>
      </c>
      <c r="N646" s="4" t="str">
        <f t="shared" si="31"/>
        <v>Robusta</v>
      </c>
      <c r="O646" t="str">
        <f t="shared" si="32"/>
        <v>Dark</v>
      </c>
      <c r="P646" t="str">
        <f>_xlfn.XLOOKUP(C646,customers!$A$1:$A$1001,customers!$I$1:$I$1001,0)</f>
        <v>No</v>
      </c>
    </row>
    <row r="647" spans="1:16" x14ac:dyDescent="0.3">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INDEX(products!$A$1:$G$49,MATCH('Working Sheet'!$D647,products!$A$1:$A$49,0),MATCH('Working Sheet'!I$1,products!$A$1:$G$1,0))</f>
        <v>Ara</v>
      </c>
      <c r="J647" t="str">
        <f>INDEX(products!$A$1:$G$49,MATCH('Working Sheet'!$D647,products!$A$1:$A$49,0),MATCH('Working Sheet'!J$1,products!$A$1:$G$1,0))</f>
        <v>D</v>
      </c>
      <c r="K647" s="7">
        <f>INDEX(products!$A$1:$G$49,MATCH('Working Sheet'!$D647,products!$A$1:$A$49,0),MATCH('Working Sheet'!K$1,products!$A$1:$G$1,0))</f>
        <v>2.5</v>
      </c>
      <c r="L647" s="8">
        <f>INDEX(products!$A$1:$G$49,MATCH('Working Sheet'!$D647,products!$A$1:$A$49,0),MATCH('Working Sheet'!L$1,products!$A$1:$G$1,0))</f>
        <v>22.884999999999998</v>
      </c>
      <c r="M647" s="8">
        <f t="shared" si="30"/>
        <v>68.655000000000001</v>
      </c>
      <c r="N647" s="4" t="str">
        <f t="shared" si="31"/>
        <v>Arabica</v>
      </c>
      <c r="O647" t="str">
        <f t="shared" si="32"/>
        <v>Dark</v>
      </c>
      <c r="P647" t="str">
        <f>_xlfn.XLOOKUP(C647,customers!$A$1:$A$1001,customers!$I$1:$I$1001,0)</f>
        <v>Yes</v>
      </c>
    </row>
    <row r="648" spans="1:16" x14ac:dyDescent="0.3">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INDEX(products!$A$1:$G$49,MATCH('Working Sheet'!$D648,products!$A$1:$A$49,0),MATCH('Working Sheet'!I$1,products!$A$1:$G$1,0))</f>
        <v>Ara</v>
      </c>
      <c r="J648" t="str">
        <f>INDEX(products!$A$1:$G$49,MATCH('Working Sheet'!$D648,products!$A$1:$A$49,0),MATCH('Working Sheet'!J$1,products!$A$1:$G$1,0))</f>
        <v>D</v>
      </c>
      <c r="K648" s="7">
        <f>INDEX(products!$A$1:$G$49,MATCH('Working Sheet'!$D648,products!$A$1:$A$49,0),MATCH('Working Sheet'!K$1,products!$A$1:$G$1,0))</f>
        <v>1</v>
      </c>
      <c r="L648" s="8">
        <f>INDEX(products!$A$1:$G$49,MATCH('Working Sheet'!$D648,products!$A$1:$A$49,0),MATCH('Working Sheet'!L$1,products!$A$1:$G$1,0))</f>
        <v>9.9499999999999993</v>
      </c>
      <c r="M648" s="8">
        <f t="shared" si="30"/>
        <v>9.9499999999999993</v>
      </c>
      <c r="N648" s="4" t="str">
        <f t="shared" si="31"/>
        <v>Arabica</v>
      </c>
      <c r="O648" t="str">
        <f t="shared" si="32"/>
        <v>Dark</v>
      </c>
      <c r="P648" t="str">
        <f>_xlfn.XLOOKUP(C648,customers!$A$1:$A$1001,customers!$I$1:$I$1001,0)</f>
        <v>Yes</v>
      </c>
    </row>
    <row r="649" spans="1:16" x14ac:dyDescent="0.3">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INDEX(products!$A$1:$G$49,MATCH('Working Sheet'!$D649,products!$A$1:$A$49,0),MATCH('Working Sheet'!I$1,products!$A$1:$G$1,0))</f>
        <v>Lib</v>
      </c>
      <c r="J649" t="str">
        <f>INDEX(products!$A$1:$G$49,MATCH('Working Sheet'!$D649,products!$A$1:$A$49,0),MATCH('Working Sheet'!J$1,products!$A$1:$G$1,0))</f>
        <v>L</v>
      </c>
      <c r="K649" s="7">
        <f>INDEX(products!$A$1:$G$49,MATCH('Working Sheet'!$D649,products!$A$1:$A$49,0),MATCH('Working Sheet'!K$1,products!$A$1:$G$1,0))</f>
        <v>0.5</v>
      </c>
      <c r="L649" s="8">
        <f>INDEX(products!$A$1:$G$49,MATCH('Working Sheet'!$D649,products!$A$1:$A$49,0),MATCH('Working Sheet'!L$1,products!$A$1:$G$1,0))</f>
        <v>9.51</v>
      </c>
      <c r="M649" s="8">
        <f t="shared" si="30"/>
        <v>28.53</v>
      </c>
      <c r="N649" s="4" t="str">
        <f t="shared" si="31"/>
        <v>Liberica</v>
      </c>
      <c r="O649" t="str">
        <f t="shared" si="32"/>
        <v>Light</v>
      </c>
      <c r="P649" t="str">
        <f>_xlfn.XLOOKUP(C649,customers!$A$1:$A$1001,customers!$I$1:$I$1001,0)</f>
        <v>Yes</v>
      </c>
    </row>
    <row r="650" spans="1:16" x14ac:dyDescent="0.3">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INDEX(products!$A$1:$G$49,MATCH('Working Sheet'!$D650,products!$A$1:$A$49,0),MATCH('Working Sheet'!I$1,products!$A$1:$G$1,0))</f>
        <v>Rob</v>
      </c>
      <c r="J650" t="str">
        <f>INDEX(products!$A$1:$G$49,MATCH('Working Sheet'!$D650,products!$A$1:$A$49,0),MATCH('Working Sheet'!J$1,products!$A$1:$G$1,0))</f>
        <v>D</v>
      </c>
      <c r="K650" s="7">
        <f>INDEX(products!$A$1:$G$49,MATCH('Working Sheet'!$D650,products!$A$1:$A$49,0),MATCH('Working Sheet'!K$1,products!$A$1:$G$1,0))</f>
        <v>0.2</v>
      </c>
      <c r="L650" s="8">
        <f>INDEX(products!$A$1:$G$49,MATCH('Working Sheet'!$D650,products!$A$1:$A$49,0),MATCH('Working Sheet'!L$1,products!$A$1:$G$1,0))</f>
        <v>2.6849999999999996</v>
      </c>
      <c r="M650" s="8">
        <f t="shared" si="30"/>
        <v>16.11</v>
      </c>
      <c r="N650" s="4" t="str">
        <f t="shared" si="31"/>
        <v>Robusta</v>
      </c>
      <c r="O650" t="str">
        <f t="shared" si="32"/>
        <v>Dark</v>
      </c>
      <c r="P650" t="str">
        <f>_xlfn.XLOOKUP(C650,customers!$A$1:$A$1001,customers!$I$1:$I$1001,0)</f>
        <v>No</v>
      </c>
    </row>
    <row r="651" spans="1:16" x14ac:dyDescent="0.3">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INDEX(products!$A$1:$G$49,MATCH('Working Sheet'!$D651,products!$A$1:$A$49,0),MATCH('Working Sheet'!I$1,products!$A$1:$G$1,0))</f>
        <v>Lib</v>
      </c>
      <c r="J651" t="str">
        <f>INDEX(products!$A$1:$G$49,MATCH('Working Sheet'!$D651,products!$A$1:$A$49,0),MATCH('Working Sheet'!J$1,products!$A$1:$G$1,0))</f>
        <v>L</v>
      </c>
      <c r="K651" s="7">
        <f>INDEX(products!$A$1:$G$49,MATCH('Working Sheet'!$D651,products!$A$1:$A$49,0),MATCH('Working Sheet'!K$1,products!$A$1:$G$1,0))</f>
        <v>1</v>
      </c>
      <c r="L651" s="8">
        <f>INDEX(products!$A$1:$G$49,MATCH('Working Sheet'!$D651,products!$A$1:$A$49,0),MATCH('Working Sheet'!L$1,products!$A$1:$G$1,0))</f>
        <v>15.85</v>
      </c>
      <c r="M651" s="8">
        <f t="shared" si="30"/>
        <v>95.1</v>
      </c>
      <c r="N651" s="4" t="str">
        <f t="shared" si="31"/>
        <v>Liberica</v>
      </c>
      <c r="O651" t="str">
        <f t="shared" si="32"/>
        <v>Light</v>
      </c>
      <c r="P651" t="str">
        <f>_xlfn.XLOOKUP(C651,customers!$A$1:$A$1001,customers!$I$1:$I$1001,0)</f>
        <v>No</v>
      </c>
    </row>
    <row r="652" spans="1:16" x14ac:dyDescent="0.3">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INDEX(products!$A$1:$G$49,MATCH('Working Sheet'!$D652,products!$A$1:$A$49,0),MATCH('Working Sheet'!I$1,products!$A$1:$G$1,0))</f>
        <v>Rob</v>
      </c>
      <c r="J652" t="str">
        <f>INDEX(products!$A$1:$G$49,MATCH('Working Sheet'!$D652,products!$A$1:$A$49,0),MATCH('Working Sheet'!J$1,products!$A$1:$G$1,0))</f>
        <v>D</v>
      </c>
      <c r="K652" s="7">
        <f>INDEX(products!$A$1:$G$49,MATCH('Working Sheet'!$D652,products!$A$1:$A$49,0),MATCH('Working Sheet'!K$1,products!$A$1:$G$1,0))</f>
        <v>0.5</v>
      </c>
      <c r="L652" s="8">
        <f>INDEX(products!$A$1:$G$49,MATCH('Working Sheet'!$D652,products!$A$1:$A$49,0),MATCH('Working Sheet'!L$1,products!$A$1:$G$1,0))</f>
        <v>5.3699999999999992</v>
      </c>
      <c r="M652" s="8">
        <f t="shared" si="30"/>
        <v>5.3699999999999992</v>
      </c>
      <c r="N652" s="4" t="str">
        <f t="shared" si="31"/>
        <v>Robusta</v>
      </c>
      <c r="O652" t="str">
        <f t="shared" si="32"/>
        <v>Dark</v>
      </c>
      <c r="P652" t="str">
        <f>_xlfn.XLOOKUP(C652,customers!$A$1:$A$1001,customers!$I$1:$I$1001,0)</f>
        <v>Yes</v>
      </c>
    </row>
    <row r="653" spans="1:16" x14ac:dyDescent="0.3">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INDEX(products!$A$1:$G$49,MATCH('Working Sheet'!$D653,products!$A$1:$A$49,0),MATCH('Working Sheet'!I$1,products!$A$1:$G$1,0))</f>
        <v>Rob</v>
      </c>
      <c r="J653" t="str">
        <f>INDEX(products!$A$1:$G$49,MATCH('Working Sheet'!$D653,products!$A$1:$A$49,0),MATCH('Working Sheet'!J$1,products!$A$1:$G$1,0))</f>
        <v>L</v>
      </c>
      <c r="K653" s="7">
        <f>INDEX(products!$A$1:$G$49,MATCH('Working Sheet'!$D653,products!$A$1:$A$49,0),MATCH('Working Sheet'!K$1,products!$A$1:$G$1,0))</f>
        <v>1</v>
      </c>
      <c r="L653" s="8">
        <f>INDEX(products!$A$1:$G$49,MATCH('Working Sheet'!$D653,products!$A$1:$A$49,0),MATCH('Working Sheet'!L$1,products!$A$1:$G$1,0))</f>
        <v>11.95</v>
      </c>
      <c r="M653" s="8">
        <f t="shared" si="30"/>
        <v>47.8</v>
      </c>
      <c r="N653" s="4" t="str">
        <f t="shared" si="31"/>
        <v>Robusta</v>
      </c>
      <c r="O653" t="str">
        <f t="shared" si="32"/>
        <v>Light</v>
      </c>
      <c r="P653" t="str">
        <f>_xlfn.XLOOKUP(C653,customers!$A$1:$A$1001,customers!$I$1:$I$1001,0)</f>
        <v>No</v>
      </c>
    </row>
    <row r="654" spans="1:16" x14ac:dyDescent="0.3">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INDEX(products!$A$1:$G$49,MATCH('Working Sheet'!$D654,products!$A$1:$A$49,0),MATCH('Working Sheet'!I$1,products!$A$1:$G$1,0))</f>
        <v>Lib</v>
      </c>
      <c r="J654" t="str">
        <f>INDEX(products!$A$1:$G$49,MATCH('Working Sheet'!$D654,products!$A$1:$A$49,0),MATCH('Working Sheet'!J$1,products!$A$1:$G$1,0))</f>
        <v>L</v>
      </c>
      <c r="K654" s="7">
        <f>INDEX(products!$A$1:$G$49,MATCH('Working Sheet'!$D654,products!$A$1:$A$49,0),MATCH('Working Sheet'!K$1,products!$A$1:$G$1,0))</f>
        <v>1</v>
      </c>
      <c r="L654" s="8">
        <f>INDEX(products!$A$1:$G$49,MATCH('Working Sheet'!$D654,products!$A$1:$A$49,0),MATCH('Working Sheet'!L$1,products!$A$1:$G$1,0))</f>
        <v>15.85</v>
      </c>
      <c r="M654" s="8">
        <f t="shared" si="30"/>
        <v>63.4</v>
      </c>
      <c r="N654" s="4" t="str">
        <f t="shared" si="31"/>
        <v>Liberica</v>
      </c>
      <c r="O654" t="str">
        <f t="shared" si="32"/>
        <v>Light</v>
      </c>
      <c r="P654" t="str">
        <f>_xlfn.XLOOKUP(C654,customers!$A$1:$A$1001,customers!$I$1:$I$1001,0)</f>
        <v>No</v>
      </c>
    </row>
    <row r="655" spans="1:16" x14ac:dyDescent="0.3">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INDEX(products!$A$1:$G$49,MATCH('Working Sheet'!$D655,products!$A$1:$A$49,0),MATCH('Working Sheet'!I$1,products!$A$1:$G$1,0))</f>
        <v>Ara</v>
      </c>
      <c r="J655" t="str">
        <f>INDEX(products!$A$1:$G$49,MATCH('Working Sheet'!$D655,products!$A$1:$A$49,0),MATCH('Working Sheet'!J$1,products!$A$1:$G$1,0))</f>
        <v>M</v>
      </c>
      <c r="K655" s="7">
        <f>INDEX(products!$A$1:$G$49,MATCH('Working Sheet'!$D655,products!$A$1:$A$49,0),MATCH('Working Sheet'!K$1,products!$A$1:$G$1,0))</f>
        <v>2.5</v>
      </c>
      <c r="L655" s="8">
        <f>INDEX(products!$A$1:$G$49,MATCH('Working Sheet'!$D655,products!$A$1:$A$49,0),MATCH('Working Sheet'!L$1,products!$A$1:$G$1,0))</f>
        <v>25.874999999999996</v>
      </c>
      <c r="M655" s="8">
        <f t="shared" si="30"/>
        <v>103.49999999999999</v>
      </c>
      <c r="N655" s="4" t="str">
        <f t="shared" si="31"/>
        <v>Arabica</v>
      </c>
      <c r="O655" t="str">
        <f t="shared" si="32"/>
        <v>Medium</v>
      </c>
      <c r="P655" t="str">
        <f>_xlfn.XLOOKUP(C655,customers!$A$1:$A$1001,customers!$I$1:$I$1001,0)</f>
        <v>No</v>
      </c>
    </row>
    <row r="656" spans="1:16" x14ac:dyDescent="0.3">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INDEX(products!$A$1:$G$49,MATCH('Working Sheet'!$D656,products!$A$1:$A$49,0),MATCH('Working Sheet'!I$1,products!$A$1:$G$1,0))</f>
        <v>Ara</v>
      </c>
      <c r="J656" t="str">
        <f>INDEX(products!$A$1:$G$49,MATCH('Working Sheet'!$D656,products!$A$1:$A$49,0),MATCH('Working Sheet'!J$1,products!$A$1:$G$1,0))</f>
        <v>D</v>
      </c>
      <c r="K656" s="7">
        <f>INDEX(products!$A$1:$G$49,MATCH('Working Sheet'!$D656,products!$A$1:$A$49,0),MATCH('Working Sheet'!K$1,products!$A$1:$G$1,0))</f>
        <v>2.5</v>
      </c>
      <c r="L656" s="8">
        <f>INDEX(products!$A$1:$G$49,MATCH('Working Sheet'!$D656,products!$A$1:$A$49,0),MATCH('Working Sheet'!L$1,products!$A$1:$G$1,0))</f>
        <v>22.884999999999998</v>
      </c>
      <c r="M656" s="8">
        <f t="shared" si="30"/>
        <v>68.655000000000001</v>
      </c>
      <c r="N656" s="4" t="str">
        <f t="shared" si="31"/>
        <v>Arabica</v>
      </c>
      <c r="O656" t="str">
        <f t="shared" si="32"/>
        <v>Dark</v>
      </c>
      <c r="P656" t="str">
        <f>_xlfn.XLOOKUP(C656,customers!$A$1:$A$1001,customers!$I$1:$I$1001,0)</f>
        <v>No</v>
      </c>
    </row>
    <row r="657" spans="1:16" x14ac:dyDescent="0.3">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INDEX(products!$A$1:$G$49,MATCH('Working Sheet'!$D657,products!$A$1:$A$49,0),MATCH('Working Sheet'!I$1,products!$A$1:$G$1,0))</f>
        <v>Rob</v>
      </c>
      <c r="J657" t="str">
        <f>INDEX(products!$A$1:$G$49,MATCH('Working Sheet'!$D657,products!$A$1:$A$49,0),MATCH('Working Sheet'!J$1,products!$A$1:$G$1,0))</f>
        <v>M</v>
      </c>
      <c r="K657" s="7">
        <f>INDEX(products!$A$1:$G$49,MATCH('Working Sheet'!$D657,products!$A$1:$A$49,0),MATCH('Working Sheet'!K$1,products!$A$1:$G$1,0))</f>
        <v>2.5</v>
      </c>
      <c r="L657" s="8">
        <f>INDEX(products!$A$1:$G$49,MATCH('Working Sheet'!$D657,products!$A$1:$A$49,0),MATCH('Working Sheet'!L$1,products!$A$1:$G$1,0))</f>
        <v>22.884999999999998</v>
      </c>
      <c r="M657" s="8">
        <f t="shared" si="30"/>
        <v>45.769999999999996</v>
      </c>
      <c r="N657" s="4" t="str">
        <f t="shared" si="31"/>
        <v>Robusta</v>
      </c>
      <c r="O657" t="str">
        <f t="shared" si="32"/>
        <v>Medium</v>
      </c>
      <c r="P657" t="str">
        <f>_xlfn.XLOOKUP(C657,customers!$A$1:$A$1001,customers!$I$1:$I$1001,0)</f>
        <v>Yes</v>
      </c>
    </row>
    <row r="658" spans="1:16" x14ac:dyDescent="0.3">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INDEX(products!$A$1:$G$49,MATCH('Working Sheet'!$D658,products!$A$1:$A$49,0),MATCH('Working Sheet'!I$1,products!$A$1:$G$1,0))</f>
        <v>Lib</v>
      </c>
      <c r="J658" t="str">
        <f>INDEX(products!$A$1:$G$49,MATCH('Working Sheet'!$D658,products!$A$1:$A$49,0),MATCH('Working Sheet'!J$1,products!$A$1:$G$1,0))</f>
        <v>D</v>
      </c>
      <c r="K658" s="7">
        <f>INDEX(products!$A$1:$G$49,MATCH('Working Sheet'!$D658,products!$A$1:$A$49,0),MATCH('Working Sheet'!K$1,products!$A$1:$G$1,0))</f>
        <v>1</v>
      </c>
      <c r="L658" s="8">
        <f>INDEX(products!$A$1:$G$49,MATCH('Working Sheet'!$D658,products!$A$1:$A$49,0),MATCH('Working Sheet'!L$1,products!$A$1:$G$1,0))</f>
        <v>12.95</v>
      </c>
      <c r="M658" s="8">
        <f t="shared" si="30"/>
        <v>51.8</v>
      </c>
      <c r="N658" s="4" t="str">
        <f t="shared" si="31"/>
        <v>Liberica</v>
      </c>
      <c r="O658" t="str">
        <f t="shared" si="32"/>
        <v>Dark</v>
      </c>
      <c r="P658" t="str">
        <f>_xlfn.XLOOKUP(C658,customers!$A$1:$A$1001,customers!$I$1:$I$1001,0)</f>
        <v>No</v>
      </c>
    </row>
    <row r="659" spans="1:16" x14ac:dyDescent="0.3">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INDEX(products!$A$1:$G$49,MATCH('Working Sheet'!$D659,products!$A$1:$A$49,0),MATCH('Working Sheet'!I$1,products!$A$1:$G$1,0))</f>
        <v>Ara</v>
      </c>
      <c r="J659" t="str">
        <f>INDEX(products!$A$1:$G$49,MATCH('Working Sheet'!$D659,products!$A$1:$A$49,0),MATCH('Working Sheet'!J$1,products!$A$1:$G$1,0))</f>
        <v>M</v>
      </c>
      <c r="K659" s="7">
        <f>INDEX(products!$A$1:$G$49,MATCH('Working Sheet'!$D659,products!$A$1:$A$49,0),MATCH('Working Sheet'!K$1,products!$A$1:$G$1,0))</f>
        <v>0.5</v>
      </c>
      <c r="L659" s="8">
        <f>INDEX(products!$A$1:$G$49,MATCH('Working Sheet'!$D659,products!$A$1:$A$49,0),MATCH('Working Sheet'!L$1,products!$A$1:$G$1,0))</f>
        <v>6.75</v>
      </c>
      <c r="M659" s="8">
        <f t="shared" si="30"/>
        <v>13.5</v>
      </c>
      <c r="N659" s="4" t="str">
        <f t="shared" si="31"/>
        <v>Arabica</v>
      </c>
      <c r="O659" t="str">
        <f t="shared" si="32"/>
        <v>Medium</v>
      </c>
      <c r="P659" t="str">
        <f>_xlfn.XLOOKUP(C659,customers!$A$1:$A$1001,customers!$I$1:$I$1001,0)</f>
        <v>Yes</v>
      </c>
    </row>
    <row r="660" spans="1:16" x14ac:dyDescent="0.3">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INDEX(products!$A$1:$G$49,MATCH('Working Sheet'!$D660,products!$A$1:$A$49,0),MATCH('Working Sheet'!I$1,products!$A$1:$G$1,0))</f>
        <v>Exc</v>
      </c>
      <c r="J660" t="str">
        <f>INDEX(products!$A$1:$G$49,MATCH('Working Sheet'!$D660,products!$A$1:$A$49,0),MATCH('Working Sheet'!J$1,products!$A$1:$G$1,0))</f>
        <v>M</v>
      </c>
      <c r="K660" s="7">
        <f>INDEX(products!$A$1:$G$49,MATCH('Working Sheet'!$D660,products!$A$1:$A$49,0),MATCH('Working Sheet'!K$1,products!$A$1:$G$1,0))</f>
        <v>0.5</v>
      </c>
      <c r="L660" s="8">
        <f>INDEX(products!$A$1:$G$49,MATCH('Working Sheet'!$D660,products!$A$1:$A$49,0),MATCH('Working Sheet'!L$1,products!$A$1:$G$1,0))</f>
        <v>8.25</v>
      </c>
      <c r="M660" s="8">
        <f t="shared" si="30"/>
        <v>24.75</v>
      </c>
      <c r="N660" s="4" t="str">
        <f t="shared" si="31"/>
        <v>Excelsa</v>
      </c>
      <c r="O660" t="str">
        <f t="shared" si="32"/>
        <v>Medium</v>
      </c>
      <c r="P660" t="str">
        <f>_xlfn.XLOOKUP(C660,customers!$A$1:$A$1001,customers!$I$1:$I$1001,0)</f>
        <v>Yes</v>
      </c>
    </row>
    <row r="661" spans="1:16" x14ac:dyDescent="0.3">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INDEX(products!$A$1:$G$49,MATCH('Working Sheet'!$D661,products!$A$1:$A$49,0),MATCH('Working Sheet'!I$1,products!$A$1:$G$1,0))</f>
        <v>Ara</v>
      </c>
      <c r="J661" t="str">
        <f>INDEX(products!$A$1:$G$49,MATCH('Working Sheet'!$D661,products!$A$1:$A$49,0),MATCH('Working Sheet'!J$1,products!$A$1:$G$1,0))</f>
        <v>D</v>
      </c>
      <c r="K661" s="7">
        <f>INDEX(products!$A$1:$G$49,MATCH('Working Sheet'!$D661,products!$A$1:$A$49,0),MATCH('Working Sheet'!K$1,products!$A$1:$G$1,0))</f>
        <v>2.5</v>
      </c>
      <c r="L661" s="8">
        <f>INDEX(products!$A$1:$G$49,MATCH('Working Sheet'!$D661,products!$A$1:$A$49,0),MATCH('Working Sheet'!L$1,products!$A$1:$G$1,0))</f>
        <v>22.884999999999998</v>
      </c>
      <c r="M661" s="8">
        <f t="shared" si="30"/>
        <v>45.769999999999996</v>
      </c>
      <c r="N661" s="4" t="str">
        <f t="shared" si="31"/>
        <v>Arabica</v>
      </c>
      <c r="O661" t="str">
        <f t="shared" si="32"/>
        <v>Dark</v>
      </c>
      <c r="P661" t="str">
        <f>_xlfn.XLOOKUP(C661,customers!$A$1:$A$1001,customers!$I$1:$I$1001,0)</f>
        <v>Yes</v>
      </c>
    </row>
    <row r="662" spans="1:16" x14ac:dyDescent="0.3">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INDEX(products!$A$1:$G$49,MATCH('Working Sheet'!$D662,products!$A$1:$A$49,0),MATCH('Working Sheet'!I$1,products!$A$1:$G$1,0))</f>
        <v>Exc</v>
      </c>
      <c r="J662" t="str">
        <f>INDEX(products!$A$1:$G$49,MATCH('Working Sheet'!$D662,products!$A$1:$A$49,0),MATCH('Working Sheet'!J$1,products!$A$1:$G$1,0))</f>
        <v>L</v>
      </c>
      <c r="K662" s="7">
        <f>INDEX(products!$A$1:$G$49,MATCH('Working Sheet'!$D662,products!$A$1:$A$49,0),MATCH('Working Sheet'!K$1,products!$A$1:$G$1,0))</f>
        <v>0.5</v>
      </c>
      <c r="L662" s="8">
        <f>INDEX(products!$A$1:$G$49,MATCH('Working Sheet'!$D662,products!$A$1:$A$49,0),MATCH('Working Sheet'!L$1,products!$A$1:$G$1,0))</f>
        <v>8.91</v>
      </c>
      <c r="M662" s="8">
        <f t="shared" si="30"/>
        <v>53.46</v>
      </c>
      <c r="N662" s="4" t="str">
        <f t="shared" si="31"/>
        <v>Excelsa</v>
      </c>
      <c r="O662" t="str">
        <f t="shared" si="32"/>
        <v>Light</v>
      </c>
      <c r="P662" t="str">
        <f>_xlfn.XLOOKUP(C662,customers!$A$1:$A$1001,customers!$I$1:$I$1001,0)</f>
        <v>No</v>
      </c>
    </row>
    <row r="663" spans="1:16" x14ac:dyDescent="0.3">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INDEX(products!$A$1:$G$49,MATCH('Working Sheet'!$D663,products!$A$1:$A$49,0),MATCH('Working Sheet'!I$1,products!$A$1:$G$1,0))</f>
        <v>Ara</v>
      </c>
      <c r="J663" t="str">
        <f>INDEX(products!$A$1:$G$49,MATCH('Working Sheet'!$D663,products!$A$1:$A$49,0),MATCH('Working Sheet'!J$1,products!$A$1:$G$1,0))</f>
        <v>M</v>
      </c>
      <c r="K663" s="7">
        <f>INDEX(products!$A$1:$G$49,MATCH('Working Sheet'!$D663,products!$A$1:$A$49,0),MATCH('Working Sheet'!K$1,products!$A$1:$G$1,0))</f>
        <v>0.2</v>
      </c>
      <c r="L663" s="8">
        <f>INDEX(products!$A$1:$G$49,MATCH('Working Sheet'!$D663,products!$A$1:$A$49,0),MATCH('Working Sheet'!L$1,products!$A$1:$G$1,0))</f>
        <v>3.375</v>
      </c>
      <c r="M663" s="8">
        <f t="shared" si="30"/>
        <v>20.25</v>
      </c>
      <c r="N663" s="4" t="str">
        <f t="shared" si="31"/>
        <v>Arabica</v>
      </c>
      <c r="O663" t="str">
        <f t="shared" si="32"/>
        <v>Medium</v>
      </c>
      <c r="P663" t="str">
        <f>_xlfn.XLOOKUP(C663,customers!$A$1:$A$1001,customers!$I$1:$I$1001,0)</f>
        <v>Yes</v>
      </c>
    </row>
    <row r="664" spans="1:16" x14ac:dyDescent="0.3">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INDEX(products!$A$1:$G$49,MATCH('Working Sheet'!$D664,products!$A$1:$A$49,0),MATCH('Working Sheet'!I$1,products!$A$1:$G$1,0))</f>
        <v>Lib</v>
      </c>
      <c r="J664" t="str">
        <f>INDEX(products!$A$1:$G$49,MATCH('Working Sheet'!$D664,products!$A$1:$A$49,0),MATCH('Working Sheet'!J$1,products!$A$1:$G$1,0))</f>
        <v>D</v>
      </c>
      <c r="K664" s="7">
        <f>INDEX(products!$A$1:$G$49,MATCH('Working Sheet'!$D664,products!$A$1:$A$49,0),MATCH('Working Sheet'!K$1,products!$A$1:$G$1,0))</f>
        <v>2.5</v>
      </c>
      <c r="L664" s="8">
        <f>INDEX(products!$A$1:$G$49,MATCH('Working Sheet'!$D664,products!$A$1:$A$49,0),MATCH('Working Sheet'!L$1,products!$A$1:$G$1,0))</f>
        <v>29.784999999999997</v>
      </c>
      <c r="M664" s="8">
        <f t="shared" si="30"/>
        <v>148.92499999999998</v>
      </c>
      <c r="N664" s="4" t="str">
        <f t="shared" si="31"/>
        <v>Liberica</v>
      </c>
      <c r="O664" t="str">
        <f t="shared" si="32"/>
        <v>Dark</v>
      </c>
      <c r="P664" t="str">
        <f>_xlfn.XLOOKUP(C664,customers!$A$1:$A$1001,customers!$I$1:$I$1001,0)</f>
        <v>No</v>
      </c>
    </row>
    <row r="665" spans="1:16" x14ac:dyDescent="0.3">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INDEX(products!$A$1:$G$49,MATCH('Working Sheet'!$D665,products!$A$1:$A$49,0),MATCH('Working Sheet'!I$1,products!$A$1:$G$1,0))</f>
        <v>Ara</v>
      </c>
      <c r="J665" t="str">
        <f>INDEX(products!$A$1:$G$49,MATCH('Working Sheet'!$D665,products!$A$1:$A$49,0),MATCH('Working Sheet'!J$1,products!$A$1:$G$1,0))</f>
        <v>M</v>
      </c>
      <c r="K665" s="7">
        <f>INDEX(products!$A$1:$G$49,MATCH('Working Sheet'!$D665,products!$A$1:$A$49,0),MATCH('Working Sheet'!K$1,products!$A$1:$G$1,0))</f>
        <v>1</v>
      </c>
      <c r="L665" s="8">
        <f>INDEX(products!$A$1:$G$49,MATCH('Working Sheet'!$D665,products!$A$1:$A$49,0),MATCH('Working Sheet'!L$1,products!$A$1:$G$1,0))</f>
        <v>11.25</v>
      </c>
      <c r="M665" s="8">
        <f t="shared" si="30"/>
        <v>67.5</v>
      </c>
      <c r="N665" s="4" t="str">
        <f t="shared" si="31"/>
        <v>Arabica</v>
      </c>
      <c r="O665" t="str">
        <f t="shared" si="32"/>
        <v>Medium</v>
      </c>
      <c r="P665" t="str">
        <f>_xlfn.XLOOKUP(C665,customers!$A$1:$A$1001,customers!$I$1:$I$1001,0)</f>
        <v>No</v>
      </c>
    </row>
    <row r="666" spans="1:16" x14ac:dyDescent="0.3">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INDEX(products!$A$1:$G$49,MATCH('Working Sheet'!$D666,products!$A$1:$A$49,0),MATCH('Working Sheet'!I$1,products!$A$1:$G$1,0))</f>
        <v>Exc</v>
      </c>
      <c r="J666" t="str">
        <f>INDEX(products!$A$1:$G$49,MATCH('Working Sheet'!$D666,products!$A$1:$A$49,0),MATCH('Working Sheet'!J$1,products!$A$1:$G$1,0))</f>
        <v>D</v>
      </c>
      <c r="K666" s="7">
        <f>INDEX(products!$A$1:$G$49,MATCH('Working Sheet'!$D666,products!$A$1:$A$49,0),MATCH('Working Sheet'!K$1,products!$A$1:$G$1,0))</f>
        <v>1</v>
      </c>
      <c r="L666" s="8">
        <f>INDEX(products!$A$1:$G$49,MATCH('Working Sheet'!$D666,products!$A$1:$A$49,0),MATCH('Working Sheet'!L$1,products!$A$1:$G$1,0))</f>
        <v>12.15</v>
      </c>
      <c r="M666" s="8">
        <f t="shared" si="30"/>
        <v>72.900000000000006</v>
      </c>
      <c r="N666" s="4" t="str">
        <f t="shared" si="31"/>
        <v>Excelsa</v>
      </c>
      <c r="O666" t="str">
        <f t="shared" si="32"/>
        <v>Dark</v>
      </c>
      <c r="P666" t="str">
        <f>_xlfn.XLOOKUP(C666,customers!$A$1:$A$1001,customers!$I$1:$I$1001,0)</f>
        <v>No</v>
      </c>
    </row>
    <row r="667" spans="1:16" x14ac:dyDescent="0.3">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INDEX(products!$A$1:$G$49,MATCH('Working Sheet'!$D667,products!$A$1:$A$49,0),MATCH('Working Sheet'!I$1,products!$A$1:$G$1,0))</f>
        <v>Lib</v>
      </c>
      <c r="J667" t="str">
        <f>INDEX(products!$A$1:$G$49,MATCH('Working Sheet'!$D667,products!$A$1:$A$49,0),MATCH('Working Sheet'!J$1,products!$A$1:$G$1,0))</f>
        <v>D</v>
      </c>
      <c r="K667" s="7">
        <f>INDEX(products!$A$1:$G$49,MATCH('Working Sheet'!$D667,products!$A$1:$A$49,0),MATCH('Working Sheet'!K$1,products!$A$1:$G$1,0))</f>
        <v>0.2</v>
      </c>
      <c r="L667" s="8">
        <f>INDEX(products!$A$1:$G$49,MATCH('Working Sheet'!$D667,products!$A$1:$A$49,0),MATCH('Working Sheet'!L$1,products!$A$1:$G$1,0))</f>
        <v>3.8849999999999998</v>
      </c>
      <c r="M667" s="8">
        <f t="shared" si="30"/>
        <v>7.77</v>
      </c>
      <c r="N667" s="4" t="str">
        <f t="shared" si="31"/>
        <v>Liberica</v>
      </c>
      <c r="O667" t="str">
        <f t="shared" si="32"/>
        <v>Dark</v>
      </c>
      <c r="P667" t="str">
        <f>_xlfn.XLOOKUP(C667,customers!$A$1:$A$1001,customers!$I$1:$I$1001,0)</f>
        <v>No</v>
      </c>
    </row>
    <row r="668" spans="1:16" x14ac:dyDescent="0.3">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INDEX(products!$A$1:$G$49,MATCH('Working Sheet'!$D668,products!$A$1:$A$49,0),MATCH('Working Sheet'!I$1,products!$A$1:$G$1,0))</f>
        <v>Ara</v>
      </c>
      <c r="J668" t="str">
        <f>INDEX(products!$A$1:$G$49,MATCH('Working Sheet'!$D668,products!$A$1:$A$49,0),MATCH('Working Sheet'!J$1,products!$A$1:$G$1,0))</f>
        <v>D</v>
      </c>
      <c r="K668" s="7">
        <f>INDEX(products!$A$1:$G$49,MATCH('Working Sheet'!$D668,products!$A$1:$A$49,0),MATCH('Working Sheet'!K$1,products!$A$1:$G$1,0))</f>
        <v>2.5</v>
      </c>
      <c r="L668" s="8">
        <f>INDEX(products!$A$1:$G$49,MATCH('Working Sheet'!$D668,products!$A$1:$A$49,0),MATCH('Working Sheet'!L$1,products!$A$1:$G$1,0))</f>
        <v>22.884999999999998</v>
      </c>
      <c r="M668" s="8">
        <f t="shared" si="30"/>
        <v>91.539999999999992</v>
      </c>
      <c r="N668" s="4" t="str">
        <f t="shared" si="31"/>
        <v>Arabica</v>
      </c>
      <c r="O668" t="str">
        <f t="shared" si="32"/>
        <v>Dark</v>
      </c>
      <c r="P668" t="str">
        <f>_xlfn.XLOOKUP(C668,customers!$A$1:$A$1001,customers!$I$1:$I$1001,0)</f>
        <v>No</v>
      </c>
    </row>
    <row r="669" spans="1:16" x14ac:dyDescent="0.3">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INDEX(products!$A$1:$G$49,MATCH('Working Sheet'!$D669,products!$A$1:$A$49,0),MATCH('Working Sheet'!I$1,products!$A$1:$G$1,0))</f>
        <v>Ara</v>
      </c>
      <c r="J669" t="str">
        <f>INDEX(products!$A$1:$G$49,MATCH('Working Sheet'!$D669,products!$A$1:$A$49,0),MATCH('Working Sheet'!J$1,products!$A$1:$G$1,0))</f>
        <v>D</v>
      </c>
      <c r="K669" s="7">
        <f>INDEX(products!$A$1:$G$49,MATCH('Working Sheet'!$D669,products!$A$1:$A$49,0),MATCH('Working Sheet'!K$1,products!$A$1:$G$1,0))</f>
        <v>1</v>
      </c>
      <c r="L669" s="8">
        <f>INDEX(products!$A$1:$G$49,MATCH('Working Sheet'!$D669,products!$A$1:$A$49,0),MATCH('Working Sheet'!L$1,products!$A$1:$G$1,0))</f>
        <v>9.9499999999999993</v>
      </c>
      <c r="M669" s="8">
        <f t="shared" si="30"/>
        <v>59.699999999999996</v>
      </c>
      <c r="N669" s="4" t="str">
        <f t="shared" si="31"/>
        <v>Arabica</v>
      </c>
      <c r="O669" t="str">
        <f t="shared" si="32"/>
        <v>Dark</v>
      </c>
      <c r="P669" t="str">
        <f>_xlfn.XLOOKUP(C669,customers!$A$1:$A$1001,customers!$I$1:$I$1001,0)</f>
        <v>No</v>
      </c>
    </row>
    <row r="670" spans="1:16" x14ac:dyDescent="0.3">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INDEX(products!$A$1:$G$49,MATCH('Working Sheet'!$D670,products!$A$1:$A$49,0),MATCH('Working Sheet'!I$1,products!$A$1:$G$1,0))</f>
        <v>Rob</v>
      </c>
      <c r="J670" t="str">
        <f>INDEX(products!$A$1:$G$49,MATCH('Working Sheet'!$D670,products!$A$1:$A$49,0),MATCH('Working Sheet'!J$1,products!$A$1:$G$1,0))</f>
        <v>L</v>
      </c>
      <c r="K670" s="7">
        <f>INDEX(products!$A$1:$G$49,MATCH('Working Sheet'!$D670,products!$A$1:$A$49,0),MATCH('Working Sheet'!K$1,products!$A$1:$G$1,0))</f>
        <v>2.5</v>
      </c>
      <c r="L670" s="8">
        <f>INDEX(products!$A$1:$G$49,MATCH('Working Sheet'!$D670,products!$A$1:$A$49,0),MATCH('Working Sheet'!L$1,products!$A$1:$G$1,0))</f>
        <v>27.484999999999996</v>
      </c>
      <c r="M670" s="8">
        <f t="shared" si="30"/>
        <v>137.42499999999998</v>
      </c>
      <c r="N670" s="4" t="str">
        <f t="shared" si="31"/>
        <v>Robusta</v>
      </c>
      <c r="O670" t="str">
        <f t="shared" si="32"/>
        <v>Light</v>
      </c>
      <c r="P670" t="str">
        <f>_xlfn.XLOOKUP(C670,customers!$A$1:$A$1001,customers!$I$1:$I$1001,0)</f>
        <v>Yes</v>
      </c>
    </row>
    <row r="671" spans="1:16" x14ac:dyDescent="0.3">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INDEX(products!$A$1:$G$49,MATCH('Working Sheet'!$D671,products!$A$1:$A$49,0),MATCH('Working Sheet'!I$1,products!$A$1:$G$1,0))</f>
        <v>Lib</v>
      </c>
      <c r="J671" t="str">
        <f>INDEX(products!$A$1:$G$49,MATCH('Working Sheet'!$D671,products!$A$1:$A$49,0),MATCH('Working Sheet'!J$1,products!$A$1:$G$1,0))</f>
        <v>M</v>
      </c>
      <c r="K671" s="7">
        <f>INDEX(products!$A$1:$G$49,MATCH('Working Sheet'!$D671,products!$A$1:$A$49,0),MATCH('Working Sheet'!K$1,products!$A$1:$G$1,0))</f>
        <v>2.5</v>
      </c>
      <c r="L671" s="8">
        <f>INDEX(products!$A$1:$G$49,MATCH('Working Sheet'!$D671,products!$A$1:$A$49,0),MATCH('Working Sheet'!L$1,products!$A$1:$G$1,0))</f>
        <v>33.464999999999996</v>
      </c>
      <c r="M671" s="8">
        <f t="shared" si="30"/>
        <v>66.929999999999993</v>
      </c>
      <c r="N671" s="4" t="str">
        <f t="shared" si="31"/>
        <v>Liberica</v>
      </c>
      <c r="O671" t="str">
        <f t="shared" si="32"/>
        <v>Medium</v>
      </c>
      <c r="P671" t="str">
        <f>_xlfn.XLOOKUP(C671,customers!$A$1:$A$1001,customers!$I$1:$I$1001,0)</f>
        <v>No</v>
      </c>
    </row>
    <row r="672" spans="1:16" x14ac:dyDescent="0.3">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INDEX(products!$A$1:$G$49,MATCH('Working Sheet'!$D672,products!$A$1:$A$49,0),MATCH('Working Sheet'!I$1,products!$A$1:$G$1,0))</f>
        <v>Lib</v>
      </c>
      <c r="J672" t="str">
        <f>INDEX(products!$A$1:$G$49,MATCH('Working Sheet'!$D672,products!$A$1:$A$49,0),MATCH('Working Sheet'!J$1,products!$A$1:$G$1,0))</f>
        <v>M</v>
      </c>
      <c r="K672" s="7">
        <f>INDEX(products!$A$1:$G$49,MATCH('Working Sheet'!$D672,products!$A$1:$A$49,0),MATCH('Working Sheet'!K$1,products!$A$1:$G$1,0))</f>
        <v>0.2</v>
      </c>
      <c r="L672" s="8">
        <f>INDEX(products!$A$1:$G$49,MATCH('Working Sheet'!$D672,products!$A$1:$A$49,0),MATCH('Working Sheet'!L$1,products!$A$1:$G$1,0))</f>
        <v>4.3650000000000002</v>
      </c>
      <c r="M672" s="8">
        <f t="shared" si="30"/>
        <v>13.095000000000001</v>
      </c>
      <c r="N672" s="4" t="str">
        <f t="shared" si="31"/>
        <v>Liberica</v>
      </c>
      <c r="O672" t="str">
        <f t="shared" si="32"/>
        <v>Medium</v>
      </c>
      <c r="P672" t="str">
        <f>_xlfn.XLOOKUP(C672,customers!$A$1:$A$1001,customers!$I$1:$I$1001,0)</f>
        <v>Yes</v>
      </c>
    </row>
    <row r="673" spans="1:16" x14ac:dyDescent="0.3">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INDEX(products!$A$1:$G$49,MATCH('Working Sheet'!$D673,products!$A$1:$A$49,0),MATCH('Working Sheet'!I$1,products!$A$1:$G$1,0))</f>
        <v>Rob</v>
      </c>
      <c r="J673" t="str">
        <f>INDEX(products!$A$1:$G$49,MATCH('Working Sheet'!$D673,products!$A$1:$A$49,0),MATCH('Working Sheet'!J$1,products!$A$1:$G$1,0))</f>
        <v>L</v>
      </c>
      <c r="K673" s="7">
        <f>INDEX(products!$A$1:$G$49,MATCH('Working Sheet'!$D673,products!$A$1:$A$49,0),MATCH('Working Sheet'!K$1,products!$A$1:$G$1,0))</f>
        <v>1</v>
      </c>
      <c r="L673" s="8">
        <f>INDEX(products!$A$1:$G$49,MATCH('Working Sheet'!$D673,products!$A$1:$A$49,0),MATCH('Working Sheet'!L$1,products!$A$1:$G$1,0))</f>
        <v>11.95</v>
      </c>
      <c r="M673" s="8">
        <f t="shared" si="30"/>
        <v>59.75</v>
      </c>
      <c r="N673" s="4" t="str">
        <f t="shared" si="31"/>
        <v>Robusta</v>
      </c>
      <c r="O673" t="str">
        <f t="shared" si="32"/>
        <v>Light</v>
      </c>
      <c r="P673" t="str">
        <f>_xlfn.XLOOKUP(C673,customers!$A$1:$A$1001,customers!$I$1:$I$1001,0)</f>
        <v>No</v>
      </c>
    </row>
    <row r="674" spans="1:16" x14ac:dyDescent="0.3">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INDEX(products!$A$1:$G$49,MATCH('Working Sheet'!$D674,products!$A$1:$A$49,0),MATCH('Working Sheet'!I$1,products!$A$1:$G$1,0))</f>
        <v>Lib</v>
      </c>
      <c r="J674" t="str">
        <f>INDEX(products!$A$1:$G$49,MATCH('Working Sheet'!$D674,products!$A$1:$A$49,0),MATCH('Working Sheet'!J$1,products!$A$1:$G$1,0))</f>
        <v>M</v>
      </c>
      <c r="K674" s="7">
        <f>INDEX(products!$A$1:$G$49,MATCH('Working Sheet'!$D674,products!$A$1:$A$49,0),MATCH('Working Sheet'!K$1,products!$A$1:$G$1,0))</f>
        <v>0.5</v>
      </c>
      <c r="L674" s="8">
        <f>INDEX(products!$A$1:$G$49,MATCH('Working Sheet'!$D674,products!$A$1:$A$49,0),MATCH('Working Sheet'!L$1,products!$A$1:$G$1,0))</f>
        <v>8.73</v>
      </c>
      <c r="M674" s="8">
        <f t="shared" si="30"/>
        <v>43.650000000000006</v>
      </c>
      <c r="N674" s="4" t="str">
        <f t="shared" si="31"/>
        <v>Liberica</v>
      </c>
      <c r="O674" t="str">
        <f t="shared" si="32"/>
        <v>Medium</v>
      </c>
      <c r="P674" t="str">
        <f>_xlfn.XLOOKUP(C674,customers!$A$1:$A$1001,customers!$I$1:$I$1001,0)</f>
        <v>Yes</v>
      </c>
    </row>
    <row r="675" spans="1:16" x14ac:dyDescent="0.3">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INDEX(products!$A$1:$G$49,MATCH('Working Sheet'!$D675,products!$A$1:$A$49,0),MATCH('Working Sheet'!I$1,products!$A$1:$G$1,0))</f>
        <v>Exc</v>
      </c>
      <c r="J675" t="str">
        <f>INDEX(products!$A$1:$G$49,MATCH('Working Sheet'!$D675,products!$A$1:$A$49,0),MATCH('Working Sheet'!J$1,products!$A$1:$G$1,0))</f>
        <v>M</v>
      </c>
      <c r="K675" s="7">
        <f>INDEX(products!$A$1:$G$49,MATCH('Working Sheet'!$D675,products!$A$1:$A$49,0),MATCH('Working Sheet'!K$1,products!$A$1:$G$1,0))</f>
        <v>1</v>
      </c>
      <c r="L675" s="8">
        <f>INDEX(products!$A$1:$G$49,MATCH('Working Sheet'!$D675,products!$A$1:$A$49,0),MATCH('Working Sheet'!L$1,products!$A$1:$G$1,0))</f>
        <v>13.75</v>
      </c>
      <c r="M675" s="8">
        <f t="shared" si="30"/>
        <v>82.5</v>
      </c>
      <c r="N675" s="4" t="str">
        <f t="shared" si="31"/>
        <v>Excelsa</v>
      </c>
      <c r="O675" t="str">
        <f t="shared" si="32"/>
        <v>Medium</v>
      </c>
      <c r="P675" t="str">
        <f>_xlfn.XLOOKUP(C675,customers!$A$1:$A$1001,customers!$I$1:$I$1001,0)</f>
        <v>Yes</v>
      </c>
    </row>
    <row r="676" spans="1:16" x14ac:dyDescent="0.3">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INDEX(products!$A$1:$G$49,MATCH('Working Sheet'!$D676,products!$A$1:$A$49,0),MATCH('Working Sheet'!I$1,products!$A$1:$G$1,0))</f>
        <v>Ara</v>
      </c>
      <c r="J676" t="str">
        <f>INDEX(products!$A$1:$G$49,MATCH('Working Sheet'!$D676,products!$A$1:$A$49,0),MATCH('Working Sheet'!J$1,products!$A$1:$G$1,0))</f>
        <v>L</v>
      </c>
      <c r="K676" s="7">
        <f>INDEX(products!$A$1:$G$49,MATCH('Working Sheet'!$D676,products!$A$1:$A$49,0),MATCH('Working Sheet'!K$1,products!$A$1:$G$1,0))</f>
        <v>2.5</v>
      </c>
      <c r="L676" s="8">
        <f>INDEX(products!$A$1:$G$49,MATCH('Working Sheet'!$D676,products!$A$1:$A$49,0),MATCH('Working Sheet'!L$1,products!$A$1:$G$1,0))</f>
        <v>29.784999999999997</v>
      </c>
      <c r="M676" s="8">
        <f t="shared" si="30"/>
        <v>178.70999999999998</v>
      </c>
      <c r="N676" s="4" t="str">
        <f t="shared" si="31"/>
        <v>Arabica</v>
      </c>
      <c r="O676" t="str">
        <f t="shared" si="32"/>
        <v>Light</v>
      </c>
      <c r="P676" t="str">
        <f>_xlfn.XLOOKUP(C676,customers!$A$1:$A$1001,customers!$I$1:$I$1001,0)</f>
        <v>Yes</v>
      </c>
    </row>
    <row r="677" spans="1:16" x14ac:dyDescent="0.3">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INDEX(products!$A$1:$G$49,MATCH('Working Sheet'!$D677,products!$A$1:$A$49,0),MATCH('Working Sheet'!I$1,products!$A$1:$G$1,0))</f>
        <v>Lib</v>
      </c>
      <c r="J677" t="str">
        <f>INDEX(products!$A$1:$G$49,MATCH('Working Sheet'!$D677,products!$A$1:$A$49,0),MATCH('Working Sheet'!J$1,products!$A$1:$G$1,0))</f>
        <v>D</v>
      </c>
      <c r="K677" s="7">
        <f>INDEX(products!$A$1:$G$49,MATCH('Working Sheet'!$D677,products!$A$1:$A$49,0),MATCH('Working Sheet'!K$1,products!$A$1:$G$1,0))</f>
        <v>2.5</v>
      </c>
      <c r="L677" s="8">
        <f>INDEX(products!$A$1:$G$49,MATCH('Working Sheet'!$D677,products!$A$1:$A$49,0),MATCH('Working Sheet'!L$1,products!$A$1:$G$1,0))</f>
        <v>29.784999999999997</v>
      </c>
      <c r="M677" s="8">
        <f t="shared" si="30"/>
        <v>119.13999999999999</v>
      </c>
      <c r="N677" s="4" t="str">
        <f t="shared" si="31"/>
        <v>Liberica</v>
      </c>
      <c r="O677" t="str">
        <f t="shared" si="32"/>
        <v>Dark</v>
      </c>
      <c r="P677" t="str">
        <f>_xlfn.XLOOKUP(C677,customers!$A$1:$A$1001,customers!$I$1:$I$1001,0)</f>
        <v>Yes</v>
      </c>
    </row>
    <row r="678" spans="1:16" x14ac:dyDescent="0.3">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INDEX(products!$A$1:$G$49,MATCH('Working Sheet'!$D678,products!$A$1:$A$49,0),MATCH('Working Sheet'!I$1,products!$A$1:$G$1,0))</f>
        <v>Lib</v>
      </c>
      <c r="J678" t="str">
        <f>INDEX(products!$A$1:$G$49,MATCH('Working Sheet'!$D678,products!$A$1:$A$49,0),MATCH('Working Sheet'!J$1,products!$A$1:$G$1,0))</f>
        <v>L</v>
      </c>
      <c r="K678" s="7">
        <f>INDEX(products!$A$1:$G$49,MATCH('Working Sheet'!$D678,products!$A$1:$A$49,0),MATCH('Working Sheet'!K$1,products!$A$1:$G$1,0))</f>
        <v>0.5</v>
      </c>
      <c r="L678" s="8">
        <f>INDEX(products!$A$1:$G$49,MATCH('Working Sheet'!$D678,products!$A$1:$A$49,0),MATCH('Working Sheet'!L$1,products!$A$1:$G$1,0))</f>
        <v>9.51</v>
      </c>
      <c r="M678" s="8">
        <f t="shared" si="30"/>
        <v>47.55</v>
      </c>
      <c r="N678" s="4" t="str">
        <f t="shared" si="31"/>
        <v>Liberica</v>
      </c>
      <c r="O678" t="str">
        <f t="shared" si="32"/>
        <v>Light</v>
      </c>
      <c r="P678" t="str">
        <f>_xlfn.XLOOKUP(C678,customers!$A$1:$A$1001,customers!$I$1:$I$1001,0)</f>
        <v>No</v>
      </c>
    </row>
    <row r="679" spans="1:16" x14ac:dyDescent="0.3">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INDEX(products!$A$1:$G$49,MATCH('Working Sheet'!$D679,products!$A$1:$A$49,0),MATCH('Working Sheet'!I$1,products!$A$1:$G$1,0))</f>
        <v>Lib</v>
      </c>
      <c r="J679" t="str">
        <f>INDEX(products!$A$1:$G$49,MATCH('Working Sheet'!$D679,products!$A$1:$A$49,0),MATCH('Working Sheet'!J$1,products!$A$1:$G$1,0))</f>
        <v>M</v>
      </c>
      <c r="K679" s="7">
        <f>INDEX(products!$A$1:$G$49,MATCH('Working Sheet'!$D679,products!$A$1:$A$49,0),MATCH('Working Sheet'!K$1,products!$A$1:$G$1,0))</f>
        <v>0.5</v>
      </c>
      <c r="L679" s="8">
        <f>INDEX(products!$A$1:$G$49,MATCH('Working Sheet'!$D679,products!$A$1:$A$49,0),MATCH('Working Sheet'!L$1,products!$A$1:$G$1,0))</f>
        <v>8.73</v>
      </c>
      <c r="M679" s="8">
        <f t="shared" si="30"/>
        <v>43.650000000000006</v>
      </c>
      <c r="N679" s="4" t="str">
        <f t="shared" si="31"/>
        <v>Liberica</v>
      </c>
      <c r="O679" t="str">
        <f t="shared" si="32"/>
        <v>Medium</v>
      </c>
      <c r="P679" t="str">
        <f>_xlfn.XLOOKUP(C679,customers!$A$1:$A$1001,customers!$I$1:$I$1001,0)</f>
        <v>No</v>
      </c>
    </row>
    <row r="680" spans="1:16" x14ac:dyDescent="0.3">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INDEX(products!$A$1:$G$49,MATCH('Working Sheet'!$D680,products!$A$1:$A$49,0),MATCH('Working Sheet'!I$1,products!$A$1:$G$1,0))</f>
        <v>Ara</v>
      </c>
      <c r="J680" t="str">
        <f>INDEX(products!$A$1:$G$49,MATCH('Working Sheet'!$D680,products!$A$1:$A$49,0),MATCH('Working Sheet'!J$1,products!$A$1:$G$1,0))</f>
        <v>L</v>
      </c>
      <c r="K680" s="7">
        <f>INDEX(products!$A$1:$G$49,MATCH('Working Sheet'!$D680,products!$A$1:$A$49,0),MATCH('Working Sheet'!K$1,products!$A$1:$G$1,0))</f>
        <v>2.5</v>
      </c>
      <c r="L680" s="8">
        <f>INDEX(products!$A$1:$G$49,MATCH('Working Sheet'!$D680,products!$A$1:$A$49,0),MATCH('Working Sheet'!L$1,products!$A$1:$G$1,0))</f>
        <v>29.784999999999997</v>
      </c>
      <c r="M680" s="8">
        <f t="shared" si="30"/>
        <v>178.70999999999998</v>
      </c>
      <c r="N680" s="4" t="str">
        <f t="shared" si="31"/>
        <v>Arabica</v>
      </c>
      <c r="O680" t="str">
        <f t="shared" si="32"/>
        <v>Light</v>
      </c>
      <c r="P680" t="str">
        <f>_xlfn.XLOOKUP(C680,customers!$A$1:$A$1001,customers!$I$1:$I$1001,0)</f>
        <v>Yes</v>
      </c>
    </row>
    <row r="681" spans="1:16" x14ac:dyDescent="0.3">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INDEX(products!$A$1:$G$49,MATCH('Working Sheet'!$D681,products!$A$1:$A$49,0),MATCH('Working Sheet'!I$1,products!$A$1:$G$1,0))</f>
        <v>Rob</v>
      </c>
      <c r="J681" t="str">
        <f>INDEX(products!$A$1:$G$49,MATCH('Working Sheet'!$D681,products!$A$1:$A$49,0),MATCH('Working Sheet'!J$1,products!$A$1:$G$1,0))</f>
        <v>L</v>
      </c>
      <c r="K681" s="7">
        <f>INDEX(products!$A$1:$G$49,MATCH('Working Sheet'!$D681,products!$A$1:$A$49,0),MATCH('Working Sheet'!K$1,products!$A$1:$G$1,0))</f>
        <v>2.5</v>
      </c>
      <c r="L681" s="8">
        <f>INDEX(products!$A$1:$G$49,MATCH('Working Sheet'!$D681,products!$A$1:$A$49,0),MATCH('Working Sheet'!L$1,products!$A$1:$G$1,0))</f>
        <v>27.484999999999996</v>
      </c>
      <c r="M681" s="8">
        <f t="shared" si="30"/>
        <v>27.484999999999996</v>
      </c>
      <c r="N681" s="4" t="str">
        <f t="shared" si="31"/>
        <v>Robusta</v>
      </c>
      <c r="O681" t="str">
        <f t="shared" si="32"/>
        <v>Light</v>
      </c>
      <c r="P681" t="str">
        <f>_xlfn.XLOOKUP(C681,customers!$A$1:$A$1001,customers!$I$1:$I$1001,0)</f>
        <v>No</v>
      </c>
    </row>
    <row r="682" spans="1:16" x14ac:dyDescent="0.3">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INDEX(products!$A$1:$G$49,MATCH('Working Sheet'!$D682,products!$A$1:$A$49,0),MATCH('Working Sheet'!I$1,products!$A$1:$G$1,0))</f>
        <v>Ara</v>
      </c>
      <c r="J682" t="str">
        <f>INDEX(products!$A$1:$G$49,MATCH('Working Sheet'!$D682,products!$A$1:$A$49,0),MATCH('Working Sheet'!J$1,products!$A$1:$G$1,0))</f>
        <v>M</v>
      </c>
      <c r="K682" s="7">
        <f>INDEX(products!$A$1:$G$49,MATCH('Working Sheet'!$D682,products!$A$1:$A$49,0),MATCH('Working Sheet'!K$1,products!$A$1:$G$1,0))</f>
        <v>1</v>
      </c>
      <c r="L682" s="8">
        <f>INDEX(products!$A$1:$G$49,MATCH('Working Sheet'!$D682,products!$A$1:$A$49,0),MATCH('Working Sheet'!L$1,products!$A$1:$G$1,0))</f>
        <v>11.25</v>
      </c>
      <c r="M682" s="8">
        <f t="shared" si="30"/>
        <v>56.25</v>
      </c>
      <c r="N682" s="4" t="str">
        <f t="shared" si="31"/>
        <v>Arabica</v>
      </c>
      <c r="O682" t="str">
        <f t="shared" si="32"/>
        <v>Medium</v>
      </c>
      <c r="P682" t="str">
        <f>_xlfn.XLOOKUP(C682,customers!$A$1:$A$1001,customers!$I$1:$I$1001,0)</f>
        <v>No</v>
      </c>
    </row>
    <row r="683" spans="1:16" x14ac:dyDescent="0.3">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INDEX(products!$A$1:$G$49,MATCH('Working Sheet'!$D683,products!$A$1:$A$49,0),MATCH('Working Sheet'!I$1,products!$A$1:$G$1,0))</f>
        <v>Lib</v>
      </c>
      <c r="J683" t="str">
        <f>INDEX(products!$A$1:$G$49,MATCH('Working Sheet'!$D683,products!$A$1:$A$49,0),MATCH('Working Sheet'!J$1,products!$A$1:$G$1,0))</f>
        <v>L</v>
      </c>
      <c r="K683" s="7">
        <f>INDEX(products!$A$1:$G$49,MATCH('Working Sheet'!$D683,products!$A$1:$A$49,0),MATCH('Working Sheet'!K$1,products!$A$1:$G$1,0))</f>
        <v>0.2</v>
      </c>
      <c r="L683" s="8">
        <f>INDEX(products!$A$1:$G$49,MATCH('Working Sheet'!$D683,products!$A$1:$A$49,0),MATCH('Working Sheet'!L$1,products!$A$1:$G$1,0))</f>
        <v>4.7549999999999999</v>
      </c>
      <c r="M683" s="8">
        <f t="shared" si="30"/>
        <v>9.51</v>
      </c>
      <c r="N683" s="4" t="str">
        <f t="shared" si="31"/>
        <v>Liberica</v>
      </c>
      <c r="O683" t="str">
        <f t="shared" si="32"/>
        <v>Light</v>
      </c>
      <c r="P683" t="str">
        <f>_xlfn.XLOOKUP(C683,customers!$A$1:$A$1001,customers!$I$1:$I$1001,0)</f>
        <v>Yes</v>
      </c>
    </row>
    <row r="684" spans="1:16" x14ac:dyDescent="0.3">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INDEX(products!$A$1:$G$49,MATCH('Working Sheet'!$D684,products!$A$1:$A$49,0),MATCH('Working Sheet'!I$1,products!$A$1:$G$1,0))</f>
        <v>Exc</v>
      </c>
      <c r="J684" t="str">
        <f>INDEX(products!$A$1:$G$49,MATCH('Working Sheet'!$D684,products!$A$1:$A$49,0),MATCH('Working Sheet'!J$1,products!$A$1:$G$1,0))</f>
        <v>M</v>
      </c>
      <c r="K684" s="7">
        <f>INDEX(products!$A$1:$G$49,MATCH('Working Sheet'!$D684,products!$A$1:$A$49,0),MATCH('Working Sheet'!K$1,products!$A$1:$G$1,0))</f>
        <v>0.2</v>
      </c>
      <c r="L684" s="8">
        <f>INDEX(products!$A$1:$G$49,MATCH('Working Sheet'!$D684,products!$A$1:$A$49,0),MATCH('Working Sheet'!L$1,products!$A$1:$G$1,0))</f>
        <v>4.125</v>
      </c>
      <c r="M684" s="8">
        <f t="shared" si="30"/>
        <v>8.25</v>
      </c>
      <c r="N684" s="4" t="str">
        <f t="shared" si="31"/>
        <v>Excelsa</v>
      </c>
      <c r="O684" t="str">
        <f t="shared" si="32"/>
        <v>Medium</v>
      </c>
      <c r="P684" t="str">
        <f>_xlfn.XLOOKUP(C684,customers!$A$1:$A$1001,customers!$I$1:$I$1001,0)</f>
        <v>Yes</v>
      </c>
    </row>
    <row r="685" spans="1:16" x14ac:dyDescent="0.3">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INDEX(products!$A$1:$G$49,MATCH('Working Sheet'!$D685,products!$A$1:$A$49,0),MATCH('Working Sheet'!I$1,products!$A$1:$G$1,0))</f>
        <v>Lib</v>
      </c>
      <c r="J685" t="str">
        <f>INDEX(products!$A$1:$G$49,MATCH('Working Sheet'!$D685,products!$A$1:$A$49,0),MATCH('Working Sheet'!J$1,products!$A$1:$G$1,0))</f>
        <v>D</v>
      </c>
      <c r="K685" s="7">
        <f>INDEX(products!$A$1:$G$49,MATCH('Working Sheet'!$D685,products!$A$1:$A$49,0),MATCH('Working Sheet'!K$1,products!$A$1:$G$1,0))</f>
        <v>0.5</v>
      </c>
      <c r="L685" s="8">
        <f>INDEX(products!$A$1:$G$49,MATCH('Working Sheet'!$D685,products!$A$1:$A$49,0),MATCH('Working Sheet'!L$1,products!$A$1:$G$1,0))</f>
        <v>7.77</v>
      </c>
      <c r="M685" s="8">
        <f t="shared" si="30"/>
        <v>46.62</v>
      </c>
      <c r="N685" s="4" t="str">
        <f t="shared" si="31"/>
        <v>Liberica</v>
      </c>
      <c r="O685" t="str">
        <f t="shared" si="32"/>
        <v>Dark</v>
      </c>
      <c r="P685" t="str">
        <f>_xlfn.XLOOKUP(C685,customers!$A$1:$A$1001,customers!$I$1:$I$1001,0)</f>
        <v>No</v>
      </c>
    </row>
    <row r="686" spans="1:16" x14ac:dyDescent="0.3">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INDEX(products!$A$1:$G$49,MATCH('Working Sheet'!$D686,products!$A$1:$A$49,0),MATCH('Working Sheet'!I$1,products!$A$1:$G$1,0))</f>
        <v>Rob</v>
      </c>
      <c r="J686" t="str">
        <f>INDEX(products!$A$1:$G$49,MATCH('Working Sheet'!$D686,products!$A$1:$A$49,0),MATCH('Working Sheet'!J$1,products!$A$1:$G$1,0))</f>
        <v>L</v>
      </c>
      <c r="K686" s="7">
        <f>INDEX(products!$A$1:$G$49,MATCH('Working Sheet'!$D686,products!$A$1:$A$49,0),MATCH('Working Sheet'!K$1,products!$A$1:$G$1,0))</f>
        <v>1</v>
      </c>
      <c r="L686" s="8">
        <f>INDEX(products!$A$1:$G$49,MATCH('Working Sheet'!$D686,products!$A$1:$A$49,0),MATCH('Working Sheet'!L$1,products!$A$1:$G$1,0))</f>
        <v>11.95</v>
      </c>
      <c r="M686" s="8">
        <f t="shared" si="30"/>
        <v>71.699999999999989</v>
      </c>
      <c r="N686" s="4" t="str">
        <f t="shared" si="31"/>
        <v>Robusta</v>
      </c>
      <c r="O686" t="str">
        <f t="shared" si="32"/>
        <v>Light</v>
      </c>
      <c r="P686" t="str">
        <f>_xlfn.XLOOKUP(C686,customers!$A$1:$A$1001,customers!$I$1:$I$1001,0)</f>
        <v>No</v>
      </c>
    </row>
    <row r="687" spans="1:16" x14ac:dyDescent="0.3">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INDEX(products!$A$1:$G$49,MATCH('Working Sheet'!$D687,products!$A$1:$A$49,0),MATCH('Working Sheet'!I$1,products!$A$1:$G$1,0))</f>
        <v>Lib</v>
      </c>
      <c r="J687" t="str">
        <f>INDEX(products!$A$1:$G$49,MATCH('Working Sheet'!$D687,products!$A$1:$A$49,0),MATCH('Working Sheet'!J$1,products!$A$1:$G$1,0))</f>
        <v>L</v>
      </c>
      <c r="K687" s="7">
        <f>INDEX(products!$A$1:$G$49,MATCH('Working Sheet'!$D687,products!$A$1:$A$49,0),MATCH('Working Sheet'!K$1,products!$A$1:$G$1,0))</f>
        <v>2.5</v>
      </c>
      <c r="L687" s="8">
        <f>INDEX(products!$A$1:$G$49,MATCH('Working Sheet'!$D687,products!$A$1:$A$49,0),MATCH('Working Sheet'!L$1,products!$A$1:$G$1,0))</f>
        <v>36.454999999999998</v>
      </c>
      <c r="M687" s="8">
        <f t="shared" si="30"/>
        <v>72.91</v>
      </c>
      <c r="N687" s="4" t="str">
        <f t="shared" si="31"/>
        <v>Liberica</v>
      </c>
      <c r="O687" t="str">
        <f t="shared" si="32"/>
        <v>Light</v>
      </c>
      <c r="P687" t="str">
        <f>_xlfn.XLOOKUP(C687,customers!$A$1:$A$1001,customers!$I$1:$I$1001,0)</f>
        <v>Yes</v>
      </c>
    </row>
    <row r="688" spans="1:16" x14ac:dyDescent="0.3">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INDEX(products!$A$1:$G$49,MATCH('Working Sheet'!$D688,products!$A$1:$A$49,0),MATCH('Working Sheet'!I$1,products!$A$1:$G$1,0))</f>
        <v>Rob</v>
      </c>
      <c r="J688" t="str">
        <f>INDEX(products!$A$1:$G$49,MATCH('Working Sheet'!$D688,products!$A$1:$A$49,0),MATCH('Working Sheet'!J$1,products!$A$1:$G$1,0))</f>
        <v>D</v>
      </c>
      <c r="K688" s="7">
        <f>INDEX(products!$A$1:$G$49,MATCH('Working Sheet'!$D688,products!$A$1:$A$49,0),MATCH('Working Sheet'!K$1,products!$A$1:$G$1,0))</f>
        <v>0.2</v>
      </c>
      <c r="L688" s="8">
        <f>INDEX(products!$A$1:$G$49,MATCH('Working Sheet'!$D688,products!$A$1:$A$49,0),MATCH('Working Sheet'!L$1,products!$A$1:$G$1,0))</f>
        <v>2.6849999999999996</v>
      </c>
      <c r="M688" s="8">
        <f t="shared" si="30"/>
        <v>8.0549999999999997</v>
      </c>
      <c r="N688" s="4" t="str">
        <f t="shared" si="31"/>
        <v>Robusta</v>
      </c>
      <c r="O688" t="str">
        <f t="shared" si="32"/>
        <v>Dark</v>
      </c>
      <c r="P688" t="str">
        <f>_xlfn.XLOOKUP(C688,customers!$A$1:$A$1001,customers!$I$1:$I$1001,0)</f>
        <v>Yes</v>
      </c>
    </row>
    <row r="689" spans="1:16" x14ac:dyDescent="0.3">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INDEX(products!$A$1:$G$49,MATCH('Working Sheet'!$D689,products!$A$1:$A$49,0),MATCH('Working Sheet'!I$1,products!$A$1:$G$1,0))</f>
        <v>Exc</v>
      </c>
      <c r="J689" t="str">
        <f>INDEX(products!$A$1:$G$49,MATCH('Working Sheet'!$D689,products!$A$1:$A$49,0),MATCH('Working Sheet'!J$1,products!$A$1:$G$1,0))</f>
        <v>M</v>
      </c>
      <c r="K689" s="7">
        <f>INDEX(products!$A$1:$G$49,MATCH('Working Sheet'!$D689,products!$A$1:$A$49,0),MATCH('Working Sheet'!K$1,products!$A$1:$G$1,0))</f>
        <v>0.5</v>
      </c>
      <c r="L689" s="8">
        <f>INDEX(products!$A$1:$G$49,MATCH('Working Sheet'!$D689,products!$A$1:$A$49,0),MATCH('Working Sheet'!L$1,products!$A$1:$G$1,0))</f>
        <v>8.25</v>
      </c>
      <c r="M689" s="8">
        <f t="shared" si="30"/>
        <v>16.5</v>
      </c>
      <c r="N689" s="4" t="str">
        <f t="shared" si="31"/>
        <v>Excelsa</v>
      </c>
      <c r="O689" t="str">
        <f t="shared" si="32"/>
        <v>Medium</v>
      </c>
      <c r="P689" t="str">
        <f>_xlfn.XLOOKUP(C689,customers!$A$1:$A$1001,customers!$I$1:$I$1001,0)</f>
        <v>No</v>
      </c>
    </row>
    <row r="690" spans="1:16" x14ac:dyDescent="0.3">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INDEX(products!$A$1:$G$49,MATCH('Working Sheet'!$D690,products!$A$1:$A$49,0),MATCH('Working Sheet'!I$1,products!$A$1:$G$1,0))</f>
        <v>Ara</v>
      </c>
      <c r="J690" t="str">
        <f>INDEX(products!$A$1:$G$49,MATCH('Working Sheet'!$D690,products!$A$1:$A$49,0),MATCH('Working Sheet'!J$1,products!$A$1:$G$1,0))</f>
        <v>L</v>
      </c>
      <c r="K690" s="7">
        <f>INDEX(products!$A$1:$G$49,MATCH('Working Sheet'!$D690,products!$A$1:$A$49,0),MATCH('Working Sheet'!K$1,products!$A$1:$G$1,0))</f>
        <v>1</v>
      </c>
      <c r="L690" s="8">
        <f>INDEX(products!$A$1:$G$49,MATCH('Working Sheet'!$D690,products!$A$1:$A$49,0),MATCH('Working Sheet'!L$1,products!$A$1:$G$1,0))</f>
        <v>12.95</v>
      </c>
      <c r="M690" s="8">
        <f t="shared" si="30"/>
        <v>64.75</v>
      </c>
      <c r="N690" s="4" t="str">
        <f t="shared" si="31"/>
        <v>Arabica</v>
      </c>
      <c r="O690" t="str">
        <f t="shared" si="32"/>
        <v>Light</v>
      </c>
      <c r="P690" t="str">
        <f>_xlfn.XLOOKUP(C690,customers!$A$1:$A$1001,customers!$I$1:$I$1001,0)</f>
        <v>No</v>
      </c>
    </row>
    <row r="691" spans="1:16" x14ac:dyDescent="0.3">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INDEX(products!$A$1:$G$49,MATCH('Working Sheet'!$D691,products!$A$1:$A$49,0),MATCH('Working Sheet'!I$1,products!$A$1:$G$1,0))</f>
        <v>Ara</v>
      </c>
      <c r="J691" t="str">
        <f>INDEX(products!$A$1:$G$49,MATCH('Working Sheet'!$D691,products!$A$1:$A$49,0),MATCH('Working Sheet'!J$1,products!$A$1:$G$1,0))</f>
        <v>M</v>
      </c>
      <c r="K691" s="7">
        <f>INDEX(products!$A$1:$G$49,MATCH('Working Sheet'!$D691,products!$A$1:$A$49,0),MATCH('Working Sheet'!K$1,products!$A$1:$G$1,0))</f>
        <v>0.5</v>
      </c>
      <c r="L691" s="8">
        <f>INDEX(products!$A$1:$G$49,MATCH('Working Sheet'!$D691,products!$A$1:$A$49,0),MATCH('Working Sheet'!L$1,products!$A$1:$G$1,0))</f>
        <v>6.75</v>
      </c>
      <c r="M691" s="8">
        <f t="shared" si="30"/>
        <v>33.75</v>
      </c>
      <c r="N691" s="4" t="str">
        <f t="shared" si="31"/>
        <v>Arabica</v>
      </c>
      <c r="O691" t="str">
        <f t="shared" si="32"/>
        <v>Medium</v>
      </c>
      <c r="P691" t="str">
        <f>_xlfn.XLOOKUP(C691,customers!$A$1:$A$1001,customers!$I$1:$I$1001,0)</f>
        <v>No</v>
      </c>
    </row>
    <row r="692" spans="1:16" x14ac:dyDescent="0.3">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INDEX(products!$A$1:$G$49,MATCH('Working Sheet'!$D692,products!$A$1:$A$49,0),MATCH('Working Sheet'!I$1,products!$A$1:$G$1,0))</f>
        <v>Lib</v>
      </c>
      <c r="J692" t="str">
        <f>INDEX(products!$A$1:$G$49,MATCH('Working Sheet'!$D692,products!$A$1:$A$49,0),MATCH('Working Sheet'!J$1,products!$A$1:$G$1,0))</f>
        <v>D</v>
      </c>
      <c r="K692" s="7">
        <f>INDEX(products!$A$1:$G$49,MATCH('Working Sheet'!$D692,products!$A$1:$A$49,0),MATCH('Working Sheet'!K$1,products!$A$1:$G$1,0))</f>
        <v>2.5</v>
      </c>
      <c r="L692" s="8">
        <f>INDEX(products!$A$1:$G$49,MATCH('Working Sheet'!$D692,products!$A$1:$A$49,0),MATCH('Working Sheet'!L$1,products!$A$1:$G$1,0))</f>
        <v>29.784999999999997</v>
      </c>
      <c r="M692" s="8">
        <f t="shared" si="30"/>
        <v>178.70999999999998</v>
      </c>
      <c r="N692" s="4" t="str">
        <f t="shared" si="31"/>
        <v>Liberica</v>
      </c>
      <c r="O692" t="str">
        <f t="shared" si="32"/>
        <v>Dark</v>
      </c>
      <c r="P692" t="str">
        <f>_xlfn.XLOOKUP(C692,customers!$A$1:$A$1001,customers!$I$1:$I$1001,0)</f>
        <v>No</v>
      </c>
    </row>
    <row r="693" spans="1:16" x14ac:dyDescent="0.3">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INDEX(products!$A$1:$G$49,MATCH('Working Sheet'!$D693,products!$A$1:$A$49,0),MATCH('Working Sheet'!I$1,products!$A$1:$G$1,0))</f>
        <v>Ara</v>
      </c>
      <c r="J693" t="str">
        <f>INDEX(products!$A$1:$G$49,MATCH('Working Sheet'!$D693,products!$A$1:$A$49,0),MATCH('Working Sheet'!J$1,products!$A$1:$G$1,0))</f>
        <v>M</v>
      </c>
      <c r="K693" s="7">
        <f>INDEX(products!$A$1:$G$49,MATCH('Working Sheet'!$D693,products!$A$1:$A$49,0),MATCH('Working Sheet'!K$1,products!$A$1:$G$1,0))</f>
        <v>1</v>
      </c>
      <c r="L693" s="8">
        <f>INDEX(products!$A$1:$G$49,MATCH('Working Sheet'!$D693,products!$A$1:$A$49,0),MATCH('Working Sheet'!L$1,products!$A$1:$G$1,0))</f>
        <v>11.25</v>
      </c>
      <c r="M693" s="8">
        <f t="shared" si="30"/>
        <v>22.5</v>
      </c>
      <c r="N693" s="4" t="str">
        <f t="shared" si="31"/>
        <v>Arabica</v>
      </c>
      <c r="O693" t="str">
        <f t="shared" si="32"/>
        <v>Medium</v>
      </c>
      <c r="P693" t="str">
        <f>_xlfn.XLOOKUP(C693,customers!$A$1:$A$1001,customers!$I$1:$I$1001,0)</f>
        <v>No</v>
      </c>
    </row>
    <row r="694" spans="1:16" x14ac:dyDescent="0.3">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INDEX(products!$A$1:$G$49,MATCH('Working Sheet'!$D694,products!$A$1:$A$49,0),MATCH('Working Sheet'!I$1,products!$A$1:$G$1,0))</f>
        <v>Lib</v>
      </c>
      <c r="J694" t="str">
        <f>INDEX(products!$A$1:$G$49,MATCH('Working Sheet'!$D694,products!$A$1:$A$49,0),MATCH('Working Sheet'!J$1,products!$A$1:$G$1,0))</f>
        <v>D</v>
      </c>
      <c r="K694" s="7">
        <f>INDEX(products!$A$1:$G$49,MATCH('Working Sheet'!$D694,products!$A$1:$A$49,0),MATCH('Working Sheet'!K$1,products!$A$1:$G$1,0))</f>
        <v>1</v>
      </c>
      <c r="L694" s="8">
        <f>INDEX(products!$A$1:$G$49,MATCH('Working Sheet'!$D694,products!$A$1:$A$49,0),MATCH('Working Sheet'!L$1,products!$A$1:$G$1,0))</f>
        <v>12.95</v>
      </c>
      <c r="M694" s="8">
        <f t="shared" si="30"/>
        <v>12.95</v>
      </c>
      <c r="N694" s="4" t="str">
        <f t="shared" si="31"/>
        <v>Liberica</v>
      </c>
      <c r="O694" t="str">
        <f t="shared" si="32"/>
        <v>Dark</v>
      </c>
      <c r="P694" t="str">
        <f>_xlfn.XLOOKUP(C694,customers!$A$1:$A$1001,customers!$I$1:$I$1001,0)</f>
        <v>No</v>
      </c>
    </row>
    <row r="695" spans="1:16" x14ac:dyDescent="0.3">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INDEX(products!$A$1:$G$49,MATCH('Working Sheet'!$D695,products!$A$1:$A$49,0),MATCH('Working Sheet'!I$1,products!$A$1:$G$1,0))</f>
        <v>Ara</v>
      </c>
      <c r="J695" t="str">
        <f>INDEX(products!$A$1:$G$49,MATCH('Working Sheet'!$D695,products!$A$1:$A$49,0),MATCH('Working Sheet'!J$1,products!$A$1:$G$1,0))</f>
        <v>M</v>
      </c>
      <c r="K695" s="7">
        <f>INDEX(products!$A$1:$G$49,MATCH('Working Sheet'!$D695,products!$A$1:$A$49,0),MATCH('Working Sheet'!K$1,products!$A$1:$G$1,0))</f>
        <v>2.5</v>
      </c>
      <c r="L695" s="8">
        <f>INDEX(products!$A$1:$G$49,MATCH('Working Sheet'!$D695,products!$A$1:$A$49,0),MATCH('Working Sheet'!L$1,products!$A$1:$G$1,0))</f>
        <v>25.874999999999996</v>
      </c>
      <c r="M695" s="8">
        <f t="shared" si="30"/>
        <v>51.749999999999993</v>
      </c>
      <c r="N695" s="4" t="str">
        <f t="shared" si="31"/>
        <v>Arabica</v>
      </c>
      <c r="O695" t="str">
        <f t="shared" si="32"/>
        <v>Medium</v>
      </c>
      <c r="P695" t="str">
        <f>_xlfn.XLOOKUP(C695,customers!$A$1:$A$1001,customers!$I$1:$I$1001,0)</f>
        <v>Yes</v>
      </c>
    </row>
    <row r="696" spans="1:16" x14ac:dyDescent="0.3">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INDEX(products!$A$1:$G$49,MATCH('Working Sheet'!$D696,products!$A$1:$A$49,0),MATCH('Working Sheet'!I$1,products!$A$1:$G$1,0))</f>
        <v>Exc</v>
      </c>
      <c r="J696" t="str">
        <f>INDEX(products!$A$1:$G$49,MATCH('Working Sheet'!$D696,products!$A$1:$A$49,0),MATCH('Working Sheet'!J$1,products!$A$1:$G$1,0))</f>
        <v>D</v>
      </c>
      <c r="K696" s="7">
        <f>INDEX(products!$A$1:$G$49,MATCH('Working Sheet'!$D696,products!$A$1:$A$49,0),MATCH('Working Sheet'!K$1,products!$A$1:$G$1,0))</f>
        <v>0.5</v>
      </c>
      <c r="L696" s="8">
        <f>INDEX(products!$A$1:$G$49,MATCH('Working Sheet'!$D696,products!$A$1:$A$49,0),MATCH('Working Sheet'!L$1,products!$A$1:$G$1,0))</f>
        <v>7.29</v>
      </c>
      <c r="M696" s="8">
        <f t="shared" si="30"/>
        <v>36.450000000000003</v>
      </c>
      <c r="N696" s="4" t="str">
        <f t="shared" si="31"/>
        <v>Excelsa</v>
      </c>
      <c r="O696" t="str">
        <f t="shared" si="32"/>
        <v>Dark</v>
      </c>
      <c r="P696" t="str">
        <f>_xlfn.XLOOKUP(C696,customers!$A$1:$A$1001,customers!$I$1:$I$1001,0)</f>
        <v>No</v>
      </c>
    </row>
    <row r="697" spans="1:16" x14ac:dyDescent="0.3">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INDEX(products!$A$1:$G$49,MATCH('Working Sheet'!$D697,products!$A$1:$A$49,0),MATCH('Working Sheet'!I$1,products!$A$1:$G$1,0))</f>
        <v>Lib</v>
      </c>
      <c r="J697" t="str">
        <f>INDEX(products!$A$1:$G$49,MATCH('Working Sheet'!$D697,products!$A$1:$A$49,0),MATCH('Working Sheet'!J$1,products!$A$1:$G$1,0))</f>
        <v>L</v>
      </c>
      <c r="K697" s="7">
        <f>INDEX(products!$A$1:$G$49,MATCH('Working Sheet'!$D697,products!$A$1:$A$49,0),MATCH('Working Sheet'!K$1,products!$A$1:$G$1,0))</f>
        <v>2.5</v>
      </c>
      <c r="L697" s="8">
        <f>INDEX(products!$A$1:$G$49,MATCH('Working Sheet'!$D697,products!$A$1:$A$49,0),MATCH('Working Sheet'!L$1,products!$A$1:$G$1,0))</f>
        <v>36.454999999999998</v>
      </c>
      <c r="M697" s="8">
        <f t="shared" si="30"/>
        <v>182.27499999999998</v>
      </c>
      <c r="N697" s="4" t="str">
        <f t="shared" si="31"/>
        <v>Liberica</v>
      </c>
      <c r="O697" t="str">
        <f t="shared" si="32"/>
        <v>Light</v>
      </c>
      <c r="P697" t="str">
        <f>_xlfn.XLOOKUP(C697,customers!$A$1:$A$1001,customers!$I$1:$I$1001,0)</f>
        <v>Yes</v>
      </c>
    </row>
    <row r="698" spans="1:16" x14ac:dyDescent="0.3">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INDEX(products!$A$1:$G$49,MATCH('Working Sheet'!$D698,products!$A$1:$A$49,0),MATCH('Working Sheet'!I$1,products!$A$1:$G$1,0))</f>
        <v>Lib</v>
      </c>
      <c r="J698" t="str">
        <f>INDEX(products!$A$1:$G$49,MATCH('Working Sheet'!$D698,products!$A$1:$A$49,0),MATCH('Working Sheet'!J$1,products!$A$1:$G$1,0))</f>
        <v>D</v>
      </c>
      <c r="K698" s="7">
        <f>INDEX(products!$A$1:$G$49,MATCH('Working Sheet'!$D698,products!$A$1:$A$49,0),MATCH('Working Sheet'!K$1,products!$A$1:$G$1,0))</f>
        <v>0.5</v>
      </c>
      <c r="L698" s="8">
        <f>INDEX(products!$A$1:$G$49,MATCH('Working Sheet'!$D698,products!$A$1:$A$49,0),MATCH('Working Sheet'!L$1,products!$A$1:$G$1,0))</f>
        <v>7.77</v>
      </c>
      <c r="M698" s="8">
        <f t="shared" si="30"/>
        <v>31.08</v>
      </c>
      <c r="N698" s="4" t="str">
        <f t="shared" si="31"/>
        <v>Liberica</v>
      </c>
      <c r="O698" t="str">
        <f t="shared" si="32"/>
        <v>Dark</v>
      </c>
      <c r="P698" t="str">
        <f>_xlfn.XLOOKUP(C698,customers!$A$1:$A$1001,customers!$I$1:$I$1001,0)</f>
        <v>No</v>
      </c>
    </row>
    <row r="699" spans="1:16" x14ac:dyDescent="0.3">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INDEX(products!$A$1:$G$49,MATCH('Working Sheet'!$D699,products!$A$1:$A$49,0),MATCH('Working Sheet'!I$1,products!$A$1:$G$1,0))</f>
        <v>Ara</v>
      </c>
      <c r="J699" t="str">
        <f>INDEX(products!$A$1:$G$49,MATCH('Working Sheet'!$D699,products!$A$1:$A$49,0),MATCH('Working Sheet'!J$1,products!$A$1:$G$1,0))</f>
        <v>M</v>
      </c>
      <c r="K699" s="7">
        <f>INDEX(products!$A$1:$G$49,MATCH('Working Sheet'!$D699,products!$A$1:$A$49,0),MATCH('Working Sheet'!K$1,products!$A$1:$G$1,0))</f>
        <v>0.5</v>
      </c>
      <c r="L699" s="8">
        <f>INDEX(products!$A$1:$G$49,MATCH('Working Sheet'!$D699,products!$A$1:$A$49,0),MATCH('Working Sheet'!L$1,products!$A$1:$G$1,0))</f>
        <v>6.75</v>
      </c>
      <c r="M699" s="8">
        <f t="shared" si="30"/>
        <v>20.25</v>
      </c>
      <c r="N699" s="4" t="str">
        <f t="shared" si="31"/>
        <v>Arabica</v>
      </c>
      <c r="O699" t="str">
        <f t="shared" si="32"/>
        <v>Medium</v>
      </c>
      <c r="P699" t="str">
        <f>_xlfn.XLOOKUP(C699,customers!$A$1:$A$1001,customers!$I$1:$I$1001,0)</f>
        <v>No</v>
      </c>
    </row>
    <row r="700" spans="1:16" x14ac:dyDescent="0.3">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INDEX(products!$A$1:$G$49,MATCH('Working Sheet'!$D700,products!$A$1:$A$49,0),MATCH('Working Sheet'!I$1,products!$A$1:$G$1,0))</f>
        <v>Lib</v>
      </c>
      <c r="J700" t="str">
        <f>INDEX(products!$A$1:$G$49,MATCH('Working Sheet'!$D700,products!$A$1:$A$49,0),MATCH('Working Sheet'!J$1,products!$A$1:$G$1,0))</f>
        <v>D</v>
      </c>
      <c r="K700" s="7">
        <f>INDEX(products!$A$1:$G$49,MATCH('Working Sheet'!$D700,products!$A$1:$A$49,0),MATCH('Working Sheet'!K$1,products!$A$1:$G$1,0))</f>
        <v>1</v>
      </c>
      <c r="L700" s="8">
        <f>INDEX(products!$A$1:$G$49,MATCH('Working Sheet'!$D700,products!$A$1:$A$49,0),MATCH('Working Sheet'!L$1,products!$A$1:$G$1,0))</f>
        <v>12.95</v>
      </c>
      <c r="M700" s="8">
        <f t="shared" si="30"/>
        <v>25.9</v>
      </c>
      <c r="N700" s="4" t="str">
        <f t="shared" si="31"/>
        <v>Liberica</v>
      </c>
      <c r="O700" t="str">
        <f t="shared" si="32"/>
        <v>Dark</v>
      </c>
      <c r="P700" t="str">
        <f>_xlfn.XLOOKUP(C700,customers!$A$1:$A$1001,customers!$I$1:$I$1001,0)</f>
        <v>No</v>
      </c>
    </row>
    <row r="701" spans="1:16" x14ac:dyDescent="0.3">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INDEX(products!$A$1:$G$49,MATCH('Working Sheet'!$D701,products!$A$1:$A$49,0),MATCH('Working Sheet'!I$1,products!$A$1:$G$1,0))</f>
        <v>Ara</v>
      </c>
      <c r="J701" t="str">
        <f>INDEX(products!$A$1:$G$49,MATCH('Working Sheet'!$D701,products!$A$1:$A$49,0),MATCH('Working Sheet'!J$1,products!$A$1:$G$1,0))</f>
        <v>D</v>
      </c>
      <c r="K701" s="7">
        <f>INDEX(products!$A$1:$G$49,MATCH('Working Sheet'!$D701,products!$A$1:$A$49,0),MATCH('Working Sheet'!K$1,products!$A$1:$G$1,0))</f>
        <v>0.5</v>
      </c>
      <c r="L701" s="8">
        <f>INDEX(products!$A$1:$G$49,MATCH('Working Sheet'!$D701,products!$A$1:$A$49,0),MATCH('Working Sheet'!L$1,products!$A$1:$G$1,0))</f>
        <v>5.97</v>
      </c>
      <c r="M701" s="8">
        <f t="shared" si="30"/>
        <v>23.88</v>
      </c>
      <c r="N701" s="4" t="str">
        <f t="shared" si="31"/>
        <v>Arabica</v>
      </c>
      <c r="O701" t="str">
        <f t="shared" si="32"/>
        <v>Dark</v>
      </c>
      <c r="P701" t="str">
        <f>_xlfn.XLOOKUP(C701,customers!$A$1:$A$1001,customers!$I$1:$I$1001,0)</f>
        <v>Yes</v>
      </c>
    </row>
    <row r="702" spans="1:16" x14ac:dyDescent="0.3">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INDEX(products!$A$1:$G$49,MATCH('Working Sheet'!$D702,products!$A$1:$A$49,0),MATCH('Working Sheet'!I$1,products!$A$1:$G$1,0))</f>
        <v>Lib</v>
      </c>
      <c r="J702" t="str">
        <f>INDEX(products!$A$1:$G$49,MATCH('Working Sheet'!$D702,products!$A$1:$A$49,0),MATCH('Working Sheet'!J$1,products!$A$1:$G$1,0))</f>
        <v>L</v>
      </c>
      <c r="K702" s="7">
        <f>INDEX(products!$A$1:$G$49,MATCH('Working Sheet'!$D702,products!$A$1:$A$49,0),MATCH('Working Sheet'!K$1,products!$A$1:$G$1,0))</f>
        <v>0.5</v>
      </c>
      <c r="L702" s="8">
        <f>INDEX(products!$A$1:$G$49,MATCH('Working Sheet'!$D702,products!$A$1:$A$49,0),MATCH('Working Sheet'!L$1,products!$A$1:$G$1,0))</f>
        <v>9.51</v>
      </c>
      <c r="M702" s="8">
        <f t="shared" si="30"/>
        <v>19.02</v>
      </c>
      <c r="N702" s="4" t="str">
        <f t="shared" si="31"/>
        <v>Liberica</v>
      </c>
      <c r="O702" t="str">
        <f t="shared" si="32"/>
        <v>Light</v>
      </c>
      <c r="P702" t="str">
        <f>_xlfn.XLOOKUP(C702,customers!$A$1:$A$1001,customers!$I$1:$I$1001,0)</f>
        <v>No</v>
      </c>
    </row>
    <row r="703" spans="1:16" x14ac:dyDescent="0.3">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INDEX(products!$A$1:$G$49,MATCH('Working Sheet'!$D703,products!$A$1:$A$49,0),MATCH('Working Sheet'!I$1,products!$A$1:$G$1,0))</f>
        <v>Ara</v>
      </c>
      <c r="J703" t="str">
        <f>INDEX(products!$A$1:$G$49,MATCH('Working Sheet'!$D703,products!$A$1:$A$49,0),MATCH('Working Sheet'!J$1,products!$A$1:$G$1,0))</f>
        <v>D</v>
      </c>
      <c r="K703" s="7">
        <f>INDEX(products!$A$1:$G$49,MATCH('Working Sheet'!$D703,products!$A$1:$A$49,0),MATCH('Working Sheet'!K$1,products!$A$1:$G$1,0))</f>
        <v>0.5</v>
      </c>
      <c r="L703" s="8">
        <f>INDEX(products!$A$1:$G$49,MATCH('Working Sheet'!$D703,products!$A$1:$A$49,0),MATCH('Working Sheet'!L$1,products!$A$1:$G$1,0))</f>
        <v>5.97</v>
      </c>
      <c r="M703" s="8">
        <f t="shared" si="30"/>
        <v>29.849999999999998</v>
      </c>
      <c r="N703" s="4" t="str">
        <f t="shared" si="31"/>
        <v>Arabica</v>
      </c>
      <c r="O703" t="str">
        <f t="shared" si="32"/>
        <v>Dark</v>
      </c>
      <c r="P703" t="str">
        <f>_xlfn.XLOOKUP(C703,customers!$A$1:$A$1001,customers!$I$1:$I$1001,0)</f>
        <v>Yes</v>
      </c>
    </row>
    <row r="704" spans="1:16" x14ac:dyDescent="0.3">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INDEX(products!$A$1:$G$49,MATCH('Working Sheet'!$D704,products!$A$1:$A$49,0),MATCH('Working Sheet'!I$1,products!$A$1:$G$1,0))</f>
        <v>Ara</v>
      </c>
      <c r="J704" t="str">
        <f>INDEX(products!$A$1:$G$49,MATCH('Working Sheet'!$D704,products!$A$1:$A$49,0),MATCH('Working Sheet'!J$1,products!$A$1:$G$1,0))</f>
        <v>L</v>
      </c>
      <c r="K704" s="7">
        <f>INDEX(products!$A$1:$G$49,MATCH('Working Sheet'!$D704,products!$A$1:$A$49,0),MATCH('Working Sheet'!K$1,products!$A$1:$G$1,0))</f>
        <v>0.5</v>
      </c>
      <c r="L704" s="8">
        <f>INDEX(products!$A$1:$G$49,MATCH('Working Sheet'!$D704,products!$A$1:$A$49,0),MATCH('Working Sheet'!L$1,products!$A$1:$G$1,0))</f>
        <v>7.77</v>
      </c>
      <c r="M704" s="8">
        <f t="shared" si="30"/>
        <v>7.77</v>
      </c>
      <c r="N704" s="4" t="str">
        <f t="shared" si="31"/>
        <v>Arabica</v>
      </c>
      <c r="O704" t="str">
        <f t="shared" si="32"/>
        <v>Light</v>
      </c>
      <c r="P704" t="str">
        <f>_xlfn.XLOOKUP(C704,customers!$A$1:$A$1001,customers!$I$1:$I$1001,0)</f>
        <v>Yes</v>
      </c>
    </row>
    <row r="705" spans="1:16" x14ac:dyDescent="0.3">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INDEX(products!$A$1:$G$49,MATCH('Working Sheet'!$D705,products!$A$1:$A$49,0),MATCH('Working Sheet'!I$1,products!$A$1:$G$1,0))</f>
        <v>Lib</v>
      </c>
      <c r="J705" t="str">
        <f>INDEX(products!$A$1:$G$49,MATCH('Working Sheet'!$D705,products!$A$1:$A$49,0),MATCH('Working Sheet'!J$1,products!$A$1:$G$1,0))</f>
        <v>D</v>
      </c>
      <c r="K705" s="7">
        <f>INDEX(products!$A$1:$G$49,MATCH('Working Sheet'!$D705,products!$A$1:$A$49,0),MATCH('Working Sheet'!K$1,products!$A$1:$G$1,0))</f>
        <v>2.5</v>
      </c>
      <c r="L705" s="8">
        <f>INDEX(products!$A$1:$G$49,MATCH('Working Sheet'!$D705,products!$A$1:$A$49,0),MATCH('Working Sheet'!L$1,products!$A$1:$G$1,0))</f>
        <v>29.784999999999997</v>
      </c>
      <c r="M705" s="8">
        <f t="shared" si="30"/>
        <v>119.13999999999999</v>
      </c>
      <c r="N705" s="4" t="str">
        <f t="shared" si="31"/>
        <v>Liberica</v>
      </c>
      <c r="O705" t="str">
        <f t="shared" si="32"/>
        <v>Dark</v>
      </c>
      <c r="P705" t="str">
        <f>_xlfn.XLOOKUP(C705,customers!$A$1:$A$1001,customers!$I$1:$I$1001,0)</f>
        <v>Yes</v>
      </c>
    </row>
    <row r="706" spans="1:16" x14ac:dyDescent="0.3">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INDEX(products!$A$1:$G$49,MATCH('Working Sheet'!$D706,products!$A$1:$A$49,0),MATCH('Working Sheet'!I$1,products!$A$1:$G$1,0))</f>
        <v>Exc</v>
      </c>
      <c r="J706" t="str">
        <f>INDEX(products!$A$1:$G$49,MATCH('Working Sheet'!$D706,products!$A$1:$A$49,0),MATCH('Working Sheet'!J$1,products!$A$1:$G$1,0))</f>
        <v>D</v>
      </c>
      <c r="K706" s="7">
        <f>INDEX(products!$A$1:$G$49,MATCH('Working Sheet'!$D706,products!$A$1:$A$49,0),MATCH('Working Sheet'!K$1,products!$A$1:$G$1,0))</f>
        <v>0.2</v>
      </c>
      <c r="L706" s="8">
        <f>INDEX(products!$A$1:$G$49,MATCH('Working Sheet'!$D706,products!$A$1:$A$49,0),MATCH('Working Sheet'!L$1,products!$A$1:$G$1,0))</f>
        <v>3.645</v>
      </c>
      <c r="M706" s="8">
        <f t="shared" si="30"/>
        <v>21.87</v>
      </c>
      <c r="N706" s="4" t="str">
        <f t="shared" si="31"/>
        <v>Excelsa</v>
      </c>
      <c r="O706" t="str">
        <f t="shared" si="32"/>
        <v>Dark</v>
      </c>
      <c r="P706" t="str">
        <f>_xlfn.XLOOKUP(C706,customers!$A$1:$A$1001,customers!$I$1:$I$1001,0)</f>
        <v>Yes</v>
      </c>
    </row>
    <row r="707" spans="1:16" x14ac:dyDescent="0.3">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INDEX(products!$A$1:$G$49,MATCH('Working Sheet'!$D707,products!$A$1:$A$49,0),MATCH('Working Sheet'!I$1,products!$A$1:$G$1,0))</f>
        <v>Exc</v>
      </c>
      <c r="J707" t="str">
        <f>INDEX(products!$A$1:$G$49,MATCH('Working Sheet'!$D707,products!$A$1:$A$49,0),MATCH('Working Sheet'!J$1,products!$A$1:$G$1,0))</f>
        <v>L</v>
      </c>
      <c r="K707" s="7">
        <f>INDEX(products!$A$1:$G$49,MATCH('Working Sheet'!$D707,products!$A$1:$A$49,0),MATCH('Working Sheet'!K$1,products!$A$1:$G$1,0))</f>
        <v>0.5</v>
      </c>
      <c r="L707" s="8">
        <f>INDEX(products!$A$1:$G$49,MATCH('Working Sheet'!$D707,products!$A$1:$A$49,0),MATCH('Working Sheet'!L$1,products!$A$1:$G$1,0))</f>
        <v>8.91</v>
      </c>
      <c r="M707" s="8">
        <f t="shared" ref="M707:M770" si="33">L707*E707</f>
        <v>17.82</v>
      </c>
      <c r="N707" s="4"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3">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INDEX(products!$A$1:$G$49,MATCH('Working Sheet'!$D708,products!$A$1:$A$49,0),MATCH('Working Sheet'!I$1,products!$A$1:$G$1,0))</f>
        <v>Exc</v>
      </c>
      <c r="J708" t="str">
        <f>INDEX(products!$A$1:$G$49,MATCH('Working Sheet'!$D708,products!$A$1:$A$49,0),MATCH('Working Sheet'!J$1,products!$A$1:$G$1,0))</f>
        <v>M</v>
      </c>
      <c r="K708" s="7">
        <f>INDEX(products!$A$1:$G$49,MATCH('Working Sheet'!$D708,products!$A$1:$A$49,0),MATCH('Working Sheet'!K$1,products!$A$1:$G$1,0))</f>
        <v>0.2</v>
      </c>
      <c r="L708" s="8">
        <f>INDEX(products!$A$1:$G$49,MATCH('Working Sheet'!$D708,products!$A$1:$A$49,0),MATCH('Working Sheet'!L$1,products!$A$1:$G$1,0))</f>
        <v>4.125</v>
      </c>
      <c r="M708" s="8">
        <f t="shared" si="33"/>
        <v>12.375</v>
      </c>
      <c r="N708" s="4" t="str">
        <f t="shared" si="34"/>
        <v>Excelsa</v>
      </c>
      <c r="O708" t="str">
        <f t="shared" si="35"/>
        <v>Medium</v>
      </c>
      <c r="P708" t="str">
        <f>_xlfn.XLOOKUP(C708,customers!$A$1:$A$1001,customers!$I$1:$I$1001,0)</f>
        <v>No</v>
      </c>
    </row>
    <row r="709" spans="1:16" x14ac:dyDescent="0.3">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INDEX(products!$A$1:$G$49,MATCH('Working Sheet'!$D709,products!$A$1:$A$49,0),MATCH('Working Sheet'!I$1,products!$A$1:$G$1,0))</f>
        <v>Lib</v>
      </c>
      <c r="J709" t="str">
        <f>INDEX(products!$A$1:$G$49,MATCH('Working Sheet'!$D709,products!$A$1:$A$49,0),MATCH('Working Sheet'!J$1,products!$A$1:$G$1,0))</f>
        <v>D</v>
      </c>
      <c r="K709" s="7">
        <f>INDEX(products!$A$1:$G$49,MATCH('Working Sheet'!$D709,products!$A$1:$A$49,0),MATCH('Working Sheet'!K$1,products!$A$1:$G$1,0))</f>
        <v>1</v>
      </c>
      <c r="L709" s="8">
        <f>INDEX(products!$A$1:$G$49,MATCH('Working Sheet'!$D709,products!$A$1:$A$49,0),MATCH('Working Sheet'!L$1,products!$A$1:$G$1,0))</f>
        <v>12.95</v>
      </c>
      <c r="M709" s="8">
        <f t="shared" si="33"/>
        <v>25.9</v>
      </c>
      <c r="N709" s="4" t="str">
        <f t="shared" si="34"/>
        <v>Liberica</v>
      </c>
      <c r="O709" t="str">
        <f t="shared" si="35"/>
        <v>Dark</v>
      </c>
      <c r="P709" t="str">
        <f>_xlfn.XLOOKUP(C709,customers!$A$1:$A$1001,customers!$I$1:$I$1001,0)</f>
        <v>No</v>
      </c>
    </row>
    <row r="710" spans="1:16" x14ac:dyDescent="0.3">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INDEX(products!$A$1:$G$49,MATCH('Working Sheet'!$D710,products!$A$1:$A$49,0),MATCH('Working Sheet'!I$1,products!$A$1:$G$1,0))</f>
        <v>Ara</v>
      </c>
      <c r="J710" t="str">
        <f>INDEX(products!$A$1:$G$49,MATCH('Working Sheet'!$D710,products!$A$1:$A$49,0),MATCH('Working Sheet'!J$1,products!$A$1:$G$1,0))</f>
        <v>M</v>
      </c>
      <c r="K710" s="7">
        <f>INDEX(products!$A$1:$G$49,MATCH('Working Sheet'!$D710,products!$A$1:$A$49,0),MATCH('Working Sheet'!K$1,products!$A$1:$G$1,0))</f>
        <v>0.5</v>
      </c>
      <c r="L710" s="8">
        <f>INDEX(products!$A$1:$G$49,MATCH('Working Sheet'!$D710,products!$A$1:$A$49,0),MATCH('Working Sheet'!L$1,products!$A$1:$G$1,0))</f>
        <v>6.75</v>
      </c>
      <c r="M710" s="8">
        <f t="shared" si="33"/>
        <v>13.5</v>
      </c>
      <c r="N710" s="4" t="str">
        <f t="shared" si="34"/>
        <v>Arabica</v>
      </c>
      <c r="O710" t="str">
        <f t="shared" si="35"/>
        <v>Medium</v>
      </c>
      <c r="P710" t="str">
        <f>_xlfn.XLOOKUP(C710,customers!$A$1:$A$1001,customers!$I$1:$I$1001,0)</f>
        <v>Yes</v>
      </c>
    </row>
    <row r="711" spans="1:16" x14ac:dyDescent="0.3">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INDEX(products!$A$1:$G$49,MATCH('Working Sheet'!$D711,products!$A$1:$A$49,0),MATCH('Working Sheet'!I$1,products!$A$1:$G$1,0))</f>
        <v>Exc</v>
      </c>
      <c r="J711" t="str">
        <f>INDEX(products!$A$1:$G$49,MATCH('Working Sheet'!$D711,products!$A$1:$A$49,0),MATCH('Working Sheet'!J$1,products!$A$1:$G$1,0))</f>
        <v>L</v>
      </c>
      <c r="K711" s="7">
        <f>INDEX(products!$A$1:$G$49,MATCH('Working Sheet'!$D711,products!$A$1:$A$49,0),MATCH('Working Sheet'!K$1,products!$A$1:$G$1,0))</f>
        <v>0.5</v>
      </c>
      <c r="L711" s="8">
        <f>INDEX(products!$A$1:$G$49,MATCH('Working Sheet'!$D711,products!$A$1:$A$49,0),MATCH('Working Sheet'!L$1,products!$A$1:$G$1,0))</f>
        <v>8.91</v>
      </c>
      <c r="M711" s="8">
        <f t="shared" si="33"/>
        <v>17.82</v>
      </c>
      <c r="N711" s="4" t="str">
        <f t="shared" si="34"/>
        <v>Excelsa</v>
      </c>
      <c r="O711" t="str">
        <f t="shared" si="35"/>
        <v>Light</v>
      </c>
      <c r="P711" t="str">
        <f>_xlfn.XLOOKUP(C711,customers!$A$1:$A$1001,customers!$I$1:$I$1001,0)</f>
        <v>Yes</v>
      </c>
    </row>
    <row r="712" spans="1:16" x14ac:dyDescent="0.3">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INDEX(products!$A$1:$G$49,MATCH('Working Sheet'!$D712,products!$A$1:$A$49,0),MATCH('Working Sheet'!I$1,products!$A$1:$G$1,0))</f>
        <v>Exc</v>
      </c>
      <c r="J712" t="str">
        <f>INDEX(products!$A$1:$G$49,MATCH('Working Sheet'!$D712,products!$A$1:$A$49,0),MATCH('Working Sheet'!J$1,products!$A$1:$G$1,0))</f>
        <v>M</v>
      </c>
      <c r="K712" s="7">
        <f>INDEX(products!$A$1:$G$49,MATCH('Working Sheet'!$D712,products!$A$1:$A$49,0),MATCH('Working Sheet'!K$1,products!$A$1:$G$1,0))</f>
        <v>0.5</v>
      </c>
      <c r="L712" s="8">
        <f>INDEX(products!$A$1:$G$49,MATCH('Working Sheet'!$D712,products!$A$1:$A$49,0),MATCH('Working Sheet'!L$1,products!$A$1:$G$1,0))</f>
        <v>8.25</v>
      </c>
      <c r="M712" s="8">
        <f t="shared" si="33"/>
        <v>24.75</v>
      </c>
      <c r="N712" s="4" t="str">
        <f t="shared" si="34"/>
        <v>Excelsa</v>
      </c>
      <c r="O712" t="str">
        <f t="shared" si="35"/>
        <v>Medium</v>
      </c>
      <c r="P712" t="str">
        <f>_xlfn.XLOOKUP(C712,customers!$A$1:$A$1001,customers!$I$1:$I$1001,0)</f>
        <v>No</v>
      </c>
    </row>
    <row r="713" spans="1:16" x14ac:dyDescent="0.3">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INDEX(products!$A$1:$G$49,MATCH('Working Sheet'!$D713,products!$A$1:$A$49,0),MATCH('Working Sheet'!I$1,products!$A$1:$G$1,0))</f>
        <v>Rob</v>
      </c>
      <c r="J713" t="str">
        <f>INDEX(products!$A$1:$G$49,MATCH('Working Sheet'!$D713,products!$A$1:$A$49,0),MATCH('Working Sheet'!J$1,products!$A$1:$G$1,0))</f>
        <v>M</v>
      </c>
      <c r="K713" s="7">
        <f>INDEX(products!$A$1:$G$49,MATCH('Working Sheet'!$D713,products!$A$1:$A$49,0),MATCH('Working Sheet'!K$1,products!$A$1:$G$1,0))</f>
        <v>0.2</v>
      </c>
      <c r="L713" s="8">
        <f>INDEX(products!$A$1:$G$49,MATCH('Working Sheet'!$D713,products!$A$1:$A$49,0),MATCH('Working Sheet'!L$1,products!$A$1:$G$1,0))</f>
        <v>2.9849999999999999</v>
      </c>
      <c r="M713" s="8">
        <f t="shared" si="33"/>
        <v>17.91</v>
      </c>
      <c r="N713" s="4" t="str">
        <f t="shared" si="34"/>
        <v>Robusta</v>
      </c>
      <c r="O713" t="str">
        <f t="shared" si="35"/>
        <v>Medium</v>
      </c>
      <c r="P713" t="str">
        <f>_xlfn.XLOOKUP(C713,customers!$A$1:$A$1001,customers!$I$1:$I$1001,0)</f>
        <v>No</v>
      </c>
    </row>
    <row r="714" spans="1:16" x14ac:dyDescent="0.3">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INDEX(products!$A$1:$G$49,MATCH('Working Sheet'!$D714,products!$A$1:$A$49,0),MATCH('Working Sheet'!I$1,products!$A$1:$G$1,0))</f>
        <v>Exc</v>
      </c>
      <c r="J714" t="str">
        <f>INDEX(products!$A$1:$G$49,MATCH('Working Sheet'!$D714,products!$A$1:$A$49,0),MATCH('Working Sheet'!J$1,products!$A$1:$G$1,0))</f>
        <v>M</v>
      </c>
      <c r="K714" s="7">
        <f>INDEX(products!$A$1:$G$49,MATCH('Working Sheet'!$D714,products!$A$1:$A$49,0),MATCH('Working Sheet'!K$1,products!$A$1:$G$1,0))</f>
        <v>0.5</v>
      </c>
      <c r="L714" s="8">
        <f>INDEX(products!$A$1:$G$49,MATCH('Working Sheet'!$D714,products!$A$1:$A$49,0),MATCH('Working Sheet'!L$1,products!$A$1:$G$1,0))</f>
        <v>8.25</v>
      </c>
      <c r="M714" s="8">
        <f t="shared" si="33"/>
        <v>16.5</v>
      </c>
      <c r="N714" s="4" t="str">
        <f t="shared" si="34"/>
        <v>Excelsa</v>
      </c>
      <c r="O714" t="str">
        <f t="shared" si="35"/>
        <v>Medium</v>
      </c>
      <c r="P714" t="str">
        <f>_xlfn.XLOOKUP(C714,customers!$A$1:$A$1001,customers!$I$1:$I$1001,0)</f>
        <v>No</v>
      </c>
    </row>
    <row r="715" spans="1:16" x14ac:dyDescent="0.3">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INDEX(products!$A$1:$G$49,MATCH('Working Sheet'!$D715,products!$A$1:$A$49,0),MATCH('Working Sheet'!I$1,products!$A$1:$G$1,0))</f>
        <v>Rob</v>
      </c>
      <c r="J715" t="str">
        <f>INDEX(products!$A$1:$G$49,MATCH('Working Sheet'!$D715,products!$A$1:$A$49,0),MATCH('Working Sheet'!J$1,products!$A$1:$G$1,0))</f>
        <v>M</v>
      </c>
      <c r="K715" s="7">
        <f>INDEX(products!$A$1:$G$49,MATCH('Working Sheet'!$D715,products!$A$1:$A$49,0),MATCH('Working Sheet'!K$1,products!$A$1:$G$1,0))</f>
        <v>0.2</v>
      </c>
      <c r="L715" s="8">
        <f>INDEX(products!$A$1:$G$49,MATCH('Working Sheet'!$D715,products!$A$1:$A$49,0),MATCH('Working Sheet'!L$1,products!$A$1:$G$1,0))</f>
        <v>2.9849999999999999</v>
      </c>
      <c r="M715" s="8">
        <f t="shared" si="33"/>
        <v>2.9849999999999999</v>
      </c>
      <c r="N715" s="4" t="str">
        <f t="shared" si="34"/>
        <v>Robusta</v>
      </c>
      <c r="O715" t="str">
        <f t="shared" si="35"/>
        <v>Medium</v>
      </c>
      <c r="P715" t="str">
        <f>_xlfn.XLOOKUP(C715,customers!$A$1:$A$1001,customers!$I$1:$I$1001,0)</f>
        <v>No</v>
      </c>
    </row>
    <row r="716" spans="1:16" x14ac:dyDescent="0.3">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INDEX(products!$A$1:$G$49,MATCH('Working Sheet'!$D716,products!$A$1:$A$49,0),MATCH('Working Sheet'!I$1,products!$A$1:$G$1,0))</f>
        <v>Exc</v>
      </c>
      <c r="J716" t="str">
        <f>INDEX(products!$A$1:$G$49,MATCH('Working Sheet'!$D716,products!$A$1:$A$49,0),MATCH('Working Sheet'!J$1,products!$A$1:$G$1,0))</f>
        <v>D</v>
      </c>
      <c r="K716" s="7">
        <f>INDEX(products!$A$1:$G$49,MATCH('Working Sheet'!$D716,products!$A$1:$A$49,0),MATCH('Working Sheet'!K$1,products!$A$1:$G$1,0))</f>
        <v>0.2</v>
      </c>
      <c r="L716" s="8">
        <f>INDEX(products!$A$1:$G$49,MATCH('Working Sheet'!$D716,products!$A$1:$A$49,0),MATCH('Working Sheet'!L$1,products!$A$1:$G$1,0))</f>
        <v>3.645</v>
      </c>
      <c r="M716" s="8">
        <f t="shared" si="33"/>
        <v>14.58</v>
      </c>
      <c r="N716" s="4" t="str">
        <f t="shared" si="34"/>
        <v>Excelsa</v>
      </c>
      <c r="O716" t="str">
        <f t="shared" si="35"/>
        <v>Dark</v>
      </c>
      <c r="P716" t="str">
        <f>_xlfn.XLOOKUP(C716,customers!$A$1:$A$1001,customers!$I$1:$I$1001,0)</f>
        <v>Yes</v>
      </c>
    </row>
    <row r="717" spans="1:16" x14ac:dyDescent="0.3">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INDEX(products!$A$1:$G$49,MATCH('Working Sheet'!$D717,products!$A$1:$A$49,0),MATCH('Working Sheet'!I$1,products!$A$1:$G$1,0))</f>
        <v>Exc</v>
      </c>
      <c r="J717" t="str">
        <f>INDEX(products!$A$1:$G$49,MATCH('Working Sheet'!$D717,products!$A$1:$A$49,0),MATCH('Working Sheet'!J$1,products!$A$1:$G$1,0))</f>
        <v>L</v>
      </c>
      <c r="K717" s="7">
        <f>INDEX(products!$A$1:$G$49,MATCH('Working Sheet'!$D717,products!$A$1:$A$49,0),MATCH('Working Sheet'!K$1,products!$A$1:$G$1,0))</f>
        <v>1</v>
      </c>
      <c r="L717" s="8">
        <f>INDEX(products!$A$1:$G$49,MATCH('Working Sheet'!$D717,products!$A$1:$A$49,0),MATCH('Working Sheet'!L$1,products!$A$1:$G$1,0))</f>
        <v>14.85</v>
      </c>
      <c r="M717" s="8">
        <f t="shared" si="33"/>
        <v>89.1</v>
      </c>
      <c r="N717" s="4" t="str">
        <f t="shared" si="34"/>
        <v>Excelsa</v>
      </c>
      <c r="O717" t="str">
        <f t="shared" si="35"/>
        <v>Light</v>
      </c>
      <c r="P717" t="str">
        <f>_xlfn.XLOOKUP(C717,customers!$A$1:$A$1001,customers!$I$1:$I$1001,0)</f>
        <v>No</v>
      </c>
    </row>
    <row r="718" spans="1:16" x14ac:dyDescent="0.3">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INDEX(products!$A$1:$G$49,MATCH('Working Sheet'!$D718,products!$A$1:$A$49,0),MATCH('Working Sheet'!I$1,products!$A$1:$G$1,0))</f>
        <v>Rob</v>
      </c>
      <c r="J718" t="str">
        <f>INDEX(products!$A$1:$G$49,MATCH('Working Sheet'!$D718,products!$A$1:$A$49,0),MATCH('Working Sheet'!J$1,products!$A$1:$G$1,0))</f>
        <v>L</v>
      </c>
      <c r="K718" s="7">
        <f>INDEX(products!$A$1:$G$49,MATCH('Working Sheet'!$D718,products!$A$1:$A$49,0),MATCH('Working Sheet'!K$1,products!$A$1:$G$1,0))</f>
        <v>1</v>
      </c>
      <c r="L718" s="8">
        <f>INDEX(products!$A$1:$G$49,MATCH('Working Sheet'!$D718,products!$A$1:$A$49,0),MATCH('Working Sheet'!L$1,products!$A$1:$G$1,0))</f>
        <v>11.95</v>
      </c>
      <c r="M718" s="8">
        <f t="shared" si="33"/>
        <v>35.849999999999994</v>
      </c>
      <c r="N718" s="4" t="str">
        <f t="shared" si="34"/>
        <v>Robusta</v>
      </c>
      <c r="O718" t="str">
        <f t="shared" si="35"/>
        <v>Light</v>
      </c>
      <c r="P718" t="str">
        <f>_xlfn.XLOOKUP(C718,customers!$A$1:$A$1001,customers!$I$1:$I$1001,0)</f>
        <v>No</v>
      </c>
    </row>
    <row r="719" spans="1:16" x14ac:dyDescent="0.3">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INDEX(products!$A$1:$G$49,MATCH('Working Sheet'!$D719,products!$A$1:$A$49,0),MATCH('Working Sheet'!I$1,products!$A$1:$G$1,0))</f>
        <v>Ara</v>
      </c>
      <c r="J719" t="str">
        <f>INDEX(products!$A$1:$G$49,MATCH('Working Sheet'!$D719,products!$A$1:$A$49,0),MATCH('Working Sheet'!J$1,products!$A$1:$G$1,0))</f>
        <v>D</v>
      </c>
      <c r="K719" s="7">
        <f>INDEX(products!$A$1:$G$49,MATCH('Working Sheet'!$D719,products!$A$1:$A$49,0),MATCH('Working Sheet'!K$1,products!$A$1:$G$1,0))</f>
        <v>2.5</v>
      </c>
      <c r="L719" s="8">
        <f>INDEX(products!$A$1:$G$49,MATCH('Working Sheet'!$D719,products!$A$1:$A$49,0),MATCH('Working Sheet'!L$1,products!$A$1:$G$1,0))</f>
        <v>22.884999999999998</v>
      </c>
      <c r="M719" s="8">
        <f t="shared" si="33"/>
        <v>68.655000000000001</v>
      </c>
      <c r="N719" s="4" t="str">
        <f t="shared" si="34"/>
        <v>Arabica</v>
      </c>
      <c r="O719" t="str">
        <f t="shared" si="35"/>
        <v>Dark</v>
      </c>
      <c r="P719" t="str">
        <f>_xlfn.XLOOKUP(C719,customers!$A$1:$A$1001,customers!$I$1:$I$1001,0)</f>
        <v>No</v>
      </c>
    </row>
    <row r="720" spans="1:16" x14ac:dyDescent="0.3">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INDEX(products!$A$1:$G$49,MATCH('Working Sheet'!$D720,products!$A$1:$A$49,0),MATCH('Working Sheet'!I$1,products!$A$1:$G$1,0))</f>
        <v>Lib</v>
      </c>
      <c r="J720" t="str">
        <f>INDEX(products!$A$1:$G$49,MATCH('Working Sheet'!$D720,products!$A$1:$A$49,0),MATCH('Working Sheet'!J$1,products!$A$1:$G$1,0))</f>
        <v>D</v>
      </c>
      <c r="K720" s="7">
        <f>INDEX(products!$A$1:$G$49,MATCH('Working Sheet'!$D720,products!$A$1:$A$49,0),MATCH('Working Sheet'!K$1,products!$A$1:$G$1,0))</f>
        <v>1</v>
      </c>
      <c r="L720" s="8">
        <f>INDEX(products!$A$1:$G$49,MATCH('Working Sheet'!$D720,products!$A$1:$A$49,0),MATCH('Working Sheet'!L$1,products!$A$1:$G$1,0))</f>
        <v>12.95</v>
      </c>
      <c r="M720" s="8">
        <f t="shared" si="33"/>
        <v>38.849999999999994</v>
      </c>
      <c r="N720" s="4" t="str">
        <f t="shared" si="34"/>
        <v>Liberica</v>
      </c>
      <c r="O720" t="str">
        <f t="shared" si="35"/>
        <v>Dark</v>
      </c>
      <c r="P720" t="str">
        <f>_xlfn.XLOOKUP(C720,customers!$A$1:$A$1001,customers!$I$1:$I$1001,0)</f>
        <v>No</v>
      </c>
    </row>
    <row r="721" spans="1:16" x14ac:dyDescent="0.3">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INDEX(products!$A$1:$G$49,MATCH('Working Sheet'!$D721,products!$A$1:$A$49,0),MATCH('Working Sheet'!I$1,products!$A$1:$G$1,0))</f>
        <v>Lib</v>
      </c>
      <c r="J721" t="str">
        <f>INDEX(products!$A$1:$G$49,MATCH('Working Sheet'!$D721,products!$A$1:$A$49,0),MATCH('Working Sheet'!J$1,products!$A$1:$G$1,0))</f>
        <v>L</v>
      </c>
      <c r="K721" s="7">
        <f>INDEX(products!$A$1:$G$49,MATCH('Working Sheet'!$D721,products!$A$1:$A$49,0),MATCH('Working Sheet'!K$1,products!$A$1:$G$1,0))</f>
        <v>1</v>
      </c>
      <c r="L721" s="8">
        <f>INDEX(products!$A$1:$G$49,MATCH('Working Sheet'!$D721,products!$A$1:$A$49,0),MATCH('Working Sheet'!L$1,products!$A$1:$G$1,0))</f>
        <v>15.85</v>
      </c>
      <c r="M721" s="8">
        <f t="shared" si="33"/>
        <v>79.25</v>
      </c>
      <c r="N721" s="4" t="str">
        <f t="shared" si="34"/>
        <v>Liberica</v>
      </c>
      <c r="O721" t="str">
        <f t="shared" si="35"/>
        <v>Light</v>
      </c>
      <c r="P721" t="str">
        <f>_xlfn.XLOOKUP(C721,customers!$A$1:$A$1001,customers!$I$1:$I$1001,0)</f>
        <v>Yes</v>
      </c>
    </row>
    <row r="722" spans="1:16" x14ac:dyDescent="0.3">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INDEX(products!$A$1:$G$49,MATCH('Working Sheet'!$D722,products!$A$1:$A$49,0),MATCH('Working Sheet'!I$1,products!$A$1:$G$1,0))</f>
        <v>Exc</v>
      </c>
      <c r="J722" t="str">
        <f>INDEX(products!$A$1:$G$49,MATCH('Working Sheet'!$D722,products!$A$1:$A$49,0),MATCH('Working Sheet'!J$1,products!$A$1:$G$1,0))</f>
        <v>D</v>
      </c>
      <c r="K722" s="7">
        <f>INDEX(products!$A$1:$G$49,MATCH('Working Sheet'!$D722,products!$A$1:$A$49,0),MATCH('Working Sheet'!K$1,products!$A$1:$G$1,0))</f>
        <v>0.5</v>
      </c>
      <c r="L722" s="8">
        <f>INDEX(products!$A$1:$G$49,MATCH('Working Sheet'!$D722,products!$A$1:$A$49,0),MATCH('Working Sheet'!L$1,products!$A$1:$G$1,0))</f>
        <v>7.29</v>
      </c>
      <c r="M722" s="8">
        <f t="shared" si="33"/>
        <v>36.450000000000003</v>
      </c>
      <c r="N722" s="4" t="str">
        <f t="shared" si="34"/>
        <v>Excelsa</v>
      </c>
      <c r="O722" t="str">
        <f t="shared" si="35"/>
        <v>Dark</v>
      </c>
      <c r="P722" t="str">
        <f>_xlfn.XLOOKUP(C722,customers!$A$1:$A$1001,customers!$I$1:$I$1001,0)</f>
        <v>Yes</v>
      </c>
    </row>
    <row r="723" spans="1:16" x14ac:dyDescent="0.3">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INDEX(products!$A$1:$G$49,MATCH('Working Sheet'!$D723,products!$A$1:$A$49,0),MATCH('Working Sheet'!I$1,products!$A$1:$G$1,0))</f>
        <v>Rob</v>
      </c>
      <c r="J723" t="str">
        <f>INDEX(products!$A$1:$G$49,MATCH('Working Sheet'!$D723,products!$A$1:$A$49,0),MATCH('Working Sheet'!J$1,products!$A$1:$G$1,0))</f>
        <v>M</v>
      </c>
      <c r="K723" s="7">
        <f>INDEX(products!$A$1:$G$49,MATCH('Working Sheet'!$D723,products!$A$1:$A$49,0),MATCH('Working Sheet'!K$1,products!$A$1:$G$1,0))</f>
        <v>0.2</v>
      </c>
      <c r="L723" s="8">
        <f>INDEX(products!$A$1:$G$49,MATCH('Working Sheet'!$D723,products!$A$1:$A$49,0),MATCH('Working Sheet'!L$1,products!$A$1:$G$1,0))</f>
        <v>2.9849999999999999</v>
      </c>
      <c r="M723" s="8">
        <f t="shared" si="33"/>
        <v>8.9550000000000001</v>
      </c>
      <c r="N723" s="4" t="str">
        <f t="shared" si="34"/>
        <v>Robusta</v>
      </c>
      <c r="O723" t="str">
        <f t="shared" si="35"/>
        <v>Medium</v>
      </c>
      <c r="P723" t="str">
        <f>_xlfn.XLOOKUP(C723,customers!$A$1:$A$1001,customers!$I$1:$I$1001,0)</f>
        <v>Yes</v>
      </c>
    </row>
    <row r="724" spans="1:16" x14ac:dyDescent="0.3">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INDEX(products!$A$1:$G$49,MATCH('Working Sheet'!$D724,products!$A$1:$A$49,0),MATCH('Working Sheet'!I$1,products!$A$1:$G$1,0))</f>
        <v>Exc</v>
      </c>
      <c r="J724" t="str">
        <f>INDEX(products!$A$1:$G$49,MATCH('Working Sheet'!$D724,products!$A$1:$A$49,0),MATCH('Working Sheet'!J$1,products!$A$1:$G$1,0))</f>
        <v>D</v>
      </c>
      <c r="K724" s="7">
        <f>INDEX(products!$A$1:$G$49,MATCH('Working Sheet'!$D724,products!$A$1:$A$49,0),MATCH('Working Sheet'!K$1,products!$A$1:$G$1,0))</f>
        <v>1</v>
      </c>
      <c r="L724" s="8">
        <f>INDEX(products!$A$1:$G$49,MATCH('Working Sheet'!$D724,products!$A$1:$A$49,0),MATCH('Working Sheet'!L$1,products!$A$1:$G$1,0))</f>
        <v>12.15</v>
      </c>
      <c r="M724" s="8">
        <f t="shared" si="33"/>
        <v>24.3</v>
      </c>
      <c r="N724" s="4" t="str">
        <f t="shared" si="34"/>
        <v>Excelsa</v>
      </c>
      <c r="O724" t="str">
        <f t="shared" si="35"/>
        <v>Dark</v>
      </c>
      <c r="P724" t="str">
        <f>_xlfn.XLOOKUP(C724,customers!$A$1:$A$1001,customers!$I$1:$I$1001,0)</f>
        <v>No</v>
      </c>
    </row>
    <row r="725" spans="1:16" x14ac:dyDescent="0.3">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INDEX(products!$A$1:$G$49,MATCH('Working Sheet'!$D725,products!$A$1:$A$49,0),MATCH('Working Sheet'!I$1,products!$A$1:$G$1,0))</f>
        <v>Exc</v>
      </c>
      <c r="J725" t="str">
        <f>INDEX(products!$A$1:$G$49,MATCH('Working Sheet'!$D725,products!$A$1:$A$49,0),MATCH('Working Sheet'!J$1,products!$A$1:$G$1,0))</f>
        <v>M</v>
      </c>
      <c r="K725" s="7">
        <f>INDEX(products!$A$1:$G$49,MATCH('Working Sheet'!$D725,products!$A$1:$A$49,0),MATCH('Working Sheet'!K$1,products!$A$1:$G$1,0))</f>
        <v>2.5</v>
      </c>
      <c r="L725" s="8">
        <f>INDEX(products!$A$1:$G$49,MATCH('Working Sheet'!$D725,products!$A$1:$A$49,0),MATCH('Working Sheet'!L$1,products!$A$1:$G$1,0))</f>
        <v>31.624999999999996</v>
      </c>
      <c r="M725" s="8">
        <f t="shared" si="33"/>
        <v>63.249999999999993</v>
      </c>
      <c r="N725" s="4" t="str">
        <f t="shared" si="34"/>
        <v>Excelsa</v>
      </c>
      <c r="O725" t="str">
        <f t="shared" si="35"/>
        <v>Medium</v>
      </c>
      <c r="P725" t="str">
        <f>_xlfn.XLOOKUP(C725,customers!$A$1:$A$1001,customers!$I$1:$I$1001,0)</f>
        <v>No</v>
      </c>
    </row>
    <row r="726" spans="1:16" x14ac:dyDescent="0.3">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INDEX(products!$A$1:$G$49,MATCH('Working Sheet'!$D726,products!$A$1:$A$49,0),MATCH('Working Sheet'!I$1,products!$A$1:$G$1,0))</f>
        <v>Ara</v>
      </c>
      <c r="J726" t="str">
        <f>INDEX(products!$A$1:$G$49,MATCH('Working Sheet'!$D726,products!$A$1:$A$49,0),MATCH('Working Sheet'!J$1,products!$A$1:$G$1,0))</f>
        <v>M</v>
      </c>
      <c r="K726" s="7">
        <f>INDEX(products!$A$1:$G$49,MATCH('Working Sheet'!$D726,products!$A$1:$A$49,0),MATCH('Working Sheet'!K$1,products!$A$1:$G$1,0))</f>
        <v>0.2</v>
      </c>
      <c r="L726" s="8">
        <f>INDEX(products!$A$1:$G$49,MATCH('Working Sheet'!$D726,products!$A$1:$A$49,0),MATCH('Working Sheet'!L$1,products!$A$1:$G$1,0))</f>
        <v>3.375</v>
      </c>
      <c r="M726" s="8">
        <f t="shared" si="33"/>
        <v>6.75</v>
      </c>
      <c r="N726" s="4" t="str">
        <f t="shared" si="34"/>
        <v>Arabica</v>
      </c>
      <c r="O726" t="str">
        <f t="shared" si="35"/>
        <v>Medium</v>
      </c>
      <c r="P726" t="str">
        <f>_xlfn.XLOOKUP(C726,customers!$A$1:$A$1001,customers!$I$1:$I$1001,0)</f>
        <v>Yes</v>
      </c>
    </row>
    <row r="727" spans="1:16" x14ac:dyDescent="0.3">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INDEX(products!$A$1:$G$49,MATCH('Working Sheet'!$D727,products!$A$1:$A$49,0),MATCH('Working Sheet'!I$1,products!$A$1:$G$1,0))</f>
        <v>Ara</v>
      </c>
      <c r="J727" t="str">
        <f>INDEX(products!$A$1:$G$49,MATCH('Working Sheet'!$D727,products!$A$1:$A$49,0),MATCH('Working Sheet'!J$1,products!$A$1:$G$1,0))</f>
        <v>L</v>
      </c>
      <c r="K727" s="7">
        <f>INDEX(products!$A$1:$G$49,MATCH('Working Sheet'!$D727,products!$A$1:$A$49,0),MATCH('Working Sheet'!K$1,products!$A$1:$G$1,0))</f>
        <v>0.2</v>
      </c>
      <c r="L727" s="8">
        <f>INDEX(products!$A$1:$G$49,MATCH('Working Sheet'!$D727,products!$A$1:$A$49,0),MATCH('Working Sheet'!L$1,products!$A$1:$G$1,0))</f>
        <v>3.8849999999999998</v>
      </c>
      <c r="M727" s="8">
        <f t="shared" si="33"/>
        <v>23.31</v>
      </c>
      <c r="N727" s="4" t="str">
        <f t="shared" si="34"/>
        <v>Arabica</v>
      </c>
      <c r="O727" t="str">
        <f t="shared" si="35"/>
        <v>Light</v>
      </c>
      <c r="P727" t="str">
        <f>_xlfn.XLOOKUP(C727,customers!$A$1:$A$1001,customers!$I$1:$I$1001,0)</f>
        <v>No</v>
      </c>
    </row>
    <row r="728" spans="1:16" x14ac:dyDescent="0.3">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INDEX(products!$A$1:$G$49,MATCH('Working Sheet'!$D728,products!$A$1:$A$49,0),MATCH('Working Sheet'!I$1,products!$A$1:$G$1,0))</f>
        <v>Lib</v>
      </c>
      <c r="J728" t="str">
        <f>INDEX(products!$A$1:$G$49,MATCH('Working Sheet'!$D728,products!$A$1:$A$49,0),MATCH('Working Sheet'!J$1,products!$A$1:$G$1,0))</f>
        <v>L</v>
      </c>
      <c r="K728" s="7">
        <f>INDEX(products!$A$1:$G$49,MATCH('Working Sheet'!$D728,products!$A$1:$A$49,0),MATCH('Working Sheet'!K$1,products!$A$1:$G$1,0))</f>
        <v>2.5</v>
      </c>
      <c r="L728" s="8">
        <f>INDEX(products!$A$1:$G$49,MATCH('Working Sheet'!$D728,products!$A$1:$A$49,0),MATCH('Working Sheet'!L$1,products!$A$1:$G$1,0))</f>
        <v>36.454999999999998</v>
      </c>
      <c r="M728" s="8">
        <f t="shared" si="33"/>
        <v>145.82</v>
      </c>
      <c r="N728" s="4" t="str">
        <f t="shared" si="34"/>
        <v>Liberica</v>
      </c>
      <c r="O728" t="str">
        <f t="shared" si="35"/>
        <v>Light</v>
      </c>
      <c r="P728" t="str">
        <f>_xlfn.XLOOKUP(C728,customers!$A$1:$A$1001,customers!$I$1:$I$1001,0)</f>
        <v>No</v>
      </c>
    </row>
    <row r="729" spans="1:16" x14ac:dyDescent="0.3">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INDEX(products!$A$1:$G$49,MATCH('Working Sheet'!$D729,products!$A$1:$A$49,0),MATCH('Working Sheet'!I$1,products!$A$1:$G$1,0))</f>
        <v>Rob</v>
      </c>
      <c r="J729" t="str">
        <f>INDEX(products!$A$1:$G$49,MATCH('Working Sheet'!$D729,products!$A$1:$A$49,0),MATCH('Working Sheet'!J$1,products!$A$1:$G$1,0))</f>
        <v>M</v>
      </c>
      <c r="K729" s="7">
        <f>INDEX(products!$A$1:$G$49,MATCH('Working Sheet'!$D729,products!$A$1:$A$49,0),MATCH('Working Sheet'!K$1,products!$A$1:$G$1,0))</f>
        <v>0.5</v>
      </c>
      <c r="L729" s="8">
        <f>INDEX(products!$A$1:$G$49,MATCH('Working Sheet'!$D729,products!$A$1:$A$49,0),MATCH('Working Sheet'!L$1,products!$A$1:$G$1,0))</f>
        <v>5.97</v>
      </c>
      <c r="M729" s="8">
        <f t="shared" si="33"/>
        <v>29.849999999999998</v>
      </c>
      <c r="N729" s="4" t="str">
        <f t="shared" si="34"/>
        <v>Robusta</v>
      </c>
      <c r="O729" t="str">
        <f t="shared" si="35"/>
        <v>Medium</v>
      </c>
      <c r="P729" t="str">
        <f>_xlfn.XLOOKUP(C729,customers!$A$1:$A$1001,customers!$I$1:$I$1001,0)</f>
        <v>Yes</v>
      </c>
    </row>
    <row r="730" spans="1:16" x14ac:dyDescent="0.3">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INDEX(products!$A$1:$G$49,MATCH('Working Sheet'!$D730,products!$A$1:$A$49,0),MATCH('Working Sheet'!I$1,products!$A$1:$G$1,0))</f>
        <v>Exc</v>
      </c>
      <c r="J730" t="str">
        <f>INDEX(products!$A$1:$G$49,MATCH('Working Sheet'!$D730,products!$A$1:$A$49,0),MATCH('Working Sheet'!J$1,products!$A$1:$G$1,0))</f>
        <v>D</v>
      </c>
      <c r="K730" s="7">
        <f>INDEX(products!$A$1:$G$49,MATCH('Working Sheet'!$D730,products!$A$1:$A$49,0),MATCH('Working Sheet'!K$1,products!$A$1:$G$1,0))</f>
        <v>0.5</v>
      </c>
      <c r="L730" s="8">
        <f>INDEX(products!$A$1:$G$49,MATCH('Working Sheet'!$D730,products!$A$1:$A$49,0),MATCH('Working Sheet'!L$1,products!$A$1:$G$1,0))</f>
        <v>7.29</v>
      </c>
      <c r="M730" s="8">
        <f t="shared" si="33"/>
        <v>21.87</v>
      </c>
      <c r="N730" s="4" t="str">
        <f t="shared" si="34"/>
        <v>Excelsa</v>
      </c>
      <c r="O730" t="str">
        <f t="shared" si="35"/>
        <v>Dark</v>
      </c>
      <c r="P730" t="str">
        <f>_xlfn.XLOOKUP(C730,customers!$A$1:$A$1001,customers!$I$1:$I$1001,0)</f>
        <v>Yes</v>
      </c>
    </row>
    <row r="731" spans="1:16" x14ac:dyDescent="0.3">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INDEX(products!$A$1:$G$49,MATCH('Working Sheet'!$D731,products!$A$1:$A$49,0),MATCH('Working Sheet'!I$1,products!$A$1:$G$1,0))</f>
        <v>Lib</v>
      </c>
      <c r="J731" t="str">
        <f>INDEX(products!$A$1:$G$49,MATCH('Working Sheet'!$D731,products!$A$1:$A$49,0),MATCH('Working Sheet'!J$1,products!$A$1:$G$1,0))</f>
        <v>M</v>
      </c>
      <c r="K731" s="7">
        <f>INDEX(products!$A$1:$G$49,MATCH('Working Sheet'!$D731,products!$A$1:$A$49,0),MATCH('Working Sheet'!K$1,products!$A$1:$G$1,0))</f>
        <v>0.2</v>
      </c>
      <c r="L731" s="8">
        <f>INDEX(products!$A$1:$G$49,MATCH('Working Sheet'!$D731,products!$A$1:$A$49,0),MATCH('Working Sheet'!L$1,products!$A$1:$G$1,0))</f>
        <v>4.3650000000000002</v>
      </c>
      <c r="M731" s="8">
        <f t="shared" si="33"/>
        <v>4.3650000000000002</v>
      </c>
      <c r="N731" s="4" t="str">
        <f t="shared" si="34"/>
        <v>Liberica</v>
      </c>
      <c r="O731" t="str">
        <f t="shared" si="35"/>
        <v>Medium</v>
      </c>
      <c r="P731" t="str">
        <f>_xlfn.XLOOKUP(C731,customers!$A$1:$A$1001,customers!$I$1:$I$1001,0)</f>
        <v>No</v>
      </c>
    </row>
    <row r="732" spans="1:16" x14ac:dyDescent="0.3">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INDEX(products!$A$1:$G$49,MATCH('Working Sheet'!$D732,products!$A$1:$A$49,0),MATCH('Working Sheet'!I$1,products!$A$1:$G$1,0))</f>
        <v>Lib</v>
      </c>
      <c r="J732" t="str">
        <f>INDEX(products!$A$1:$G$49,MATCH('Working Sheet'!$D732,products!$A$1:$A$49,0),MATCH('Working Sheet'!J$1,products!$A$1:$G$1,0))</f>
        <v>L</v>
      </c>
      <c r="K732" s="7">
        <f>INDEX(products!$A$1:$G$49,MATCH('Working Sheet'!$D732,products!$A$1:$A$49,0),MATCH('Working Sheet'!K$1,products!$A$1:$G$1,0))</f>
        <v>2.5</v>
      </c>
      <c r="L732" s="8">
        <f>INDEX(products!$A$1:$G$49,MATCH('Working Sheet'!$D732,products!$A$1:$A$49,0),MATCH('Working Sheet'!L$1,products!$A$1:$G$1,0))</f>
        <v>36.454999999999998</v>
      </c>
      <c r="M732" s="8">
        <f t="shared" si="33"/>
        <v>36.454999999999998</v>
      </c>
      <c r="N732" s="4" t="str">
        <f t="shared" si="34"/>
        <v>Liberica</v>
      </c>
      <c r="O732" t="str">
        <f t="shared" si="35"/>
        <v>Light</v>
      </c>
      <c r="P732" t="str">
        <f>_xlfn.XLOOKUP(C732,customers!$A$1:$A$1001,customers!$I$1:$I$1001,0)</f>
        <v>No</v>
      </c>
    </row>
    <row r="733" spans="1:16" x14ac:dyDescent="0.3">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INDEX(products!$A$1:$G$49,MATCH('Working Sheet'!$D733,products!$A$1:$A$49,0),MATCH('Working Sheet'!I$1,products!$A$1:$G$1,0))</f>
        <v>Lib</v>
      </c>
      <c r="J733" t="str">
        <f>INDEX(products!$A$1:$G$49,MATCH('Working Sheet'!$D733,products!$A$1:$A$49,0),MATCH('Working Sheet'!J$1,products!$A$1:$G$1,0))</f>
        <v>D</v>
      </c>
      <c r="K733" s="7">
        <f>INDEX(products!$A$1:$G$49,MATCH('Working Sheet'!$D733,products!$A$1:$A$49,0),MATCH('Working Sheet'!K$1,products!$A$1:$G$1,0))</f>
        <v>0.2</v>
      </c>
      <c r="L733" s="8">
        <f>INDEX(products!$A$1:$G$49,MATCH('Working Sheet'!$D733,products!$A$1:$A$49,0),MATCH('Working Sheet'!L$1,products!$A$1:$G$1,0))</f>
        <v>3.8849999999999998</v>
      </c>
      <c r="M733" s="8">
        <f t="shared" si="33"/>
        <v>15.54</v>
      </c>
      <c r="N733" s="4" t="str">
        <f t="shared" si="34"/>
        <v>Liberica</v>
      </c>
      <c r="O733" t="str">
        <f t="shared" si="35"/>
        <v>Dark</v>
      </c>
      <c r="P733" t="str">
        <f>_xlfn.XLOOKUP(C733,customers!$A$1:$A$1001,customers!$I$1:$I$1001,0)</f>
        <v>Yes</v>
      </c>
    </row>
    <row r="734" spans="1:16" x14ac:dyDescent="0.3">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INDEX(products!$A$1:$G$49,MATCH('Working Sheet'!$D734,products!$A$1:$A$49,0),MATCH('Working Sheet'!I$1,products!$A$1:$G$1,0))</f>
        <v>Exc</v>
      </c>
      <c r="J734" t="str">
        <f>INDEX(products!$A$1:$G$49,MATCH('Working Sheet'!$D734,products!$A$1:$A$49,0),MATCH('Working Sheet'!J$1,products!$A$1:$G$1,0))</f>
        <v>L</v>
      </c>
      <c r="K734" s="7">
        <f>INDEX(products!$A$1:$G$49,MATCH('Working Sheet'!$D734,products!$A$1:$A$49,0),MATCH('Working Sheet'!K$1,products!$A$1:$G$1,0))</f>
        <v>0.2</v>
      </c>
      <c r="L734" s="8">
        <f>INDEX(products!$A$1:$G$49,MATCH('Working Sheet'!$D734,products!$A$1:$A$49,0),MATCH('Working Sheet'!L$1,products!$A$1:$G$1,0))</f>
        <v>4.4550000000000001</v>
      </c>
      <c r="M734" s="8">
        <f t="shared" si="33"/>
        <v>8.91</v>
      </c>
      <c r="N734" s="4" t="str">
        <f t="shared" si="34"/>
        <v>Excelsa</v>
      </c>
      <c r="O734" t="str">
        <f t="shared" si="35"/>
        <v>Light</v>
      </c>
      <c r="P734" t="str">
        <f>_xlfn.XLOOKUP(C734,customers!$A$1:$A$1001,customers!$I$1:$I$1001,0)</f>
        <v>No</v>
      </c>
    </row>
    <row r="735" spans="1:16" x14ac:dyDescent="0.3">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INDEX(products!$A$1:$G$49,MATCH('Working Sheet'!$D735,products!$A$1:$A$49,0),MATCH('Working Sheet'!I$1,products!$A$1:$G$1,0))</f>
        <v>Lib</v>
      </c>
      <c r="J735" t="str">
        <f>INDEX(products!$A$1:$G$49,MATCH('Working Sheet'!$D735,products!$A$1:$A$49,0),MATCH('Working Sheet'!J$1,products!$A$1:$G$1,0))</f>
        <v>M</v>
      </c>
      <c r="K735" s="7">
        <f>INDEX(products!$A$1:$G$49,MATCH('Working Sheet'!$D735,products!$A$1:$A$49,0),MATCH('Working Sheet'!K$1,products!$A$1:$G$1,0))</f>
        <v>2.5</v>
      </c>
      <c r="L735" s="8">
        <f>INDEX(products!$A$1:$G$49,MATCH('Working Sheet'!$D735,products!$A$1:$A$49,0),MATCH('Working Sheet'!L$1,products!$A$1:$G$1,0))</f>
        <v>33.464999999999996</v>
      </c>
      <c r="M735" s="8">
        <f t="shared" si="33"/>
        <v>100.39499999999998</v>
      </c>
      <c r="N735" s="4" t="str">
        <f t="shared" si="34"/>
        <v>Liberica</v>
      </c>
      <c r="O735" t="str">
        <f t="shared" si="35"/>
        <v>Medium</v>
      </c>
      <c r="P735" t="str">
        <f>_xlfn.XLOOKUP(C735,customers!$A$1:$A$1001,customers!$I$1:$I$1001,0)</f>
        <v>Yes</v>
      </c>
    </row>
    <row r="736" spans="1:16" x14ac:dyDescent="0.3">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INDEX(products!$A$1:$G$49,MATCH('Working Sheet'!$D736,products!$A$1:$A$49,0),MATCH('Working Sheet'!I$1,products!$A$1:$G$1,0))</f>
        <v>Rob</v>
      </c>
      <c r="J736" t="str">
        <f>INDEX(products!$A$1:$G$49,MATCH('Working Sheet'!$D736,products!$A$1:$A$49,0),MATCH('Working Sheet'!J$1,products!$A$1:$G$1,0))</f>
        <v>D</v>
      </c>
      <c r="K736" s="7">
        <f>INDEX(products!$A$1:$G$49,MATCH('Working Sheet'!$D736,products!$A$1:$A$49,0),MATCH('Working Sheet'!K$1,products!$A$1:$G$1,0))</f>
        <v>0.2</v>
      </c>
      <c r="L736" s="8">
        <f>INDEX(products!$A$1:$G$49,MATCH('Working Sheet'!$D736,products!$A$1:$A$49,0),MATCH('Working Sheet'!L$1,products!$A$1:$G$1,0))</f>
        <v>2.6849999999999996</v>
      </c>
      <c r="M736" s="8">
        <f t="shared" si="33"/>
        <v>13.424999999999997</v>
      </c>
      <c r="N736" s="4" t="str">
        <f t="shared" si="34"/>
        <v>Robusta</v>
      </c>
      <c r="O736" t="str">
        <f t="shared" si="35"/>
        <v>Dark</v>
      </c>
      <c r="P736" t="str">
        <f>_xlfn.XLOOKUP(C736,customers!$A$1:$A$1001,customers!$I$1:$I$1001,0)</f>
        <v>No</v>
      </c>
    </row>
    <row r="737" spans="1:16" x14ac:dyDescent="0.3">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INDEX(products!$A$1:$G$49,MATCH('Working Sheet'!$D737,products!$A$1:$A$49,0),MATCH('Working Sheet'!I$1,products!$A$1:$G$1,0))</f>
        <v>Exc</v>
      </c>
      <c r="J737" t="str">
        <f>INDEX(products!$A$1:$G$49,MATCH('Working Sheet'!$D737,products!$A$1:$A$49,0),MATCH('Working Sheet'!J$1,products!$A$1:$G$1,0))</f>
        <v>D</v>
      </c>
      <c r="K737" s="7">
        <f>INDEX(products!$A$1:$G$49,MATCH('Working Sheet'!$D737,products!$A$1:$A$49,0),MATCH('Working Sheet'!K$1,products!$A$1:$G$1,0))</f>
        <v>0.2</v>
      </c>
      <c r="L737" s="8">
        <f>INDEX(products!$A$1:$G$49,MATCH('Working Sheet'!$D737,products!$A$1:$A$49,0),MATCH('Working Sheet'!L$1,products!$A$1:$G$1,0))</f>
        <v>3.645</v>
      </c>
      <c r="M737" s="8">
        <f t="shared" si="33"/>
        <v>21.87</v>
      </c>
      <c r="N737" s="4" t="str">
        <f t="shared" si="34"/>
        <v>Excelsa</v>
      </c>
      <c r="O737" t="str">
        <f t="shared" si="35"/>
        <v>Dark</v>
      </c>
      <c r="P737" t="str">
        <f>_xlfn.XLOOKUP(C737,customers!$A$1:$A$1001,customers!$I$1:$I$1001,0)</f>
        <v>No</v>
      </c>
    </row>
    <row r="738" spans="1:16" x14ac:dyDescent="0.3">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INDEX(products!$A$1:$G$49,MATCH('Working Sheet'!$D738,products!$A$1:$A$49,0),MATCH('Working Sheet'!I$1,products!$A$1:$G$1,0))</f>
        <v>Lib</v>
      </c>
      <c r="J738" t="str">
        <f>INDEX(products!$A$1:$G$49,MATCH('Working Sheet'!$D738,products!$A$1:$A$49,0),MATCH('Working Sheet'!J$1,products!$A$1:$G$1,0))</f>
        <v>D</v>
      </c>
      <c r="K738" s="7">
        <f>INDEX(products!$A$1:$G$49,MATCH('Working Sheet'!$D738,products!$A$1:$A$49,0),MATCH('Working Sheet'!K$1,products!$A$1:$G$1,0))</f>
        <v>1</v>
      </c>
      <c r="L738" s="8">
        <f>INDEX(products!$A$1:$G$49,MATCH('Working Sheet'!$D738,products!$A$1:$A$49,0),MATCH('Working Sheet'!L$1,products!$A$1:$G$1,0))</f>
        <v>12.95</v>
      </c>
      <c r="M738" s="8">
        <f t="shared" si="33"/>
        <v>25.9</v>
      </c>
      <c r="N738" s="4" t="str">
        <f t="shared" si="34"/>
        <v>Liberica</v>
      </c>
      <c r="O738" t="str">
        <f t="shared" si="35"/>
        <v>Dark</v>
      </c>
      <c r="P738" t="str">
        <f>_xlfn.XLOOKUP(C738,customers!$A$1:$A$1001,customers!$I$1:$I$1001,0)</f>
        <v>Yes</v>
      </c>
    </row>
    <row r="739" spans="1:16" x14ac:dyDescent="0.3">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INDEX(products!$A$1:$G$49,MATCH('Working Sheet'!$D739,products!$A$1:$A$49,0),MATCH('Working Sheet'!I$1,products!$A$1:$G$1,0))</f>
        <v>Ara</v>
      </c>
      <c r="J739" t="str">
        <f>INDEX(products!$A$1:$G$49,MATCH('Working Sheet'!$D739,products!$A$1:$A$49,0),MATCH('Working Sheet'!J$1,products!$A$1:$G$1,0))</f>
        <v>M</v>
      </c>
      <c r="K739" s="7">
        <f>INDEX(products!$A$1:$G$49,MATCH('Working Sheet'!$D739,products!$A$1:$A$49,0),MATCH('Working Sheet'!K$1,products!$A$1:$G$1,0))</f>
        <v>1</v>
      </c>
      <c r="L739" s="8">
        <f>INDEX(products!$A$1:$G$49,MATCH('Working Sheet'!$D739,products!$A$1:$A$49,0),MATCH('Working Sheet'!L$1,products!$A$1:$G$1,0))</f>
        <v>11.25</v>
      </c>
      <c r="M739" s="8">
        <f t="shared" si="33"/>
        <v>56.25</v>
      </c>
      <c r="N739" s="4" t="str">
        <f t="shared" si="34"/>
        <v>Arabica</v>
      </c>
      <c r="O739" t="str">
        <f t="shared" si="35"/>
        <v>Medium</v>
      </c>
      <c r="P739" t="str">
        <f>_xlfn.XLOOKUP(C739,customers!$A$1:$A$1001,customers!$I$1:$I$1001,0)</f>
        <v>No</v>
      </c>
    </row>
    <row r="740" spans="1:16" x14ac:dyDescent="0.3">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INDEX(products!$A$1:$G$49,MATCH('Working Sheet'!$D740,products!$A$1:$A$49,0),MATCH('Working Sheet'!I$1,products!$A$1:$G$1,0))</f>
        <v>Rob</v>
      </c>
      <c r="J740" t="str">
        <f>INDEX(products!$A$1:$G$49,MATCH('Working Sheet'!$D740,products!$A$1:$A$49,0),MATCH('Working Sheet'!J$1,products!$A$1:$G$1,0))</f>
        <v>L</v>
      </c>
      <c r="K740" s="7">
        <f>INDEX(products!$A$1:$G$49,MATCH('Working Sheet'!$D740,products!$A$1:$A$49,0),MATCH('Working Sheet'!K$1,products!$A$1:$G$1,0))</f>
        <v>0.2</v>
      </c>
      <c r="L740" s="8">
        <f>INDEX(products!$A$1:$G$49,MATCH('Working Sheet'!$D740,products!$A$1:$A$49,0),MATCH('Working Sheet'!L$1,products!$A$1:$G$1,0))</f>
        <v>3.5849999999999995</v>
      </c>
      <c r="M740" s="8">
        <f t="shared" si="33"/>
        <v>10.754999999999999</v>
      </c>
      <c r="N740" s="4" t="str">
        <f t="shared" si="34"/>
        <v>Robusta</v>
      </c>
      <c r="O740" t="str">
        <f t="shared" si="35"/>
        <v>Light</v>
      </c>
      <c r="P740" t="str">
        <f>_xlfn.XLOOKUP(C740,customers!$A$1:$A$1001,customers!$I$1:$I$1001,0)</f>
        <v>No</v>
      </c>
    </row>
    <row r="741" spans="1:16" x14ac:dyDescent="0.3">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INDEX(products!$A$1:$G$49,MATCH('Working Sheet'!$D741,products!$A$1:$A$49,0),MATCH('Working Sheet'!I$1,products!$A$1:$G$1,0))</f>
        <v>Exc</v>
      </c>
      <c r="J741" t="str">
        <f>INDEX(products!$A$1:$G$49,MATCH('Working Sheet'!$D741,products!$A$1:$A$49,0),MATCH('Working Sheet'!J$1,products!$A$1:$G$1,0))</f>
        <v>D</v>
      </c>
      <c r="K741" s="7">
        <f>INDEX(products!$A$1:$G$49,MATCH('Working Sheet'!$D741,products!$A$1:$A$49,0),MATCH('Working Sheet'!K$1,products!$A$1:$G$1,0))</f>
        <v>0.2</v>
      </c>
      <c r="L741" s="8">
        <f>INDEX(products!$A$1:$G$49,MATCH('Working Sheet'!$D741,products!$A$1:$A$49,0),MATCH('Working Sheet'!L$1,products!$A$1:$G$1,0))</f>
        <v>3.645</v>
      </c>
      <c r="M741" s="8">
        <f t="shared" si="33"/>
        <v>18.225000000000001</v>
      </c>
      <c r="N741" s="4" t="str">
        <f t="shared" si="34"/>
        <v>Excelsa</v>
      </c>
      <c r="O741" t="str">
        <f t="shared" si="35"/>
        <v>Dark</v>
      </c>
      <c r="P741" t="str">
        <f>_xlfn.XLOOKUP(C741,customers!$A$1:$A$1001,customers!$I$1:$I$1001,0)</f>
        <v>No</v>
      </c>
    </row>
    <row r="742" spans="1:16" x14ac:dyDescent="0.3">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INDEX(products!$A$1:$G$49,MATCH('Working Sheet'!$D742,products!$A$1:$A$49,0),MATCH('Working Sheet'!I$1,products!$A$1:$G$1,0))</f>
        <v>Rob</v>
      </c>
      <c r="J742" t="str">
        <f>INDEX(products!$A$1:$G$49,MATCH('Working Sheet'!$D742,products!$A$1:$A$49,0),MATCH('Working Sheet'!J$1,products!$A$1:$G$1,0))</f>
        <v>L</v>
      </c>
      <c r="K742" s="7">
        <f>INDEX(products!$A$1:$G$49,MATCH('Working Sheet'!$D742,products!$A$1:$A$49,0),MATCH('Working Sheet'!K$1,products!$A$1:$G$1,0))</f>
        <v>0.5</v>
      </c>
      <c r="L742" s="8">
        <f>INDEX(products!$A$1:$G$49,MATCH('Working Sheet'!$D742,products!$A$1:$A$49,0),MATCH('Working Sheet'!L$1,products!$A$1:$G$1,0))</f>
        <v>7.169999999999999</v>
      </c>
      <c r="M742" s="8">
        <f t="shared" si="33"/>
        <v>28.679999999999996</v>
      </c>
      <c r="N742" s="4" t="str">
        <f t="shared" si="34"/>
        <v>Robusta</v>
      </c>
      <c r="O742" t="str">
        <f t="shared" si="35"/>
        <v>Light</v>
      </c>
      <c r="P742" t="str">
        <f>_xlfn.XLOOKUP(C742,customers!$A$1:$A$1001,customers!$I$1:$I$1001,0)</f>
        <v>No</v>
      </c>
    </row>
    <row r="743" spans="1:16" x14ac:dyDescent="0.3">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INDEX(products!$A$1:$G$49,MATCH('Working Sheet'!$D743,products!$A$1:$A$49,0),MATCH('Working Sheet'!I$1,products!$A$1:$G$1,0))</f>
        <v>Lib</v>
      </c>
      <c r="J743" t="str">
        <f>INDEX(products!$A$1:$G$49,MATCH('Working Sheet'!$D743,products!$A$1:$A$49,0),MATCH('Working Sheet'!J$1,products!$A$1:$G$1,0))</f>
        <v>M</v>
      </c>
      <c r="K743" s="7">
        <f>INDEX(products!$A$1:$G$49,MATCH('Working Sheet'!$D743,products!$A$1:$A$49,0),MATCH('Working Sheet'!K$1,products!$A$1:$G$1,0))</f>
        <v>0.2</v>
      </c>
      <c r="L743" s="8">
        <f>INDEX(products!$A$1:$G$49,MATCH('Working Sheet'!$D743,products!$A$1:$A$49,0),MATCH('Working Sheet'!L$1,products!$A$1:$G$1,0))</f>
        <v>4.3650000000000002</v>
      </c>
      <c r="M743" s="8">
        <f t="shared" si="33"/>
        <v>8.73</v>
      </c>
      <c r="N743" s="4" t="str">
        <f t="shared" si="34"/>
        <v>Liberica</v>
      </c>
      <c r="O743" t="str">
        <f t="shared" si="35"/>
        <v>Medium</v>
      </c>
      <c r="P743" t="str">
        <f>_xlfn.XLOOKUP(C743,customers!$A$1:$A$1001,customers!$I$1:$I$1001,0)</f>
        <v>No</v>
      </c>
    </row>
    <row r="744" spans="1:16" x14ac:dyDescent="0.3">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INDEX(products!$A$1:$G$49,MATCH('Working Sheet'!$D744,products!$A$1:$A$49,0),MATCH('Working Sheet'!I$1,products!$A$1:$G$1,0))</f>
        <v>Lib</v>
      </c>
      <c r="J744" t="str">
        <f>INDEX(products!$A$1:$G$49,MATCH('Working Sheet'!$D744,products!$A$1:$A$49,0),MATCH('Working Sheet'!J$1,products!$A$1:$G$1,0))</f>
        <v>M</v>
      </c>
      <c r="K744" s="7">
        <f>INDEX(products!$A$1:$G$49,MATCH('Working Sheet'!$D744,products!$A$1:$A$49,0),MATCH('Working Sheet'!K$1,products!$A$1:$G$1,0))</f>
        <v>1</v>
      </c>
      <c r="L744" s="8">
        <f>INDEX(products!$A$1:$G$49,MATCH('Working Sheet'!$D744,products!$A$1:$A$49,0),MATCH('Working Sheet'!L$1,products!$A$1:$G$1,0))</f>
        <v>14.55</v>
      </c>
      <c r="M744" s="8">
        <f t="shared" si="33"/>
        <v>58.2</v>
      </c>
      <c r="N744" s="4" t="str">
        <f t="shared" si="34"/>
        <v>Liberica</v>
      </c>
      <c r="O744" t="str">
        <f t="shared" si="35"/>
        <v>Medium</v>
      </c>
      <c r="P744" t="str">
        <f>_xlfn.XLOOKUP(C744,customers!$A$1:$A$1001,customers!$I$1:$I$1001,0)</f>
        <v>No</v>
      </c>
    </row>
    <row r="745" spans="1:16" x14ac:dyDescent="0.3">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INDEX(products!$A$1:$G$49,MATCH('Working Sheet'!$D745,products!$A$1:$A$49,0),MATCH('Working Sheet'!I$1,products!$A$1:$G$1,0))</f>
        <v>Ara</v>
      </c>
      <c r="J745" t="str">
        <f>INDEX(products!$A$1:$G$49,MATCH('Working Sheet'!$D745,products!$A$1:$A$49,0),MATCH('Working Sheet'!J$1,products!$A$1:$G$1,0))</f>
        <v>D</v>
      </c>
      <c r="K745" s="7">
        <f>INDEX(products!$A$1:$G$49,MATCH('Working Sheet'!$D745,products!$A$1:$A$49,0),MATCH('Working Sheet'!K$1,products!$A$1:$G$1,0))</f>
        <v>0.5</v>
      </c>
      <c r="L745" s="8">
        <f>INDEX(products!$A$1:$G$49,MATCH('Working Sheet'!$D745,products!$A$1:$A$49,0),MATCH('Working Sheet'!L$1,products!$A$1:$G$1,0))</f>
        <v>5.97</v>
      </c>
      <c r="M745" s="8">
        <f t="shared" si="33"/>
        <v>17.91</v>
      </c>
      <c r="N745" s="4" t="str">
        <f t="shared" si="34"/>
        <v>Arabica</v>
      </c>
      <c r="O745" t="str">
        <f t="shared" si="35"/>
        <v>Dark</v>
      </c>
      <c r="P745" t="str">
        <f>_xlfn.XLOOKUP(C745,customers!$A$1:$A$1001,customers!$I$1:$I$1001,0)</f>
        <v>No</v>
      </c>
    </row>
    <row r="746" spans="1:16" x14ac:dyDescent="0.3">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INDEX(products!$A$1:$G$49,MATCH('Working Sheet'!$D746,products!$A$1:$A$49,0),MATCH('Working Sheet'!I$1,products!$A$1:$G$1,0))</f>
        <v>Rob</v>
      </c>
      <c r="J746" t="str">
        <f>INDEX(products!$A$1:$G$49,MATCH('Working Sheet'!$D746,products!$A$1:$A$49,0),MATCH('Working Sheet'!J$1,products!$A$1:$G$1,0))</f>
        <v>M</v>
      </c>
      <c r="K746" s="7">
        <f>INDEX(products!$A$1:$G$49,MATCH('Working Sheet'!$D746,products!$A$1:$A$49,0),MATCH('Working Sheet'!K$1,products!$A$1:$G$1,0))</f>
        <v>0.2</v>
      </c>
      <c r="L746" s="8">
        <f>INDEX(products!$A$1:$G$49,MATCH('Working Sheet'!$D746,products!$A$1:$A$49,0),MATCH('Working Sheet'!L$1,products!$A$1:$G$1,0))</f>
        <v>2.9849999999999999</v>
      </c>
      <c r="M746" s="8">
        <f t="shared" si="33"/>
        <v>17.91</v>
      </c>
      <c r="N746" s="4" t="str">
        <f t="shared" si="34"/>
        <v>Robusta</v>
      </c>
      <c r="O746" t="str">
        <f t="shared" si="35"/>
        <v>Medium</v>
      </c>
      <c r="P746" t="str">
        <f>_xlfn.XLOOKUP(C746,customers!$A$1:$A$1001,customers!$I$1:$I$1001,0)</f>
        <v>Yes</v>
      </c>
    </row>
    <row r="747" spans="1:16" x14ac:dyDescent="0.3">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INDEX(products!$A$1:$G$49,MATCH('Working Sheet'!$D747,products!$A$1:$A$49,0),MATCH('Working Sheet'!I$1,products!$A$1:$G$1,0))</f>
        <v>Exc</v>
      </c>
      <c r="J747" t="str">
        <f>INDEX(products!$A$1:$G$49,MATCH('Working Sheet'!$D747,products!$A$1:$A$49,0),MATCH('Working Sheet'!J$1,products!$A$1:$G$1,0))</f>
        <v>D</v>
      </c>
      <c r="K747" s="7">
        <f>INDEX(products!$A$1:$G$49,MATCH('Working Sheet'!$D747,products!$A$1:$A$49,0),MATCH('Working Sheet'!K$1,products!$A$1:$G$1,0))</f>
        <v>0.5</v>
      </c>
      <c r="L747" s="8">
        <f>INDEX(products!$A$1:$G$49,MATCH('Working Sheet'!$D747,products!$A$1:$A$49,0),MATCH('Working Sheet'!L$1,products!$A$1:$G$1,0))</f>
        <v>7.29</v>
      </c>
      <c r="M747" s="8">
        <f t="shared" si="33"/>
        <v>14.58</v>
      </c>
      <c r="N747" s="4" t="str">
        <f t="shared" si="34"/>
        <v>Excelsa</v>
      </c>
      <c r="O747" t="str">
        <f t="shared" si="35"/>
        <v>Dark</v>
      </c>
      <c r="P747" t="str">
        <f>_xlfn.XLOOKUP(C747,customers!$A$1:$A$1001,customers!$I$1:$I$1001,0)</f>
        <v>No</v>
      </c>
    </row>
    <row r="748" spans="1:16" x14ac:dyDescent="0.3">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INDEX(products!$A$1:$G$49,MATCH('Working Sheet'!$D748,products!$A$1:$A$49,0),MATCH('Working Sheet'!I$1,products!$A$1:$G$1,0))</f>
        <v>Ara</v>
      </c>
      <c r="J748" t="str">
        <f>INDEX(products!$A$1:$G$49,MATCH('Working Sheet'!$D748,products!$A$1:$A$49,0),MATCH('Working Sheet'!J$1,products!$A$1:$G$1,0))</f>
        <v>M</v>
      </c>
      <c r="K748" s="7">
        <f>INDEX(products!$A$1:$G$49,MATCH('Working Sheet'!$D748,products!$A$1:$A$49,0),MATCH('Working Sheet'!K$1,products!$A$1:$G$1,0))</f>
        <v>1</v>
      </c>
      <c r="L748" s="8">
        <f>INDEX(products!$A$1:$G$49,MATCH('Working Sheet'!$D748,products!$A$1:$A$49,0),MATCH('Working Sheet'!L$1,products!$A$1:$G$1,0))</f>
        <v>11.25</v>
      </c>
      <c r="M748" s="8">
        <f t="shared" si="33"/>
        <v>33.75</v>
      </c>
      <c r="N748" s="4" t="str">
        <f t="shared" si="34"/>
        <v>Arabica</v>
      </c>
      <c r="O748" t="str">
        <f t="shared" si="35"/>
        <v>Medium</v>
      </c>
      <c r="P748" t="str">
        <f>_xlfn.XLOOKUP(C748,customers!$A$1:$A$1001,customers!$I$1:$I$1001,0)</f>
        <v>No</v>
      </c>
    </row>
    <row r="749" spans="1:16" x14ac:dyDescent="0.3">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INDEX(products!$A$1:$G$49,MATCH('Working Sheet'!$D749,products!$A$1:$A$49,0),MATCH('Working Sheet'!I$1,products!$A$1:$G$1,0))</f>
        <v>Lib</v>
      </c>
      <c r="J749" t="str">
        <f>INDEX(products!$A$1:$G$49,MATCH('Working Sheet'!$D749,products!$A$1:$A$49,0),MATCH('Working Sheet'!J$1,products!$A$1:$G$1,0))</f>
        <v>M</v>
      </c>
      <c r="K749" s="7">
        <f>INDEX(products!$A$1:$G$49,MATCH('Working Sheet'!$D749,products!$A$1:$A$49,0),MATCH('Working Sheet'!K$1,products!$A$1:$G$1,0))</f>
        <v>0.5</v>
      </c>
      <c r="L749" s="8">
        <f>INDEX(products!$A$1:$G$49,MATCH('Working Sheet'!$D749,products!$A$1:$A$49,0),MATCH('Working Sheet'!L$1,products!$A$1:$G$1,0))</f>
        <v>8.73</v>
      </c>
      <c r="M749" s="8">
        <f t="shared" si="33"/>
        <v>34.92</v>
      </c>
      <c r="N749" s="4" t="str">
        <f t="shared" si="34"/>
        <v>Liberica</v>
      </c>
      <c r="O749" t="str">
        <f t="shared" si="35"/>
        <v>Medium</v>
      </c>
      <c r="P749" t="str">
        <f>_xlfn.XLOOKUP(C749,customers!$A$1:$A$1001,customers!$I$1:$I$1001,0)</f>
        <v>Yes</v>
      </c>
    </row>
    <row r="750" spans="1:16" x14ac:dyDescent="0.3">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INDEX(products!$A$1:$G$49,MATCH('Working Sheet'!$D750,products!$A$1:$A$49,0),MATCH('Working Sheet'!I$1,products!$A$1:$G$1,0))</f>
        <v>Exc</v>
      </c>
      <c r="J750" t="str">
        <f>INDEX(products!$A$1:$G$49,MATCH('Working Sheet'!$D750,products!$A$1:$A$49,0),MATCH('Working Sheet'!J$1,products!$A$1:$G$1,0))</f>
        <v>D</v>
      </c>
      <c r="K750" s="7">
        <f>INDEX(products!$A$1:$G$49,MATCH('Working Sheet'!$D750,products!$A$1:$A$49,0),MATCH('Working Sheet'!K$1,products!$A$1:$G$1,0))</f>
        <v>0.5</v>
      </c>
      <c r="L750" s="8">
        <f>INDEX(products!$A$1:$G$49,MATCH('Working Sheet'!$D750,products!$A$1:$A$49,0),MATCH('Working Sheet'!L$1,products!$A$1:$G$1,0))</f>
        <v>7.29</v>
      </c>
      <c r="M750" s="8">
        <f t="shared" si="33"/>
        <v>14.58</v>
      </c>
      <c r="N750" s="4" t="str">
        <f t="shared" si="34"/>
        <v>Excelsa</v>
      </c>
      <c r="O750" t="str">
        <f t="shared" si="35"/>
        <v>Dark</v>
      </c>
      <c r="P750" t="str">
        <f>_xlfn.XLOOKUP(C750,customers!$A$1:$A$1001,customers!$I$1:$I$1001,0)</f>
        <v>No</v>
      </c>
    </row>
    <row r="751" spans="1:16" x14ac:dyDescent="0.3">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INDEX(products!$A$1:$G$49,MATCH('Working Sheet'!$D751,products!$A$1:$A$49,0),MATCH('Working Sheet'!I$1,products!$A$1:$G$1,0))</f>
        <v>Rob</v>
      </c>
      <c r="J751" t="str">
        <f>INDEX(products!$A$1:$G$49,MATCH('Working Sheet'!$D751,products!$A$1:$A$49,0),MATCH('Working Sheet'!J$1,products!$A$1:$G$1,0))</f>
        <v>D</v>
      </c>
      <c r="K751" s="7">
        <f>INDEX(products!$A$1:$G$49,MATCH('Working Sheet'!$D751,products!$A$1:$A$49,0),MATCH('Working Sheet'!K$1,products!$A$1:$G$1,0))</f>
        <v>0.2</v>
      </c>
      <c r="L751" s="8">
        <f>INDEX(products!$A$1:$G$49,MATCH('Working Sheet'!$D751,products!$A$1:$A$49,0),MATCH('Working Sheet'!L$1,products!$A$1:$G$1,0))</f>
        <v>2.6849999999999996</v>
      </c>
      <c r="M751" s="8">
        <f t="shared" si="33"/>
        <v>5.3699999999999992</v>
      </c>
      <c r="N751" s="4" t="str">
        <f t="shared" si="34"/>
        <v>Robusta</v>
      </c>
      <c r="O751" t="str">
        <f t="shared" si="35"/>
        <v>Dark</v>
      </c>
      <c r="P751" t="str">
        <f>_xlfn.XLOOKUP(C751,customers!$A$1:$A$1001,customers!$I$1:$I$1001,0)</f>
        <v>Yes</v>
      </c>
    </row>
    <row r="752" spans="1:16" x14ac:dyDescent="0.3">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INDEX(products!$A$1:$G$49,MATCH('Working Sheet'!$D752,products!$A$1:$A$49,0),MATCH('Working Sheet'!I$1,products!$A$1:$G$1,0))</f>
        <v>Rob</v>
      </c>
      <c r="J752" t="str">
        <f>INDEX(products!$A$1:$G$49,MATCH('Working Sheet'!$D752,products!$A$1:$A$49,0),MATCH('Working Sheet'!J$1,products!$A$1:$G$1,0))</f>
        <v>M</v>
      </c>
      <c r="K752" s="7">
        <f>INDEX(products!$A$1:$G$49,MATCH('Working Sheet'!$D752,products!$A$1:$A$49,0),MATCH('Working Sheet'!K$1,products!$A$1:$G$1,0))</f>
        <v>0.5</v>
      </c>
      <c r="L752" s="8">
        <f>INDEX(products!$A$1:$G$49,MATCH('Working Sheet'!$D752,products!$A$1:$A$49,0),MATCH('Working Sheet'!L$1,products!$A$1:$G$1,0))</f>
        <v>5.97</v>
      </c>
      <c r="M752" s="8">
        <f t="shared" si="33"/>
        <v>5.97</v>
      </c>
      <c r="N752" s="4" t="str">
        <f t="shared" si="34"/>
        <v>Robusta</v>
      </c>
      <c r="O752" t="str">
        <f t="shared" si="35"/>
        <v>Medium</v>
      </c>
      <c r="P752" t="str">
        <f>_xlfn.XLOOKUP(C752,customers!$A$1:$A$1001,customers!$I$1:$I$1001,0)</f>
        <v>Yes</v>
      </c>
    </row>
    <row r="753" spans="1:16" x14ac:dyDescent="0.3">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INDEX(products!$A$1:$G$49,MATCH('Working Sheet'!$D753,products!$A$1:$A$49,0),MATCH('Working Sheet'!I$1,products!$A$1:$G$1,0))</f>
        <v>Lib</v>
      </c>
      <c r="J753" t="str">
        <f>INDEX(products!$A$1:$G$49,MATCH('Working Sheet'!$D753,products!$A$1:$A$49,0),MATCH('Working Sheet'!J$1,products!$A$1:$G$1,0))</f>
        <v>L</v>
      </c>
      <c r="K753" s="7">
        <f>INDEX(products!$A$1:$G$49,MATCH('Working Sheet'!$D753,products!$A$1:$A$49,0),MATCH('Working Sheet'!K$1,products!$A$1:$G$1,0))</f>
        <v>0.5</v>
      </c>
      <c r="L753" s="8">
        <f>INDEX(products!$A$1:$G$49,MATCH('Working Sheet'!$D753,products!$A$1:$A$49,0),MATCH('Working Sheet'!L$1,products!$A$1:$G$1,0))</f>
        <v>9.51</v>
      </c>
      <c r="M753" s="8">
        <f t="shared" si="33"/>
        <v>19.02</v>
      </c>
      <c r="N753" s="4" t="str">
        <f t="shared" si="34"/>
        <v>Liberica</v>
      </c>
      <c r="O753" t="str">
        <f t="shared" si="35"/>
        <v>Light</v>
      </c>
      <c r="P753" t="str">
        <f>_xlfn.XLOOKUP(C753,customers!$A$1:$A$1001,customers!$I$1:$I$1001,0)</f>
        <v>No</v>
      </c>
    </row>
    <row r="754" spans="1:16" x14ac:dyDescent="0.3">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INDEX(products!$A$1:$G$49,MATCH('Working Sheet'!$D754,products!$A$1:$A$49,0),MATCH('Working Sheet'!I$1,products!$A$1:$G$1,0))</f>
        <v>Exc</v>
      </c>
      <c r="J754" t="str">
        <f>INDEX(products!$A$1:$G$49,MATCH('Working Sheet'!$D754,products!$A$1:$A$49,0),MATCH('Working Sheet'!J$1,products!$A$1:$G$1,0))</f>
        <v>M</v>
      </c>
      <c r="K754" s="7">
        <f>INDEX(products!$A$1:$G$49,MATCH('Working Sheet'!$D754,products!$A$1:$A$49,0),MATCH('Working Sheet'!K$1,products!$A$1:$G$1,0))</f>
        <v>1</v>
      </c>
      <c r="L754" s="8">
        <f>INDEX(products!$A$1:$G$49,MATCH('Working Sheet'!$D754,products!$A$1:$A$49,0),MATCH('Working Sheet'!L$1,products!$A$1:$G$1,0))</f>
        <v>13.75</v>
      </c>
      <c r="M754" s="8">
        <f t="shared" si="33"/>
        <v>27.5</v>
      </c>
      <c r="N754" s="4" t="str">
        <f t="shared" si="34"/>
        <v>Excelsa</v>
      </c>
      <c r="O754" t="str">
        <f t="shared" si="35"/>
        <v>Medium</v>
      </c>
      <c r="P754" t="str">
        <f>_xlfn.XLOOKUP(C754,customers!$A$1:$A$1001,customers!$I$1:$I$1001,0)</f>
        <v>Yes</v>
      </c>
    </row>
    <row r="755" spans="1:16" x14ac:dyDescent="0.3">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INDEX(products!$A$1:$G$49,MATCH('Working Sheet'!$D755,products!$A$1:$A$49,0),MATCH('Working Sheet'!I$1,products!$A$1:$G$1,0))</f>
        <v>Ara</v>
      </c>
      <c r="J755" t="str">
        <f>INDEX(products!$A$1:$G$49,MATCH('Working Sheet'!$D755,products!$A$1:$A$49,0),MATCH('Working Sheet'!J$1,products!$A$1:$G$1,0))</f>
        <v>D</v>
      </c>
      <c r="K755" s="7">
        <f>INDEX(products!$A$1:$G$49,MATCH('Working Sheet'!$D755,products!$A$1:$A$49,0),MATCH('Working Sheet'!K$1,products!$A$1:$G$1,0))</f>
        <v>0.5</v>
      </c>
      <c r="L755" s="8">
        <f>INDEX(products!$A$1:$G$49,MATCH('Working Sheet'!$D755,products!$A$1:$A$49,0),MATCH('Working Sheet'!L$1,products!$A$1:$G$1,0))</f>
        <v>5.97</v>
      </c>
      <c r="M755" s="8">
        <f t="shared" si="33"/>
        <v>29.849999999999998</v>
      </c>
      <c r="N755" s="4" t="str">
        <f t="shared" si="34"/>
        <v>Arabica</v>
      </c>
      <c r="O755" t="str">
        <f t="shared" si="35"/>
        <v>Dark</v>
      </c>
      <c r="P755" t="str">
        <f>_xlfn.XLOOKUP(C755,customers!$A$1:$A$1001,customers!$I$1:$I$1001,0)</f>
        <v>No</v>
      </c>
    </row>
    <row r="756" spans="1:16" x14ac:dyDescent="0.3">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INDEX(products!$A$1:$G$49,MATCH('Working Sheet'!$D756,products!$A$1:$A$49,0),MATCH('Working Sheet'!I$1,products!$A$1:$G$1,0))</f>
        <v>Ara</v>
      </c>
      <c r="J756" t="str">
        <f>INDEX(products!$A$1:$G$49,MATCH('Working Sheet'!$D756,products!$A$1:$A$49,0),MATCH('Working Sheet'!J$1,products!$A$1:$G$1,0))</f>
        <v>D</v>
      </c>
      <c r="K756" s="7">
        <f>INDEX(products!$A$1:$G$49,MATCH('Working Sheet'!$D756,products!$A$1:$A$49,0),MATCH('Working Sheet'!K$1,products!$A$1:$G$1,0))</f>
        <v>0.2</v>
      </c>
      <c r="L756" s="8">
        <f>INDEX(products!$A$1:$G$49,MATCH('Working Sheet'!$D756,products!$A$1:$A$49,0),MATCH('Working Sheet'!L$1,products!$A$1:$G$1,0))</f>
        <v>2.9849999999999999</v>
      </c>
      <c r="M756" s="8">
        <f t="shared" si="33"/>
        <v>17.91</v>
      </c>
      <c r="N756" s="4" t="str">
        <f t="shared" si="34"/>
        <v>Arabica</v>
      </c>
      <c r="O756" t="str">
        <f t="shared" si="35"/>
        <v>Dark</v>
      </c>
      <c r="P756" t="str">
        <f>_xlfn.XLOOKUP(C756,customers!$A$1:$A$1001,customers!$I$1:$I$1001,0)</f>
        <v>No</v>
      </c>
    </row>
    <row r="757" spans="1:16" x14ac:dyDescent="0.3">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INDEX(products!$A$1:$G$49,MATCH('Working Sheet'!$D757,products!$A$1:$A$49,0),MATCH('Working Sheet'!I$1,products!$A$1:$G$1,0))</f>
        <v>Lib</v>
      </c>
      <c r="J757" t="str">
        <f>INDEX(products!$A$1:$G$49,MATCH('Working Sheet'!$D757,products!$A$1:$A$49,0),MATCH('Working Sheet'!J$1,products!$A$1:$G$1,0))</f>
        <v>L</v>
      </c>
      <c r="K757" s="7">
        <f>INDEX(products!$A$1:$G$49,MATCH('Working Sheet'!$D757,products!$A$1:$A$49,0),MATCH('Working Sheet'!K$1,products!$A$1:$G$1,0))</f>
        <v>0.2</v>
      </c>
      <c r="L757" s="8">
        <f>INDEX(products!$A$1:$G$49,MATCH('Working Sheet'!$D757,products!$A$1:$A$49,0),MATCH('Working Sheet'!L$1,products!$A$1:$G$1,0))</f>
        <v>4.7549999999999999</v>
      </c>
      <c r="M757" s="8">
        <f t="shared" si="33"/>
        <v>28.53</v>
      </c>
      <c r="N757" s="4" t="str">
        <f t="shared" si="34"/>
        <v>Liberica</v>
      </c>
      <c r="O757" t="str">
        <f t="shared" si="35"/>
        <v>Light</v>
      </c>
      <c r="P757" t="str">
        <f>_xlfn.XLOOKUP(C757,customers!$A$1:$A$1001,customers!$I$1:$I$1001,0)</f>
        <v>No</v>
      </c>
    </row>
    <row r="758" spans="1:16" x14ac:dyDescent="0.3">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INDEX(products!$A$1:$G$49,MATCH('Working Sheet'!$D758,products!$A$1:$A$49,0),MATCH('Working Sheet'!I$1,products!$A$1:$G$1,0))</f>
        <v>Rob</v>
      </c>
      <c r="J758" t="str">
        <f>INDEX(products!$A$1:$G$49,MATCH('Working Sheet'!$D758,products!$A$1:$A$49,0),MATCH('Working Sheet'!J$1,products!$A$1:$G$1,0))</f>
        <v>D</v>
      </c>
      <c r="K758" s="7">
        <f>INDEX(products!$A$1:$G$49,MATCH('Working Sheet'!$D758,products!$A$1:$A$49,0),MATCH('Working Sheet'!K$1,products!$A$1:$G$1,0))</f>
        <v>1</v>
      </c>
      <c r="L758" s="8">
        <f>INDEX(products!$A$1:$G$49,MATCH('Working Sheet'!$D758,products!$A$1:$A$49,0),MATCH('Working Sheet'!L$1,products!$A$1:$G$1,0))</f>
        <v>8.9499999999999993</v>
      </c>
      <c r="M758" s="8">
        <f t="shared" si="33"/>
        <v>35.799999999999997</v>
      </c>
      <c r="N758" s="4" t="str">
        <f t="shared" si="34"/>
        <v>Robusta</v>
      </c>
      <c r="O758" t="str">
        <f t="shared" si="35"/>
        <v>Dark</v>
      </c>
      <c r="P758" t="str">
        <f>_xlfn.XLOOKUP(C758,customers!$A$1:$A$1001,customers!$I$1:$I$1001,0)</f>
        <v>Yes</v>
      </c>
    </row>
    <row r="759" spans="1:16" x14ac:dyDescent="0.3">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INDEX(products!$A$1:$G$49,MATCH('Working Sheet'!$D759,products!$A$1:$A$49,0),MATCH('Working Sheet'!I$1,products!$A$1:$G$1,0))</f>
        <v>Ara</v>
      </c>
      <c r="J759" t="str">
        <f>INDEX(products!$A$1:$G$49,MATCH('Working Sheet'!$D759,products!$A$1:$A$49,0),MATCH('Working Sheet'!J$1,products!$A$1:$G$1,0))</f>
        <v>D</v>
      </c>
      <c r="K759" s="7">
        <f>INDEX(products!$A$1:$G$49,MATCH('Working Sheet'!$D759,products!$A$1:$A$49,0),MATCH('Working Sheet'!K$1,products!$A$1:$G$1,0))</f>
        <v>0.5</v>
      </c>
      <c r="L759" s="8">
        <f>INDEX(products!$A$1:$G$49,MATCH('Working Sheet'!$D759,products!$A$1:$A$49,0),MATCH('Working Sheet'!L$1,products!$A$1:$G$1,0))</f>
        <v>5.97</v>
      </c>
      <c r="M759" s="8">
        <f t="shared" si="33"/>
        <v>17.91</v>
      </c>
      <c r="N759" s="4" t="str">
        <f t="shared" si="34"/>
        <v>Arabica</v>
      </c>
      <c r="O759" t="str">
        <f t="shared" si="35"/>
        <v>Dark</v>
      </c>
      <c r="P759" t="str">
        <f>_xlfn.XLOOKUP(C759,customers!$A$1:$A$1001,customers!$I$1:$I$1001,0)</f>
        <v>Yes</v>
      </c>
    </row>
    <row r="760" spans="1:16" x14ac:dyDescent="0.3">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INDEX(products!$A$1:$G$49,MATCH('Working Sheet'!$D760,products!$A$1:$A$49,0),MATCH('Working Sheet'!I$1,products!$A$1:$G$1,0))</f>
        <v>Rob</v>
      </c>
      <c r="J760" t="str">
        <f>INDEX(products!$A$1:$G$49,MATCH('Working Sheet'!$D760,products!$A$1:$A$49,0),MATCH('Working Sheet'!J$1,products!$A$1:$G$1,0))</f>
        <v>D</v>
      </c>
      <c r="K760" s="7">
        <f>INDEX(products!$A$1:$G$49,MATCH('Working Sheet'!$D760,products!$A$1:$A$49,0),MATCH('Working Sheet'!K$1,products!$A$1:$G$1,0))</f>
        <v>1</v>
      </c>
      <c r="L760" s="8">
        <f>INDEX(products!$A$1:$G$49,MATCH('Working Sheet'!$D760,products!$A$1:$A$49,0),MATCH('Working Sheet'!L$1,products!$A$1:$G$1,0))</f>
        <v>8.9499999999999993</v>
      </c>
      <c r="M760" s="8">
        <f t="shared" si="33"/>
        <v>8.9499999999999993</v>
      </c>
      <c r="N760" s="4" t="str">
        <f t="shared" si="34"/>
        <v>Robusta</v>
      </c>
      <c r="O760" t="str">
        <f t="shared" si="35"/>
        <v>Dark</v>
      </c>
      <c r="P760" t="str">
        <f>_xlfn.XLOOKUP(C760,customers!$A$1:$A$1001,customers!$I$1:$I$1001,0)</f>
        <v>No</v>
      </c>
    </row>
    <row r="761" spans="1:16" x14ac:dyDescent="0.3">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INDEX(products!$A$1:$G$49,MATCH('Working Sheet'!$D761,products!$A$1:$A$49,0),MATCH('Working Sheet'!I$1,products!$A$1:$G$1,0))</f>
        <v>Lib</v>
      </c>
      <c r="J761" t="str">
        <f>INDEX(products!$A$1:$G$49,MATCH('Working Sheet'!$D761,products!$A$1:$A$49,0),MATCH('Working Sheet'!J$1,products!$A$1:$G$1,0))</f>
        <v>D</v>
      </c>
      <c r="K761" s="7">
        <f>INDEX(products!$A$1:$G$49,MATCH('Working Sheet'!$D761,products!$A$1:$A$49,0),MATCH('Working Sheet'!K$1,products!$A$1:$G$1,0))</f>
        <v>2.5</v>
      </c>
      <c r="L761" s="8">
        <f>INDEX(products!$A$1:$G$49,MATCH('Working Sheet'!$D761,products!$A$1:$A$49,0),MATCH('Working Sheet'!L$1,products!$A$1:$G$1,0))</f>
        <v>29.784999999999997</v>
      </c>
      <c r="M761" s="8">
        <f t="shared" si="33"/>
        <v>29.784999999999997</v>
      </c>
      <c r="N761" s="4" t="str">
        <f t="shared" si="34"/>
        <v>Liberica</v>
      </c>
      <c r="O761" t="str">
        <f t="shared" si="35"/>
        <v>Dark</v>
      </c>
      <c r="P761" t="str">
        <f>_xlfn.XLOOKUP(C761,customers!$A$1:$A$1001,customers!$I$1:$I$1001,0)</f>
        <v>Yes</v>
      </c>
    </row>
    <row r="762" spans="1:16" x14ac:dyDescent="0.3">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INDEX(products!$A$1:$G$49,MATCH('Working Sheet'!$D762,products!$A$1:$A$49,0),MATCH('Working Sheet'!I$1,products!$A$1:$G$1,0))</f>
        <v>Exc</v>
      </c>
      <c r="J762" t="str">
        <f>INDEX(products!$A$1:$G$49,MATCH('Working Sheet'!$D762,products!$A$1:$A$49,0),MATCH('Working Sheet'!J$1,products!$A$1:$G$1,0))</f>
        <v>L</v>
      </c>
      <c r="K762" s="7">
        <f>INDEX(products!$A$1:$G$49,MATCH('Working Sheet'!$D762,products!$A$1:$A$49,0),MATCH('Working Sheet'!K$1,products!$A$1:$G$1,0))</f>
        <v>0.5</v>
      </c>
      <c r="L762" s="8">
        <f>INDEX(products!$A$1:$G$49,MATCH('Working Sheet'!$D762,products!$A$1:$A$49,0),MATCH('Working Sheet'!L$1,products!$A$1:$G$1,0))</f>
        <v>8.91</v>
      </c>
      <c r="M762" s="8">
        <f t="shared" si="33"/>
        <v>44.55</v>
      </c>
      <c r="N762" s="4" t="str">
        <f t="shared" si="34"/>
        <v>Excelsa</v>
      </c>
      <c r="O762" t="str">
        <f t="shared" si="35"/>
        <v>Light</v>
      </c>
      <c r="P762" t="str">
        <f>_xlfn.XLOOKUP(C762,customers!$A$1:$A$1001,customers!$I$1:$I$1001,0)</f>
        <v>No</v>
      </c>
    </row>
    <row r="763" spans="1:16" x14ac:dyDescent="0.3">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INDEX(products!$A$1:$G$49,MATCH('Working Sheet'!$D763,products!$A$1:$A$49,0),MATCH('Working Sheet'!I$1,products!$A$1:$G$1,0))</f>
        <v>Exc</v>
      </c>
      <c r="J763" t="str">
        <f>INDEX(products!$A$1:$G$49,MATCH('Working Sheet'!$D763,products!$A$1:$A$49,0),MATCH('Working Sheet'!J$1,products!$A$1:$G$1,0))</f>
        <v>L</v>
      </c>
      <c r="K763" s="7">
        <f>INDEX(products!$A$1:$G$49,MATCH('Working Sheet'!$D763,products!$A$1:$A$49,0),MATCH('Working Sheet'!K$1,products!$A$1:$G$1,0))</f>
        <v>1</v>
      </c>
      <c r="L763" s="8">
        <f>INDEX(products!$A$1:$G$49,MATCH('Working Sheet'!$D763,products!$A$1:$A$49,0),MATCH('Working Sheet'!L$1,products!$A$1:$G$1,0))</f>
        <v>14.85</v>
      </c>
      <c r="M763" s="8">
        <f t="shared" si="33"/>
        <v>89.1</v>
      </c>
      <c r="N763" s="4" t="str">
        <f t="shared" si="34"/>
        <v>Excelsa</v>
      </c>
      <c r="O763" t="str">
        <f t="shared" si="35"/>
        <v>Light</v>
      </c>
      <c r="P763" t="str">
        <f>_xlfn.XLOOKUP(C763,customers!$A$1:$A$1001,customers!$I$1:$I$1001,0)</f>
        <v>Yes</v>
      </c>
    </row>
    <row r="764" spans="1:16" x14ac:dyDescent="0.3">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INDEX(products!$A$1:$G$49,MATCH('Working Sheet'!$D764,products!$A$1:$A$49,0),MATCH('Working Sheet'!I$1,products!$A$1:$G$1,0))</f>
        <v>Lib</v>
      </c>
      <c r="J764" t="str">
        <f>INDEX(products!$A$1:$G$49,MATCH('Working Sheet'!$D764,products!$A$1:$A$49,0),MATCH('Working Sheet'!J$1,products!$A$1:$G$1,0))</f>
        <v>M</v>
      </c>
      <c r="K764" s="7">
        <f>INDEX(products!$A$1:$G$49,MATCH('Working Sheet'!$D764,products!$A$1:$A$49,0),MATCH('Working Sheet'!K$1,products!$A$1:$G$1,0))</f>
        <v>0.5</v>
      </c>
      <c r="L764" s="8">
        <f>INDEX(products!$A$1:$G$49,MATCH('Working Sheet'!$D764,products!$A$1:$A$49,0),MATCH('Working Sheet'!L$1,products!$A$1:$G$1,0))</f>
        <v>8.73</v>
      </c>
      <c r="M764" s="8">
        <f t="shared" si="33"/>
        <v>43.650000000000006</v>
      </c>
      <c r="N764" s="4" t="str">
        <f t="shared" si="34"/>
        <v>Liberica</v>
      </c>
      <c r="O764" t="str">
        <f t="shared" si="35"/>
        <v>Medium</v>
      </c>
      <c r="P764" t="str">
        <f>_xlfn.XLOOKUP(C764,customers!$A$1:$A$1001,customers!$I$1:$I$1001,0)</f>
        <v>No</v>
      </c>
    </row>
    <row r="765" spans="1:16" x14ac:dyDescent="0.3">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INDEX(products!$A$1:$G$49,MATCH('Working Sheet'!$D765,products!$A$1:$A$49,0),MATCH('Working Sheet'!I$1,products!$A$1:$G$1,0))</f>
        <v>Ara</v>
      </c>
      <c r="J765" t="str">
        <f>INDEX(products!$A$1:$G$49,MATCH('Working Sheet'!$D765,products!$A$1:$A$49,0),MATCH('Working Sheet'!J$1,products!$A$1:$G$1,0))</f>
        <v>L</v>
      </c>
      <c r="K765" s="7">
        <f>INDEX(products!$A$1:$G$49,MATCH('Working Sheet'!$D765,products!$A$1:$A$49,0),MATCH('Working Sheet'!K$1,products!$A$1:$G$1,0))</f>
        <v>0.5</v>
      </c>
      <c r="L765" s="8">
        <f>INDEX(products!$A$1:$G$49,MATCH('Working Sheet'!$D765,products!$A$1:$A$49,0),MATCH('Working Sheet'!L$1,products!$A$1:$G$1,0))</f>
        <v>7.77</v>
      </c>
      <c r="M765" s="8">
        <f t="shared" si="33"/>
        <v>23.31</v>
      </c>
      <c r="N765" s="4" t="str">
        <f t="shared" si="34"/>
        <v>Arabica</v>
      </c>
      <c r="O765" t="str">
        <f t="shared" si="35"/>
        <v>Light</v>
      </c>
      <c r="P765" t="str">
        <f>_xlfn.XLOOKUP(C765,customers!$A$1:$A$1001,customers!$I$1:$I$1001,0)</f>
        <v>No</v>
      </c>
    </row>
    <row r="766" spans="1:16" x14ac:dyDescent="0.3">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INDEX(products!$A$1:$G$49,MATCH('Working Sheet'!$D766,products!$A$1:$A$49,0),MATCH('Working Sheet'!I$1,products!$A$1:$G$1,0))</f>
        <v>Ara</v>
      </c>
      <c r="J766" t="str">
        <f>INDEX(products!$A$1:$G$49,MATCH('Working Sheet'!$D766,products!$A$1:$A$49,0),MATCH('Working Sheet'!J$1,products!$A$1:$G$1,0))</f>
        <v>L</v>
      </c>
      <c r="K766" s="7">
        <f>INDEX(products!$A$1:$G$49,MATCH('Working Sheet'!$D766,products!$A$1:$A$49,0),MATCH('Working Sheet'!K$1,products!$A$1:$G$1,0))</f>
        <v>2.5</v>
      </c>
      <c r="L766" s="8">
        <f>INDEX(products!$A$1:$G$49,MATCH('Working Sheet'!$D766,products!$A$1:$A$49,0),MATCH('Working Sheet'!L$1,products!$A$1:$G$1,0))</f>
        <v>29.784999999999997</v>
      </c>
      <c r="M766" s="8">
        <f t="shared" si="33"/>
        <v>178.70999999999998</v>
      </c>
      <c r="N766" s="4" t="str">
        <f t="shared" si="34"/>
        <v>Arabica</v>
      </c>
      <c r="O766" t="str">
        <f t="shared" si="35"/>
        <v>Light</v>
      </c>
      <c r="P766" t="str">
        <f>_xlfn.XLOOKUP(C766,customers!$A$1:$A$1001,customers!$I$1:$I$1001,0)</f>
        <v>Yes</v>
      </c>
    </row>
    <row r="767" spans="1:16" x14ac:dyDescent="0.3">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INDEX(products!$A$1:$G$49,MATCH('Working Sheet'!$D767,products!$A$1:$A$49,0),MATCH('Working Sheet'!I$1,products!$A$1:$G$1,0))</f>
        <v>Rob</v>
      </c>
      <c r="J767" t="str">
        <f>INDEX(products!$A$1:$G$49,MATCH('Working Sheet'!$D767,products!$A$1:$A$49,0),MATCH('Working Sheet'!J$1,products!$A$1:$G$1,0))</f>
        <v>M</v>
      </c>
      <c r="K767" s="7">
        <f>INDEX(products!$A$1:$G$49,MATCH('Working Sheet'!$D767,products!$A$1:$A$49,0),MATCH('Working Sheet'!K$1,products!$A$1:$G$1,0))</f>
        <v>1</v>
      </c>
      <c r="L767" s="8">
        <f>INDEX(products!$A$1:$G$49,MATCH('Working Sheet'!$D767,products!$A$1:$A$49,0),MATCH('Working Sheet'!L$1,products!$A$1:$G$1,0))</f>
        <v>9.9499999999999993</v>
      </c>
      <c r="M767" s="8">
        <f t="shared" si="33"/>
        <v>59.699999999999996</v>
      </c>
      <c r="N767" s="4" t="str">
        <f t="shared" si="34"/>
        <v>Robusta</v>
      </c>
      <c r="O767" t="str">
        <f t="shared" si="35"/>
        <v>Medium</v>
      </c>
      <c r="P767" t="str">
        <f>_xlfn.XLOOKUP(C767,customers!$A$1:$A$1001,customers!$I$1:$I$1001,0)</f>
        <v>Yes</v>
      </c>
    </row>
    <row r="768" spans="1:16" x14ac:dyDescent="0.3">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INDEX(products!$A$1:$G$49,MATCH('Working Sheet'!$D768,products!$A$1:$A$49,0),MATCH('Working Sheet'!I$1,products!$A$1:$G$1,0))</f>
        <v>Ara</v>
      </c>
      <c r="J768" t="str">
        <f>INDEX(products!$A$1:$G$49,MATCH('Working Sheet'!$D768,products!$A$1:$A$49,0),MATCH('Working Sheet'!J$1,products!$A$1:$G$1,0))</f>
        <v>L</v>
      </c>
      <c r="K768" s="7">
        <f>INDEX(products!$A$1:$G$49,MATCH('Working Sheet'!$D768,products!$A$1:$A$49,0),MATCH('Working Sheet'!K$1,products!$A$1:$G$1,0))</f>
        <v>0.5</v>
      </c>
      <c r="L768" s="8">
        <f>INDEX(products!$A$1:$G$49,MATCH('Working Sheet'!$D768,products!$A$1:$A$49,0),MATCH('Working Sheet'!L$1,products!$A$1:$G$1,0))</f>
        <v>7.77</v>
      </c>
      <c r="M768" s="8">
        <f t="shared" si="33"/>
        <v>15.54</v>
      </c>
      <c r="N768" s="4" t="str">
        <f t="shared" si="34"/>
        <v>Arabica</v>
      </c>
      <c r="O768" t="str">
        <f t="shared" si="35"/>
        <v>Light</v>
      </c>
      <c r="P768" t="str">
        <f>_xlfn.XLOOKUP(C768,customers!$A$1:$A$1001,customers!$I$1:$I$1001,0)</f>
        <v>Yes</v>
      </c>
    </row>
    <row r="769" spans="1:16" x14ac:dyDescent="0.3">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INDEX(products!$A$1:$G$49,MATCH('Working Sheet'!$D769,products!$A$1:$A$49,0),MATCH('Working Sheet'!I$1,products!$A$1:$G$1,0))</f>
        <v>Ara</v>
      </c>
      <c r="J769" t="str">
        <f>INDEX(products!$A$1:$G$49,MATCH('Working Sheet'!$D769,products!$A$1:$A$49,0),MATCH('Working Sheet'!J$1,products!$A$1:$G$1,0))</f>
        <v>L</v>
      </c>
      <c r="K769" s="7">
        <f>INDEX(products!$A$1:$G$49,MATCH('Working Sheet'!$D769,products!$A$1:$A$49,0),MATCH('Working Sheet'!K$1,products!$A$1:$G$1,0))</f>
        <v>2.5</v>
      </c>
      <c r="L769" s="8">
        <f>INDEX(products!$A$1:$G$49,MATCH('Working Sheet'!$D769,products!$A$1:$A$49,0),MATCH('Working Sheet'!L$1,products!$A$1:$G$1,0))</f>
        <v>29.784999999999997</v>
      </c>
      <c r="M769" s="8">
        <f t="shared" si="33"/>
        <v>89.35499999999999</v>
      </c>
      <c r="N769" s="4" t="str">
        <f t="shared" si="34"/>
        <v>Arabica</v>
      </c>
      <c r="O769" t="str">
        <f t="shared" si="35"/>
        <v>Light</v>
      </c>
      <c r="P769" t="str">
        <f>_xlfn.XLOOKUP(C769,customers!$A$1:$A$1001,customers!$I$1:$I$1001,0)</f>
        <v>No</v>
      </c>
    </row>
    <row r="770" spans="1:16" x14ac:dyDescent="0.3">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INDEX(products!$A$1:$G$49,MATCH('Working Sheet'!$D770,products!$A$1:$A$49,0),MATCH('Working Sheet'!I$1,products!$A$1:$G$1,0))</f>
        <v>Rob</v>
      </c>
      <c r="J770" t="str">
        <f>INDEX(products!$A$1:$G$49,MATCH('Working Sheet'!$D770,products!$A$1:$A$49,0),MATCH('Working Sheet'!J$1,products!$A$1:$G$1,0))</f>
        <v>L</v>
      </c>
      <c r="K770" s="7">
        <f>INDEX(products!$A$1:$G$49,MATCH('Working Sheet'!$D770,products!$A$1:$A$49,0),MATCH('Working Sheet'!K$1,products!$A$1:$G$1,0))</f>
        <v>1</v>
      </c>
      <c r="L770" s="8">
        <f>INDEX(products!$A$1:$G$49,MATCH('Working Sheet'!$D770,products!$A$1:$A$49,0),MATCH('Working Sheet'!L$1,products!$A$1:$G$1,0))</f>
        <v>11.95</v>
      </c>
      <c r="M770" s="8">
        <f t="shared" si="33"/>
        <v>23.9</v>
      </c>
      <c r="N770" s="4" t="str">
        <f t="shared" si="34"/>
        <v>Robusta</v>
      </c>
      <c r="O770" t="str">
        <f t="shared" si="35"/>
        <v>Light</v>
      </c>
      <c r="P770" t="str">
        <f>_xlfn.XLOOKUP(C770,customers!$A$1:$A$1001,customers!$I$1:$I$1001,0)</f>
        <v>No</v>
      </c>
    </row>
    <row r="771" spans="1:16" x14ac:dyDescent="0.3">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INDEX(products!$A$1:$G$49,MATCH('Working Sheet'!$D771,products!$A$1:$A$49,0),MATCH('Working Sheet'!I$1,products!$A$1:$G$1,0))</f>
        <v>Rob</v>
      </c>
      <c r="J771" t="str">
        <f>INDEX(products!$A$1:$G$49,MATCH('Working Sheet'!$D771,products!$A$1:$A$49,0),MATCH('Working Sheet'!J$1,products!$A$1:$G$1,0))</f>
        <v>M</v>
      </c>
      <c r="K771" s="7">
        <f>INDEX(products!$A$1:$G$49,MATCH('Working Sheet'!$D771,products!$A$1:$A$49,0),MATCH('Working Sheet'!K$1,products!$A$1:$G$1,0))</f>
        <v>2.5</v>
      </c>
      <c r="L771" s="8">
        <f>INDEX(products!$A$1:$G$49,MATCH('Working Sheet'!$D771,products!$A$1:$A$49,0),MATCH('Working Sheet'!L$1,products!$A$1:$G$1,0))</f>
        <v>22.884999999999998</v>
      </c>
      <c r="M771" s="8">
        <f t="shared" ref="M771:M834" si="36">L771*E771</f>
        <v>137.31</v>
      </c>
      <c r="N771" s="4"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3">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INDEX(products!$A$1:$G$49,MATCH('Working Sheet'!$D772,products!$A$1:$A$49,0),MATCH('Working Sheet'!I$1,products!$A$1:$G$1,0))</f>
        <v>Ara</v>
      </c>
      <c r="J772" t="str">
        <f>INDEX(products!$A$1:$G$49,MATCH('Working Sheet'!$D772,products!$A$1:$A$49,0),MATCH('Working Sheet'!J$1,products!$A$1:$G$1,0))</f>
        <v>D</v>
      </c>
      <c r="K772" s="7">
        <f>INDEX(products!$A$1:$G$49,MATCH('Working Sheet'!$D772,products!$A$1:$A$49,0),MATCH('Working Sheet'!K$1,products!$A$1:$G$1,0))</f>
        <v>1</v>
      </c>
      <c r="L772" s="8">
        <f>INDEX(products!$A$1:$G$49,MATCH('Working Sheet'!$D772,products!$A$1:$A$49,0),MATCH('Working Sheet'!L$1,products!$A$1:$G$1,0))</f>
        <v>9.9499999999999993</v>
      </c>
      <c r="M772" s="8">
        <f t="shared" si="36"/>
        <v>9.9499999999999993</v>
      </c>
      <c r="N772" s="4" t="str">
        <f t="shared" si="37"/>
        <v>Arabica</v>
      </c>
      <c r="O772" t="str">
        <f t="shared" si="38"/>
        <v>Dark</v>
      </c>
      <c r="P772" t="str">
        <f>_xlfn.XLOOKUP(C772,customers!$A$1:$A$1001,customers!$I$1:$I$1001,0)</f>
        <v>No</v>
      </c>
    </row>
    <row r="773" spans="1:16" x14ac:dyDescent="0.3">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INDEX(products!$A$1:$G$49,MATCH('Working Sheet'!$D773,products!$A$1:$A$49,0),MATCH('Working Sheet'!I$1,products!$A$1:$G$1,0))</f>
        <v>Rob</v>
      </c>
      <c r="J773" t="str">
        <f>INDEX(products!$A$1:$G$49,MATCH('Working Sheet'!$D773,products!$A$1:$A$49,0),MATCH('Working Sheet'!J$1,products!$A$1:$G$1,0))</f>
        <v>L</v>
      </c>
      <c r="K773" s="7">
        <f>INDEX(products!$A$1:$G$49,MATCH('Working Sheet'!$D773,products!$A$1:$A$49,0),MATCH('Working Sheet'!K$1,products!$A$1:$G$1,0))</f>
        <v>0.5</v>
      </c>
      <c r="L773" s="8">
        <f>INDEX(products!$A$1:$G$49,MATCH('Working Sheet'!$D773,products!$A$1:$A$49,0),MATCH('Working Sheet'!L$1,products!$A$1:$G$1,0))</f>
        <v>7.169999999999999</v>
      </c>
      <c r="M773" s="8">
        <f t="shared" si="36"/>
        <v>21.509999999999998</v>
      </c>
      <c r="N773" s="4" t="str">
        <f t="shared" si="37"/>
        <v>Robusta</v>
      </c>
      <c r="O773" t="str">
        <f t="shared" si="38"/>
        <v>Light</v>
      </c>
      <c r="P773" t="str">
        <f>_xlfn.XLOOKUP(C773,customers!$A$1:$A$1001,customers!$I$1:$I$1001,0)</f>
        <v>No</v>
      </c>
    </row>
    <row r="774" spans="1:16" x14ac:dyDescent="0.3">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INDEX(products!$A$1:$G$49,MATCH('Working Sheet'!$D774,products!$A$1:$A$49,0),MATCH('Working Sheet'!I$1,products!$A$1:$G$1,0))</f>
        <v>Exc</v>
      </c>
      <c r="J774" t="str">
        <f>INDEX(products!$A$1:$G$49,MATCH('Working Sheet'!$D774,products!$A$1:$A$49,0),MATCH('Working Sheet'!J$1,products!$A$1:$G$1,0))</f>
        <v>M</v>
      </c>
      <c r="K774" s="7">
        <f>INDEX(products!$A$1:$G$49,MATCH('Working Sheet'!$D774,products!$A$1:$A$49,0),MATCH('Working Sheet'!K$1,products!$A$1:$G$1,0))</f>
        <v>1</v>
      </c>
      <c r="L774" s="8">
        <f>INDEX(products!$A$1:$G$49,MATCH('Working Sheet'!$D774,products!$A$1:$A$49,0),MATCH('Working Sheet'!L$1,products!$A$1:$G$1,0))</f>
        <v>13.75</v>
      </c>
      <c r="M774" s="8">
        <f t="shared" si="36"/>
        <v>82.5</v>
      </c>
      <c r="N774" s="4" t="str">
        <f t="shared" si="37"/>
        <v>Excelsa</v>
      </c>
      <c r="O774" t="str">
        <f t="shared" si="38"/>
        <v>Medium</v>
      </c>
      <c r="P774" t="str">
        <f>_xlfn.XLOOKUP(C774,customers!$A$1:$A$1001,customers!$I$1:$I$1001,0)</f>
        <v>No</v>
      </c>
    </row>
    <row r="775" spans="1:16" x14ac:dyDescent="0.3">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INDEX(products!$A$1:$G$49,MATCH('Working Sheet'!$D775,products!$A$1:$A$49,0),MATCH('Working Sheet'!I$1,products!$A$1:$G$1,0))</f>
        <v>Lib</v>
      </c>
      <c r="J775" t="str">
        <f>INDEX(products!$A$1:$G$49,MATCH('Working Sheet'!$D775,products!$A$1:$A$49,0),MATCH('Working Sheet'!J$1,products!$A$1:$G$1,0))</f>
        <v>M</v>
      </c>
      <c r="K775" s="7">
        <f>INDEX(products!$A$1:$G$49,MATCH('Working Sheet'!$D775,products!$A$1:$A$49,0),MATCH('Working Sheet'!K$1,products!$A$1:$G$1,0))</f>
        <v>0.2</v>
      </c>
      <c r="L775" s="8">
        <f>INDEX(products!$A$1:$G$49,MATCH('Working Sheet'!$D775,products!$A$1:$A$49,0),MATCH('Working Sheet'!L$1,products!$A$1:$G$1,0))</f>
        <v>4.3650000000000002</v>
      </c>
      <c r="M775" s="8">
        <f t="shared" si="36"/>
        <v>8.73</v>
      </c>
      <c r="N775" s="4" t="str">
        <f t="shared" si="37"/>
        <v>Liberica</v>
      </c>
      <c r="O775" t="str">
        <f t="shared" si="38"/>
        <v>Medium</v>
      </c>
      <c r="P775" t="str">
        <f>_xlfn.XLOOKUP(C775,customers!$A$1:$A$1001,customers!$I$1:$I$1001,0)</f>
        <v>No</v>
      </c>
    </row>
    <row r="776" spans="1:16" x14ac:dyDescent="0.3">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INDEX(products!$A$1:$G$49,MATCH('Working Sheet'!$D776,products!$A$1:$A$49,0),MATCH('Working Sheet'!I$1,products!$A$1:$G$1,0))</f>
        <v>Rob</v>
      </c>
      <c r="J776" t="str">
        <f>INDEX(products!$A$1:$G$49,MATCH('Working Sheet'!$D776,products!$A$1:$A$49,0),MATCH('Working Sheet'!J$1,products!$A$1:$G$1,0))</f>
        <v>M</v>
      </c>
      <c r="K776" s="7">
        <f>INDEX(products!$A$1:$G$49,MATCH('Working Sheet'!$D776,products!$A$1:$A$49,0),MATCH('Working Sheet'!K$1,products!$A$1:$G$1,0))</f>
        <v>1</v>
      </c>
      <c r="L776" s="8">
        <f>INDEX(products!$A$1:$G$49,MATCH('Working Sheet'!$D776,products!$A$1:$A$49,0),MATCH('Working Sheet'!L$1,products!$A$1:$G$1,0))</f>
        <v>9.9499999999999993</v>
      </c>
      <c r="M776" s="8">
        <f t="shared" si="36"/>
        <v>19.899999999999999</v>
      </c>
      <c r="N776" s="4" t="str">
        <f t="shared" si="37"/>
        <v>Robusta</v>
      </c>
      <c r="O776" t="str">
        <f t="shared" si="38"/>
        <v>Medium</v>
      </c>
      <c r="P776" t="str">
        <f>_xlfn.XLOOKUP(C776,customers!$A$1:$A$1001,customers!$I$1:$I$1001,0)</f>
        <v>Yes</v>
      </c>
    </row>
    <row r="777" spans="1:16" x14ac:dyDescent="0.3">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INDEX(products!$A$1:$G$49,MATCH('Working Sheet'!$D777,products!$A$1:$A$49,0),MATCH('Working Sheet'!I$1,products!$A$1:$G$1,0))</f>
        <v>Exc</v>
      </c>
      <c r="J777" t="str">
        <f>INDEX(products!$A$1:$G$49,MATCH('Working Sheet'!$D777,products!$A$1:$A$49,0),MATCH('Working Sheet'!J$1,products!$A$1:$G$1,0))</f>
        <v>L</v>
      </c>
      <c r="K777" s="7">
        <f>INDEX(products!$A$1:$G$49,MATCH('Working Sheet'!$D777,products!$A$1:$A$49,0),MATCH('Working Sheet'!K$1,products!$A$1:$G$1,0))</f>
        <v>0.5</v>
      </c>
      <c r="L777" s="8">
        <f>INDEX(products!$A$1:$G$49,MATCH('Working Sheet'!$D777,products!$A$1:$A$49,0),MATCH('Working Sheet'!L$1,products!$A$1:$G$1,0))</f>
        <v>8.91</v>
      </c>
      <c r="M777" s="8">
        <f t="shared" si="36"/>
        <v>17.82</v>
      </c>
      <c r="N777" s="4" t="str">
        <f t="shared" si="37"/>
        <v>Excelsa</v>
      </c>
      <c r="O777" t="str">
        <f t="shared" si="38"/>
        <v>Light</v>
      </c>
      <c r="P777" t="str">
        <f>_xlfn.XLOOKUP(C777,customers!$A$1:$A$1001,customers!$I$1:$I$1001,0)</f>
        <v>Yes</v>
      </c>
    </row>
    <row r="778" spans="1:16" x14ac:dyDescent="0.3">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INDEX(products!$A$1:$G$49,MATCH('Working Sheet'!$D778,products!$A$1:$A$49,0),MATCH('Working Sheet'!I$1,products!$A$1:$G$1,0))</f>
        <v>Ara</v>
      </c>
      <c r="J778" t="str">
        <f>INDEX(products!$A$1:$G$49,MATCH('Working Sheet'!$D778,products!$A$1:$A$49,0),MATCH('Working Sheet'!J$1,products!$A$1:$G$1,0))</f>
        <v>M</v>
      </c>
      <c r="K778" s="7">
        <f>INDEX(products!$A$1:$G$49,MATCH('Working Sheet'!$D778,products!$A$1:$A$49,0),MATCH('Working Sheet'!K$1,products!$A$1:$G$1,0))</f>
        <v>0.5</v>
      </c>
      <c r="L778" s="8">
        <f>INDEX(products!$A$1:$G$49,MATCH('Working Sheet'!$D778,products!$A$1:$A$49,0),MATCH('Working Sheet'!L$1,products!$A$1:$G$1,0))</f>
        <v>6.75</v>
      </c>
      <c r="M778" s="8">
        <f t="shared" si="36"/>
        <v>20.25</v>
      </c>
      <c r="N778" s="4" t="str">
        <f t="shared" si="37"/>
        <v>Arabica</v>
      </c>
      <c r="O778" t="str">
        <f t="shared" si="38"/>
        <v>Medium</v>
      </c>
      <c r="P778" t="str">
        <f>_xlfn.XLOOKUP(C778,customers!$A$1:$A$1001,customers!$I$1:$I$1001,0)</f>
        <v>No</v>
      </c>
    </row>
    <row r="779" spans="1:16" x14ac:dyDescent="0.3">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INDEX(products!$A$1:$G$49,MATCH('Working Sheet'!$D779,products!$A$1:$A$49,0),MATCH('Working Sheet'!I$1,products!$A$1:$G$1,0))</f>
        <v>Ara</v>
      </c>
      <c r="J779" t="str">
        <f>INDEX(products!$A$1:$G$49,MATCH('Working Sheet'!$D779,products!$A$1:$A$49,0),MATCH('Working Sheet'!J$1,products!$A$1:$G$1,0))</f>
        <v>L</v>
      </c>
      <c r="K779" s="7">
        <f>INDEX(products!$A$1:$G$49,MATCH('Working Sheet'!$D779,products!$A$1:$A$49,0),MATCH('Working Sheet'!K$1,products!$A$1:$G$1,0))</f>
        <v>2.5</v>
      </c>
      <c r="L779" s="8">
        <f>INDEX(products!$A$1:$G$49,MATCH('Working Sheet'!$D779,products!$A$1:$A$49,0),MATCH('Working Sheet'!L$1,products!$A$1:$G$1,0))</f>
        <v>29.784999999999997</v>
      </c>
      <c r="M779" s="8">
        <f t="shared" si="36"/>
        <v>59.569999999999993</v>
      </c>
      <c r="N779" s="4" t="str">
        <f t="shared" si="37"/>
        <v>Arabica</v>
      </c>
      <c r="O779" t="str">
        <f t="shared" si="38"/>
        <v>Light</v>
      </c>
      <c r="P779" t="str">
        <f>_xlfn.XLOOKUP(C779,customers!$A$1:$A$1001,customers!$I$1:$I$1001,0)</f>
        <v>No</v>
      </c>
    </row>
    <row r="780" spans="1:16" x14ac:dyDescent="0.3">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INDEX(products!$A$1:$G$49,MATCH('Working Sheet'!$D780,products!$A$1:$A$49,0),MATCH('Working Sheet'!I$1,products!$A$1:$G$1,0))</f>
        <v>Lib</v>
      </c>
      <c r="J780" t="str">
        <f>INDEX(products!$A$1:$G$49,MATCH('Working Sheet'!$D780,products!$A$1:$A$49,0),MATCH('Working Sheet'!J$1,products!$A$1:$G$1,0))</f>
        <v>L</v>
      </c>
      <c r="K780" s="7">
        <f>INDEX(products!$A$1:$G$49,MATCH('Working Sheet'!$D780,products!$A$1:$A$49,0),MATCH('Working Sheet'!K$1,products!$A$1:$G$1,0))</f>
        <v>0.5</v>
      </c>
      <c r="L780" s="8">
        <f>INDEX(products!$A$1:$G$49,MATCH('Working Sheet'!$D780,products!$A$1:$A$49,0),MATCH('Working Sheet'!L$1,products!$A$1:$G$1,0))</f>
        <v>9.51</v>
      </c>
      <c r="M780" s="8">
        <f t="shared" si="36"/>
        <v>19.02</v>
      </c>
      <c r="N780" s="4" t="str">
        <f t="shared" si="37"/>
        <v>Liberica</v>
      </c>
      <c r="O780" t="str">
        <f t="shared" si="38"/>
        <v>Light</v>
      </c>
      <c r="P780" t="str">
        <f>_xlfn.XLOOKUP(C780,customers!$A$1:$A$1001,customers!$I$1:$I$1001,0)</f>
        <v>Yes</v>
      </c>
    </row>
    <row r="781" spans="1:16" x14ac:dyDescent="0.3">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INDEX(products!$A$1:$G$49,MATCH('Working Sheet'!$D781,products!$A$1:$A$49,0),MATCH('Working Sheet'!I$1,products!$A$1:$G$1,0))</f>
        <v>Lib</v>
      </c>
      <c r="J781" t="str">
        <f>INDEX(products!$A$1:$G$49,MATCH('Working Sheet'!$D781,products!$A$1:$A$49,0),MATCH('Working Sheet'!J$1,products!$A$1:$G$1,0))</f>
        <v>D</v>
      </c>
      <c r="K781" s="7">
        <f>INDEX(products!$A$1:$G$49,MATCH('Working Sheet'!$D781,products!$A$1:$A$49,0),MATCH('Working Sheet'!K$1,products!$A$1:$G$1,0))</f>
        <v>1</v>
      </c>
      <c r="L781" s="8">
        <f>INDEX(products!$A$1:$G$49,MATCH('Working Sheet'!$D781,products!$A$1:$A$49,0),MATCH('Working Sheet'!L$1,products!$A$1:$G$1,0))</f>
        <v>12.95</v>
      </c>
      <c r="M781" s="8">
        <f t="shared" si="36"/>
        <v>77.699999999999989</v>
      </c>
      <c r="N781" s="4" t="str">
        <f t="shared" si="37"/>
        <v>Liberica</v>
      </c>
      <c r="O781" t="str">
        <f t="shared" si="38"/>
        <v>Dark</v>
      </c>
      <c r="P781" t="str">
        <f>_xlfn.XLOOKUP(C781,customers!$A$1:$A$1001,customers!$I$1:$I$1001,0)</f>
        <v>Yes</v>
      </c>
    </row>
    <row r="782" spans="1:16" x14ac:dyDescent="0.3">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INDEX(products!$A$1:$G$49,MATCH('Working Sheet'!$D782,products!$A$1:$A$49,0),MATCH('Working Sheet'!I$1,products!$A$1:$G$1,0))</f>
        <v>Exc</v>
      </c>
      <c r="J782" t="str">
        <f>INDEX(products!$A$1:$G$49,MATCH('Working Sheet'!$D782,products!$A$1:$A$49,0),MATCH('Working Sheet'!J$1,products!$A$1:$G$1,0))</f>
        <v>M</v>
      </c>
      <c r="K782" s="7">
        <f>INDEX(products!$A$1:$G$49,MATCH('Working Sheet'!$D782,products!$A$1:$A$49,0),MATCH('Working Sheet'!K$1,products!$A$1:$G$1,0))</f>
        <v>1</v>
      </c>
      <c r="L782" s="8">
        <f>INDEX(products!$A$1:$G$49,MATCH('Working Sheet'!$D782,products!$A$1:$A$49,0),MATCH('Working Sheet'!L$1,products!$A$1:$G$1,0))</f>
        <v>13.75</v>
      </c>
      <c r="M782" s="8">
        <f t="shared" si="36"/>
        <v>41.25</v>
      </c>
      <c r="N782" s="4" t="str">
        <f t="shared" si="37"/>
        <v>Excelsa</v>
      </c>
      <c r="O782" t="str">
        <f t="shared" si="38"/>
        <v>Medium</v>
      </c>
      <c r="P782" t="str">
        <f>_xlfn.XLOOKUP(C782,customers!$A$1:$A$1001,customers!$I$1:$I$1001,0)</f>
        <v>No</v>
      </c>
    </row>
    <row r="783" spans="1:16" x14ac:dyDescent="0.3">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INDEX(products!$A$1:$G$49,MATCH('Working Sheet'!$D783,products!$A$1:$A$49,0),MATCH('Working Sheet'!I$1,products!$A$1:$G$1,0))</f>
        <v>Lib</v>
      </c>
      <c r="J783" t="str">
        <f>INDEX(products!$A$1:$G$49,MATCH('Working Sheet'!$D783,products!$A$1:$A$49,0),MATCH('Working Sheet'!J$1,products!$A$1:$G$1,0))</f>
        <v>L</v>
      </c>
      <c r="K783" s="7">
        <f>INDEX(products!$A$1:$G$49,MATCH('Working Sheet'!$D783,products!$A$1:$A$49,0),MATCH('Working Sheet'!K$1,products!$A$1:$G$1,0))</f>
        <v>2.5</v>
      </c>
      <c r="L783" s="8">
        <f>INDEX(products!$A$1:$G$49,MATCH('Working Sheet'!$D783,products!$A$1:$A$49,0),MATCH('Working Sheet'!L$1,products!$A$1:$G$1,0))</f>
        <v>36.454999999999998</v>
      </c>
      <c r="M783" s="8">
        <f t="shared" si="36"/>
        <v>145.82</v>
      </c>
      <c r="N783" s="4" t="str">
        <f t="shared" si="37"/>
        <v>Liberica</v>
      </c>
      <c r="O783" t="str">
        <f t="shared" si="38"/>
        <v>Light</v>
      </c>
      <c r="P783" t="str">
        <f>_xlfn.XLOOKUP(C783,customers!$A$1:$A$1001,customers!$I$1:$I$1001,0)</f>
        <v>No</v>
      </c>
    </row>
    <row r="784" spans="1:16" x14ac:dyDescent="0.3">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INDEX(products!$A$1:$G$49,MATCH('Working Sheet'!$D784,products!$A$1:$A$49,0),MATCH('Working Sheet'!I$1,products!$A$1:$G$1,0))</f>
        <v>Exc</v>
      </c>
      <c r="J784" t="str">
        <f>INDEX(products!$A$1:$G$49,MATCH('Working Sheet'!$D784,products!$A$1:$A$49,0),MATCH('Working Sheet'!J$1,products!$A$1:$G$1,0))</f>
        <v>L</v>
      </c>
      <c r="K784" s="7">
        <f>INDEX(products!$A$1:$G$49,MATCH('Working Sheet'!$D784,products!$A$1:$A$49,0),MATCH('Working Sheet'!K$1,products!$A$1:$G$1,0))</f>
        <v>0.2</v>
      </c>
      <c r="L784" s="8">
        <f>INDEX(products!$A$1:$G$49,MATCH('Working Sheet'!$D784,products!$A$1:$A$49,0),MATCH('Working Sheet'!L$1,products!$A$1:$G$1,0))</f>
        <v>4.4550000000000001</v>
      </c>
      <c r="M784" s="8">
        <f t="shared" si="36"/>
        <v>26.73</v>
      </c>
      <c r="N784" s="4" t="str">
        <f t="shared" si="37"/>
        <v>Excelsa</v>
      </c>
      <c r="O784" t="str">
        <f t="shared" si="38"/>
        <v>Light</v>
      </c>
      <c r="P784" t="str">
        <f>_xlfn.XLOOKUP(C784,customers!$A$1:$A$1001,customers!$I$1:$I$1001,0)</f>
        <v>No</v>
      </c>
    </row>
    <row r="785" spans="1:16" x14ac:dyDescent="0.3">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INDEX(products!$A$1:$G$49,MATCH('Working Sheet'!$D785,products!$A$1:$A$49,0),MATCH('Working Sheet'!I$1,products!$A$1:$G$1,0))</f>
        <v>Lib</v>
      </c>
      <c r="J785" t="str">
        <f>INDEX(products!$A$1:$G$49,MATCH('Working Sheet'!$D785,products!$A$1:$A$49,0),MATCH('Working Sheet'!J$1,products!$A$1:$G$1,0))</f>
        <v>M</v>
      </c>
      <c r="K785" s="7">
        <f>INDEX(products!$A$1:$G$49,MATCH('Working Sheet'!$D785,products!$A$1:$A$49,0),MATCH('Working Sheet'!K$1,products!$A$1:$G$1,0))</f>
        <v>0.5</v>
      </c>
      <c r="L785" s="8">
        <f>INDEX(products!$A$1:$G$49,MATCH('Working Sheet'!$D785,products!$A$1:$A$49,0),MATCH('Working Sheet'!L$1,products!$A$1:$G$1,0))</f>
        <v>8.73</v>
      </c>
      <c r="M785" s="8">
        <f t="shared" si="36"/>
        <v>43.650000000000006</v>
      </c>
      <c r="N785" s="4" t="str">
        <f t="shared" si="37"/>
        <v>Liberica</v>
      </c>
      <c r="O785" t="str">
        <f t="shared" si="38"/>
        <v>Medium</v>
      </c>
      <c r="P785" t="str">
        <f>_xlfn.XLOOKUP(C785,customers!$A$1:$A$1001,customers!$I$1:$I$1001,0)</f>
        <v>Yes</v>
      </c>
    </row>
    <row r="786" spans="1:16" x14ac:dyDescent="0.3">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INDEX(products!$A$1:$G$49,MATCH('Working Sheet'!$D786,products!$A$1:$A$49,0),MATCH('Working Sheet'!I$1,products!$A$1:$G$1,0))</f>
        <v>Lib</v>
      </c>
      <c r="J786" t="str">
        <f>INDEX(products!$A$1:$G$49,MATCH('Working Sheet'!$D786,products!$A$1:$A$49,0),MATCH('Working Sheet'!J$1,products!$A$1:$G$1,0))</f>
        <v>L</v>
      </c>
      <c r="K786" s="7">
        <f>INDEX(products!$A$1:$G$49,MATCH('Working Sheet'!$D786,products!$A$1:$A$49,0),MATCH('Working Sheet'!K$1,products!$A$1:$G$1,0))</f>
        <v>1</v>
      </c>
      <c r="L786" s="8">
        <f>INDEX(products!$A$1:$G$49,MATCH('Working Sheet'!$D786,products!$A$1:$A$49,0),MATCH('Working Sheet'!L$1,products!$A$1:$G$1,0))</f>
        <v>15.85</v>
      </c>
      <c r="M786" s="8">
        <f t="shared" si="36"/>
        <v>31.7</v>
      </c>
      <c r="N786" s="4" t="str">
        <f t="shared" si="37"/>
        <v>Liberica</v>
      </c>
      <c r="O786" t="str">
        <f t="shared" si="38"/>
        <v>Light</v>
      </c>
      <c r="P786" t="str">
        <f>_xlfn.XLOOKUP(C786,customers!$A$1:$A$1001,customers!$I$1:$I$1001,0)</f>
        <v>No</v>
      </c>
    </row>
    <row r="787" spans="1:16" x14ac:dyDescent="0.3">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INDEX(products!$A$1:$G$49,MATCH('Working Sheet'!$D787,products!$A$1:$A$49,0),MATCH('Working Sheet'!I$1,products!$A$1:$G$1,0))</f>
        <v>Ara</v>
      </c>
      <c r="J787" t="str">
        <f>INDEX(products!$A$1:$G$49,MATCH('Working Sheet'!$D787,products!$A$1:$A$49,0),MATCH('Working Sheet'!J$1,products!$A$1:$G$1,0))</f>
        <v>D</v>
      </c>
      <c r="K787" s="7">
        <f>INDEX(products!$A$1:$G$49,MATCH('Working Sheet'!$D787,products!$A$1:$A$49,0),MATCH('Working Sheet'!K$1,products!$A$1:$G$1,0))</f>
        <v>2.5</v>
      </c>
      <c r="L787" s="8">
        <f>INDEX(products!$A$1:$G$49,MATCH('Working Sheet'!$D787,products!$A$1:$A$49,0),MATCH('Working Sheet'!L$1,products!$A$1:$G$1,0))</f>
        <v>22.884999999999998</v>
      </c>
      <c r="M787" s="8">
        <f t="shared" si="36"/>
        <v>22.884999999999998</v>
      </c>
      <c r="N787" s="4" t="str">
        <f t="shared" si="37"/>
        <v>Arabica</v>
      </c>
      <c r="O787" t="str">
        <f t="shared" si="38"/>
        <v>Dark</v>
      </c>
      <c r="P787" t="str">
        <f>_xlfn.XLOOKUP(C787,customers!$A$1:$A$1001,customers!$I$1:$I$1001,0)</f>
        <v>No</v>
      </c>
    </row>
    <row r="788" spans="1:16" x14ac:dyDescent="0.3">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INDEX(products!$A$1:$G$49,MATCH('Working Sheet'!$D788,products!$A$1:$A$49,0),MATCH('Working Sheet'!I$1,products!$A$1:$G$1,0))</f>
        <v>Exc</v>
      </c>
      <c r="J788" t="str">
        <f>INDEX(products!$A$1:$G$49,MATCH('Working Sheet'!$D788,products!$A$1:$A$49,0),MATCH('Working Sheet'!J$1,products!$A$1:$G$1,0))</f>
        <v>D</v>
      </c>
      <c r="K788" s="7">
        <f>INDEX(products!$A$1:$G$49,MATCH('Working Sheet'!$D788,products!$A$1:$A$49,0),MATCH('Working Sheet'!K$1,products!$A$1:$G$1,0))</f>
        <v>2.5</v>
      </c>
      <c r="L788" s="8">
        <f>INDEX(products!$A$1:$G$49,MATCH('Working Sheet'!$D788,products!$A$1:$A$49,0),MATCH('Working Sheet'!L$1,products!$A$1:$G$1,0))</f>
        <v>27.945</v>
      </c>
      <c r="M788" s="8">
        <f t="shared" si="36"/>
        <v>27.945</v>
      </c>
      <c r="N788" s="4" t="str">
        <f t="shared" si="37"/>
        <v>Excelsa</v>
      </c>
      <c r="O788" t="str">
        <f t="shared" si="38"/>
        <v>Dark</v>
      </c>
      <c r="P788" t="str">
        <f>_xlfn.XLOOKUP(C788,customers!$A$1:$A$1001,customers!$I$1:$I$1001,0)</f>
        <v>Yes</v>
      </c>
    </row>
    <row r="789" spans="1:16" x14ac:dyDescent="0.3">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INDEX(products!$A$1:$G$49,MATCH('Working Sheet'!$D789,products!$A$1:$A$49,0),MATCH('Working Sheet'!I$1,products!$A$1:$G$1,0))</f>
        <v>Exc</v>
      </c>
      <c r="J789" t="str">
        <f>INDEX(products!$A$1:$G$49,MATCH('Working Sheet'!$D789,products!$A$1:$A$49,0),MATCH('Working Sheet'!J$1,products!$A$1:$G$1,0))</f>
        <v>M</v>
      </c>
      <c r="K789" s="7">
        <f>INDEX(products!$A$1:$G$49,MATCH('Working Sheet'!$D789,products!$A$1:$A$49,0),MATCH('Working Sheet'!K$1,products!$A$1:$G$1,0))</f>
        <v>1</v>
      </c>
      <c r="L789" s="8">
        <f>INDEX(products!$A$1:$G$49,MATCH('Working Sheet'!$D789,products!$A$1:$A$49,0),MATCH('Working Sheet'!L$1,products!$A$1:$G$1,0))</f>
        <v>13.75</v>
      </c>
      <c r="M789" s="8">
        <f t="shared" si="36"/>
        <v>82.5</v>
      </c>
      <c r="N789" s="4" t="str">
        <f t="shared" si="37"/>
        <v>Excelsa</v>
      </c>
      <c r="O789" t="str">
        <f t="shared" si="38"/>
        <v>Medium</v>
      </c>
      <c r="P789" t="str">
        <f>_xlfn.XLOOKUP(C789,customers!$A$1:$A$1001,customers!$I$1:$I$1001,0)</f>
        <v>Yes</v>
      </c>
    </row>
    <row r="790" spans="1:16" x14ac:dyDescent="0.3">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INDEX(products!$A$1:$G$49,MATCH('Working Sheet'!$D790,products!$A$1:$A$49,0),MATCH('Working Sheet'!I$1,products!$A$1:$G$1,0))</f>
        <v>Rob</v>
      </c>
      <c r="J790" t="str">
        <f>INDEX(products!$A$1:$G$49,MATCH('Working Sheet'!$D790,products!$A$1:$A$49,0),MATCH('Working Sheet'!J$1,products!$A$1:$G$1,0))</f>
        <v>M</v>
      </c>
      <c r="K790" s="7">
        <f>INDEX(products!$A$1:$G$49,MATCH('Working Sheet'!$D790,products!$A$1:$A$49,0),MATCH('Working Sheet'!K$1,products!$A$1:$G$1,0))</f>
        <v>2.5</v>
      </c>
      <c r="L790" s="8">
        <f>INDEX(products!$A$1:$G$49,MATCH('Working Sheet'!$D790,products!$A$1:$A$49,0),MATCH('Working Sheet'!L$1,products!$A$1:$G$1,0))</f>
        <v>22.884999999999998</v>
      </c>
      <c r="M790" s="8">
        <f t="shared" si="36"/>
        <v>45.769999999999996</v>
      </c>
      <c r="N790" s="4" t="str">
        <f t="shared" si="37"/>
        <v>Robusta</v>
      </c>
      <c r="O790" t="str">
        <f t="shared" si="38"/>
        <v>Medium</v>
      </c>
      <c r="P790" t="str">
        <f>_xlfn.XLOOKUP(C790,customers!$A$1:$A$1001,customers!$I$1:$I$1001,0)</f>
        <v>Yes</v>
      </c>
    </row>
    <row r="791" spans="1:16" x14ac:dyDescent="0.3">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INDEX(products!$A$1:$G$49,MATCH('Working Sheet'!$D791,products!$A$1:$A$49,0),MATCH('Working Sheet'!I$1,products!$A$1:$G$1,0))</f>
        <v>Ara</v>
      </c>
      <c r="J791" t="str">
        <f>INDEX(products!$A$1:$G$49,MATCH('Working Sheet'!$D791,products!$A$1:$A$49,0),MATCH('Working Sheet'!J$1,products!$A$1:$G$1,0))</f>
        <v>L</v>
      </c>
      <c r="K791" s="7">
        <f>INDEX(products!$A$1:$G$49,MATCH('Working Sheet'!$D791,products!$A$1:$A$49,0),MATCH('Working Sheet'!K$1,products!$A$1:$G$1,0))</f>
        <v>1</v>
      </c>
      <c r="L791" s="8">
        <f>INDEX(products!$A$1:$G$49,MATCH('Working Sheet'!$D791,products!$A$1:$A$49,0),MATCH('Working Sheet'!L$1,products!$A$1:$G$1,0))</f>
        <v>12.95</v>
      </c>
      <c r="M791" s="8">
        <f t="shared" si="36"/>
        <v>77.699999999999989</v>
      </c>
      <c r="N791" s="4" t="str">
        <f t="shared" si="37"/>
        <v>Arabica</v>
      </c>
      <c r="O791" t="str">
        <f t="shared" si="38"/>
        <v>Light</v>
      </c>
      <c r="P791" t="str">
        <f>_xlfn.XLOOKUP(C791,customers!$A$1:$A$1001,customers!$I$1:$I$1001,0)</f>
        <v>No</v>
      </c>
    </row>
    <row r="792" spans="1:16" x14ac:dyDescent="0.3">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INDEX(products!$A$1:$G$49,MATCH('Working Sheet'!$D792,products!$A$1:$A$49,0),MATCH('Working Sheet'!I$1,products!$A$1:$G$1,0))</f>
        <v>Ara</v>
      </c>
      <c r="J792" t="str">
        <f>INDEX(products!$A$1:$G$49,MATCH('Working Sheet'!$D792,products!$A$1:$A$49,0),MATCH('Working Sheet'!J$1,products!$A$1:$G$1,0))</f>
        <v>L</v>
      </c>
      <c r="K792" s="7">
        <f>INDEX(products!$A$1:$G$49,MATCH('Working Sheet'!$D792,products!$A$1:$A$49,0),MATCH('Working Sheet'!K$1,products!$A$1:$G$1,0))</f>
        <v>0.5</v>
      </c>
      <c r="L792" s="8">
        <f>INDEX(products!$A$1:$G$49,MATCH('Working Sheet'!$D792,products!$A$1:$A$49,0),MATCH('Working Sheet'!L$1,products!$A$1:$G$1,0))</f>
        <v>7.77</v>
      </c>
      <c r="M792" s="8">
        <f t="shared" si="36"/>
        <v>23.31</v>
      </c>
      <c r="N792" s="4" t="str">
        <f t="shared" si="37"/>
        <v>Arabica</v>
      </c>
      <c r="O792" t="str">
        <f t="shared" si="38"/>
        <v>Light</v>
      </c>
      <c r="P792" t="str">
        <f>_xlfn.XLOOKUP(C792,customers!$A$1:$A$1001,customers!$I$1:$I$1001,0)</f>
        <v>No</v>
      </c>
    </row>
    <row r="793" spans="1:16" x14ac:dyDescent="0.3">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INDEX(products!$A$1:$G$49,MATCH('Working Sheet'!$D793,products!$A$1:$A$49,0),MATCH('Working Sheet'!I$1,products!$A$1:$G$1,0))</f>
        <v>Lib</v>
      </c>
      <c r="J793" t="str">
        <f>INDEX(products!$A$1:$G$49,MATCH('Working Sheet'!$D793,products!$A$1:$A$49,0),MATCH('Working Sheet'!J$1,products!$A$1:$G$1,0))</f>
        <v>L</v>
      </c>
      <c r="K793" s="7">
        <f>INDEX(products!$A$1:$G$49,MATCH('Working Sheet'!$D793,products!$A$1:$A$49,0),MATCH('Working Sheet'!K$1,products!$A$1:$G$1,0))</f>
        <v>0.2</v>
      </c>
      <c r="L793" s="8">
        <f>INDEX(products!$A$1:$G$49,MATCH('Working Sheet'!$D793,products!$A$1:$A$49,0),MATCH('Working Sheet'!L$1,products!$A$1:$G$1,0))</f>
        <v>4.7549999999999999</v>
      </c>
      <c r="M793" s="8">
        <f t="shared" si="36"/>
        <v>23.774999999999999</v>
      </c>
      <c r="N793" s="4" t="str">
        <f t="shared" si="37"/>
        <v>Liberica</v>
      </c>
      <c r="O793" t="str">
        <f t="shared" si="38"/>
        <v>Light</v>
      </c>
      <c r="P793" t="str">
        <f>_xlfn.XLOOKUP(C793,customers!$A$1:$A$1001,customers!$I$1:$I$1001,0)</f>
        <v>Yes</v>
      </c>
    </row>
    <row r="794" spans="1:16" x14ac:dyDescent="0.3">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INDEX(products!$A$1:$G$49,MATCH('Working Sheet'!$D794,products!$A$1:$A$49,0),MATCH('Working Sheet'!I$1,products!$A$1:$G$1,0))</f>
        <v>Lib</v>
      </c>
      <c r="J794" t="str">
        <f>INDEX(products!$A$1:$G$49,MATCH('Working Sheet'!$D794,products!$A$1:$A$49,0),MATCH('Working Sheet'!J$1,products!$A$1:$G$1,0))</f>
        <v>M</v>
      </c>
      <c r="K794" s="7">
        <f>INDEX(products!$A$1:$G$49,MATCH('Working Sheet'!$D794,products!$A$1:$A$49,0),MATCH('Working Sheet'!K$1,products!$A$1:$G$1,0))</f>
        <v>0.5</v>
      </c>
      <c r="L794" s="8">
        <f>INDEX(products!$A$1:$G$49,MATCH('Working Sheet'!$D794,products!$A$1:$A$49,0),MATCH('Working Sheet'!L$1,products!$A$1:$G$1,0))</f>
        <v>8.73</v>
      </c>
      <c r="M794" s="8">
        <f t="shared" si="36"/>
        <v>52.38</v>
      </c>
      <c r="N794" s="4" t="str">
        <f t="shared" si="37"/>
        <v>Liberica</v>
      </c>
      <c r="O794" t="str">
        <f t="shared" si="38"/>
        <v>Medium</v>
      </c>
      <c r="P794" t="str">
        <f>_xlfn.XLOOKUP(C794,customers!$A$1:$A$1001,customers!$I$1:$I$1001,0)</f>
        <v>Yes</v>
      </c>
    </row>
    <row r="795" spans="1:16" x14ac:dyDescent="0.3">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INDEX(products!$A$1:$G$49,MATCH('Working Sheet'!$D795,products!$A$1:$A$49,0),MATCH('Working Sheet'!I$1,products!$A$1:$G$1,0))</f>
        <v>Rob</v>
      </c>
      <c r="J795" t="str">
        <f>INDEX(products!$A$1:$G$49,MATCH('Working Sheet'!$D795,products!$A$1:$A$49,0),MATCH('Working Sheet'!J$1,products!$A$1:$G$1,0))</f>
        <v>L</v>
      </c>
      <c r="K795" s="7">
        <f>INDEX(products!$A$1:$G$49,MATCH('Working Sheet'!$D795,products!$A$1:$A$49,0),MATCH('Working Sheet'!K$1,products!$A$1:$G$1,0))</f>
        <v>0.2</v>
      </c>
      <c r="L795" s="8">
        <f>INDEX(products!$A$1:$G$49,MATCH('Working Sheet'!$D795,products!$A$1:$A$49,0),MATCH('Working Sheet'!L$1,products!$A$1:$G$1,0))</f>
        <v>3.5849999999999995</v>
      </c>
      <c r="M795" s="8">
        <f t="shared" si="36"/>
        <v>17.924999999999997</v>
      </c>
      <c r="N795" s="4" t="str">
        <f t="shared" si="37"/>
        <v>Robusta</v>
      </c>
      <c r="O795" t="str">
        <f t="shared" si="38"/>
        <v>Light</v>
      </c>
      <c r="P795" t="str">
        <f>_xlfn.XLOOKUP(C795,customers!$A$1:$A$1001,customers!$I$1:$I$1001,0)</f>
        <v>No</v>
      </c>
    </row>
    <row r="796" spans="1:16" x14ac:dyDescent="0.3">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INDEX(products!$A$1:$G$49,MATCH('Working Sheet'!$D796,products!$A$1:$A$49,0),MATCH('Working Sheet'!I$1,products!$A$1:$G$1,0))</f>
        <v>Ara</v>
      </c>
      <c r="J796" t="str">
        <f>INDEX(products!$A$1:$G$49,MATCH('Working Sheet'!$D796,products!$A$1:$A$49,0),MATCH('Working Sheet'!J$1,products!$A$1:$G$1,0))</f>
        <v>L</v>
      </c>
      <c r="K796" s="7">
        <f>INDEX(products!$A$1:$G$49,MATCH('Working Sheet'!$D796,products!$A$1:$A$49,0),MATCH('Working Sheet'!K$1,products!$A$1:$G$1,0))</f>
        <v>2.5</v>
      </c>
      <c r="L796" s="8">
        <f>INDEX(products!$A$1:$G$49,MATCH('Working Sheet'!$D796,products!$A$1:$A$49,0),MATCH('Working Sheet'!L$1,products!$A$1:$G$1,0))</f>
        <v>29.784999999999997</v>
      </c>
      <c r="M796" s="8">
        <f t="shared" si="36"/>
        <v>148.92499999999998</v>
      </c>
      <c r="N796" s="4" t="str">
        <f t="shared" si="37"/>
        <v>Arabica</v>
      </c>
      <c r="O796" t="str">
        <f t="shared" si="38"/>
        <v>Light</v>
      </c>
      <c r="P796" t="str">
        <f>_xlfn.XLOOKUP(C796,customers!$A$1:$A$1001,customers!$I$1:$I$1001,0)</f>
        <v>No</v>
      </c>
    </row>
    <row r="797" spans="1:16" x14ac:dyDescent="0.3">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INDEX(products!$A$1:$G$49,MATCH('Working Sheet'!$D797,products!$A$1:$A$49,0),MATCH('Working Sheet'!I$1,products!$A$1:$G$1,0))</f>
        <v>Rob</v>
      </c>
      <c r="J797" t="str">
        <f>INDEX(products!$A$1:$G$49,MATCH('Working Sheet'!$D797,products!$A$1:$A$49,0),MATCH('Working Sheet'!J$1,products!$A$1:$G$1,0))</f>
        <v>L</v>
      </c>
      <c r="K797" s="7">
        <f>INDEX(products!$A$1:$G$49,MATCH('Working Sheet'!$D797,products!$A$1:$A$49,0),MATCH('Working Sheet'!K$1,products!$A$1:$G$1,0))</f>
        <v>0.5</v>
      </c>
      <c r="L797" s="8">
        <f>INDEX(products!$A$1:$G$49,MATCH('Working Sheet'!$D797,products!$A$1:$A$49,0),MATCH('Working Sheet'!L$1,products!$A$1:$G$1,0))</f>
        <v>7.169999999999999</v>
      </c>
      <c r="M797" s="8">
        <f t="shared" si="36"/>
        <v>28.679999999999996</v>
      </c>
      <c r="N797" s="4" t="str">
        <f t="shared" si="37"/>
        <v>Robusta</v>
      </c>
      <c r="O797" t="str">
        <f t="shared" si="38"/>
        <v>Light</v>
      </c>
      <c r="P797" t="str">
        <f>_xlfn.XLOOKUP(C797,customers!$A$1:$A$1001,customers!$I$1:$I$1001,0)</f>
        <v>No</v>
      </c>
    </row>
    <row r="798" spans="1:16" x14ac:dyDescent="0.3">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INDEX(products!$A$1:$G$49,MATCH('Working Sheet'!$D798,products!$A$1:$A$49,0),MATCH('Working Sheet'!I$1,products!$A$1:$G$1,0))</f>
        <v>Lib</v>
      </c>
      <c r="J798" t="str">
        <f>INDEX(products!$A$1:$G$49,MATCH('Working Sheet'!$D798,products!$A$1:$A$49,0),MATCH('Working Sheet'!J$1,products!$A$1:$G$1,0))</f>
        <v>L</v>
      </c>
      <c r="K798" s="7">
        <f>INDEX(products!$A$1:$G$49,MATCH('Working Sheet'!$D798,products!$A$1:$A$49,0),MATCH('Working Sheet'!K$1,products!$A$1:$G$1,0))</f>
        <v>0.5</v>
      </c>
      <c r="L798" s="8">
        <f>INDEX(products!$A$1:$G$49,MATCH('Working Sheet'!$D798,products!$A$1:$A$49,0),MATCH('Working Sheet'!L$1,products!$A$1:$G$1,0))</f>
        <v>9.51</v>
      </c>
      <c r="M798" s="8">
        <f t="shared" si="36"/>
        <v>9.51</v>
      </c>
      <c r="N798" s="4" t="str">
        <f t="shared" si="37"/>
        <v>Liberica</v>
      </c>
      <c r="O798" t="str">
        <f t="shared" si="38"/>
        <v>Light</v>
      </c>
      <c r="P798" t="str">
        <f>_xlfn.XLOOKUP(C798,customers!$A$1:$A$1001,customers!$I$1:$I$1001,0)</f>
        <v>No</v>
      </c>
    </row>
    <row r="799" spans="1:16" x14ac:dyDescent="0.3">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INDEX(products!$A$1:$G$49,MATCH('Working Sheet'!$D799,products!$A$1:$A$49,0),MATCH('Working Sheet'!I$1,products!$A$1:$G$1,0))</f>
        <v>Ara</v>
      </c>
      <c r="J799" t="str">
        <f>INDEX(products!$A$1:$G$49,MATCH('Working Sheet'!$D799,products!$A$1:$A$49,0),MATCH('Working Sheet'!J$1,products!$A$1:$G$1,0))</f>
        <v>L</v>
      </c>
      <c r="K799" s="7">
        <f>INDEX(products!$A$1:$G$49,MATCH('Working Sheet'!$D799,products!$A$1:$A$49,0),MATCH('Working Sheet'!K$1,products!$A$1:$G$1,0))</f>
        <v>0.5</v>
      </c>
      <c r="L799" s="8">
        <f>INDEX(products!$A$1:$G$49,MATCH('Working Sheet'!$D799,products!$A$1:$A$49,0),MATCH('Working Sheet'!L$1,products!$A$1:$G$1,0))</f>
        <v>7.77</v>
      </c>
      <c r="M799" s="8">
        <f t="shared" si="36"/>
        <v>31.08</v>
      </c>
      <c r="N799" s="4" t="str">
        <f t="shared" si="37"/>
        <v>Arabica</v>
      </c>
      <c r="O799" t="str">
        <f t="shared" si="38"/>
        <v>Light</v>
      </c>
      <c r="P799" t="str">
        <f>_xlfn.XLOOKUP(C799,customers!$A$1:$A$1001,customers!$I$1:$I$1001,0)</f>
        <v>No</v>
      </c>
    </row>
    <row r="800" spans="1:16" x14ac:dyDescent="0.3">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INDEX(products!$A$1:$G$49,MATCH('Working Sheet'!$D800,products!$A$1:$A$49,0),MATCH('Working Sheet'!I$1,products!$A$1:$G$1,0))</f>
        <v>Rob</v>
      </c>
      <c r="J800" t="str">
        <f>INDEX(products!$A$1:$G$49,MATCH('Working Sheet'!$D800,products!$A$1:$A$49,0),MATCH('Working Sheet'!J$1,products!$A$1:$G$1,0))</f>
        <v>D</v>
      </c>
      <c r="K800" s="7">
        <f>INDEX(products!$A$1:$G$49,MATCH('Working Sheet'!$D800,products!$A$1:$A$49,0),MATCH('Working Sheet'!K$1,products!$A$1:$G$1,0))</f>
        <v>0.2</v>
      </c>
      <c r="L800" s="8">
        <f>INDEX(products!$A$1:$G$49,MATCH('Working Sheet'!$D800,products!$A$1:$A$49,0),MATCH('Working Sheet'!L$1,products!$A$1:$G$1,0))</f>
        <v>2.6849999999999996</v>
      </c>
      <c r="M800" s="8">
        <f t="shared" si="36"/>
        <v>8.0549999999999997</v>
      </c>
      <c r="N800" s="4" t="str">
        <f t="shared" si="37"/>
        <v>Robusta</v>
      </c>
      <c r="O800" t="str">
        <f t="shared" si="38"/>
        <v>Dark</v>
      </c>
      <c r="P800" t="str">
        <f>_xlfn.XLOOKUP(C800,customers!$A$1:$A$1001,customers!$I$1:$I$1001,0)</f>
        <v>Yes</v>
      </c>
    </row>
    <row r="801" spans="1:16" x14ac:dyDescent="0.3">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INDEX(products!$A$1:$G$49,MATCH('Working Sheet'!$D801,products!$A$1:$A$49,0),MATCH('Working Sheet'!I$1,products!$A$1:$G$1,0))</f>
        <v>Exc</v>
      </c>
      <c r="J801" t="str">
        <f>INDEX(products!$A$1:$G$49,MATCH('Working Sheet'!$D801,products!$A$1:$A$49,0),MATCH('Working Sheet'!J$1,products!$A$1:$G$1,0))</f>
        <v>D</v>
      </c>
      <c r="K801" s="7">
        <f>INDEX(products!$A$1:$G$49,MATCH('Working Sheet'!$D801,products!$A$1:$A$49,0),MATCH('Working Sheet'!K$1,products!$A$1:$G$1,0))</f>
        <v>1</v>
      </c>
      <c r="L801" s="8">
        <f>INDEX(products!$A$1:$G$49,MATCH('Working Sheet'!$D801,products!$A$1:$A$49,0),MATCH('Working Sheet'!L$1,products!$A$1:$G$1,0))</f>
        <v>12.15</v>
      </c>
      <c r="M801" s="8">
        <f t="shared" si="36"/>
        <v>36.450000000000003</v>
      </c>
      <c r="N801" s="4" t="str">
        <f t="shared" si="37"/>
        <v>Excelsa</v>
      </c>
      <c r="O801" t="str">
        <f t="shared" si="38"/>
        <v>Dark</v>
      </c>
      <c r="P801" t="str">
        <f>_xlfn.XLOOKUP(C801,customers!$A$1:$A$1001,customers!$I$1:$I$1001,0)</f>
        <v>Yes</v>
      </c>
    </row>
    <row r="802" spans="1:16" x14ac:dyDescent="0.3">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INDEX(products!$A$1:$G$49,MATCH('Working Sheet'!$D802,products!$A$1:$A$49,0),MATCH('Working Sheet'!I$1,products!$A$1:$G$1,0))</f>
        <v>Rob</v>
      </c>
      <c r="J802" t="str">
        <f>INDEX(products!$A$1:$G$49,MATCH('Working Sheet'!$D802,products!$A$1:$A$49,0),MATCH('Working Sheet'!J$1,products!$A$1:$G$1,0))</f>
        <v>D</v>
      </c>
      <c r="K802" s="7">
        <f>INDEX(products!$A$1:$G$49,MATCH('Working Sheet'!$D802,products!$A$1:$A$49,0),MATCH('Working Sheet'!K$1,products!$A$1:$G$1,0))</f>
        <v>0.2</v>
      </c>
      <c r="L802" s="8">
        <f>INDEX(products!$A$1:$G$49,MATCH('Working Sheet'!$D802,products!$A$1:$A$49,0),MATCH('Working Sheet'!L$1,products!$A$1:$G$1,0))</f>
        <v>2.6849999999999996</v>
      </c>
      <c r="M802" s="8">
        <f t="shared" si="36"/>
        <v>16.11</v>
      </c>
      <c r="N802" s="4" t="str">
        <f t="shared" si="37"/>
        <v>Robusta</v>
      </c>
      <c r="O802" t="str">
        <f t="shared" si="38"/>
        <v>Dark</v>
      </c>
      <c r="P802" t="str">
        <f>_xlfn.XLOOKUP(C802,customers!$A$1:$A$1001,customers!$I$1:$I$1001,0)</f>
        <v>No</v>
      </c>
    </row>
    <row r="803" spans="1:16" x14ac:dyDescent="0.3">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INDEX(products!$A$1:$G$49,MATCH('Working Sheet'!$D803,products!$A$1:$A$49,0),MATCH('Working Sheet'!I$1,products!$A$1:$G$1,0))</f>
        <v>Rob</v>
      </c>
      <c r="J803" t="str">
        <f>INDEX(products!$A$1:$G$49,MATCH('Working Sheet'!$D803,products!$A$1:$A$49,0),MATCH('Working Sheet'!J$1,products!$A$1:$G$1,0))</f>
        <v>D</v>
      </c>
      <c r="K803" s="7">
        <f>INDEX(products!$A$1:$G$49,MATCH('Working Sheet'!$D803,products!$A$1:$A$49,0),MATCH('Working Sheet'!K$1,products!$A$1:$G$1,0))</f>
        <v>2.5</v>
      </c>
      <c r="L803" s="8">
        <f>INDEX(products!$A$1:$G$49,MATCH('Working Sheet'!$D803,products!$A$1:$A$49,0),MATCH('Working Sheet'!L$1,products!$A$1:$G$1,0))</f>
        <v>20.584999999999997</v>
      </c>
      <c r="M803" s="8">
        <f t="shared" si="36"/>
        <v>41.169999999999995</v>
      </c>
      <c r="N803" s="4" t="str">
        <f t="shared" si="37"/>
        <v>Robusta</v>
      </c>
      <c r="O803" t="str">
        <f t="shared" si="38"/>
        <v>Dark</v>
      </c>
      <c r="P803" t="str">
        <f>_xlfn.XLOOKUP(C803,customers!$A$1:$A$1001,customers!$I$1:$I$1001,0)</f>
        <v>Yes</v>
      </c>
    </row>
    <row r="804" spans="1:16" x14ac:dyDescent="0.3">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INDEX(products!$A$1:$G$49,MATCH('Working Sheet'!$D804,products!$A$1:$A$49,0),MATCH('Working Sheet'!I$1,products!$A$1:$G$1,0))</f>
        <v>Rob</v>
      </c>
      <c r="J804" t="str">
        <f>INDEX(products!$A$1:$G$49,MATCH('Working Sheet'!$D804,products!$A$1:$A$49,0),MATCH('Working Sheet'!J$1,products!$A$1:$G$1,0))</f>
        <v>D</v>
      </c>
      <c r="K804" s="7">
        <f>INDEX(products!$A$1:$G$49,MATCH('Working Sheet'!$D804,products!$A$1:$A$49,0),MATCH('Working Sheet'!K$1,products!$A$1:$G$1,0))</f>
        <v>0.2</v>
      </c>
      <c r="L804" s="8">
        <f>INDEX(products!$A$1:$G$49,MATCH('Working Sheet'!$D804,products!$A$1:$A$49,0),MATCH('Working Sheet'!L$1,products!$A$1:$G$1,0))</f>
        <v>2.6849999999999996</v>
      </c>
      <c r="M804" s="8">
        <f t="shared" si="36"/>
        <v>10.739999999999998</v>
      </c>
      <c r="N804" s="4" t="str">
        <f t="shared" si="37"/>
        <v>Robusta</v>
      </c>
      <c r="O804" t="str">
        <f t="shared" si="38"/>
        <v>Dark</v>
      </c>
      <c r="P804" t="str">
        <f>_xlfn.XLOOKUP(C804,customers!$A$1:$A$1001,customers!$I$1:$I$1001,0)</f>
        <v>No</v>
      </c>
    </row>
    <row r="805" spans="1:16" x14ac:dyDescent="0.3">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INDEX(products!$A$1:$G$49,MATCH('Working Sheet'!$D805,products!$A$1:$A$49,0),MATCH('Working Sheet'!I$1,products!$A$1:$G$1,0))</f>
        <v>Exc</v>
      </c>
      <c r="J805" t="str">
        <f>INDEX(products!$A$1:$G$49,MATCH('Working Sheet'!$D805,products!$A$1:$A$49,0),MATCH('Working Sheet'!J$1,products!$A$1:$G$1,0))</f>
        <v>M</v>
      </c>
      <c r="K805" s="7">
        <f>INDEX(products!$A$1:$G$49,MATCH('Working Sheet'!$D805,products!$A$1:$A$49,0),MATCH('Working Sheet'!K$1,products!$A$1:$G$1,0))</f>
        <v>2.5</v>
      </c>
      <c r="L805" s="8">
        <f>INDEX(products!$A$1:$G$49,MATCH('Working Sheet'!$D805,products!$A$1:$A$49,0),MATCH('Working Sheet'!L$1,products!$A$1:$G$1,0))</f>
        <v>31.624999999999996</v>
      </c>
      <c r="M805" s="8">
        <f t="shared" si="36"/>
        <v>126.49999999999999</v>
      </c>
      <c r="N805" s="4" t="str">
        <f t="shared" si="37"/>
        <v>Excelsa</v>
      </c>
      <c r="O805" t="str">
        <f t="shared" si="38"/>
        <v>Medium</v>
      </c>
      <c r="P805" t="str">
        <f>_xlfn.XLOOKUP(C805,customers!$A$1:$A$1001,customers!$I$1:$I$1001,0)</f>
        <v>No</v>
      </c>
    </row>
    <row r="806" spans="1:16" x14ac:dyDescent="0.3">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INDEX(products!$A$1:$G$49,MATCH('Working Sheet'!$D806,products!$A$1:$A$49,0),MATCH('Working Sheet'!I$1,products!$A$1:$G$1,0))</f>
        <v>Rob</v>
      </c>
      <c r="J806" t="str">
        <f>INDEX(products!$A$1:$G$49,MATCH('Working Sheet'!$D806,products!$A$1:$A$49,0),MATCH('Working Sheet'!J$1,products!$A$1:$G$1,0))</f>
        <v>L</v>
      </c>
      <c r="K806" s="7">
        <f>INDEX(products!$A$1:$G$49,MATCH('Working Sheet'!$D806,products!$A$1:$A$49,0),MATCH('Working Sheet'!K$1,products!$A$1:$G$1,0))</f>
        <v>1</v>
      </c>
      <c r="L806" s="8">
        <f>INDEX(products!$A$1:$G$49,MATCH('Working Sheet'!$D806,products!$A$1:$A$49,0),MATCH('Working Sheet'!L$1,products!$A$1:$G$1,0))</f>
        <v>11.95</v>
      </c>
      <c r="M806" s="8">
        <f t="shared" si="36"/>
        <v>23.9</v>
      </c>
      <c r="N806" s="4" t="str">
        <f t="shared" si="37"/>
        <v>Robusta</v>
      </c>
      <c r="O806" t="str">
        <f t="shared" si="38"/>
        <v>Light</v>
      </c>
      <c r="P806" t="str">
        <f>_xlfn.XLOOKUP(C806,customers!$A$1:$A$1001,customers!$I$1:$I$1001,0)</f>
        <v>No</v>
      </c>
    </row>
    <row r="807" spans="1:16" x14ac:dyDescent="0.3">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INDEX(products!$A$1:$G$49,MATCH('Working Sheet'!$D807,products!$A$1:$A$49,0),MATCH('Working Sheet'!I$1,products!$A$1:$G$1,0))</f>
        <v>Rob</v>
      </c>
      <c r="J807" t="str">
        <f>INDEX(products!$A$1:$G$49,MATCH('Working Sheet'!$D807,products!$A$1:$A$49,0),MATCH('Working Sheet'!J$1,products!$A$1:$G$1,0))</f>
        <v>M</v>
      </c>
      <c r="K807" s="7">
        <f>INDEX(products!$A$1:$G$49,MATCH('Working Sheet'!$D807,products!$A$1:$A$49,0),MATCH('Working Sheet'!K$1,products!$A$1:$G$1,0))</f>
        <v>0.5</v>
      </c>
      <c r="L807" s="8">
        <f>INDEX(products!$A$1:$G$49,MATCH('Working Sheet'!$D807,products!$A$1:$A$49,0),MATCH('Working Sheet'!L$1,products!$A$1:$G$1,0))</f>
        <v>5.97</v>
      </c>
      <c r="M807" s="8">
        <f t="shared" si="36"/>
        <v>5.97</v>
      </c>
      <c r="N807" s="4" t="str">
        <f t="shared" si="37"/>
        <v>Robusta</v>
      </c>
      <c r="O807" t="str">
        <f t="shared" si="38"/>
        <v>Medium</v>
      </c>
      <c r="P807" t="str">
        <f>_xlfn.XLOOKUP(C807,customers!$A$1:$A$1001,customers!$I$1:$I$1001,0)</f>
        <v>No</v>
      </c>
    </row>
    <row r="808" spans="1:16" x14ac:dyDescent="0.3">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INDEX(products!$A$1:$G$49,MATCH('Working Sheet'!$D808,products!$A$1:$A$49,0),MATCH('Working Sheet'!I$1,products!$A$1:$G$1,0))</f>
        <v>Lib</v>
      </c>
      <c r="J808" t="str">
        <f>INDEX(products!$A$1:$G$49,MATCH('Working Sheet'!$D808,products!$A$1:$A$49,0),MATCH('Working Sheet'!J$1,products!$A$1:$G$1,0))</f>
        <v>D</v>
      </c>
      <c r="K808" s="7">
        <f>INDEX(products!$A$1:$G$49,MATCH('Working Sheet'!$D808,products!$A$1:$A$49,0),MATCH('Working Sheet'!K$1,products!$A$1:$G$1,0))</f>
        <v>0.2</v>
      </c>
      <c r="L808" s="8">
        <f>INDEX(products!$A$1:$G$49,MATCH('Working Sheet'!$D808,products!$A$1:$A$49,0),MATCH('Working Sheet'!L$1,products!$A$1:$G$1,0))</f>
        <v>3.8849999999999998</v>
      </c>
      <c r="M808" s="8">
        <f t="shared" si="36"/>
        <v>7.77</v>
      </c>
      <c r="N808" s="4" t="str">
        <f t="shared" si="37"/>
        <v>Liberica</v>
      </c>
      <c r="O808" t="str">
        <f t="shared" si="38"/>
        <v>Dark</v>
      </c>
      <c r="P808" t="str">
        <f>_xlfn.XLOOKUP(C808,customers!$A$1:$A$1001,customers!$I$1:$I$1001,0)</f>
        <v>Yes</v>
      </c>
    </row>
    <row r="809" spans="1:16" x14ac:dyDescent="0.3">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INDEX(products!$A$1:$G$49,MATCH('Working Sheet'!$D809,products!$A$1:$A$49,0),MATCH('Working Sheet'!I$1,products!$A$1:$G$1,0))</f>
        <v>Lib</v>
      </c>
      <c r="J809" t="str">
        <f>INDEX(products!$A$1:$G$49,MATCH('Working Sheet'!$D809,products!$A$1:$A$49,0),MATCH('Working Sheet'!J$1,products!$A$1:$G$1,0))</f>
        <v>D</v>
      </c>
      <c r="K809" s="7">
        <f>INDEX(products!$A$1:$G$49,MATCH('Working Sheet'!$D809,products!$A$1:$A$49,0),MATCH('Working Sheet'!K$1,products!$A$1:$G$1,0))</f>
        <v>0.5</v>
      </c>
      <c r="L809" s="8">
        <f>INDEX(products!$A$1:$G$49,MATCH('Working Sheet'!$D809,products!$A$1:$A$49,0),MATCH('Working Sheet'!L$1,products!$A$1:$G$1,0))</f>
        <v>7.77</v>
      </c>
      <c r="M809" s="8">
        <f t="shared" si="36"/>
        <v>23.31</v>
      </c>
      <c r="N809" s="4" t="str">
        <f t="shared" si="37"/>
        <v>Liberica</v>
      </c>
      <c r="O809" t="str">
        <f t="shared" si="38"/>
        <v>Dark</v>
      </c>
      <c r="P809" t="str">
        <f>_xlfn.XLOOKUP(C809,customers!$A$1:$A$1001,customers!$I$1:$I$1001,0)</f>
        <v>No</v>
      </c>
    </row>
    <row r="810" spans="1:16" x14ac:dyDescent="0.3">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INDEX(products!$A$1:$G$49,MATCH('Working Sheet'!$D810,products!$A$1:$A$49,0),MATCH('Working Sheet'!I$1,products!$A$1:$G$1,0))</f>
        <v>Rob</v>
      </c>
      <c r="J810" t="str">
        <f>INDEX(products!$A$1:$G$49,MATCH('Working Sheet'!$D810,products!$A$1:$A$49,0),MATCH('Working Sheet'!J$1,products!$A$1:$G$1,0))</f>
        <v>L</v>
      </c>
      <c r="K810" s="7">
        <f>INDEX(products!$A$1:$G$49,MATCH('Working Sheet'!$D810,products!$A$1:$A$49,0),MATCH('Working Sheet'!K$1,products!$A$1:$G$1,0))</f>
        <v>2.5</v>
      </c>
      <c r="L810" s="8">
        <f>INDEX(products!$A$1:$G$49,MATCH('Working Sheet'!$D810,products!$A$1:$A$49,0),MATCH('Working Sheet'!L$1,products!$A$1:$G$1,0))</f>
        <v>27.484999999999996</v>
      </c>
      <c r="M810" s="8">
        <f t="shared" si="36"/>
        <v>137.42499999999998</v>
      </c>
      <c r="N810" s="4" t="str">
        <f t="shared" si="37"/>
        <v>Robusta</v>
      </c>
      <c r="O810" t="str">
        <f t="shared" si="38"/>
        <v>Light</v>
      </c>
      <c r="P810" t="str">
        <f>_xlfn.XLOOKUP(C810,customers!$A$1:$A$1001,customers!$I$1:$I$1001,0)</f>
        <v>No</v>
      </c>
    </row>
    <row r="811" spans="1:16" x14ac:dyDescent="0.3">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INDEX(products!$A$1:$G$49,MATCH('Working Sheet'!$D811,products!$A$1:$A$49,0),MATCH('Working Sheet'!I$1,products!$A$1:$G$1,0))</f>
        <v>Rob</v>
      </c>
      <c r="J811" t="str">
        <f>INDEX(products!$A$1:$G$49,MATCH('Working Sheet'!$D811,products!$A$1:$A$49,0),MATCH('Working Sheet'!J$1,products!$A$1:$G$1,0))</f>
        <v>D</v>
      </c>
      <c r="K811" s="7">
        <f>INDEX(products!$A$1:$G$49,MATCH('Working Sheet'!$D811,products!$A$1:$A$49,0),MATCH('Working Sheet'!K$1,products!$A$1:$G$1,0))</f>
        <v>0.2</v>
      </c>
      <c r="L811" s="8">
        <f>INDEX(products!$A$1:$G$49,MATCH('Working Sheet'!$D811,products!$A$1:$A$49,0),MATCH('Working Sheet'!L$1,products!$A$1:$G$1,0))</f>
        <v>2.6849999999999996</v>
      </c>
      <c r="M811" s="8">
        <f t="shared" si="36"/>
        <v>8.0549999999999997</v>
      </c>
      <c r="N811" s="4" t="str">
        <f t="shared" si="37"/>
        <v>Robusta</v>
      </c>
      <c r="O811" t="str">
        <f t="shared" si="38"/>
        <v>Dark</v>
      </c>
      <c r="P811" t="str">
        <f>_xlfn.XLOOKUP(C811,customers!$A$1:$A$1001,customers!$I$1:$I$1001,0)</f>
        <v>Yes</v>
      </c>
    </row>
    <row r="812" spans="1:16" x14ac:dyDescent="0.3">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INDEX(products!$A$1:$G$49,MATCH('Working Sheet'!$D812,products!$A$1:$A$49,0),MATCH('Working Sheet'!I$1,products!$A$1:$G$1,0))</f>
        <v>Lib</v>
      </c>
      <c r="J812" t="str">
        <f>INDEX(products!$A$1:$G$49,MATCH('Working Sheet'!$D812,products!$A$1:$A$49,0),MATCH('Working Sheet'!J$1,products!$A$1:$G$1,0))</f>
        <v>L</v>
      </c>
      <c r="K812" s="7">
        <f>INDEX(products!$A$1:$G$49,MATCH('Working Sheet'!$D812,products!$A$1:$A$49,0),MATCH('Working Sheet'!K$1,products!$A$1:$G$1,0))</f>
        <v>0.5</v>
      </c>
      <c r="L812" s="8">
        <f>INDEX(products!$A$1:$G$49,MATCH('Working Sheet'!$D812,products!$A$1:$A$49,0),MATCH('Working Sheet'!L$1,products!$A$1:$G$1,0))</f>
        <v>9.51</v>
      </c>
      <c r="M812" s="8">
        <f t="shared" si="36"/>
        <v>28.53</v>
      </c>
      <c r="N812" s="4" t="str">
        <f t="shared" si="37"/>
        <v>Liberica</v>
      </c>
      <c r="O812" t="str">
        <f t="shared" si="38"/>
        <v>Light</v>
      </c>
      <c r="P812" t="str">
        <f>_xlfn.XLOOKUP(C812,customers!$A$1:$A$1001,customers!$I$1:$I$1001,0)</f>
        <v>No</v>
      </c>
    </row>
    <row r="813" spans="1:16" x14ac:dyDescent="0.3">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INDEX(products!$A$1:$G$49,MATCH('Working Sheet'!$D813,products!$A$1:$A$49,0),MATCH('Working Sheet'!I$1,products!$A$1:$G$1,0))</f>
        <v>Ara</v>
      </c>
      <c r="J813" t="str">
        <f>INDEX(products!$A$1:$G$49,MATCH('Working Sheet'!$D813,products!$A$1:$A$49,0),MATCH('Working Sheet'!J$1,products!$A$1:$G$1,0))</f>
        <v>M</v>
      </c>
      <c r="K813" s="7">
        <f>INDEX(products!$A$1:$G$49,MATCH('Working Sheet'!$D813,products!$A$1:$A$49,0),MATCH('Working Sheet'!K$1,products!$A$1:$G$1,0))</f>
        <v>1</v>
      </c>
      <c r="L813" s="8">
        <f>INDEX(products!$A$1:$G$49,MATCH('Working Sheet'!$D813,products!$A$1:$A$49,0),MATCH('Working Sheet'!L$1,products!$A$1:$G$1,0))</f>
        <v>11.25</v>
      </c>
      <c r="M813" s="8">
        <f t="shared" si="36"/>
        <v>67.5</v>
      </c>
      <c r="N813" s="4" t="str">
        <f t="shared" si="37"/>
        <v>Arabica</v>
      </c>
      <c r="O813" t="str">
        <f t="shared" si="38"/>
        <v>Medium</v>
      </c>
      <c r="P813" t="str">
        <f>_xlfn.XLOOKUP(C813,customers!$A$1:$A$1001,customers!$I$1:$I$1001,0)</f>
        <v>Yes</v>
      </c>
    </row>
    <row r="814" spans="1:16" x14ac:dyDescent="0.3">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INDEX(products!$A$1:$G$49,MATCH('Working Sheet'!$D814,products!$A$1:$A$49,0),MATCH('Working Sheet'!I$1,products!$A$1:$G$1,0))</f>
        <v>Lib</v>
      </c>
      <c r="J814" t="str">
        <f>INDEX(products!$A$1:$G$49,MATCH('Working Sheet'!$D814,products!$A$1:$A$49,0),MATCH('Working Sheet'!J$1,products!$A$1:$G$1,0))</f>
        <v>D</v>
      </c>
      <c r="K814" s="7">
        <f>INDEX(products!$A$1:$G$49,MATCH('Working Sheet'!$D814,products!$A$1:$A$49,0),MATCH('Working Sheet'!K$1,products!$A$1:$G$1,0))</f>
        <v>2.5</v>
      </c>
      <c r="L814" s="8">
        <f>INDEX(products!$A$1:$G$49,MATCH('Working Sheet'!$D814,products!$A$1:$A$49,0),MATCH('Working Sheet'!L$1,products!$A$1:$G$1,0))</f>
        <v>29.784999999999997</v>
      </c>
      <c r="M814" s="8">
        <f t="shared" si="36"/>
        <v>178.70999999999998</v>
      </c>
      <c r="N814" s="4" t="str">
        <f t="shared" si="37"/>
        <v>Liberica</v>
      </c>
      <c r="O814" t="str">
        <f t="shared" si="38"/>
        <v>Dark</v>
      </c>
      <c r="P814" t="str">
        <f>_xlfn.XLOOKUP(C814,customers!$A$1:$A$1001,customers!$I$1:$I$1001,0)</f>
        <v>Yes</v>
      </c>
    </row>
    <row r="815" spans="1:16" x14ac:dyDescent="0.3">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INDEX(products!$A$1:$G$49,MATCH('Working Sheet'!$D815,products!$A$1:$A$49,0),MATCH('Working Sheet'!I$1,products!$A$1:$G$1,0))</f>
        <v>Exc</v>
      </c>
      <c r="J815" t="str">
        <f>INDEX(products!$A$1:$G$49,MATCH('Working Sheet'!$D815,products!$A$1:$A$49,0),MATCH('Working Sheet'!J$1,products!$A$1:$G$1,0))</f>
        <v>M</v>
      </c>
      <c r="K815" s="7">
        <f>INDEX(products!$A$1:$G$49,MATCH('Working Sheet'!$D815,products!$A$1:$A$49,0),MATCH('Working Sheet'!K$1,products!$A$1:$G$1,0))</f>
        <v>2.5</v>
      </c>
      <c r="L815" s="8">
        <f>INDEX(products!$A$1:$G$49,MATCH('Working Sheet'!$D815,products!$A$1:$A$49,0),MATCH('Working Sheet'!L$1,products!$A$1:$G$1,0))</f>
        <v>31.624999999999996</v>
      </c>
      <c r="M815" s="8">
        <f t="shared" si="36"/>
        <v>31.624999999999996</v>
      </c>
      <c r="N815" s="4" t="str">
        <f t="shared" si="37"/>
        <v>Excelsa</v>
      </c>
      <c r="O815" t="str">
        <f t="shared" si="38"/>
        <v>Medium</v>
      </c>
      <c r="P815" t="str">
        <f>_xlfn.XLOOKUP(C815,customers!$A$1:$A$1001,customers!$I$1:$I$1001,0)</f>
        <v>Yes</v>
      </c>
    </row>
    <row r="816" spans="1:16" x14ac:dyDescent="0.3">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INDEX(products!$A$1:$G$49,MATCH('Working Sheet'!$D816,products!$A$1:$A$49,0),MATCH('Working Sheet'!I$1,products!$A$1:$G$1,0))</f>
        <v>Exc</v>
      </c>
      <c r="J816" t="str">
        <f>INDEX(products!$A$1:$G$49,MATCH('Working Sheet'!$D816,products!$A$1:$A$49,0),MATCH('Working Sheet'!J$1,products!$A$1:$G$1,0))</f>
        <v>L</v>
      </c>
      <c r="K816" s="7">
        <f>INDEX(products!$A$1:$G$49,MATCH('Working Sheet'!$D816,products!$A$1:$A$49,0),MATCH('Working Sheet'!K$1,products!$A$1:$G$1,0))</f>
        <v>0.2</v>
      </c>
      <c r="L816" s="8">
        <f>INDEX(products!$A$1:$G$49,MATCH('Working Sheet'!$D816,products!$A$1:$A$49,0),MATCH('Working Sheet'!L$1,products!$A$1:$G$1,0))</f>
        <v>4.4550000000000001</v>
      </c>
      <c r="M816" s="8">
        <f t="shared" si="36"/>
        <v>8.91</v>
      </c>
      <c r="N816" s="4" t="str">
        <f t="shared" si="37"/>
        <v>Excelsa</v>
      </c>
      <c r="O816" t="str">
        <f t="shared" si="38"/>
        <v>Light</v>
      </c>
      <c r="P816" t="str">
        <f>_xlfn.XLOOKUP(C816,customers!$A$1:$A$1001,customers!$I$1:$I$1001,0)</f>
        <v>No</v>
      </c>
    </row>
    <row r="817" spans="1:16" x14ac:dyDescent="0.3">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INDEX(products!$A$1:$G$49,MATCH('Working Sheet'!$D817,products!$A$1:$A$49,0),MATCH('Working Sheet'!I$1,products!$A$1:$G$1,0))</f>
        <v>Rob</v>
      </c>
      <c r="J817" t="str">
        <f>INDEX(products!$A$1:$G$49,MATCH('Working Sheet'!$D817,products!$A$1:$A$49,0),MATCH('Working Sheet'!J$1,products!$A$1:$G$1,0))</f>
        <v>M</v>
      </c>
      <c r="K817" s="7">
        <f>INDEX(products!$A$1:$G$49,MATCH('Working Sheet'!$D817,products!$A$1:$A$49,0),MATCH('Working Sheet'!K$1,products!$A$1:$G$1,0))</f>
        <v>0.5</v>
      </c>
      <c r="L817" s="8">
        <f>INDEX(products!$A$1:$G$49,MATCH('Working Sheet'!$D817,products!$A$1:$A$49,0),MATCH('Working Sheet'!L$1,products!$A$1:$G$1,0))</f>
        <v>5.97</v>
      </c>
      <c r="M817" s="8">
        <f t="shared" si="36"/>
        <v>35.82</v>
      </c>
      <c r="N817" s="4" t="str">
        <f t="shared" si="37"/>
        <v>Robusta</v>
      </c>
      <c r="O817" t="str">
        <f t="shared" si="38"/>
        <v>Medium</v>
      </c>
      <c r="P817" t="str">
        <f>_xlfn.XLOOKUP(C817,customers!$A$1:$A$1001,customers!$I$1:$I$1001,0)</f>
        <v>No</v>
      </c>
    </row>
    <row r="818" spans="1:16" x14ac:dyDescent="0.3">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INDEX(products!$A$1:$G$49,MATCH('Working Sheet'!$D818,products!$A$1:$A$49,0),MATCH('Working Sheet'!I$1,products!$A$1:$G$1,0))</f>
        <v>Lib</v>
      </c>
      <c r="J818" t="str">
        <f>INDEX(products!$A$1:$G$49,MATCH('Working Sheet'!$D818,products!$A$1:$A$49,0),MATCH('Working Sheet'!J$1,products!$A$1:$G$1,0))</f>
        <v>L</v>
      </c>
      <c r="K818" s="7">
        <f>INDEX(products!$A$1:$G$49,MATCH('Working Sheet'!$D818,products!$A$1:$A$49,0),MATCH('Working Sheet'!K$1,products!$A$1:$G$1,0))</f>
        <v>0.5</v>
      </c>
      <c r="L818" s="8">
        <f>INDEX(products!$A$1:$G$49,MATCH('Working Sheet'!$D818,products!$A$1:$A$49,0),MATCH('Working Sheet'!L$1,products!$A$1:$G$1,0))</f>
        <v>9.51</v>
      </c>
      <c r="M818" s="8">
        <f t="shared" si="36"/>
        <v>38.04</v>
      </c>
      <c r="N818" s="4" t="str">
        <f t="shared" si="37"/>
        <v>Liberica</v>
      </c>
      <c r="O818" t="str">
        <f t="shared" si="38"/>
        <v>Light</v>
      </c>
      <c r="P818" t="str">
        <f>_xlfn.XLOOKUP(C818,customers!$A$1:$A$1001,customers!$I$1:$I$1001,0)</f>
        <v>No</v>
      </c>
    </row>
    <row r="819" spans="1:16" x14ac:dyDescent="0.3">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INDEX(products!$A$1:$G$49,MATCH('Working Sheet'!$D819,products!$A$1:$A$49,0),MATCH('Working Sheet'!I$1,products!$A$1:$G$1,0))</f>
        <v>Lib</v>
      </c>
      <c r="J819" t="str">
        <f>INDEX(products!$A$1:$G$49,MATCH('Working Sheet'!$D819,products!$A$1:$A$49,0),MATCH('Working Sheet'!J$1,products!$A$1:$G$1,0))</f>
        <v>D</v>
      </c>
      <c r="K819" s="7">
        <f>INDEX(products!$A$1:$G$49,MATCH('Working Sheet'!$D819,products!$A$1:$A$49,0),MATCH('Working Sheet'!K$1,products!$A$1:$G$1,0))</f>
        <v>0.5</v>
      </c>
      <c r="L819" s="8">
        <f>INDEX(products!$A$1:$G$49,MATCH('Working Sheet'!$D819,products!$A$1:$A$49,0),MATCH('Working Sheet'!L$1,products!$A$1:$G$1,0))</f>
        <v>7.77</v>
      </c>
      <c r="M819" s="8">
        <f t="shared" si="36"/>
        <v>15.54</v>
      </c>
      <c r="N819" s="4" t="str">
        <f t="shared" si="37"/>
        <v>Liberica</v>
      </c>
      <c r="O819" t="str">
        <f t="shared" si="38"/>
        <v>Dark</v>
      </c>
      <c r="P819" t="str">
        <f>_xlfn.XLOOKUP(C819,customers!$A$1:$A$1001,customers!$I$1:$I$1001,0)</f>
        <v>No</v>
      </c>
    </row>
    <row r="820" spans="1:16" x14ac:dyDescent="0.3">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INDEX(products!$A$1:$G$49,MATCH('Working Sheet'!$D820,products!$A$1:$A$49,0),MATCH('Working Sheet'!I$1,products!$A$1:$G$1,0))</f>
        <v>Lib</v>
      </c>
      <c r="J820" t="str">
        <f>INDEX(products!$A$1:$G$49,MATCH('Working Sheet'!$D820,products!$A$1:$A$49,0),MATCH('Working Sheet'!J$1,products!$A$1:$G$1,0))</f>
        <v>L</v>
      </c>
      <c r="K820" s="7">
        <f>INDEX(products!$A$1:$G$49,MATCH('Working Sheet'!$D820,products!$A$1:$A$49,0),MATCH('Working Sheet'!K$1,products!$A$1:$G$1,0))</f>
        <v>1</v>
      </c>
      <c r="L820" s="8">
        <f>INDEX(products!$A$1:$G$49,MATCH('Working Sheet'!$D820,products!$A$1:$A$49,0),MATCH('Working Sheet'!L$1,products!$A$1:$G$1,0))</f>
        <v>15.85</v>
      </c>
      <c r="M820" s="8">
        <f t="shared" si="36"/>
        <v>79.25</v>
      </c>
      <c r="N820" s="4" t="str">
        <f t="shared" si="37"/>
        <v>Liberica</v>
      </c>
      <c r="O820" t="str">
        <f t="shared" si="38"/>
        <v>Light</v>
      </c>
      <c r="P820" t="str">
        <f>_xlfn.XLOOKUP(C820,customers!$A$1:$A$1001,customers!$I$1:$I$1001,0)</f>
        <v>No</v>
      </c>
    </row>
    <row r="821" spans="1:16" x14ac:dyDescent="0.3">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INDEX(products!$A$1:$G$49,MATCH('Working Sheet'!$D821,products!$A$1:$A$49,0),MATCH('Working Sheet'!I$1,products!$A$1:$G$1,0))</f>
        <v>Lib</v>
      </c>
      <c r="J821" t="str">
        <f>INDEX(products!$A$1:$G$49,MATCH('Working Sheet'!$D821,products!$A$1:$A$49,0),MATCH('Working Sheet'!J$1,products!$A$1:$G$1,0))</f>
        <v>L</v>
      </c>
      <c r="K821" s="7">
        <f>INDEX(products!$A$1:$G$49,MATCH('Working Sheet'!$D821,products!$A$1:$A$49,0),MATCH('Working Sheet'!K$1,products!$A$1:$G$1,0))</f>
        <v>0.2</v>
      </c>
      <c r="L821" s="8">
        <f>INDEX(products!$A$1:$G$49,MATCH('Working Sheet'!$D821,products!$A$1:$A$49,0),MATCH('Working Sheet'!L$1,products!$A$1:$G$1,0))</f>
        <v>4.7549999999999999</v>
      </c>
      <c r="M821" s="8">
        <f t="shared" si="36"/>
        <v>4.7549999999999999</v>
      </c>
      <c r="N821" s="4" t="str">
        <f t="shared" si="37"/>
        <v>Liberica</v>
      </c>
      <c r="O821" t="str">
        <f t="shared" si="38"/>
        <v>Light</v>
      </c>
      <c r="P821" t="str">
        <f>_xlfn.XLOOKUP(C821,customers!$A$1:$A$1001,customers!$I$1:$I$1001,0)</f>
        <v>Yes</v>
      </c>
    </row>
    <row r="822" spans="1:16" x14ac:dyDescent="0.3">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INDEX(products!$A$1:$G$49,MATCH('Working Sheet'!$D822,products!$A$1:$A$49,0),MATCH('Working Sheet'!I$1,products!$A$1:$G$1,0))</f>
        <v>Exc</v>
      </c>
      <c r="J822" t="str">
        <f>INDEX(products!$A$1:$G$49,MATCH('Working Sheet'!$D822,products!$A$1:$A$49,0),MATCH('Working Sheet'!J$1,products!$A$1:$G$1,0))</f>
        <v>M</v>
      </c>
      <c r="K822" s="7">
        <f>INDEX(products!$A$1:$G$49,MATCH('Working Sheet'!$D822,products!$A$1:$A$49,0),MATCH('Working Sheet'!K$1,products!$A$1:$G$1,0))</f>
        <v>1</v>
      </c>
      <c r="L822" s="8">
        <f>INDEX(products!$A$1:$G$49,MATCH('Working Sheet'!$D822,products!$A$1:$A$49,0),MATCH('Working Sheet'!L$1,products!$A$1:$G$1,0))</f>
        <v>13.75</v>
      </c>
      <c r="M822" s="8">
        <f t="shared" si="36"/>
        <v>55</v>
      </c>
      <c r="N822" s="4" t="str">
        <f t="shared" si="37"/>
        <v>Excelsa</v>
      </c>
      <c r="O822" t="str">
        <f t="shared" si="38"/>
        <v>Medium</v>
      </c>
      <c r="P822" t="str">
        <f>_xlfn.XLOOKUP(C822,customers!$A$1:$A$1001,customers!$I$1:$I$1001,0)</f>
        <v>Yes</v>
      </c>
    </row>
    <row r="823" spans="1:16" x14ac:dyDescent="0.3">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INDEX(products!$A$1:$G$49,MATCH('Working Sheet'!$D823,products!$A$1:$A$49,0),MATCH('Working Sheet'!I$1,products!$A$1:$G$1,0))</f>
        <v>Rob</v>
      </c>
      <c r="J823" t="str">
        <f>INDEX(products!$A$1:$G$49,MATCH('Working Sheet'!$D823,products!$A$1:$A$49,0),MATCH('Working Sheet'!J$1,products!$A$1:$G$1,0))</f>
        <v>D</v>
      </c>
      <c r="K823" s="7">
        <f>INDEX(products!$A$1:$G$49,MATCH('Working Sheet'!$D823,products!$A$1:$A$49,0),MATCH('Working Sheet'!K$1,products!$A$1:$G$1,0))</f>
        <v>0.5</v>
      </c>
      <c r="L823" s="8">
        <f>INDEX(products!$A$1:$G$49,MATCH('Working Sheet'!$D823,products!$A$1:$A$49,0),MATCH('Working Sheet'!L$1,products!$A$1:$G$1,0))</f>
        <v>5.3699999999999992</v>
      </c>
      <c r="M823" s="8">
        <f t="shared" si="36"/>
        <v>26.849999999999994</v>
      </c>
      <c r="N823" s="4" t="str">
        <f t="shared" si="37"/>
        <v>Robusta</v>
      </c>
      <c r="O823" t="str">
        <f t="shared" si="38"/>
        <v>Dark</v>
      </c>
      <c r="P823" t="str">
        <f>_xlfn.XLOOKUP(C823,customers!$A$1:$A$1001,customers!$I$1:$I$1001,0)</f>
        <v>No</v>
      </c>
    </row>
    <row r="824" spans="1:16" x14ac:dyDescent="0.3">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INDEX(products!$A$1:$G$49,MATCH('Working Sheet'!$D824,products!$A$1:$A$49,0),MATCH('Working Sheet'!I$1,products!$A$1:$G$1,0))</f>
        <v>Exc</v>
      </c>
      <c r="J824" t="str">
        <f>INDEX(products!$A$1:$G$49,MATCH('Working Sheet'!$D824,products!$A$1:$A$49,0),MATCH('Working Sheet'!J$1,products!$A$1:$G$1,0))</f>
        <v>L</v>
      </c>
      <c r="K824" s="7">
        <f>INDEX(products!$A$1:$G$49,MATCH('Working Sheet'!$D824,products!$A$1:$A$49,0),MATCH('Working Sheet'!K$1,products!$A$1:$G$1,0))</f>
        <v>2.5</v>
      </c>
      <c r="L824" s="8">
        <f>INDEX(products!$A$1:$G$49,MATCH('Working Sheet'!$D824,products!$A$1:$A$49,0),MATCH('Working Sheet'!L$1,products!$A$1:$G$1,0))</f>
        <v>34.154999999999994</v>
      </c>
      <c r="M824" s="8">
        <f t="shared" si="36"/>
        <v>136.61999999999998</v>
      </c>
      <c r="N824" s="4" t="str">
        <f t="shared" si="37"/>
        <v>Excelsa</v>
      </c>
      <c r="O824" t="str">
        <f t="shared" si="38"/>
        <v>Light</v>
      </c>
      <c r="P824" t="str">
        <f>_xlfn.XLOOKUP(C824,customers!$A$1:$A$1001,customers!$I$1:$I$1001,0)</f>
        <v>No</v>
      </c>
    </row>
    <row r="825" spans="1:16" x14ac:dyDescent="0.3">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INDEX(products!$A$1:$G$49,MATCH('Working Sheet'!$D825,products!$A$1:$A$49,0),MATCH('Working Sheet'!I$1,products!$A$1:$G$1,0))</f>
        <v>Lib</v>
      </c>
      <c r="J825" t="str">
        <f>INDEX(products!$A$1:$G$49,MATCH('Working Sheet'!$D825,products!$A$1:$A$49,0),MATCH('Working Sheet'!J$1,products!$A$1:$G$1,0))</f>
        <v>L</v>
      </c>
      <c r="K825" s="7">
        <f>INDEX(products!$A$1:$G$49,MATCH('Working Sheet'!$D825,products!$A$1:$A$49,0),MATCH('Working Sheet'!K$1,products!$A$1:$G$1,0))</f>
        <v>1</v>
      </c>
      <c r="L825" s="8">
        <f>INDEX(products!$A$1:$G$49,MATCH('Working Sheet'!$D825,products!$A$1:$A$49,0),MATCH('Working Sheet'!L$1,products!$A$1:$G$1,0))</f>
        <v>15.85</v>
      </c>
      <c r="M825" s="8">
        <f t="shared" si="36"/>
        <v>47.55</v>
      </c>
      <c r="N825" s="4" t="str">
        <f t="shared" si="37"/>
        <v>Liberica</v>
      </c>
      <c r="O825" t="str">
        <f t="shared" si="38"/>
        <v>Light</v>
      </c>
      <c r="P825" t="str">
        <f>_xlfn.XLOOKUP(C825,customers!$A$1:$A$1001,customers!$I$1:$I$1001,0)</f>
        <v>Yes</v>
      </c>
    </row>
    <row r="826" spans="1:16" x14ac:dyDescent="0.3">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INDEX(products!$A$1:$G$49,MATCH('Working Sheet'!$D826,products!$A$1:$A$49,0),MATCH('Working Sheet'!I$1,products!$A$1:$G$1,0))</f>
        <v>Ara</v>
      </c>
      <c r="J826" t="str">
        <f>INDEX(products!$A$1:$G$49,MATCH('Working Sheet'!$D826,products!$A$1:$A$49,0),MATCH('Working Sheet'!J$1,products!$A$1:$G$1,0))</f>
        <v>M</v>
      </c>
      <c r="K826" s="7">
        <f>INDEX(products!$A$1:$G$49,MATCH('Working Sheet'!$D826,products!$A$1:$A$49,0),MATCH('Working Sheet'!K$1,products!$A$1:$G$1,0))</f>
        <v>0.2</v>
      </c>
      <c r="L826" s="8">
        <f>INDEX(products!$A$1:$G$49,MATCH('Working Sheet'!$D826,products!$A$1:$A$49,0),MATCH('Working Sheet'!L$1,products!$A$1:$G$1,0))</f>
        <v>3.375</v>
      </c>
      <c r="M826" s="8">
        <f t="shared" si="36"/>
        <v>16.875</v>
      </c>
      <c r="N826" s="4" t="str">
        <f t="shared" si="37"/>
        <v>Arabica</v>
      </c>
      <c r="O826" t="str">
        <f t="shared" si="38"/>
        <v>Medium</v>
      </c>
      <c r="P826" t="str">
        <f>_xlfn.XLOOKUP(C826,customers!$A$1:$A$1001,customers!$I$1:$I$1001,0)</f>
        <v>Yes</v>
      </c>
    </row>
    <row r="827" spans="1:16" x14ac:dyDescent="0.3">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INDEX(products!$A$1:$G$49,MATCH('Working Sheet'!$D827,products!$A$1:$A$49,0),MATCH('Working Sheet'!I$1,products!$A$1:$G$1,0))</f>
        <v>Ara</v>
      </c>
      <c r="J827" t="str">
        <f>INDEX(products!$A$1:$G$49,MATCH('Working Sheet'!$D827,products!$A$1:$A$49,0),MATCH('Working Sheet'!J$1,products!$A$1:$G$1,0))</f>
        <v>D</v>
      </c>
      <c r="K827" s="7">
        <f>INDEX(products!$A$1:$G$49,MATCH('Working Sheet'!$D827,products!$A$1:$A$49,0),MATCH('Working Sheet'!K$1,products!$A$1:$G$1,0))</f>
        <v>1</v>
      </c>
      <c r="L827" s="8">
        <f>INDEX(products!$A$1:$G$49,MATCH('Working Sheet'!$D827,products!$A$1:$A$49,0),MATCH('Working Sheet'!L$1,products!$A$1:$G$1,0))</f>
        <v>9.9499999999999993</v>
      </c>
      <c r="M827" s="8">
        <f t="shared" si="36"/>
        <v>29.849999999999998</v>
      </c>
      <c r="N827" s="4" t="str">
        <f t="shared" si="37"/>
        <v>Arabica</v>
      </c>
      <c r="O827" t="str">
        <f t="shared" si="38"/>
        <v>Dark</v>
      </c>
      <c r="P827" t="str">
        <f>_xlfn.XLOOKUP(C827,customers!$A$1:$A$1001,customers!$I$1:$I$1001,0)</f>
        <v>Yes</v>
      </c>
    </row>
    <row r="828" spans="1:16" x14ac:dyDescent="0.3">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INDEX(products!$A$1:$G$49,MATCH('Working Sheet'!$D828,products!$A$1:$A$49,0),MATCH('Working Sheet'!I$1,products!$A$1:$G$1,0))</f>
        <v>Exc</v>
      </c>
      <c r="J828" t="str">
        <f>INDEX(products!$A$1:$G$49,MATCH('Working Sheet'!$D828,products!$A$1:$A$49,0),MATCH('Working Sheet'!J$1,products!$A$1:$G$1,0))</f>
        <v>M</v>
      </c>
      <c r="K828" s="7">
        <f>INDEX(products!$A$1:$G$49,MATCH('Working Sheet'!$D828,products!$A$1:$A$49,0),MATCH('Working Sheet'!K$1,products!$A$1:$G$1,0))</f>
        <v>0.5</v>
      </c>
      <c r="L828" s="8">
        <f>INDEX(products!$A$1:$G$49,MATCH('Working Sheet'!$D828,products!$A$1:$A$49,0),MATCH('Working Sheet'!L$1,products!$A$1:$G$1,0))</f>
        <v>8.25</v>
      </c>
      <c r="M828" s="8">
        <f t="shared" si="36"/>
        <v>41.25</v>
      </c>
      <c r="N828" s="4" t="str">
        <f t="shared" si="37"/>
        <v>Excelsa</v>
      </c>
      <c r="O828" t="str">
        <f t="shared" si="38"/>
        <v>Medium</v>
      </c>
      <c r="P828" t="str">
        <f>_xlfn.XLOOKUP(C828,customers!$A$1:$A$1001,customers!$I$1:$I$1001,0)</f>
        <v>Yes</v>
      </c>
    </row>
    <row r="829" spans="1:16" x14ac:dyDescent="0.3">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INDEX(products!$A$1:$G$49,MATCH('Working Sheet'!$D829,products!$A$1:$A$49,0),MATCH('Working Sheet'!I$1,products!$A$1:$G$1,0))</f>
        <v>Exc</v>
      </c>
      <c r="J829" t="str">
        <f>INDEX(products!$A$1:$G$49,MATCH('Working Sheet'!$D829,products!$A$1:$A$49,0),MATCH('Working Sheet'!J$1,products!$A$1:$G$1,0))</f>
        <v>M</v>
      </c>
      <c r="K829" s="7">
        <f>INDEX(products!$A$1:$G$49,MATCH('Working Sheet'!$D829,products!$A$1:$A$49,0),MATCH('Working Sheet'!K$1,products!$A$1:$G$1,0))</f>
        <v>0.2</v>
      </c>
      <c r="L829" s="8">
        <f>INDEX(products!$A$1:$G$49,MATCH('Working Sheet'!$D829,products!$A$1:$A$49,0),MATCH('Working Sheet'!L$1,products!$A$1:$G$1,0))</f>
        <v>4.125</v>
      </c>
      <c r="M829" s="8">
        <f t="shared" si="36"/>
        <v>20.625</v>
      </c>
      <c r="N829" s="4" t="str">
        <f t="shared" si="37"/>
        <v>Excelsa</v>
      </c>
      <c r="O829" t="str">
        <f t="shared" si="38"/>
        <v>Medium</v>
      </c>
      <c r="P829" t="str">
        <f>_xlfn.XLOOKUP(C829,customers!$A$1:$A$1001,customers!$I$1:$I$1001,0)</f>
        <v>No</v>
      </c>
    </row>
    <row r="830" spans="1:16" x14ac:dyDescent="0.3">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INDEX(products!$A$1:$G$49,MATCH('Working Sheet'!$D830,products!$A$1:$A$49,0),MATCH('Working Sheet'!I$1,products!$A$1:$G$1,0))</f>
        <v>Ara</v>
      </c>
      <c r="J830" t="str">
        <f>INDEX(products!$A$1:$G$49,MATCH('Working Sheet'!$D830,products!$A$1:$A$49,0),MATCH('Working Sheet'!J$1,products!$A$1:$G$1,0))</f>
        <v>D</v>
      </c>
      <c r="K830" s="7">
        <f>INDEX(products!$A$1:$G$49,MATCH('Working Sheet'!$D830,products!$A$1:$A$49,0),MATCH('Working Sheet'!K$1,products!$A$1:$G$1,0))</f>
        <v>2.5</v>
      </c>
      <c r="L830" s="8">
        <f>INDEX(products!$A$1:$G$49,MATCH('Working Sheet'!$D830,products!$A$1:$A$49,0),MATCH('Working Sheet'!L$1,products!$A$1:$G$1,0))</f>
        <v>22.884999999999998</v>
      </c>
      <c r="M830" s="8">
        <f t="shared" si="36"/>
        <v>137.31</v>
      </c>
      <c r="N830" s="4" t="str">
        <f t="shared" si="37"/>
        <v>Arabica</v>
      </c>
      <c r="O830" t="str">
        <f t="shared" si="38"/>
        <v>Dark</v>
      </c>
      <c r="P830" t="str">
        <f>_xlfn.XLOOKUP(C830,customers!$A$1:$A$1001,customers!$I$1:$I$1001,0)</f>
        <v>Yes</v>
      </c>
    </row>
    <row r="831" spans="1:16" x14ac:dyDescent="0.3">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INDEX(products!$A$1:$G$49,MATCH('Working Sheet'!$D831,products!$A$1:$A$49,0),MATCH('Working Sheet'!I$1,products!$A$1:$G$1,0))</f>
        <v>Ara</v>
      </c>
      <c r="J831" t="str">
        <f>INDEX(products!$A$1:$G$49,MATCH('Working Sheet'!$D831,products!$A$1:$A$49,0),MATCH('Working Sheet'!J$1,products!$A$1:$G$1,0))</f>
        <v>D</v>
      </c>
      <c r="K831" s="7">
        <f>INDEX(products!$A$1:$G$49,MATCH('Working Sheet'!$D831,products!$A$1:$A$49,0),MATCH('Working Sheet'!K$1,products!$A$1:$G$1,0))</f>
        <v>0.2</v>
      </c>
      <c r="L831" s="8">
        <f>INDEX(products!$A$1:$G$49,MATCH('Working Sheet'!$D831,products!$A$1:$A$49,0),MATCH('Working Sheet'!L$1,products!$A$1:$G$1,0))</f>
        <v>2.9849999999999999</v>
      </c>
      <c r="M831" s="8">
        <f t="shared" si="36"/>
        <v>2.9849999999999999</v>
      </c>
      <c r="N831" s="4" t="str">
        <f t="shared" si="37"/>
        <v>Arabica</v>
      </c>
      <c r="O831" t="str">
        <f t="shared" si="38"/>
        <v>Dark</v>
      </c>
      <c r="P831" t="str">
        <f>_xlfn.XLOOKUP(C831,customers!$A$1:$A$1001,customers!$I$1:$I$1001,0)</f>
        <v>No</v>
      </c>
    </row>
    <row r="832" spans="1:16" x14ac:dyDescent="0.3">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INDEX(products!$A$1:$G$49,MATCH('Working Sheet'!$D832,products!$A$1:$A$49,0),MATCH('Working Sheet'!I$1,products!$A$1:$G$1,0))</f>
        <v>Exc</v>
      </c>
      <c r="J832" t="str">
        <f>INDEX(products!$A$1:$G$49,MATCH('Working Sheet'!$D832,products!$A$1:$A$49,0),MATCH('Working Sheet'!J$1,products!$A$1:$G$1,0))</f>
        <v>M</v>
      </c>
      <c r="K832" s="7">
        <f>INDEX(products!$A$1:$G$49,MATCH('Working Sheet'!$D832,products!$A$1:$A$49,0),MATCH('Working Sheet'!K$1,products!$A$1:$G$1,0))</f>
        <v>1</v>
      </c>
      <c r="L832" s="8">
        <f>INDEX(products!$A$1:$G$49,MATCH('Working Sheet'!$D832,products!$A$1:$A$49,0),MATCH('Working Sheet'!L$1,products!$A$1:$G$1,0))</f>
        <v>13.75</v>
      </c>
      <c r="M832" s="8">
        <f t="shared" si="36"/>
        <v>27.5</v>
      </c>
      <c r="N832" s="4" t="str">
        <f t="shared" si="37"/>
        <v>Excelsa</v>
      </c>
      <c r="O832" t="str">
        <f t="shared" si="38"/>
        <v>Medium</v>
      </c>
      <c r="P832" t="str">
        <f>_xlfn.XLOOKUP(C832,customers!$A$1:$A$1001,customers!$I$1:$I$1001,0)</f>
        <v>No</v>
      </c>
    </row>
    <row r="833" spans="1:16" x14ac:dyDescent="0.3">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INDEX(products!$A$1:$G$49,MATCH('Working Sheet'!$D833,products!$A$1:$A$49,0),MATCH('Working Sheet'!I$1,products!$A$1:$G$1,0))</f>
        <v>Ara</v>
      </c>
      <c r="J833" t="str">
        <f>INDEX(products!$A$1:$G$49,MATCH('Working Sheet'!$D833,products!$A$1:$A$49,0),MATCH('Working Sheet'!J$1,products!$A$1:$G$1,0))</f>
        <v>D</v>
      </c>
      <c r="K833" s="7">
        <f>INDEX(products!$A$1:$G$49,MATCH('Working Sheet'!$D833,products!$A$1:$A$49,0),MATCH('Working Sheet'!K$1,products!$A$1:$G$1,0))</f>
        <v>0.2</v>
      </c>
      <c r="L833" s="8">
        <f>INDEX(products!$A$1:$G$49,MATCH('Working Sheet'!$D833,products!$A$1:$A$49,0),MATCH('Working Sheet'!L$1,products!$A$1:$G$1,0))</f>
        <v>2.9849999999999999</v>
      </c>
      <c r="M833" s="8">
        <f t="shared" si="36"/>
        <v>5.97</v>
      </c>
      <c r="N833" s="4" t="str">
        <f t="shared" si="37"/>
        <v>Arabica</v>
      </c>
      <c r="O833" t="str">
        <f t="shared" si="38"/>
        <v>Dark</v>
      </c>
      <c r="P833" t="str">
        <f>_xlfn.XLOOKUP(C833,customers!$A$1:$A$1001,customers!$I$1:$I$1001,0)</f>
        <v>No</v>
      </c>
    </row>
    <row r="834" spans="1:16" x14ac:dyDescent="0.3">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INDEX(products!$A$1:$G$49,MATCH('Working Sheet'!$D834,products!$A$1:$A$49,0),MATCH('Working Sheet'!I$1,products!$A$1:$G$1,0))</f>
        <v>Rob</v>
      </c>
      <c r="J834" t="str">
        <f>INDEX(products!$A$1:$G$49,MATCH('Working Sheet'!$D834,products!$A$1:$A$49,0),MATCH('Working Sheet'!J$1,products!$A$1:$G$1,0))</f>
        <v>M</v>
      </c>
      <c r="K834" s="7">
        <f>INDEX(products!$A$1:$G$49,MATCH('Working Sheet'!$D834,products!$A$1:$A$49,0),MATCH('Working Sheet'!K$1,products!$A$1:$G$1,0))</f>
        <v>1</v>
      </c>
      <c r="L834" s="8">
        <f>INDEX(products!$A$1:$G$49,MATCH('Working Sheet'!$D834,products!$A$1:$A$49,0),MATCH('Working Sheet'!L$1,products!$A$1:$G$1,0))</f>
        <v>9.9499999999999993</v>
      </c>
      <c r="M834" s="8">
        <f t="shared" si="36"/>
        <v>59.699999999999996</v>
      </c>
      <c r="N834" s="4" t="str">
        <f t="shared" si="37"/>
        <v>Robusta</v>
      </c>
      <c r="O834" t="str">
        <f t="shared" si="38"/>
        <v>Medium</v>
      </c>
      <c r="P834" t="str">
        <f>_xlfn.XLOOKUP(C834,customers!$A$1:$A$1001,customers!$I$1:$I$1001,0)</f>
        <v>No</v>
      </c>
    </row>
    <row r="835" spans="1:16" x14ac:dyDescent="0.3">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INDEX(products!$A$1:$G$49,MATCH('Working Sheet'!$D835,products!$A$1:$A$49,0),MATCH('Working Sheet'!I$1,products!$A$1:$G$1,0))</f>
        <v>Rob</v>
      </c>
      <c r="J835" t="str">
        <f>INDEX(products!$A$1:$G$49,MATCH('Working Sheet'!$D835,products!$A$1:$A$49,0),MATCH('Working Sheet'!J$1,products!$A$1:$G$1,0))</f>
        <v>D</v>
      </c>
      <c r="K835" s="7">
        <f>INDEX(products!$A$1:$G$49,MATCH('Working Sheet'!$D835,products!$A$1:$A$49,0),MATCH('Working Sheet'!K$1,products!$A$1:$G$1,0))</f>
        <v>2.5</v>
      </c>
      <c r="L835" s="8">
        <f>INDEX(products!$A$1:$G$49,MATCH('Working Sheet'!$D835,products!$A$1:$A$49,0),MATCH('Working Sheet'!L$1,products!$A$1:$G$1,0))</f>
        <v>20.584999999999997</v>
      </c>
      <c r="M835" s="8">
        <f t="shared" ref="M835:M898" si="39">L835*E835</f>
        <v>82.339999999999989</v>
      </c>
      <c r="N835" s="4"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3">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INDEX(products!$A$1:$G$49,MATCH('Working Sheet'!$D836,products!$A$1:$A$49,0),MATCH('Working Sheet'!I$1,products!$A$1:$G$1,0))</f>
        <v>Ara</v>
      </c>
      <c r="J836" t="str">
        <f>INDEX(products!$A$1:$G$49,MATCH('Working Sheet'!$D836,products!$A$1:$A$49,0),MATCH('Working Sheet'!J$1,products!$A$1:$G$1,0))</f>
        <v>D</v>
      </c>
      <c r="K836" s="7">
        <f>INDEX(products!$A$1:$G$49,MATCH('Working Sheet'!$D836,products!$A$1:$A$49,0),MATCH('Working Sheet'!K$1,products!$A$1:$G$1,0))</f>
        <v>2.5</v>
      </c>
      <c r="L836" s="8">
        <f>INDEX(products!$A$1:$G$49,MATCH('Working Sheet'!$D836,products!$A$1:$A$49,0),MATCH('Working Sheet'!L$1,products!$A$1:$G$1,0))</f>
        <v>22.884999999999998</v>
      </c>
      <c r="M836" s="8">
        <f t="shared" si="39"/>
        <v>22.884999999999998</v>
      </c>
      <c r="N836" s="4" t="str">
        <f t="shared" si="40"/>
        <v>Arabica</v>
      </c>
      <c r="O836" t="str">
        <f t="shared" si="41"/>
        <v>Dark</v>
      </c>
      <c r="P836" t="str">
        <f>_xlfn.XLOOKUP(C836,customers!$A$1:$A$1001,customers!$I$1:$I$1001,0)</f>
        <v>No</v>
      </c>
    </row>
    <row r="837" spans="1:16" x14ac:dyDescent="0.3">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INDEX(products!$A$1:$G$49,MATCH('Working Sheet'!$D837,products!$A$1:$A$49,0),MATCH('Working Sheet'!I$1,products!$A$1:$G$1,0))</f>
        <v>Exc</v>
      </c>
      <c r="J837" t="str">
        <f>INDEX(products!$A$1:$G$49,MATCH('Working Sheet'!$D837,products!$A$1:$A$49,0),MATCH('Working Sheet'!J$1,products!$A$1:$G$1,0))</f>
        <v>L</v>
      </c>
      <c r="K837" s="7">
        <f>INDEX(products!$A$1:$G$49,MATCH('Working Sheet'!$D837,products!$A$1:$A$49,0),MATCH('Working Sheet'!K$1,products!$A$1:$G$1,0))</f>
        <v>0.5</v>
      </c>
      <c r="L837" s="8">
        <f>INDEX(products!$A$1:$G$49,MATCH('Working Sheet'!$D837,products!$A$1:$A$49,0),MATCH('Working Sheet'!L$1,products!$A$1:$G$1,0))</f>
        <v>8.91</v>
      </c>
      <c r="M837" s="8">
        <f t="shared" si="39"/>
        <v>8.91</v>
      </c>
      <c r="N837" s="4" t="str">
        <f t="shared" si="40"/>
        <v>Excelsa</v>
      </c>
      <c r="O837" t="str">
        <f t="shared" si="41"/>
        <v>Light</v>
      </c>
      <c r="P837" t="str">
        <f>_xlfn.XLOOKUP(C837,customers!$A$1:$A$1001,customers!$I$1:$I$1001,0)</f>
        <v>Yes</v>
      </c>
    </row>
    <row r="838" spans="1:16" x14ac:dyDescent="0.3">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INDEX(products!$A$1:$G$49,MATCH('Working Sheet'!$D838,products!$A$1:$A$49,0),MATCH('Working Sheet'!I$1,products!$A$1:$G$1,0))</f>
        <v>Ara</v>
      </c>
      <c r="J838" t="str">
        <f>INDEX(products!$A$1:$G$49,MATCH('Working Sheet'!$D838,products!$A$1:$A$49,0),MATCH('Working Sheet'!J$1,products!$A$1:$G$1,0))</f>
        <v>D</v>
      </c>
      <c r="K838" s="7">
        <f>INDEX(products!$A$1:$G$49,MATCH('Working Sheet'!$D838,products!$A$1:$A$49,0),MATCH('Working Sheet'!K$1,products!$A$1:$G$1,0))</f>
        <v>0.2</v>
      </c>
      <c r="L838" s="8">
        <f>INDEX(products!$A$1:$G$49,MATCH('Working Sheet'!$D838,products!$A$1:$A$49,0),MATCH('Working Sheet'!L$1,products!$A$1:$G$1,0))</f>
        <v>2.9849999999999999</v>
      </c>
      <c r="M838" s="8">
        <f t="shared" si="39"/>
        <v>11.94</v>
      </c>
      <c r="N838" s="4" t="str">
        <f t="shared" si="40"/>
        <v>Arabica</v>
      </c>
      <c r="O838" t="str">
        <f t="shared" si="41"/>
        <v>Dark</v>
      </c>
      <c r="P838" t="str">
        <f>_xlfn.XLOOKUP(C838,customers!$A$1:$A$1001,customers!$I$1:$I$1001,0)</f>
        <v>No</v>
      </c>
    </row>
    <row r="839" spans="1:16" x14ac:dyDescent="0.3">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INDEX(products!$A$1:$G$49,MATCH('Working Sheet'!$D839,products!$A$1:$A$49,0),MATCH('Working Sheet'!I$1,products!$A$1:$G$1,0))</f>
        <v>Lib</v>
      </c>
      <c r="J839" t="str">
        <f>INDEX(products!$A$1:$G$49,MATCH('Working Sheet'!$D839,products!$A$1:$A$49,0),MATCH('Working Sheet'!J$1,products!$A$1:$G$1,0))</f>
        <v>M</v>
      </c>
      <c r="K839" s="7">
        <f>INDEX(products!$A$1:$G$49,MATCH('Working Sheet'!$D839,products!$A$1:$A$49,0),MATCH('Working Sheet'!K$1,products!$A$1:$G$1,0))</f>
        <v>2.5</v>
      </c>
      <c r="L839" s="8">
        <f>INDEX(products!$A$1:$G$49,MATCH('Working Sheet'!$D839,products!$A$1:$A$49,0),MATCH('Working Sheet'!L$1,products!$A$1:$G$1,0))</f>
        <v>33.464999999999996</v>
      </c>
      <c r="M839" s="8">
        <f t="shared" si="39"/>
        <v>100.39499999999998</v>
      </c>
      <c r="N839" s="4" t="str">
        <f t="shared" si="40"/>
        <v>Liberica</v>
      </c>
      <c r="O839" t="str">
        <f t="shared" si="41"/>
        <v>Medium</v>
      </c>
      <c r="P839" t="str">
        <f>_xlfn.XLOOKUP(C839,customers!$A$1:$A$1001,customers!$I$1:$I$1001,0)</f>
        <v>No</v>
      </c>
    </row>
    <row r="840" spans="1:16" x14ac:dyDescent="0.3">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INDEX(products!$A$1:$G$49,MATCH('Working Sheet'!$D840,products!$A$1:$A$49,0),MATCH('Working Sheet'!I$1,products!$A$1:$G$1,0))</f>
        <v>Ara</v>
      </c>
      <c r="J840" t="str">
        <f>INDEX(products!$A$1:$G$49,MATCH('Working Sheet'!$D840,products!$A$1:$A$49,0),MATCH('Working Sheet'!J$1,products!$A$1:$G$1,0))</f>
        <v>D</v>
      </c>
      <c r="K840" s="7">
        <f>INDEX(products!$A$1:$G$49,MATCH('Working Sheet'!$D840,products!$A$1:$A$49,0),MATCH('Working Sheet'!K$1,products!$A$1:$G$1,0))</f>
        <v>2.5</v>
      </c>
      <c r="L840" s="8">
        <f>INDEX(products!$A$1:$G$49,MATCH('Working Sheet'!$D840,products!$A$1:$A$49,0),MATCH('Working Sheet'!L$1,products!$A$1:$G$1,0))</f>
        <v>22.884999999999998</v>
      </c>
      <c r="M840" s="8">
        <f t="shared" si="39"/>
        <v>114.42499999999998</v>
      </c>
      <c r="N840" s="4" t="str">
        <f t="shared" si="40"/>
        <v>Arabica</v>
      </c>
      <c r="O840" t="str">
        <f t="shared" si="41"/>
        <v>Dark</v>
      </c>
      <c r="P840" t="str">
        <f>_xlfn.XLOOKUP(C840,customers!$A$1:$A$1001,customers!$I$1:$I$1001,0)</f>
        <v>No</v>
      </c>
    </row>
    <row r="841" spans="1:16" x14ac:dyDescent="0.3">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INDEX(products!$A$1:$G$49,MATCH('Working Sheet'!$D841,products!$A$1:$A$49,0),MATCH('Working Sheet'!I$1,products!$A$1:$G$1,0))</f>
        <v>Exc</v>
      </c>
      <c r="J841" t="str">
        <f>INDEX(products!$A$1:$G$49,MATCH('Working Sheet'!$D841,products!$A$1:$A$49,0),MATCH('Working Sheet'!J$1,products!$A$1:$G$1,0))</f>
        <v>M</v>
      </c>
      <c r="K841" s="7">
        <f>INDEX(products!$A$1:$G$49,MATCH('Working Sheet'!$D841,products!$A$1:$A$49,0),MATCH('Working Sheet'!K$1,products!$A$1:$G$1,0))</f>
        <v>0.5</v>
      </c>
      <c r="L841" s="8">
        <f>INDEX(products!$A$1:$G$49,MATCH('Working Sheet'!$D841,products!$A$1:$A$49,0),MATCH('Working Sheet'!L$1,products!$A$1:$G$1,0))</f>
        <v>8.25</v>
      </c>
      <c r="M841" s="8">
        <f t="shared" si="39"/>
        <v>41.25</v>
      </c>
      <c r="N841" s="4" t="str">
        <f t="shared" si="40"/>
        <v>Excelsa</v>
      </c>
      <c r="O841" t="str">
        <f t="shared" si="41"/>
        <v>Medium</v>
      </c>
      <c r="P841" t="str">
        <f>_xlfn.XLOOKUP(C841,customers!$A$1:$A$1001,customers!$I$1:$I$1001,0)</f>
        <v>No</v>
      </c>
    </row>
    <row r="842" spans="1:16" x14ac:dyDescent="0.3">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INDEX(products!$A$1:$G$49,MATCH('Working Sheet'!$D842,products!$A$1:$A$49,0),MATCH('Working Sheet'!I$1,products!$A$1:$G$1,0))</f>
        <v>Rob</v>
      </c>
      <c r="J842" t="str">
        <f>INDEX(products!$A$1:$G$49,MATCH('Working Sheet'!$D842,products!$A$1:$A$49,0),MATCH('Working Sheet'!J$1,products!$A$1:$G$1,0))</f>
        <v>L</v>
      </c>
      <c r="K842" s="7">
        <f>INDEX(products!$A$1:$G$49,MATCH('Working Sheet'!$D842,products!$A$1:$A$49,0),MATCH('Working Sheet'!K$1,products!$A$1:$G$1,0))</f>
        <v>0.5</v>
      </c>
      <c r="L842" s="8">
        <f>INDEX(products!$A$1:$G$49,MATCH('Working Sheet'!$D842,products!$A$1:$A$49,0),MATCH('Working Sheet'!L$1,products!$A$1:$G$1,0))</f>
        <v>7.169999999999999</v>
      </c>
      <c r="M842" s="8">
        <f t="shared" si="39"/>
        <v>28.679999999999996</v>
      </c>
      <c r="N842" s="4" t="str">
        <f t="shared" si="40"/>
        <v>Robusta</v>
      </c>
      <c r="O842" t="str">
        <f t="shared" si="41"/>
        <v>Light</v>
      </c>
      <c r="P842" t="str">
        <f>_xlfn.XLOOKUP(C842,customers!$A$1:$A$1001,customers!$I$1:$I$1001,0)</f>
        <v>Yes</v>
      </c>
    </row>
    <row r="843" spans="1:16" x14ac:dyDescent="0.3">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INDEX(products!$A$1:$G$49,MATCH('Working Sheet'!$D843,products!$A$1:$A$49,0),MATCH('Working Sheet'!I$1,products!$A$1:$G$1,0))</f>
        <v>Lib</v>
      </c>
      <c r="J843" t="str">
        <f>INDEX(products!$A$1:$G$49,MATCH('Working Sheet'!$D843,products!$A$1:$A$49,0),MATCH('Working Sheet'!J$1,products!$A$1:$G$1,0))</f>
        <v>M</v>
      </c>
      <c r="K843" s="7">
        <f>INDEX(products!$A$1:$G$49,MATCH('Working Sheet'!$D843,products!$A$1:$A$49,0),MATCH('Working Sheet'!K$1,products!$A$1:$G$1,0))</f>
        <v>0.2</v>
      </c>
      <c r="L843" s="8">
        <f>INDEX(products!$A$1:$G$49,MATCH('Working Sheet'!$D843,products!$A$1:$A$49,0),MATCH('Working Sheet'!L$1,products!$A$1:$G$1,0))</f>
        <v>4.3650000000000002</v>
      </c>
      <c r="M843" s="8">
        <f t="shared" si="39"/>
        <v>4.3650000000000002</v>
      </c>
      <c r="N843" s="4" t="str">
        <f t="shared" si="40"/>
        <v>Liberica</v>
      </c>
      <c r="O843" t="str">
        <f t="shared" si="41"/>
        <v>Medium</v>
      </c>
      <c r="P843" t="str">
        <f>_xlfn.XLOOKUP(C843,customers!$A$1:$A$1001,customers!$I$1:$I$1001,0)</f>
        <v>No</v>
      </c>
    </row>
    <row r="844" spans="1:16" x14ac:dyDescent="0.3">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INDEX(products!$A$1:$G$49,MATCH('Working Sheet'!$D844,products!$A$1:$A$49,0),MATCH('Working Sheet'!I$1,products!$A$1:$G$1,0))</f>
        <v>Exc</v>
      </c>
      <c r="J844" t="str">
        <f>INDEX(products!$A$1:$G$49,MATCH('Working Sheet'!$D844,products!$A$1:$A$49,0),MATCH('Working Sheet'!J$1,products!$A$1:$G$1,0))</f>
        <v>M</v>
      </c>
      <c r="K844" s="7">
        <f>INDEX(products!$A$1:$G$49,MATCH('Working Sheet'!$D844,products!$A$1:$A$49,0),MATCH('Working Sheet'!K$1,products!$A$1:$G$1,0))</f>
        <v>0.2</v>
      </c>
      <c r="L844" s="8">
        <f>INDEX(products!$A$1:$G$49,MATCH('Working Sheet'!$D844,products!$A$1:$A$49,0),MATCH('Working Sheet'!L$1,products!$A$1:$G$1,0))</f>
        <v>4.125</v>
      </c>
      <c r="M844" s="8">
        <f t="shared" si="39"/>
        <v>8.25</v>
      </c>
      <c r="N844" s="4" t="str">
        <f t="shared" si="40"/>
        <v>Excelsa</v>
      </c>
      <c r="O844" t="str">
        <f t="shared" si="41"/>
        <v>Medium</v>
      </c>
      <c r="P844" t="str">
        <f>_xlfn.XLOOKUP(C844,customers!$A$1:$A$1001,customers!$I$1:$I$1001,0)</f>
        <v>Yes</v>
      </c>
    </row>
    <row r="845" spans="1:16" x14ac:dyDescent="0.3">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INDEX(products!$A$1:$G$49,MATCH('Working Sheet'!$D845,products!$A$1:$A$49,0),MATCH('Working Sheet'!I$1,products!$A$1:$G$1,0))</f>
        <v>Exc</v>
      </c>
      <c r="J845" t="str">
        <f>INDEX(products!$A$1:$G$49,MATCH('Working Sheet'!$D845,products!$A$1:$A$49,0),MATCH('Working Sheet'!J$1,products!$A$1:$G$1,0))</f>
        <v>M</v>
      </c>
      <c r="K845" s="7">
        <f>INDEX(products!$A$1:$G$49,MATCH('Working Sheet'!$D845,products!$A$1:$A$49,0),MATCH('Working Sheet'!K$1,products!$A$1:$G$1,0))</f>
        <v>0.2</v>
      </c>
      <c r="L845" s="8">
        <f>INDEX(products!$A$1:$G$49,MATCH('Working Sheet'!$D845,products!$A$1:$A$49,0),MATCH('Working Sheet'!L$1,products!$A$1:$G$1,0))</f>
        <v>4.125</v>
      </c>
      <c r="M845" s="8">
        <f t="shared" si="39"/>
        <v>8.25</v>
      </c>
      <c r="N845" s="4" t="str">
        <f t="shared" si="40"/>
        <v>Excelsa</v>
      </c>
      <c r="O845" t="str">
        <f t="shared" si="41"/>
        <v>Medium</v>
      </c>
      <c r="P845" t="str">
        <f>_xlfn.XLOOKUP(C845,customers!$A$1:$A$1001,customers!$I$1:$I$1001,0)</f>
        <v>Yes</v>
      </c>
    </row>
    <row r="846" spans="1:16" x14ac:dyDescent="0.3">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INDEX(products!$A$1:$G$49,MATCH('Working Sheet'!$D846,products!$A$1:$A$49,0),MATCH('Working Sheet'!I$1,products!$A$1:$G$1,0))</f>
        <v>Ara</v>
      </c>
      <c r="J846" t="str">
        <f>INDEX(products!$A$1:$G$49,MATCH('Working Sheet'!$D846,products!$A$1:$A$49,0),MATCH('Working Sheet'!J$1,products!$A$1:$G$1,0))</f>
        <v>D</v>
      </c>
      <c r="K846" s="7">
        <f>INDEX(products!$A$1:$G$49,MATCH('Working Sheet'!$D846,products!$A$1:$A$49,0),MATCH('Working Sheet'!K$1,products!$A$1:$G$1,0))</f>
        <v>0.5</v>
      </c>
      <c r="L846" s="8">
        <f>INDEX(products!$A$1:$G$49,MATCH('Working Sheet'!$D846,products!$A$1:$A$49,0),MATCH('Working Sheet'!L$1,products!$A$1:$G$1,0))</f>
        <v>5.97</v>
      </c>
      <c r="M846" s="8">
        <f t="shared" si="39"/>
        <v>35.82</v>
      </c>
      <c r="N846" s="4" t="str">
        <f t="shared" si="40"/>
        <v>Arabica</v>
      </c>
      <c r="O846" t="str">
        <f t="shared" si="41"/>
        <v>Dark</v>
      </c>
      <c r="P846" t="str">
        <f>_xlfn.XLOOKUP(C846,customers!$A$1:$A$1001,customers!$I$1:$I$1001,0)</f>
        <v>Yes</v>
      </c>
    </row>
    <row r="847" spans="1:16" x14ac:dyDescent="0.3">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INDEX(products!$A$1:$G$49,MATCH('Working Sheet'!$D847,products!$A$1:$A$49,0),MATCH('Working Sheet'!I$1,products!$A$1:$G$1,0))</f>
        <v>Exc</v>
      </c>
      <c r="J847" t="str">
        <f>INDEX(products!$A$1:$G$49,MATCH('Working Sheet'!$D847,products!$A$1:$A$49,0),MATCH('Working Sheet'!J$1,products!$A$1:$G$1,0))</f>
        <v>D</v>
      </c>
      <c r="K847" s="7">
        <f>INDEX(products!$A$1:$G$49,MATCH('Working Sheet'!$D847,products!$A$1:$A$49,0),MATCH('Working Sheet'!K$1,products!$A$1:$G$1,0))</f>
        <v>2.5</v>
      </c>
      <c r="L847" s="8">
        <f>INDEX(products!$A$1:$G$49,MATCH('Working Sheet'!$D847,products!$A$1:$A$49,0),MATCH('Working Sheet'!L$1,products!$A$1:$G$1,0))</f>
        <v>27.945</v>
      </c>
      <c r="M847" s="8">
        <f t="shared" si="39"/>
        <v>167.67000000000002</v>
      </c>
      <c r="N847" s="4" t="str">
        <f t="shared" si="40"/>
        <v>Excelsa</v>
      </c>
      <c r="O847" t="str">
        <f t="shared" si="41"/>
        <v>Dark</v>
      </c>
      <c r="P847" t="str">
        <f>_xlfn.XLOOKUP(C847,customers!$A$1:$A$1001,customers!$I$1:$I$1001,0)</f>
        <v>No</v>
      </c>
    </row>
    <row r="848" spans="1:16" x14ac:dyDescent="0.3">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INDEX(products!$A$1:$G$49,MATCH('Working Sheet'!$D848,products!$A$1:$A$49,0),MATCH('Working Sheet'!I$1,products!$A$1:$G$1,0))</f>
        <v>Ara</v>
      </c>
      <c r="J848" t="str">
        <f>INDEX(products!$A$1:$G$49,MATCH('Working Sheet'!$D848,products!$A$1:$A$49,0),MATCH('Working Sheet'!J$1,products!$A$1:$G$1,0))</f>
        <v>M</v>
      </c>
      <c r="K848" s="7">
        <f>INDEX(products!$A$1:$G$49,MATCH('Working Sheet'!$D848,products!$A$1:$A$49,0),MATCH('Working Sheet'!K$1,products!$A$1:$G$1,0))</f>
        <v>2.5</v>
      </c>
      <c r="L848" s="8">
        <f>INDEX(products!$A$1:$G$49,MATCH('Working Sheet'!$D848,products!$A$1:$A$49,0),MATCH('Working Sheet'!L$1,products!$A$1:$G$1,0))</f>
        <v>25.874999999999996</v>
      </c>
      <c r="M848" s="8">
        <f t="shared" si="39"/>
        <v>51.749999999999993</v>
      </c>
      <c r="N848" s="4" t="str">
        <f t="shared" si="40"/>
        <v>Arabica</v>
      </c>
      <c r="O848" t="str">
        <f t="shared" si="41"/>
        <v>Medium</v>
      </c>
      <c r="P848" t="str">
        <f>_xlfn.XLOOKUP(C848,customers!$A$1:$A$1001,customers!$I$1:$I$1001,0)</f>
        <v>Yes</v>
      </c>
    </row>
    <row r="849" spans="1:16" x14ac:dyDescent="0.3">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INDEX(products!$A$1:$G$49,MATCH('Working Sheet'!$D849,products!$A$1:$A$49,0),MATCH('Working Sheet'!I$1,products!$A$1:$G$1,0))</f>
        <v>Ara</v>
      </c>
      <c r="J849" t="str">
        <f>INDEX(products!$A$1:$G$49,MATCH('Working Sheet'!$D849,products!$A$1:$A$49,0),MATCH('Working Sheet'!J$1,products!$A$1:$G$1,0))</f>
        <v>D</v>
      </c>
      <c r="K849" s="7">
        <f>INDEX(products!$A$1:$G$49,MATCH('Working Sheet'!$D849,products!$A$1:$A$49,0),MATCH('Working Sheet'!K$1,products!$A$1:$G$1,0))</f>
        <v>0.2</v>
      </c>
      <c r="L849" s="8">
        <f>INDEX(products!$A$1:$G$49,MATCH('Working Sheet'!$D849,products!$A$1:$A$49,0),MATCH('Working Sheet'!L$1,products!$A$1:$G$1,0))</f>
        <v>2.9849999999999999</v>
      </c>
      <c r="M849" s="8">
        <f t="shared" si="39"/>
        <v>8.9550000000000001</v>
      </c>
      <c r="N849" s="4" t="str">
        <f t="shared" si="40"/>
        <v>Arabica</v>
      </c>
      <c r="O849" t="str">
        <f t="shared" si="41"/>
        <v>Dark</v>
      </c>
      <c r="P849" t="str">
        <f>_xlfn.XLOOKUP(C849,customers!$A$1:$A$1001,customers!$I$1:$I$1001,0)</f>
        <v>Yes</v>
      </c>
    </row>
    <row r="850" spans="1:16" x14ac:dyDescent="0.3">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INDEX(products!$A$1:$G$49,MATCH('Working Sheet'!$D850,products!$A$1:$A$49,0),MATCH('Working Sheet'!I$1,products!$A$1:$G$1,0))</f>
        <v>Exc</v>
      </c>
      <c r="J850" t="str">
        <f>INDEX(products!$A$1:$G$49,MATCH('Working Sheet'!$D850,products!$A$1:$A$49,0),MATCH('Working Sheet'!J$1,products!$A$1:$G$1,0))</f>
        <v>L</v>
      </c>
      <c r="K850" s="7">
        <f>INDEX(products!$A$1:$G$49,MATCH('Working Sheet'!$D850,products!$A$1:$A$49,0),MATCH('Working Sheet'!K$1,products!$A$1:$G$1,0))</f>
        <v>0.5</v>
      </c>
      <c r="L850" s="8">
        <f>INDEX(products!$A$1:$G$49,MATCH('Working Sheet'!$D850,products!$A$1:$A$49,0),MATCH('Working Sheet'!L$1,products!$A$1:$G$1,0))</f>
        <v>8.91</v>
      </c>
      <c r="M850" s="8">
        <f t="shared" si="39"/>
        <v>53.46</v>
      </c>
      <c r="N850" s="4" t="str">
        <f t="shared" si="40"/>
        <v>Excelsa</v>
      </c>
      <c r="O850" t="str">
        <f t="shared" si="41"/>
        <v>Light</v>
      </c>
      <c r="P850" t="str">
        <f>_xlfn.XLOOKUP(C850,customers!$A$1:$A$1001,customers!$I$1:$I$1001,0)</f>
        <v>No</v>
      </c>
    </row>
    <row r="851" spans="1:16" x14ac:dyDescent="0.3">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INDEX(products!$A$1:$G$49,MATCH('Working Sheet'!$D851,products!$A$1:$A$49,0),MATCH('Working Sheet'!I$1,products!$A$1:$G$1,0))</f>
        <v>Ara</v>
      </c>
      <c r="J851" t="str">
        <f>INDEX(products!$A$1:$G$49,MATCH('Working Sheet'!$D851,products!$A$1:$A$49,0),MATCH('Working Sheet'!J$1,products!$A$1:$G$1,0))</f>
        <v>L</v>
      </c>
      <c r="K851" s="7">
        <f>INDEX(products!$A$1:$G$49,MATCH('Working Sheet'!$D851,products!$A$1:$A$49,0),MATCH('Working Sheet'!K$1,products!$A$1:$G$1,0))</f>
        <v>0.2</v>
      </c>
      <c r="L851" s="8">
        <f>INDEX(products!$A$1:$G$49,MATCH('Working Sheet'!$D851,products!$A$1:$A$49,0),MATCH('Working Sheet'!L$1,products!$A$1:$G$1,0))</f>
        <v>3.8849999999999998</v>
      </c>
      <c r="M851" s="8">
        <f t="shared" si="39"/>
        <v>23.31</v>
      </c>
      <c r="N851" s="4" t="str">
        <f t="shared" si="40"/>
        <v>Arabica</v>
      </c>
      <c r="O851" t="str">
        <f t="shared" si="41"/>
        <v>Light</v>
      </c>
      <c r="P851" t="str">
        <f>_xlfn.XLOOKUP(C851,customers!$A$1:$A$1001,customers!$I$1:$I$1001,0)</f>
        <v>Yes</v>
      </c>
    </row>
    <row r="852" spans="1:16" x14ac:dyDescent="0.3">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INDEX(products!$A$1:$G$49,MATCH('Working Sheet'!$D852,products!$A$1:$A$49,0),MATCH('Working Sheet'!I$1,products!$A$1:$G$1,0))</f>
        <v>Ara</v>
      </c>
      <c r="J852" t="str">
        <f>INDEX(products!$A$1:$G$49,MATCH('Working Sheet'!$D852,products!$A$1:$A$49,0),MATCH('Working Sheet'!J$1,products!$A$1:$G$1,0))</f>
        <v>M</v>
      </c>
      <c r="K852" s="7">
        <f>INDEX(products!$A$1:$G$49,MATCH('Working Sheet'!$D852,products!$A$1:$A$49,0),MATCH('Working Sheet'!K$1,products!$A$1:$G$1,0))</f>
        <v>0.2</v>
      </c>
      <c r="L852" s="8">
        <f>INDEX(products!$A$1:$G$49,MATCH('Working Sheet'!$D852,products!$A$1:$A$49,0),MATCH('Working Sheet'!L$1,products!$A$1:$G$1,0))</f>
        <v>3.375</v>
      </c>
      <c r="M852" s="8">
        <f t="shared" si="39"/>
        <v>6.75</v>
      </c>
      <c r="N852" s="4" t="str">
        <f t="shared" si="40"/>
        <v>Arabica</v>
      </c>
      <c r="O852" t="str">
        <f t="shared" si="41"/>
        <v>Medium</v>
      </c>
      <c r="P852" t="str">
        <f>_xlfn.XLOOKUP(C852,customers!$A$1:$A$1001,customers!$I$1:$I$1001,0)</f>
        <v>Yes</v>
      </c>
    </row>
    <row r="853" spans="1:16" x14ac:dyDescent="0.3">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INDEX(products!$A$1:$G$49,MATCH('Working Sheet'!$D853,products!$A$1:$A$49,0),MATCH('Working Sheet'!I$1,products!$A$1:$G$1,0))</f>
        <v>Lib</v>
      </c>
      <c r="J853" t="str">
        <f>INDEX(products!$A$1:$G$49,MATCH('Working Sheet'!$D853,products!$A$1:$A$49,0),MATCH('Working Sheet'!J$1,products!$A$1:$G$1,0))</f>
        <v>D</v>
      </c>
      <c r="K853" s="7">
        <f>INDEX(products!$A$1:$G$49,MATCH('Working Sheet'!$D853,products!$A$1:$A$49,0),MATCH('Working Sheet'!K$1,products!$A$1:$G$1,0))</f>
        <v>0.5</v>
      </c>
      <c r="L853" s="8">
        <f>INDEX(products!$A$1:$G$49,MATCH('Working Sheet'!$D853,products!$A$1:$A$49,0),MATCH('Working Sheet'!L$1,products!$A$1:$G$1,0))</f>
        <v>7.77</v>
      </c>
      <c r="M853" s="8">
        <f t="shared" si="39"/>
        <v>7.77</v>
      </c>
      <c r="N853" s="4" t="str">
        <f t="shared" si="40"/>
        <v>Liberica</v>
      </c>
      <c r="O853" t="str">
        <f t="shared" si="41"/>
        <v>Dark</v>
      </c>
      <c r="P853" t="str">
        <f>_xlfn.XLOOKUP(C853,customers!$A$1:$A$1001,customers!$I$1:$I$1001,0)</f>
        <v>Yes</v>
      </c>
    </row>
    <row r="854" spans="1:16" x14ac:dyDescent="0.3">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INDEX(products!$A$1:$G$49,MATCH('Working Sheet'!$D854,products!$A$1:$A$49,0),MATCH('Working Sheet'!I$1,products!$A$1:$G$1,0))</f>
        <v>Lib</v>
      </c>
      <c r="J854" t="str">
        <f>INDEX(products!$A$1:$G$49,MATCH('Working Sheet'!$D854,products!$A$1:$A$49,0),MATCH('Working Sheet'!J$1,products!$A$1:$G$1,0))</f>
        <v>D</v>
      </c>
      <c r="K854" s="7">
        <f>INDEX(products!$A$1:$G$49,MATCH('Working Sheet'!$D854,products!$A$1:$A$49,0),MATCH('Working Sheet'!K$1,products!$A$1:$G$1,0))</f>
        <v>2.5</v>
      </c>
      <c r="L854" s="8">
        <f>INDEX(products!$A$1:$G$49,MATCH('Working Sheet'!$D854,products!$A$1:$A$49,0),MATCH('Working Sheet'!L$1,products!$A$1:$G$1,0))</f>
        <v>29.784999999999997</v>
      </c>
      <c r="M854" s="8">
        <f t="shared" si="39"/>
        <v>119.13999999999999</v>
      </c>
      <c r="N854" s="4" t="str">
        <f t="shared" si="40"/>
        <v>Liberica</v>
      </c>
      <c r="O854" t="str">
        <f t="shared" si="41"/>
        <v>Dark</v>
      </c>
      <c r="P854" t="str">
        <f>_xlfn.XLOOKUP(C854,customers!$A$1:$A$1001,customers!$I$1:$I$1001,0)</f>
        <v>Yes</v>
      </c>
    </row>
    <row r="855" spans="1:16" x14ac:dyDescent="0.3">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INDEX(products!$A$1:$G$49,MATCH('Working Sheet'!$D855,products!$A$1:$A$49,0),MATCH('Working Sheet'!I$1,products!$A$1:$G$1,0))</f>
        <v>Ara</v>
      </c>
      <c r="J855" t="str">
        <f>INDEX(products!$A$1:$G$49,MATCH('Working Sheet'!$D855,products!$A$1:$A$49,0),MATCH('Working Sheet'!J$1,products!$A$1:$G$1,0))</f>
        <v>D</v>
      </c>
      <c r="K855" s="7">
        <f>INDEX(products!$A$1:$G$49,MATCH('Working Sheet'!$D855,products!$A$1:$A$49,0),MATCH('Working Sheet'!K$1,products!$A$1:$G$1,0))</f>
        <v>1</v>
      </c>
      <c r="L855" s="8">
        <f>INDEX(products!$A$1:$G$49,MATCH('Working Sheet'!$D855,products!$A$1:$A$49,0),MATCH('Working Sheet'!L$1,products!$A$1:$G$1,0))</f>
        <v>9.9499999999999993</v>
      </c>
      <c r="M855" s="8">
        <f t="shared" si="39"/>
        <v>19.899999999999999</v>
      </c>
      <c r="N855" s="4" t="str">
        <f t="shared" si="40"/>
        <v>Arabica</v>
      </c>
      <c r="O855" t="str">
        <f t="shared" si="41"/>
        <v>Dark</v>
      </c>
      <c r="P855" t="str">
        <f>_xlfn.XLOOKUP(C855,customers!$A$1:$A$1001,customers!$I$1:$I$1001,0)</f>
        <v>No</v>
      </c>
    </row>
    <row r="856" spans="1:16" x14ac:dyDescent="0.3">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INDEX(products!$A$1:$G$49,MATCH('Working Sheet'!$D856,products!$A$1:$A$49,0),MATCH('Working Sheet'!I$1,products!$A$1:$G$1,0))</f>
        <v>Rob</v>
      </c>
      <c r="J856" t="str">
        <f>INDEX(products!$A$1:$G$49,MATCH('Working Sheet'!$D856,products!$A$1:$A$49,0),MATCH('Working Sheet'!J$1,products!$A$1:$G$1,0))</f>
        <v>L</v>
      </c>
      <c r="K856" s="7">
        <f>INDEX(products!$A$1:$G$49,MATCH('Working Sheet'!$D856,products!$A$1:$A$49,0),MATCH('Working Sheet'!K$1,products!$A$1:$G$1,0))</f>
        <v>0.5</v>
      </c>
      <c r="L856" s="8">
        <f>INDEX(products!$A$1:$G$49,MATCH('Working Sheet'!$D856,products!$A$1:$A$49,0),MATCH('Working Sheet'!L$1,products!$A$1:$G$1,0))</f>
        <v>7.169999999999999</v>
      </c>
      <c r="M856" s="8">
        <f t="shared" si="39"/>
        <v>35.849999999999994</v>
      </c>
      <c r="N856" s="4" t="str">
        <f t="shared" si="40"/>
        <v>Robusta</v>
      </c>
      <c r="O856" t="str">
        <f t="shared" si="41"/>
        <v>Light</v>
      </c>
      <c r="P856" t="str">
        <f>_xlfn.XLOOKUP(C856,customers!$A$1:$A$1001,customers!$I$1:$I$1001,0)</f>
        <v>Yes</v>
      </c>
    </row>
    <row r="857" spans="1:16" x14ac:dyDescent="0.3">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INDEX(products!$A$1:$G$49,MATCH('Working Sheet'!$D857,products!$A$1:$A$49,0),MATCH('Working Sheet'!I$1,products!$A$1:$G$1,0))</f>
        <v>Lib</v>
      </c>
      <c r="J857" t="str">
        <f>INDEX(products!$A$1:$G$49,MATCH('Working Sheet'!$D857,products!$A$1:$A$49,0),MATCH('Working Sheet'!J$1,products!$A$1:$G$1,0))</f>
        <v>D</v>
      </c>
      <c r="K857" s="7">
        <f>INDEX(products!$A$1:$G$49,MATCH('Working Sheet'!$D857,products!$A$1:$A$49,0),MATCH('Working Sheet'!K$1,products!$A$1:$G$1,0))</f>
        <v>2.5</v>
      </c>
      <c r="L857" s="8">
        <f>INDEX(products!$A$1:$G$49,MATCH('Working Sheet'!$D857,products!$A$1:$A$49,0),MATCH('Working Sheet'!L$1,products!$A$1:$G$1,0))</f>
        <v>29.784999999999997</v>
      </c>
      <c r="M857" s="8">
        <f t="shared" si="39"/>
        <v>89.35499999999999</v>
      </c>
      <c r="N857" s="4" t="str">
        <f t="shared" si="40"/>
        <v>Liberica</v>
      </c>
      <c r="O857" t="str">
        <f t="shared" si="41"/>
        <v>Dark</v>
      </c>
      <c r="P857" t="str">
        <f>_xlfn.XLOOKUP(C857,customers!$A$1:$A$1001,customers!$I$1:$I$1001,0)</f>
        <v>No</v>
      </c>
    </row>
    <row r="858" spans="1:16" x14ac:dyDescent="0.3">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INDEX(products!$A$1:$G$49,MATCH('Working Sheet'!$D858,products!$A$1:$A$49,0),MATCH('Working Sheet'!I$1,products!$A$1:$G$1,0))</f>
        <v>Lib</v>
      </c>
      <c r="J858" t="str">
        <f>INDEX(products!$A$1:$G$49,MATCH('Working Sheet'!$D858,products!$A$1:$A$49,0),MATCH('Working Sheet'!J$1,products!$A$1:$G$1,0))</f>
        <v>M</v>
      </c>
      <c r="K858" s="7">
        <f>INDEX(products!$A$1:$G$49,MATCH('Working Sheet'!$D858,products!$A$1:$A$49,0),MATCH('Working Sheet'!K$1,products!$A$1:$G$1,0))</f>
        <v>0.2</v>
      </c>
      <c r="L858" s="8">
        <f>INDEX(products!$A$1:$G$49,MATCH('Working Sheet'!$D858,products!$A$1:$A$49,0),MATCH('Working Sheet'!L$1,products!$A$1:$G$1,0))</f>
        <v>4.3650000000000002</v>
      </c>
      <c r="M858" s="8">
        <f t="shared" si="39"/>
        <v>8.73</v>
      </c>
      <c r="N858" s="4" t="str">
        <f t="shared" si="40"/>
        <v>Liberica</v>
      </c>
      <c r="O858" t="str">
        <f t="shared" si="41"/>
        <v>Medium</v>
      </c>
      <c r="P858" t="str">
        <f>_xlfn.XLOOKUP(C858,customers!$A$1:$A$1001,customers!$I$1:$I$1001,0)</f>
        <v>Yes</v>
      </c>
    </row>
    <row r="859" spans="1:16" x14ac:dyDescent="0.3">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INDEX(products!$A$1:$G$49,MATCH('Working Sheet'!$D859,products!$A$1:$A$49,0),MATCH('Working Sheet'!I$1,products!$A$1:$G$1,0))</f>
        <v>Rob</v>
      </c>
      <c r="J859" t="str">
        <f>INDEX(products!$A$1:$G$49,MATCH('Working Sheet'!$D859,products!$A$1:$A$49,0),MATCH('Working Sheet'!J$1,products!$A$1:$G$1,0))</f>
        <v>L</v>
      </c>
      <c r="K859" s="7">
        <f>INDEX(products!$A$1:$G$49,MATCH('Working Sheet'!$D859,products!$A$1:$A$49,0),MATCH('Working Sheet'!K$1,products!$A$1:$G$1,0))</f>
        <v>2.5</v>
      </c>
      <c r="L859" s="8">
        <f>INDEX(products!$A$1:$G$49,MATCH('Working Sheet'!$D859,products!$A$1:$A$49,0),MATCH('Working Sheet'!L$1,products!$A$1:$G$1,0))</f>
        <v>27.484999999999996</v>
      </c>
      <c r="M859" s="8">
        <f t="shared" si="39"/>
        <v>137.42499999999998</v>
      </c>
      <c r="N859" s="4" t="str">
        <f t="shared" si="40"/>
        <v>Robusta</v>
      </c>
      <c r="O859" t="str">
        <f t="shared" si="41"/>
        <v>Light</v>
      </c>
      <c r="P859" t="str">
        <f>_xlfn.XLOOKUP(C859,customers!$A$1:$A$1001,customers!$I$1:$I$1001,0)</f>
        <v>No</v>
      </c>
    </row>
    <row r="860" spans="1:16" x14ac:dyDescent="0.3">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INDEX(products!$A$1:$G$49,MATCH('Working Sheet'!$D860,products!$A$1:$A$49,0),MATCH('Working Sheet'!I$1,products!$A$1:$G$1,0))</f>
        <v>Lib</v>
      </c>
      <c r="J860" t="str">
        <f>INDEX(products!$A$1:$G$49,MATCH('Working Sheet'!$D860,products!$A$1:$A$49,0),MATCH('Working Sheet'!J$1,products!$A$1:$G$1,0))</f>
        <v>M</v>
      </c>
      <c r="K860" s="7">
        <f>INDEX(products!$A$1:$G$49,MATCH('Working Sheet'!$D860,products!$A$1:$A$49,0),MATCH('Working Sheet'!K$1,products!$A$1:$G$1,0))</f>
        <v>0.5</v>
      </c>
      <c r="L860" s="8">
        <f>INDEX(products!$A$1:$G$49,MATCH('Working Sheet'!$D860,products!$A$1:$A$49,0),MATCH('Working Sheet'!L$1,products!$A$1:$G$1,0))</f>
        <v>8.73</v>
      </c>
      <c r="M860" s="8">
        <f t="shared" si="39"/>
        <v>34.92</v>
      </c>
      <c r="N860" s="4" t="str">
        <f t="shared" si="40"/>
        <v>Liberica</v>
      </c>
      <c r="O860" t="str">
        <f t="shared" si="41"/>
        <v>Medium</v>
      </c>
      <c r="P860" t="str">
        <f>_xlfn.XLOOKUP(C860,customers!$A$1:$A$1001,customers!$I$1:$I$1001,0)</f>
        <v>No</v>
      </c>
    </row>
    <row r="861" spans="1:16" x14ac:dyDescent="0.3">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INDEX(products!$A$1:$G$49,MATCH('Working Sheet'!$D861,products!$A$1:$A$49,0),MATCH('Working Sheet'!I$1,products!$A$1:$G$1,0))</f>
        <v>Ara</v>
      </c>
      <c r="J861" t="str">
        <f>INDEX(products!$A$1:$G$49,MATCH('Working Sheet'!$D861,products!$A$1:$A$49,0),MATCH('Working Sheet'!J$1,products!$A$1:$G$1,0))</f>
        <v>L</v>
      </c>
      <c r="K861" s="7">
        <f>INDEX(products!$A$1:$G$49,MATCH('Working Sheet'!$D861,products!$A$1:$A$49,0),MATCH('Working Sheet'!K$1,products!$A$1:$G$1,0))</f>
        <v>2.5</v>
      </c>
      <c r="L861" s="8">
        <f>INDEX(products!$A$1:$G$49,MATCH('Working Sheet'!$D861,products!$A$1:$A$49,0),MATCH('Working Sheet'!L$1,products!$A$1:$G$1,0))</f>
        <v>29.784999999999997</v>
      </c>
      <c r="M861" s="8">
        <f t="shared" si="39"/>
        <v>178.70999999999998</v>
      </c>
      <c r="N861" s="4" t="str">
        <f t="shared" si="40"/>
        <v>Arabica</v>
      </c>
      <c r="O861" t="str">
        <f t="shared" si="41"/>
        <v>Light</v>
      </c>
      <c r="P861" t="str">
        <f>_xlfn.XLOOKUP(C861,customers!$A$1:$A$1001,customers!$I$1:$I$1001,0)</f>
        <v>No</v>
      </c>
    </row>
    <row r="862" spans="1:16" x14ac:dyDescent="0.3">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INDEX(products!$A$1:$G$49,MATCH('Working Sheet'!$D862,products!$A$1:$A$49,0),MATCH('Working Sheet'!I$1,products!$A$1:$G$1,0))</f>
        <v>Ara</v>
      </c>
      <c r="J862" t="str">
        <f>INDEX(products!$A$1:$G$49,MATCH('Working Sheet'!$D862,products!$A$1:$A$49,0),MATCH('Working Sheet'!J$1,products!$A$1:$G$1,0))</f>
        <v>M</v>
      </c>
      <c r="K862" s="7">
        <f>INDEX(products!$A$1:$G$49,MATCH('Working Sheet'!$D862,products!$A$1:$A$49,0),MATCH('Working Sheet'!K$1,products!$A$1:$G$1,0))</f>
        <v>2.5</v>
      </c>
      <c r="L862" s="8">
        <f>INDEX(products!$A$1:$G$49,MATCH('Working Sheet'!$D862,products!$A$1:$A$49,0),MATCH('Working Sheet'!L$1,products!$A$1:$G$1,0))</f>
        <v>25.874999999999996</v>
      </c>
      <c r="M862" s="8">
        <f t="shared" si="39"/>
        <v>25.874999999999996</v>
      </c>
      <c r="N862" s="4" t="str">
        <f t="shared" si="40"/>
        <v>Arabica</v>
      </c>
      <c r="O862" t="str">
        <f t="shared" si="41"/>
        <v>Medium</v>
      </c>
      <c r="P862" t="str">
        <f>_xlfn.XLOOKUP(C862,customers!$A$1:$A$1001,customers!$I$1:$I$1001,0)</f>
        <v>No</v>
      </c>
    </row>
    <row r="863" spans="1:16" x14ac:dyDescent="0.3">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INDEX(products!$A$1:$G$49,MATCH('Working Sheet'!$D863,products!$A$1:$A$49,0),MATCH('Working Sheet'!I$1,products!$A$1:$G$1,0))</f>
        <v>Lib</v>
      </c>
      <c r="J863" t="str">
        <f>INDEX(products!$A$1:$G$49,MATCH('Working Sheet'!$D863,products!$A$1:$A$49,0),MATCH('Working Sheet'!J$1,products!$A$1:$G$1,0))</f>
        <v>D</v>
      </c>
      <c r="K863" s="7">
        <f>INDEX(products!$A$1:$G$49,MATCH('Working Sheet'!$D863,products!$A$1:$A$49,0),MATCH('Working Sheet'!K$1,products!$A$1:$G$1,0))</f>
        <v>1</v>
      </c>
      <c r="L863" s="8">
        <f>INDEX(products!$A$1:$G$49,MATCH('Working Sheet'!$D863,products!$A$1:$A$49,0),MATCH('Working Sheet'!L$1,products!$A$1:$G$1,0))</f>
        <v>12.95</v>
      </c>
      <c r="M863" s="8">
        <f t="shared" si="39"/>
        <v>77.699999999999989</v>
      </c>
      <c r="N863" s="4" t="str">
        <f t="shared" si="40"/>
        <v>Liberica</v>
      </c>
      <c r="O863" t="str">
        <f t="shared" si="41"/>
        <v>Dark</v>
      </c>
      <c r="P863" t="str">
        <f>_xlfn.XLOOKUP(C863,customers!$A$1:$A$1001,customers!$I$1:$I$1001,0)</f>
        <v>Yes</v>
      </c>
    </row>
    <row r="864" spans="1:16" x14ac:dyDescent="0.3">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INDEX(products!$A$1:$G$49,MATCH('Working Sheet'!$D864,products!$A$1:$A$49,0),MATCH('Working Sheet'!I$1,products!$A$1:$G$1,0))</f>
        <v>Rob</v>
      </c>
      <c r="J864" t="str">
        <f>INDEX(products!$A$1:$G$49,MATCH('Working Sheet'!$D864,products!$A$1:$A$49,0),MATCH('Working Sheet'!J$1,products!$A$1:$G$1,0))</f>
        <v>M</v>
      </c>
      <c r="K864" s="7">
        <f>INDEX(products!$A$1:$G$49,MATCH('Working Sheet'!$D864,products!$A$1:$A$49,0),MATCH('Working Sheet'!K$1,products!$A$1:$G$1,0))</f>
        <v>1</v>
      </c>
      <c r="L864" s="8">
        <f>INDEX(products!$A$1:$G$49,MATCH('Working Sheet'!$D864,products!$A$1:$A$49,0),MATCH('Working Sheet'!L$1,products!$A$1:$G$1,0))</f>
        <v>9.9499999999999993</v>
      </c>
      <c r="M864" s="8">
        <f t="shared" si="39"/>
        <v>9.9499999999999993</v>
      </c>
      <c r="N864" s="4" t="str">
        <f t="shared" si="40"/>
        <v>Robusta</v>
      </c>
      <c r="O864" t="str">
        <f t="shared" si="41"/>
        <v>Medium</v>
      </c>
      <c r="P864" t="str">
        <f>_xlfn.XLOOKUP(C864,customers!$A$1:$A$1001,customers!$I$1:$I$1001,0)</f>
        <v>Yes</v>
      </c>
    </row>
    <row r="865" spans="1:16" x14ac:dyDescent="0.3">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INDEX(products!$A$1:$G$49,MATCH('Working Sheet'!$D865,products!$A$1:$A$49,0),MATCH('Working Sheet'!I$1,products!$A$1:$G$1,0))</f>
        <v>Lib</v>
      </c>
      <c r="J865" t="str">
        <f>INDEX(products!$A$1:$G$49,MATCH('Working Sheet'!$D865,products!$A$1:$A$49,0),MATCH('Working Sheet'!J$1,products!$A$1:$G$1,0))</f>
        <v>M</v>
      </c>
      <c r="K865" s="7">
        <f>INDEX(products!$A$1:$G$49,MATCH('Working Sheet'!$D865,products!$A$1:$A$49,0),MATCH('Working Sheet'!K$1,products!$A$1:$G$1,0))</f>
        <v>1</v>
      </c>
      <c r="L865" s="8">
        <f>INDEX(products!$A$1:$G$49,MATCH('Working Sheet'!$D865,products!$A$1:$A$49,0),MATCH('Working Sheet'!L$1,products!$A$1:$G$1,0))</f>
        <v>14.55</v>
      </c>
      <c r="M865" s="8">
        <f t="shared" si="39"/>
        <v>29.1</v>
      </c>
      <c r="N865" s="4" t="str">
        <f t="shared" si="40"/>
        <v>Liberica</v>
      </c>
      <c r="O865" t="str">
        <f t="shared" si="41"/>
        <v>Medium</v>
      </c>
      <c r="P865" t="str">
        <f>_xlfn.XLOOKUP(C865,customers!$A$1:$A$1001,customers!$I$1:$I$1001,0)</f>
        <v>Yes</v>
      </c>
    </row>
    <row r="866" spans="1:16" x14ac:dyDescent="0.3">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INDEX(products!$A$1:$G$49,MATCH('Working Sheet'!$D866,products!$A$1:$A$49,0),MATCH('Working Sheet'!I$1,products!$A$1:$G$1,0))</f>
        <v>Rob</v>
      </c>
      <c r="J866" t="str">
        <f>INDEX(products!$A$1:$G$49,MATCH('Working Sheet'!$D866,products!$A$1:$A$49,0),MATCH('Working Sheet'!J$1,products!$A$1:$G$1,0))</f>
        <v>L</v>
      </c>
      <c r="K866" s="7">
        <f>INDEX(products!$A$1:$G$49,MATCH('Working Sheet'!$D866,products!$A$1:$A$49,0),MATCH('Working Sheet'!K$1,products!$A$1:$G$1,0))</f>
        <v>0.2</v>
      </c>
      <c r="L866" s="8">
        <f>INDEX(products!$A$1:$G$49,MATCH('Working Sheet'!$D866,products!$A$1:$A$49,0),MATCH('Working Sheet'!L$1,products!$A$1:$G$1,0))</f>
        <v>3.5849999999999995</v>
      </c>
      <c r="M866" s="8">
        <f t="shared" si="39"/>
        <v>21.509999999999998</v>
      </c>
      <c r="N866" s="4" t="str">
        <f t="shared" si="40"/>
        <v>Robusta</v>
      </c>
      <c r="O866" t="str">
        <f t="shared" si="41"/>
        <v>Light</v>
      </c>
      <c r="P866" t="str">
        <f>_xlfn.XLOOKUP(C866,customers!$A$1:$A$1001,customers!$I$1:$I$1001,0)</f>
        <v>No</v>
      </c>
    </row>
    <row r="867" spans="1:16" x14ac:dyDescent="0.3">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INDEX(products!$A$1:$G$49,MATCH('Working Sheet'!$D867,products!$A$1:$A$49,0),MATCH('Working Sheet'!I$1,products!$A$1:$G$1,0))</f>
        <v>Ara</v>
      </c>
      <c r="J867" t="str">
        <f>INDEX(products!$A$1:$G$49,MATCH('Working Sheet'!$D867,products!$A$1:$A$49,0),MATCH('Working Sheet'!J$1,products!$A$1:$G$1,0))</f>
        <v>M</v>
      </c>
      <c r="K867" s="7">
        <f>INDEX(products!$A$1:$G$49,MATCH('Working Sheet'!$D867,products!$A$1:$A$49,0),MATCH('Working Sheet'!K$1,products!$A$1:$G$1,0))</f>
        <v>0.5</v>
      </c>
      <c r="L867" s="8">
        <f>INDEX(products!$A$1:$G$49,MATCH('Working Sheet'!$D867,products!$A$1:$A$49,0),MATCH('Working Sheet'!L$1,products!$A$1:$G$1,0))</f>
        <v>6.75</v>
      </c>
      <c r="M867" s="8">
        <f t="shared" si="39"/>
        <v>6.75</v>
      </c>
      <c r="N867" s="4" t="str">
        <f t="shared" si="40"/>
        <v>Arabica</v>
      </c>
      <c r="O867" t="str">
        <f t="shared" si="41"/>
        <v>Medium</v>
      </c>
      <c r="P867" t="str">
        <f>_xlfn.XLOOKUP(C867,customers!$A$1:$A$1001,customers!$I$1:$I$1001,0)</f>
        <v>Yes</v>
      </c>
    </row>
    <row r="868" spans="1:16" x14ac:dyDescent="0.3">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INDEX(products!$A$1:$G$49,MATCH('Working Sheet'!$D868,products!$A$1:$A$49,0),MATCH('Working Sheet'!I$1,products!$A$1:$G$1,0))</f>
        <v>Ara</v>
      </c>
      <c r="J868" t="str">
        <f>INDEX(products!$A$1:$G$49,MATCH('Working Sheet'!$D868,products!$A$1:$A$49,0),MATCH('Working Sheet'!J$1,products!$A$1:$G$1,0))</f>
        <v>D</v>
      </c>
      <c r="K868" s="7">
        <f>INDEX(products!$A$1:$G$49,MATCH('Working Sheet'!$D868,products!$A$1:$A$49,0),MATCH('Working Sheet'!K$1,products!$A$1:$G$1,0))</f>
        <v>0.5</v>
      </c>
      <c r="L868" s="8">
        <f>INDEX(products!$A$1:$G$49,MATCH('Working Sheet'!$D868,products!$A$1:$A$49,0),MATCH('Working Sheet'!L$1,products!$A$1:$G$1,0))</f>
        <v>5.97</v>
      </c>
      <c r="M868" s="8">
        <f t="shared" si="39"/>
        <v>17.91</v>
      </c>
      <c r="N868" s="4" t="str">
        <f t="shared" si="40"/>
        <v>Arabica</v>
      </c>
      <c r="O868" t="str">
        <f t="shared" si="41"/>
        <v>Dark</v>
      </c>
      <c r="P868" t="str">
        <f>_xlfn.XLOOKUP(C868,customers!$A$1:$A$1001,customers!$I$1:$I$1001,0)</f>
        <v>No</v>
      </c>
    </row>
    <row r="869" spans="1:16" x14ac:dyDescent="0.3">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INDEX(products!$A$1:$G$49,MATCH('Working Sheet'!$D869,products!$A$1:$A$49,0),MATCH('Working Sheet'!I$1,products!$A$1:$G$1,0))</f>
        <v>Ara</v>
      </c>
      <c r="J869" t="str">
        <f>INDEX(products!$A$1:$G$49,MATCH('Working Sheet'!$D869,products!$A$1:$A$49,0),MATCH('Working Sheet'!J$1,products!$A$1:$G$1,0))</f>
        <v>L</v>
      </c>
      <c r="K869" s="7">
        <f>INDEX(products!$A$1:$G$49,MATCH('Working Sheet'!$D869,products!$A$1:$A$49,0),MATCH('Working Sheet'!K$1,products!$A$1:$G$1,0))</f>
        <v>2.5</v>
      </c>
      <c r="L869" s="8">
        <f>INDEX(products!$A$1:$G$49,MATCH('Working Sheet'!$D869,products!$A$1:$A$49,0),MATCH('Working Sheet'!L$1,products!$A$1:$G$1,0))</f>
        <v>29.784999999999997</v>
      </c>
      <c r="M869" s="8">
        <f t="shared" si="39"/>
        <v>29.784999999999997</v>
      </c>
      <c r="N869" s="4" t="str">
        <f t="shared" si="40"/>
        <v>Arabica</v>
      </c>
      <c r="O869" t="str">
        <f t="shared" si="41"/>
        <v>Light</v>
      </c>
      <c r="P869" t="str">
        <f>_xlfn.XLOOKUP(C869,customers!$A$1:$A$1001,customers!$I$1:$I$1001,0)</f>
        <v>Yes</v>
      </c>
    </row>
    <row r="870" spans="1:16" x14ac:dyDescent="0.3">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INDEX(products!$A$1:$G$49,MATCH('Working Sheet'!$D870,products!$A$1:$A$49,0),MATCH('Working Sheet'!I$1,products!$A$1:$G$1,0))</f>
        <v>Exc</v>
      </c>
      <c r="J870" t="str">
        <f>INDEX(products!$A$1:$G$49,MATCH('Working Sheet'!$D870,products!$A$1:$A$49,0),MATCH('Working Sheet'!J$1,products!$A$1:$G$1,0))</f>
        <v>M</v>
      </c>
      <c r="K870" s="7">
        <f>INDEX(products!$A$1:$G$49,MATCH('Working Sheet'!$D870,products!$A$1:$A$49,0),MATCH('Working Sheet'!K$1,products!$A$1:$G$1,0))</f>
        <v>0.5</v>
      </c>
      <c r="L870" s="8">
        <f>INDEX(products!$A$1:$G$49,MATCH('Working Sheet'!$D870,products!$A$1:$A$49,0),MATCH('Working Sheet'!L$1,products!$A$1:$G$1,0))</f>
        <v>8.25</v>
      </c>
      <c r="M870" s="8">
        <f t="shared" si="39"/>
        <v>41.25</v>
      </c>
      <c r="N870" s="4" t="str">
        <f t="shared" si="40"/>
        <v>Excelsa</v>
      </c>
      <c r="O870" t="str">
        <f t="shared" si="41"/>
        <v>Medium</v>
      </c>
      <c r="P870" t="str">
        <f>_xlfn.XLOOKUP(C870,customers!$A$1:$A$1001,customers!$I$1:$I$1001,0)</f>
        <v>Yes</v>
      </c>
    </row>
    <row r="871" spans="1:16" x14ac:dyDescent="0.3">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INDEX(products!$A$1:$G$49,MATCH('Working Sheet'!$D871,products!$A$1:$A$49,0),MATCH('Working Sheet'!I$1,products!$A$1:$G$1,0))</f>
        <v>Rob</v>
      </c>
      <c r="J871" t="str">
        <f>INDEX(products!$A$1:$G$49,MATCH('Working Sheet'!$D871,products!$A$1:$A$49,0),MATCH('Working Sheet'!J$1,products!$A$1:$G$1,0))</f>
        <v>M</v>
      </c>
      <c r="K871" s="7">
        <f>INDEX(products!$A$1:$G$49,MATCH('Working Sheet'!$D871,products!$A$1:$A$49,0),MATCH('Working Sheet'!K$1,products!$A$1:$G$1,0))</f>
        <v>0.5</v>
      </c>
      <c r="L871" s="8">
        <f>INDEX(products!$A$1:$G$49,MATCH('Working Sheet'!$D871,products!$A$1:$A$49,0),MATCH('Working Sheet'!L$1,products!$A$1:$G$1,0))</f>
        <v>5.97</v>
      </c>
      <c r="M871" s="8">
        <f t="shared" si="39"/>
        <v>17.91</v>
      </c>
      <c r="N871" s="4" t="str">
        <f t="shared" si="40"/>
        <v>Robusta</v>
      </c>
      <c r="O871" t="str">
        <f t="shared" si="41"/>
        <v>Medium</v>
      </c>
      <c r="P871" t="str">
        <f>_xlfn.XLOOKUP(C871,customers!$A$1:$A$1001,customers!$I$1:$I$1001,0)</f>
        <v>Yes</v>
      </c>
    </row>
    <row r="872" spans="1:16" x14ac:dyDescent="0.3">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INDEX(products!$A$1:$G$49,MATCH('Working Sheet'!$D872,products!$A$1:$A$49,0),MATCH('Working Sheet'!I$1,products!$A$1:$G$1,0))</f>
        <v>Exc</v>
      </c>
      <c r="J872" t="str">
        <f>INDEX(products!$A$1:$G$49,MATCH('Working Sheet'!$D872,products!$A$1:$A$49,0),MATCH('Working Sheet'!J$1,products!$A$1:$G$1,0))</f>
        <v>D</v>
      </c>
      <c r="K872" s="7">
        <f>INDEX(products!$A$1:$G$49,MATCH('Working Sheet'!$D872,products!$A$1:$A$49,0),MATCH('Working Sheet'!K$1,products!$A$1:$G$1,0))</f>
        <v>0.5</v>
      </c>
      <c r="L872" s="8">
        <f>INDEX(products!$A$1:$G$49,MATCH('Working Sheet'!$D872,products!$A$1:$A$49,0),MATCH('Working Sheet'!L$1,products!$A$1:$G$1,0))</f>
        <v>7.29</v>
      </c>
      <c r="M872" s="8">
        <f t="shared" si="39"/>
        <v>7.29</v>
      </c>
      <c r="N872" s="4" t="str">
        <f t="shared" si="40"/>
        <v>Excelsa</v>
      </c>
      <c r="O872" t="str">
        <f t="shared" si="41"/>
        <v>Dark</v>
      </c>
      <c r="P872" t="str">
        <f>_xlfn.XLOOKUP(C872,customers!$A$1:$A$1001,customers!$I$1:$I$1001,0)</f>
        <v>Yes</v>
      </c>
    </row>
    <row r="873" spans="1:16" x14ac:dyDescent="0.3">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INDEX(products!$A$1:$G$49,MATCH('Working Sheet'!$D873,products!$A$1:$A$49,0),MATCH('Working Sheet'!I$1,products!$A$1:$G$1,0))</f>
        <v>Exc</v>
      </c>
      <c r="J873" t="str">
        <f>INDEX(products!$A$1:$G$49,MATCH('Working Sheet'!$D873,products!$A$1:$A$49,0),MATCH('Working Sheet'!J$1,products!$A$1:$G$1,0))</f>
        <v>L</v>
      </c>
      <c r="K873" s="7">
        <f>INDEX(products!$A$1:$G$49,MATCH('Working Sheet'!$D873,products!$A$1:$A$49,0),MATCH('Working Sheet'!K$1,products!$A$1:$G$1,0))</f>
        <v>1</v>
      </c>
      <c r="L873" s="8">
        <f>INDEX(products!$A$1:$G$49,MATCH('Working Sheet'!$D873,products!$A$1:$A$49,0),MATCH('Working Sheet'!L$1,products!$A$1:$G$1,0))</f>
        <v>14.85</v>
      </c>
      <c r="M873" s="8">
        <f t="shared" si="39"/>
        <v>29.7</v>
      </c>
      <c r="N873" s="4" t="str">
        <f t="shared" si="40"/>
        <v>Excelsa</v>
      </c>
      <c r="O873" t="str">
        <f t="shared" si="41"/>
        <v>Light</v>
      </c>
      <c r="P873" t="str">
        <f>_xlfn.XLOOKUP(C873,customers!$A$1:$A$1001,customers!$I$1:$I$1001,0)</f>
        <v>Yes</v>
      </c>
    </row>
    <row r="874" spans="1:16" x14ac:dyDescent="0.3">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INDEX(products!$A$1:$G$49,MATCH('Working Sheet'!$D874,products!$A$1:$A$49,0),MATCH('Working Sheet'!I$1,products!$A$1:$G$1,0))</f>
        <v>Ara</v>
      </c>
      <c r="J874" t="str">
        <f>INDEX(products!$A$1:$G$49,MATCH('Working Sheet'!$D874,products!$A$1:$A$49,0),MATCH('Working Sheet'!J$1,products!$A$1:$G$1,0))</f>
        <v>M</v>
      </c>
      <c r="K874" s="7">
        <f>INDEX(products!$A$1:$G$49,MATCH('Working Sheet'!$D874,products!$A$1:$A$49,0),MATCH('Working Sheet'!K$1,products!$A$1:$G$1,0))</f>
        <v>1</v>
      </c>
      <c r="L874" s="8">
        <f>INDEX(products!$A$1:$G$49,MATCH('Working Sheet'!$D874,products!$A$1:$A$49,0),MATCH('Working Sheet'!L$1,products!$A$1:$G$1,0))</f>
        <v>11.25</v>
      </c>
      <c r="M874" s="8">
        <f t="shared" si="39"/>
        <v>22.5</v>
      </c>
      <c r="N874" s="4" t="str">
        <f t="shared" si="40"/>
        <v>Arabica</v>
      </c>
      <c r="O874" t="str">
        <f t="shared" si="41"/>
        <v>Medium</v>
      </c>
      <c r="P874" t="str">
        <f>_xlfn.XLOOKUP(C874,customers!$A$1:$A$1001,customers!$I$1:$I$1001,0)</f>
        <v>No</v>
      </c>
    </row>
    <row r="875" spans="1:16" x14ac:dyDescent="0.3">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INDEX(products!$A$1:$G$49,MATCH('Working Sheet'!$D875,products!$A$1:$A$49,0),MATCH('Working Sheet'!I$1,products!$A$1:$G$1,0))</f>
        <v>Rob</v>
      </c>
      <c r="J875" t="str">
        <f>INDEX(products!$A$1:$G$49,MATCH('Working Sheet'!$D875,products!$A$1:$A$49,0),MATCH('Working Sheet'!J$1,products!$A$1:$G$1,0))</f>
        <v>M</v>
      </c>
      <c r="K875" s="7">
        <f>INDEX(products!$A$1:$G$49,MATCH('Working Sheet'!$D875,products!$A$1:$A$49,0),MATCH('Working Sheet'!K$1,products!$A$1:$G$1,0))</f>
        <v>0.2</v>
      </c>
      <c r="L875" s="8">
        <f>INDEX(products!$A$1:$G$49,MATCH('Working Sheet'!$D875,products!$A$1:$A$49,0),MATCH('Working Sheet'!L$1,products!$A$1:$G$1,0))</f>
        <v>2.9849999999999999</v>
      </c>
      <c r="M875" s="8">
        <f t="shared" si="39"/>
        <v>11.94</v>
      </c>
      <c r="N875" s="4" t="str">
        <f t="shared" si="40"/>
        <v>Robusta</v>
      </c>
      <c r="O875" t="str">
        <f t="shared" si="41"/>
        <v>Medium</v>
      </c>
      <c r="P875" t="str">
        <f>_xlfn.XLOOKUP(C875,customers!$A$1:$A$1001,customers!$I$1:$I$1001,0)</f>
        <v>Yes</v>
      </c>
    </row>
    <row r="876" spans="1:16" x14ac:dyDescent="0.3">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INDEX(products!$A$1:$G$49,MATCH('Working Sheet'!$D876,products!$A$1:$A$49,0),MATCH('Working Sheet'!I$1,products!$A$1:$G$1,0))</f>
        <v>Ara</v>
      </c>
      <c r="J876" t="str">
        <f>INDEX(products!$A$1:$G$49,MATCH('Working Sheet'!$D876,products!$A$1:$A$49,0),MATCH('Working Sheet'!J$1,products!$A$1:$G$1,0))</f>
        <v>L</v>
      </c>
      <c r="K876" s="7">
        <f>INDEX(products!$A$1:$G$49,MATCH('Working Sheet'!$D876,products!$A$1:$A$49,0),MATCH('Working Sheet'!K$1,products!$A$1:$G$1,0))</f>
        <v>1</v>
      </c>
      <c r="L876" s="8">
        <f>INDEX(products!$A$1:$G$49,MATCH('Working Sheet'!$D876,products!$A$1:$A$49,0),MATCH('Working Sheet'!L$1,products!$A$1:$G$1,0))</f>
        <v>12.95</v>
      </c>
      <c r="M876" s="8">
        <f t="shared" si="39"/>
        <v>25.9</v>
      </c>
      <c r="N876" s="4" t="str">
        <f t="shared" si="40"/>
        <v>Arabica</v>
      </c>
      <c r="O876" t="str">
        <f t="shared" si="41"/>
        <v>Light</v>
      </c>
      <c r="P876" t="str">
        <f>_xlfn.XLOOKUP(C876,customers!$A$1:$A$1001,customers!$I$1:$I$1001,0)</f>
        <v>No</v>
      </c>
    </row>
    <row r="877" spans="1:16" x14ac:dyDescent="0.3">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INDEX(products!$A$1:$G$49,MATCH('Working Sheet'!$D877,products!$A$1:$A$49,0),MATCH('Working Sheet'!I$1,products!$A$1:$G$1,0))</f>
        <v>Lib</v>
      </c>
      <c r="J877" t="str">
        <f>INDEX(products!$A$1:$G$49,MATCH('Working Sheet'!$D877,products!$A$1:$A$49,0),MATCH('Working Sheet'!J$1,products!$A$1:$G$1,0))</f>
        <v>M</v>
      </c>
      <c r="K877" s="7">
        <f>INDEX(products!$A$1:$G$49,MATCH('Working Sheet'!$D877,products!$A$1:$A$49,0),MATCH('Working Sheet'!K$1,products!$A$1:$G$1,0))</f>
        <v>0.5</v>
      </c>
      <c r="L877" s="8">
        <f>INDEX(products!$A$1:$G$49,MATCH('Working Sheet'!$D877,products!$A$1:$A$49,0),MATCH('Working Sheet'!L$1,products!$A$1:$G$1,0))</f>
        <v>8.73</v>
      </c>
      <c r="M877" s="8">
        <f t="shared" si="39"/>
        <v>43.650000000000006</v>
      </c>
      <c r="N877" s="4" t="str">
        <f t="shared" si="40"/>
        <v>Liberica</v>
      </c>
      <c r="O877" t="str">
        <f t="shared" si="41"/>
        <v>Medium</v>
      </c>
      <c r="P877" t="str">
        <f>_xlfn.XLOOKUP(C877,customers!$A$1:$A$1001,customers!$I$1:$I$1001,0)</f>
        <v>No</v>
      </c>
    </row>
    <row r="878" spans="1:16" x14ac:dyDescent="0.3">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INDEX(products!$A$1:$G$49,MATCH('Working Sheet'!$D878,products!$A$1:$A$49,0),MATCH('Working Sheet'!I$1,products!$A$1:$G$1,0))</f>
        <v>Ara</v>
      </c>
      <c r="J878" t="str">
        <f>INDEX(products!$A$1:$G$49,MATCH('Working Sheet'!$D878,products!$A$1:$A$49,0),MATCH('Working Sheet'!J$1,products!$A$1:$G$1,0))</f>
        <v>L</v>
      </c>
      <c r="K878" s="7">
        <f>INDEX(products!$A$1:$G$49,MATCH('Working Sheet'!$D878,products!$A$1:$A$49,0),MATCH('Working Sheet'!K$1,products!$A$1:$G$1,0))</f>
        <v>0.5</v>
      </c>
      <c r="L878" s="8">
        <f>INDEX(products!$A$1:$G$49,MATCH('Working Sheet'!$D878,products!$A$1:$A$49,0),MATCH('Working Sheet'!L$1,products!$A$1:$G$1,0))</f>
        <v>7.77</v>
      </c>
      <c r="M878" s="8">
        <f t="shared" si="39"/>
        <v>46.62</v>
      </c>
      <c r="N878" s="4" t="str">
        <f t="shared" si="40"/>
        <v>Arabica</v>
      </c>
      <c r="O878" t="str">
        <f t="shared" si="41"/>
        <v>Light</v>
      </c>
      <c r="P878" t="str">
        <f>_xlfn.XLOOKUP(C878,customers!$A$1:$A$1001,customers!$I$1:$I$1001,0)</f>
        <v>No</v>
      </c>
    </row>
    <row r="879" spans="1:16" x14ac:dyDescent="0.3">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INDEX(products!$A$1:$G$49,MATCH('Working Sheet'!$D879,products!$A$1:$A$49,0),MATCH('Working Sheet'!I$1,products!$A$1:$G$1,0))</f>
        <v>Lib</v>
      </c>
      <c r="J879" t="str">
        <f>INDEX(products!$A$1:$G$49,MATCH('Working Sheet'!$D879,products!$A$1:$A$49,0),MATCH('Working Sheet'!J$1,products!$A$1:$G$1,0))</f>
        <v>L</v>
      </c>
      <c r="K879" s="7">
        <f>INDEX(products!$A$1:$G$49,MATCH('Working Sheet'!$D879,products!$A$1:$A$49,0),MATCH('Working Sheet'!K$1,products!$A$1:$G$1,0))</f>
        <v>0.5</v>
      </c>
      <c r="L879" s="8">
        <f>INDEX(products!$A$1:$G$49,MATCH('Working Sheet'!$D879,products!$A$1:$A$49,0),MATCH('Working Sheet'!L$1,products!$A$1:$G$1,0))</f>
        <v>9.51</v>
      </c>
      <c r="M879" s="8">
        <f t="shared" si="39"/>
        <v>28.53</v>
      </c>
      <c r="N879" s="4" t="str">
        <f t="shared" si="40"/>
        <v>Liberica</v>
      </c>
      <c r="O879" t="str">
        <f t="shared" si="41"/>
        <v>Light</v>
      </c>
      <c r="P879" t="str">
        <f>_xlfn.XLOOKUP(C879,customers!$A$1:$A$1001,customers!$I$1:$I$1001,0)</f>
        <v>No</v>
      </c>
    </row>
    <row r="880" spans="1:16" x14ac:dyDescent="0.3">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INDEX(products!$A$1:$G$49,MATCH('Working Sheet'!$D880,products!$A$1:$A$49,0),MATCH('Working Sheet'!I$1,products!$A$1:$G$1,0))</f>
        <v>Rob</v>
      </c>
      <c r="J880" t="str">
        <f>INDEX(products!$A$1:$G$49,MATCH('Working Sheet'!$D880,products!$A$1:$A$49,0),MATCH('Working Sheet'!J$1,products!$A$1:$G$1,0))</f>
        <v>L</v>
      </c>
      <c r="K880" s="7">
        <f>INDEX(products!$A$1:$G$49,MATCH('Working Sheet'!$D880,products!$A$1:$A$49,0),MATCH('Working Sheet'!K$1,products!$A$1:$G$1,0))</f>
        <v>2.5</v>
      </c>
      <c r="L880" s="8">
        <f>INDEX(products!$A$1:$G$49,MATCH('Working Sheet'!$D880,products!$A$1:$A$49,0),MATCH('Working Sheet'!L$1,products!$A$1:$G$1,0))</f>
        <v>27.484999999999996</v>
      </c>
      <c r="M880" s="8">
        <f t="shared" si="39"/>
        <v>27.484999999999996</v>
      </c>
      <c r="N880" s="4" t="str">
        <f t="shared" si="40"/>
        <v>Robusta</v>
      </c>
      <c r="O880" t="str">
        <f t="shared" si="41"/>
        <v>Light</v>
      </c>
      <c r="P880" t="str">
        <f>_xlfn.XLOOKUP(C880,customers!$A$1:$A$1001,customers!$I$1:$I$1001,0)</f>
        <v>Yes</v>
      </c>
    </row>
    <row r="881" spans="1:16" x14ac:dyDescent="0.3">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INDEX(products!$A$1:$G$49,MATCH('Working Sheet'!$D881,products!$A$1:$A$49,0),MATCH('Working Sheet'!I$1,products!$A$1:$G$1,0))</f>
        <v>Exc</v>
      </c>
      <c r="J881" t="str">
        <f>INDEX(products!$A$1:$G$49,MATCH('Working Sheet'!$D881,products!$A$1:$A$49,0),MATCH('Working Sheet'!J$1,products!$A$1:$G$1,0))</f>
        <v>D</v>
      </c>
      <c r="K881" s="7">
        <f>INDEX(products!$A$1:$G$49,MATCH('Working Sheet'!$D881,products!$A$1:$A$49,0),MATCH('Working Sheet'!K$1,products!$A$1:$G$1,0))</f>
        <v>0.2</v>
      </c>
      <c r="L881" s="8">
        <f>INDEX(products!$A$1:$G$49,MATCH('Working Sheet'!$D881,products!$A$1:$A$49,0),MATCH('Working Sheet'!L$1,products!$A$1:$G$1,0))</f>
        <v>3.645</v>
      </c>
      <c r="M881" s="8">
        <f t="shared" si="39"/>
        <v>10.935</v>
      </c>
      <c r="N881" s="4" t="str">
        <f t="shared" si="40"/>
        <v>Excelsa</v>
      </c>
      <c r="O881" t="str">
        <f t="shared" si="41"/>
        <v>Dark</v>
      </c>
      <c r="P881" t="str">
        <f>_xlfn.XLOOKUP(C881,customers!$A$1:$A$1001,customers!$I$1:$I$1001,0)</f>
        <v>No</v>
      </c>
    </row>
    <row r="882" spans="1:16" x14ac:dyDescent="0.3">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INDEX(products!$A$1:$G$49,MATCH('Working Sheet'!$D882,products!$A$1:$A$49,0),MATCH('Working Sheet'!I$1,products!$A$1:$G$1,0))</f>
        <v>Rob</v>
      </c>
      <c r="J882" t="str">
        <f>INDEX(products!$A$1:$G$49,MATCH('Working Sheet'!$D882,products!$A$1:$A$49,0),MATCH('Working Sheet'!J$1,products!$A$1:$G$1,0))</f>
        <v>L</v>
      </c>
      <c r="K882" s="7">
        <f>INDEX(products!$A$1:$G$49,MATCH('Working Sheet'!$D882,products!$A$1:$A$49,0),MATCH('Working Sheet'!K$1,products!$A$1:$G$1,0))</f>
        <v>0.2</v>
      </c>
      <c r="L882" s="8">
        <f>INDEX(products!$A$1:$G$49,MATCH('Working Sheet'!$D882,products!$A$1:$A$49,0),MATCH('Working Sheet'!L$1,products!$A$1:$G$1,0))</f>
        <v>3.5849999999999995</v>
      </c>
      <c r="M882" s="8">
        <f t="shared" si="39"/>
        <v>7.169999999999999</v>
      </c>
      <c r="N882" s="4" t="str">
        <f t="shared" si="40"/>
        <v>Robusta</v>
      </c>
      <c r="O882" t="str">
        <f t="shared" si="41"/>
        <v>Light</v>
      </c>
      <c r="P882" t="str">
        <f>_xlfn.XLOOKUP(C882,customers!$A$1:$A$1001,customers!$I$1:$I$1001,0)</f>
        <v>No</v>
      </c>
    </row>
    <row r="883" spans="1:16" x14ac:dyDescent="0.3">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INDEX(products!$A$1:$G$49,MATCH('Working Sheet'!$D883,products!$A$1:$A$49,0),MATCH('Working Sheet'!I$1,products!$A$1:$G$1,0))</f>
        <v>Ara</v>
      </c>
      <c r="J883" t="str">
        <f>INDEX(products!$A$1:$G$49,MATCH('Working Sheet'!$D883,products!$A$1:$A$49,0),MATCH('Working Sheet'!J$1,products!$A$1:$G$1,0))</f>
        <v>L</v>
      </c>
      <c r="K883" s="7">
        <f>INDEX(products!$A$1:$G$49,MATCH('Working Sheet'!$D883,products!$A$1:$A$49,0),MATCH('Working Sheet'!K$1,products!$A$1:$G$1,0))</f>
        <v>0.2</v>
      </c>
      <c r="L883" s="8">
        <f>INDEX(products!$A$1:$G$49,MATCH('Working Sheet'!$D883,products!$A$1:$A$49,0),MATCH('Working Sheet'!L$1,products!$A$1:$G$1,0))</f>
        <v>3.8849999999999998</v>
      </c>
      <c r="M883" s="8">
        <f t="shared" si="39"/>
        <v>23.31</v>
      </c>
      <c r="N883" s="4" t="str">
        <f t="shared" si="40"/>
        <v>Arabica</v>
      </c>
      <c r="O883" t="str">
        <f t="shared" si="41"/>
        <v>Light</v>
      </c>
      <c r="P883" t="str">
        <f>_xlfn.XLOOKUP(C883,customers!$A$1:$A$1001,customers!$I$1:$I$1001,0)</f>
        <v>Yes</v>
      </c>
    </row>
    <row r="884" spans="1:16" x14ac:dyDescent="0.3">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INDEX(products!$A$1:$G$49,MATCH('Working Sheet'!$D884,products!$A$1:$A$49,0),MATCH('Working Sheet'!I$1,products!$A$1:$G$1,0))</f>
        <v>Ara</v>
      </c>
      <c r="J884" t="str">
        <f>INDEX(products!$A$1:$G$49,MATCH('Working Sheet'!$D884,products!$A$1:$A$49,0),MATCH('Working Sheet'!J$1,products!$A$1:$G$1,0))</f>
        <v>D</v>
      </c>
      <c r="K884" s="7">
        <f>INDEX(products!$A$1:$G$49,MATCH('Working Sheet'!$D884,products!$A$1:$A$49,0),MATCH('Working Sheet'!K$1,products!$A$1:$G$1,0))</f>
        <v>2.5</v>
      </c>
      <c r="L884" s="8">
        <f>INDEX(products!$A$1:$G$49,MATCH('Working Sheet'!$D884,products!$A$1:$A$49,0),MATCH('Working Sheet'!L$1,products!$A$1:$G$1,0))</f>
        <v>22.884999999999998</v>
      </c>
      <c r="M884" s="8">
        <f t="shared" si="39"/>
        <v>114.42499999999998</v>
      </c>
      <c r="N884" s="4" t="str">
        <f t="shared" si="40"/>
        <v>Arabica</v>
      </c>
      <c r="O884" t="str">
        <f t="shared" si="41"/>
        <v>Dark</v>
      </c>
      <c r="P884" t="str">
        <f>_xlfn.XLOOKUP(C884,customers!$A$1:$A$1001,customers!$I$1:$I$1001,0)</f>
        <v>Yes</v>
      </c>
    </row>
    <row r="885" spans="1:16" x14ac:dyDescent="0.3">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INDEX(products!$A$1:$G$49,MATCH('Working Sheet'!$D885,products!$A$1:$A$49,0),MATCH('Working Sheet'!I$1,products!$A$1:$G$1,0))</f>
        <v>Ara</v>
      </c>
      <c r="J885" t="str">
        <f>INDEX(products!$A$1:$G$49,MATCH('Working Sheet'!$D885,products!$A$1:$A$49,0),MATCH('Working Sheet'!J$1,products!$A$1:$G$1,0))</f>
        <v>M</v>
      </c>
      <c r="K885" s="7">
        <f>INDEX(products!$A$1:$G$49,MATCH('Working Sheet'!$D885,products!$A$1:$A$49,0),MATCH('Working Sheet'!K$1,products!$A$1:$G$1,0))</f>
        <v>2.5</v>
      </c>
      <c r="L885" s="8">
        <f>INDEX(products!$A$1:$G$49,MATCH('Working Sheet'!$D885,products!$A$1:$A$49,0),MATCH('Working Sheet'!L$1,products!$A$1:$G$1,0))</f>
        <v>25.874999999999996</v>
      </c>
      <c r="M885" s="8">
        <f t="shared" si="39"/>
        <v>77.624999999999986</v>
      </c>
      <c r="N885" s="4" t="str">
        <f t="shared" si="40"/>
        <v>Arabica</v>
      </c>
      <c r="O885" t="str">
        <f t="shared" si="41"/>
        <v>Medium</v>
      </c>
      <c r="P885" t="str">
        <f>_xlfn.XLOOKUP(C885,customers!$A$1:$A$1001,customers!$I$1:$I$1001,0)</f>
        <v>Yes</v>
      </c>
    </row>
    <row r="886" spans="1:16" x14ac:dyDescent="0.3">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INDEX(products!$A$1:$G$49,MATCH('Working Sheet'!$D886,products!$A$1:$A$49,0),MATCH('Working Sheet'!I$1,products!$A$1:$G$1,0))</f>
        <v>Rob</v>
      </c>
      <c r="J886" t="str">
        <f>INDEX(products!$A$1:$G$49,MATCH('Working Sheet'!$D886,products!$A$1:$A$49,0),MATCH('Working Sheet'!J$1,products!$A$1:$G$1,0))</f>
        <v>D</v>
      </c>
      <c r="K886" s="7">
        <f>INDEX(products!$A$1:$G$49,MATCH('Working Sheet'!$D886,products!$A$1:$A$49,0),MATCH('Working Sheet'!K$1,products!$A$1:$G$1,0))</f>
        <v>0.5</v>
      </c>
      <c r="L886" s="8">
        <f>INDEX(products!$A$1:$G$49,MATCH('Working Sheet'!$D886,products!$A$1:$A$49,0),MATCH('Working Sheet'!L$1,products!$A$1:$G$1,0))</f>
        <v>5.3699999999999992</v>
      </c>
      <c r="M886" s="8">
        <f t="shared" si="39"/>
        <v>5.3699999999999992</v>
      </c>
      <c r="N886" s="4" t="str">
        <f t="shared" si="40"/>
        <v>Robusta</v>
      </c>
      <c r="O886" t="str">
        <f t="shared" si="41"/>
        <v>Dark</v>
      </c>
      <c r="P886" t="str">
        <f>_xlfn.XLOOKUP(C886,customers!$A$1:$A$1001,customers!$I$1:$I$1001,0)</f>
        <v>Yes</v>
      </c>
    </row>
    <row r="887" spans="1:16" x14ac:dyDescent="0.3">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INDEX(products!$A$1:$G$49,MATCH('Working Sheet'!$D887,products!$A$1:$A$49,0),MATCH('Working Sheet'!I$1,products!$A$1:$G$1,0))</f>
        <v>Rob</v>
      </c>
      <c r="J887" t="str">
        <f>INDEX(products!$A$1:$G$49,MATCH('Working Sheet'!$D887,products!$A$1:$A$49,0),MATCH('Working Sheet'!J$1,products!$A$1:$G$1,0))</f>
        <v>D</v>
      </c>
      <c r="K887" s="7">
        <f>INDEX(products!$A$1:$G$49,MATCH('Working Sheet'!$D887,products!$A$1:$A$49,0),MATCH('Working Sheet'!K$1,products!$A$1:$G$1,0))</f>
        <v>2.5</v>
      </c>
      <c r="L887" s="8">
        <f>INDEX(products!$A$1:$G$49,MATCH('Working Sheet'!$D887,products!$A$1:$A$49,0),MATCH('Working Sheet'!L$1,products!$A$1:$G$1,0))</f>
        <v>20.584999999999997</v>
      </c>
      <c r="M887" s="8">
        <f t="shared" si="39"/>
        <v>123.50999999999999</v>
      </c>
      <c r="N887" s="4" t="str">
        <f t="shared" si="40"/>
        <v>Robusta</v>
      </c>
      <c r="O887" t="str">
        <f t="shared" si="41"/>
        <v>Dark</v>
      </c>
      <c r="P887" t="str">
        <f>_xlfn.XLOOKUP(C887,customers!$A$1:$A$1001,customers!$I$1:$I$1001,0)</f>
        <v>No</v>
      </c>
    </row>
    <row r="888" spans="1:16" x14ac:dyDescent="0.3">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INDEX(products!$A$1:$G$49,MATCH('Working Sheet'!$D888,products!$A$1:$A$49,0),MATCH('Working Sheet'!I$1,products!$A$1:$G$1,0))</f>
        <v>Lib</v>
      </c>
      <c r="J888" t="str">
        <f>INDEX(products!$A$1:$G$49,MATCH('Working Sheet'!$D888,products!$A$1:$A$49,0),MATCH('Working Sheet'!J$1,products!$A$1:$G$1,0))</f>
        <v>M</v>
      </c>
      <c r="K888" s="7">
        <f>INDEX(products!$A$1:$G$49,MATCH('Working Sheet'!$D888,products!$A$1:$A$49,0),MATCH('Working Sheet'!K$1,products!$A$1:$G$1,0))</f>
        <v>0.5</v>
      </c>
      <c r="L888" s="8">
        <f>INDEX(products!$A$1:$G$49,MATCH('Working Sheet'!$D888,products!$A$1:$A$49,0),MATCH('Working Sheet'!L$1,products!$A$1:$G$1,0))</f>
        <v>8.73</v>
      </c>
      <c r="M888" s="8">
        <f t="shared" si="39"/>
        <v>17.46</v>
      </c>
      <c r="N888" s="4" t="str">
        <f t="shared" si="40"/>
        <v>Liberica</v>
      </c>
      <c r="O888" t="str">
        <f t="shared" si="41"/>
        <v>Medium</v>
      </c>
      <c r="P888" t="str">
        <f>_xlfn.XLOOKUP(C888,customers!$A$1:$A$1001,customers!$I$1:$I$1001,0)</f>
        <v>No</v>
      </c>
    </row>
    <row r="889" spans="1:16" x14ac:dyDescent="0.3">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INDEX(products!$A$1:$G$49,MATCH('Working Sheet'!$D889,products!$A$1:$A$49,0),MATCH('Working Sheet'!I$1,products!$A$1:$G$1,0))</f>
        <v>Exc</v>
      </c>
      <c r="J889" t="str">
        <f>INDEX(products!$A$1:$G$49,MATCH('Working Sheet'!$D889,products!$A$1:$A$49,0),MATCH('Working Sheet'!J$1,products!$A$1:$G$1,0))</f>
        <v>L</v>
      </c>
      <c r="K889" s="7">
        <f>INDEX(products!$A$1:$G$49,MATCH('Working Sheet'!$D889,products!$A$1:$A$49,0),MATCH('Working Sheet'!K$1,products!$A$1:$G$1,0))</f>
        <v>0.2</v>
      </c>
      <c r="L889" s="8">
        <f>INDEX(products!$A$1:$G$49,MATCH('Working Sheet'!$D889,products!$A$1:$A$49,0),MATCH('Working Sheet'!L$1,products!$A$1:$G$1,0))</f>
        <v>4.4550000000000001</v>
      </c>
      <c r="M889" s="8">
        <f t="shared" si="39"/>
        <v>13.365</v>
      </c>
      <c r="N889" s="4" t="str">
        <f t="shared" si="40"/>
        <v>Excelsa</v>
      </c>
      <c r="O889" t="str">
        <f t="shared" si="41"/>
        <v>Light</v>
      </c>
      <c r="P889" t="str">
        <f>_xlfn.XLOOKUP(C889,customers!$A$1:$A$1001,customers!$I$1:$I$1001,0)</f>
        <v>No</v>
      </c>
    </row>
    <row r="890" spans="1:16" x14ac:dyDescent="0.3">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INDEX(products!$A$1:$G$49,MATCH('Working Sheet'!$D890,products!$A$1:$A$49,0),MATCH('Working Sheet'!I$1,products!$A$1:$G$1,0))</f>
        <v>Ara</v>
      </c>
      <c r="J890" t="str">
        <f>INDEX(products!$A$1:$G$49,MATCH('Working Sheet'!$D890,products!$A$1:$A$49,0),MATCH('Working Sheet'!J$1,products!$A$1:$G$1,0))</f>
        <v>L</v>
      </c>
      <c r="K890" s="7">
        <f>INDEX(products!$A$1:$G$49,MATCH('Working Sheet'!$D890,products!$A$1:$A$49,0),MATCH('Working Sheet'!K$1,products!$A$1:$G$1,0))</f>
        <v>0.2</v>
      </c>
      <c r="L890" s="8">
        <f>INDEX(products!$A$1:$G$49,MATCH('Working Sheet'!$D890,products!$A$1:$A$49,0),MATCH('Working Sheet'!L$1,products!$A$1:$G$1,0))</f>
        <v>3.8849999999999998</v>
      </c>
      <c r="M890" s="8">
        <f t="shared" si="39"/>
        <v>7.77</v>
      </c>
      <c r="N890" s="4" t="str">
        <f t="shared" si="40"/>
        <v>Arabica</v>
      </c>
      <c r="O890" t="str">
        <f t="shared" si="41"/>
        <v>Light</v>
      </c>
      <c r="P890" t="str">
        <f>_xlfn.XLOOKUP(C890,customers!$A$1:$A$1001,customers!$I$1:$I$1001,0)</f>
        <v>Yes</v>
      </c>
    </row>
    <row r="891" spans="1:16" x14ac:dyDescent="0.3">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INDEX(products!$A$1:$G$49,MATCH('Working Sheet'!$D891,products!$A$1:$A$49,0),MATCH('Working Sheet'!I$1,products!$A$1:$G$1,0))</f>
        <v>Rob</v>
      </c>
      <c r="J891" t="str">
        <f>INDEX(products!$A$1:$G$49,MATCH('Working Sheet'!$D891,products!$A$1:$A$49,0),MATCH('Working Sheet'!J$1,products!$A$1:$G$1,0))</f>
        <v>D</v>
      </c>
      <c r="K891" s="7">
        <f>INDEX(products!$A$1:$G$49,MATCH('Working Sheet'!$D891,products!$A$1:$A$49,0),MATCH('Working Sheet'!K$1,products!$A$1:$G$1,0))</f>
        <v>0.2</v>
      </c>
      <c r="L891" s="8">
        <f>INDEX(products!$A$1:$G$49,MATCH('Working Sheet'!$D891,products!$A$1:$A$49,0),MATCH('Working Sheet'!L$1,products!$A$1:$G$1,0))</f>
        <v>2.6849999999999996</v>
      </c>
      <c r="M891" s="8">
        <f t="shared" si="39"/>
        <v>2.6849999999999996</v>
      </c>
      <c r="N891" s="4" t="str">
        <f t="shared" si="40"/>
        <v>Robusta</v>
      </c>
      <c r="O891" t="str">
        <f t="shared" si="41"/>
        <v>Dark</v>
      </c>
      <c r="P891" t="str">
        <f>_xlfn.XLOOKUP(C891,customers!$A$1:$A$1001,customers!$I$1:$I$1001,0)</f>
        <v>Yes</v>
      </c>
    </row>
    <row r="892" spans="1:16" x14ac:dyDescent="0.3">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INDEX(products!$A$1:$G$49,MATCH('Working Sheet'!$D892,products!$A$1:$A$49,0),MATCH('Working Sheet'!I$1,products!$A$1:$G$1,0))</f>
        <v>Rob</v>
      </c>
      <c r="J892" t="str">
        <f>INDEX(products!$A$1:$G$49,MATCH('Working Sheet'!$D892,products!$A$1:$A$49,0),MATCH('Working Sheet'!J$1,products!$A$1:$G$1,0))</f>
        <v>D</v>
      </c>
      <c r="K892" s="7">
        <f>INDEX(products!$A$1:$G$49,MATCH('Working Sheet'!$D892,products!$A$1:$A$49,0),MATCH('Working Sheet'!K$1,products!$A$1:$G$1,0))</f>
        <v>2.5</v>
      </c>
      <c r="L892" s="8">
        <f>INDEX(products!$A$1:$G$49,MATCH('Working Sheet'!$D892,products!$A$1:$A$49,0),MATCH('Working Sheet'!L$1,products!$A$1:$G$1,0))</f>
        <v>20.584999999999997</v>
      </c>
      <c r="M892" s="8">
        <f t="shared" si="39"/>
        <v>20.584999999999997</v>
      </c>
      <c r="N892" s="4" t="str">
        <f t="shared" si="40"/>
        <v>Robusta</v>
      </c>
      <c r="O892" t="str">
        <f t="shared" si="41"/>
        <v>Dark</v>
      </c>
      <c r="P892" t="str">
        <f>_xlfn.XLOOKUP(C892,customers!$A$1:$A$1001,customers!$I$1:$I$1001,0)</f>
        <v>Yes</v>
      </c>
    </row>
    <row r="893" spans="1:16" x14ac:dyDescent="0.3">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INDEX(products!$A$1:$G$49,MATCH('Working Sheet'!$D893,products!$A$1:$A$49,0),MATCH('Working Sheet'!I$1,products!$A$1:$G$1,0))</f>
        <v>Ara</v>
      </c>
      <c r="J893" t="str">
        <f>INDEX(products!$A$1:$G$49,MATCH('Working Sheet'!$D893,products!$A$1:$A$49,0),MATCH('Working Sheet'!J$1,products!$A$1:$G$1,0))</f>
        <v>D</v>
      </c>
      <c r="K893" s="7">
        <f>INDEX(products!$A$1:$G$49,MATCH('Working Sheet'!$D893,products!$A$1:$A$49,0),MATCH('Working Sheet'!K$1,products!$A$1:$G$1,0))</f>
        <v>2.5</v>
      </c>
      <c r="L893" s="8">
        <f>INDEX(products!$A$1:$G$49,MATCH('Working Sheet'!$D893,products!$A$1:$A$49,0),MATCH('Working Sheet'!L$1,products!$A$1:$G$1,0))</f>
        <v>22.884999999999998</v>
      </c>
      <c r="M893" s="8">
        <f t="shared" si="39"/>
        <v>114.42499999999998</v>
      </c>
      <c r="N893" s="4" t="str">
        <f t="shared" si="40"/>
        <v>Arabica</v>
      </c>
      <c r="O893" t="str">
        <f t="shared" si="41"/>
        <v>Dark</v>
      </c>
      <c r="P893" t="str">
        <f>_xlfn.XLOOKUP(C893,customers!$A$1:$A$1001,customers!$I$1:$I$1001,0)</f>
        <v>Yes</v>
      </c>
    </row>
    <row r="894" spans="1:16" x14ac:dyDescent="0.3">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INDEX(products!$A$1:$G$49,MATCH('Working Sheet'!$D894,products!$A$1:$A$49,0),MATCH('Working Sheet'!I$1,products!$A$1:$G$1,0))</f>
        <v>Exc</v>
      </c>
      <c r="J894" t="str">
        <f>INDEX(products!$A$1:$G$49,MATCH('Working Sheet'!$D894,products!$A$1:$A$49,0),MATCH('Working Sheet'!J$1,products!$A$1:$G$1,0))</f>
        <v>M</v>
      </c>
      <c r="K894" s="7">
        <f>INDEX(products!$A$1:$G$49,MATCH('Working Sheet'!$D894,products!$A$1:$A$49,0),MATCH('Working Sheet'!K$1,products!$A$1:$G$1,0))</f>
        <v>0.2</v>
      </c>
      <c r="L894" s="8">
        <f>INDEX(products!$A$1:$G$49,MATCH('Working Sheet'!$D894,products!$A$1:$A$49,0),MATCH('Working Sheet'!L$1,products!$A$1:$G$1,0))</f>
        <v>4.125</v>
      </c>
      <c r="M894" s="8">
        <f t="shared" si="39"/>
        <v>20.625</v>
      </c>
      <c r="N894" s="4" t="str">
        <f t="shared" si="40"/>
        <v>Excelsa</v>
      </c>
      <c r="O894" t="str">
        <f t="shared" si="41"/>
        <v>Medium</v>
      </c>
      <c r="P894" t="str">
        <f>_xlfn.XLOOKUP(C894,customers!$A$1:$A$1001,customers!$I$1:$I$1001,0)</f>
        <v>No</v>
      </c>
    </row>
    <row r="895" spans="1:16" x14ac:dyDescent="0.3">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INDEX(products!$A$1:$G$49,MATCH('Working Sheet'!$D895,products!$A$1:$A$49,0),MATCH('Working Sheet'!I$1,products!$A$1:$G$1,0))</f>
        <v>Lib</v>
      </c>
      <c r="J895" t="str">
        <f>INDEX(products!$A$1:$G$49,MATCH('Working Sheet'!$D895,products!$A$1:$A$49,0),MATCH('Working Sheet'!J$1,products!$A$1:$G$1,0))</f>
        <v>L</v>
      </c>
      <c r="K895" s="7">
        <f>INDEX(products!$A$1:$G$49,MATCH('Working Sheet'!$D895,products!$A$1:$A$49,0),MATCH('Working Sheet'!K$1,products!$A$1:$G$1,0))</f>
        <v>0.5</v>
      </c>
      <c r="L895" s="8">
        <f>INDEX(products!$A$1:$G$49,MATCH('Working Sheet'!$D895,products!$A$1:$A$49,0),MATCH('Working Sheet'!L$1,products!$A$1:$G$1,0))</f>
        <v>9.51</v>
      </c>
      <c r="M895" s="8">
        <f t="shared" si="39"/>
        <v>57.06</v>
      </c>
      <c r="N895" s="4" t="str">
        <f t="shared" si="40"/>
        <v>Liberica</v>
      </c>
      <c r="O895" t="str">
        <f t="shared" si="41"/>
        <v>Light</v>
      </c>
      <c r="P895" t="str">
        <f>_xlfn.XLOOKUP(C895,customers!$A$1:$A$1001,customers!$I$1:$I$1001,0)</f>
        <v>Yes</v>
      </c>
    </row>
    <row r="896" spans="1:16" x14ac:dyDescent="0.3">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INDEX(products!$A$1:$G$49,MATCH('Working Sheet'!$D896,products!$A$1:$A$49,0),MATCH('Working Sheet'!I$1,products!$A$1:$G$1,0))</f>
        <v>Rob</v>
      </c>
      <c r="J896" t="str">
        <f>INDEX(products!$A$1:$G$49,MATCH('Working Sheet'!$D896,products!$A$1:$A$49,0),MATCH('Working Sheet'!J$1,products!$A$1:$G$1,0))</f>
        <v>D</v>
      </c>
      <c r="K896" s="7">
        <f>INDEX(products!$A$1:$G$49,MATCH('Working Sheet'!$D896,products!$A$1:$A$49,0),MATCH('Working Sheet'!K$1,products!$A$1:$G$1,0))</f>
        <v>2.5</v>
      </c>
      <c r="L896" s="8">
        <f>INDEX(products!$A$1:$G$49,MATCH('Working Sheet'!$D896,products!$A$1:$A$49,0),MATCH('Working Sheet'!L$1,products!$A$1:$G$1,0))</f>
        <v>20.584999999999997</v>
      </c>
      <c r="M896" s="8">
        <f t="shared" si="39"/>
        <v>82.339999999999989</v>
      </c>
      <c r="N896" s="4" t="str">
        <f t="shared" si="40"/>
        <v>Robusta</v>
      </c>
      <c r="O896" t="str">
        <f t="shared" si="41"/>
        <v>Dark</v>
      </c>
      <c r="P896" t="str">
        <f>_xlfn.XLOOKUP(C896,customers!$A$1:$A$1001,customers!$I$1:$I$1001,0)</f>
        <v>Yes</v>
      </c>
    </row>
    <row r="897" spans="1:16" x14ac:dyDescent="0.3">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INDEX(products!$A$1:$G$49,MATCH('Working Sheet'!$D897,products!$A$1:$A$49,0),MATCH('Working Sheet'!I$1,products!$A$1:$G$1,0))</f>
        <v>Exc</v>
      </c>
      <c r="J897" t="str">
        <f>INDEX(products!$A$1:$G$49,MATCH('Working Sheet'!$D897,products!$A$1:$A$49,0),MATCH('Working Sheet'!J$1,products!$A$1:$G$1,0))</f>
        <v>M</v>
      </c>
      <c r="K897" s="7">
        <f>INDEX(products!$A$1:$G$49,MATCH('Working Sheet'!$D897,products!$A$1:$A$49,0),MATCH('Working Sheet'!K$1,products!$A$1:$G$1,0))</f>
        <v>2.5</v>
      </c>
      <c r="L897" s="8">
        <f>INDEX(products!$A$1:$G$49,MATCH('Working Sheet'!$D897,products!$A$1:$A$49,0),MATCH('Working Sheet'!L$1,products!$A$1:$G$1,0))</f>
        <v>31.624999999999996</v>
      </c>
      <c r="M897" s="8">
        <f t="shared" si="39"/>
        <v>158.12499999999997</v>
      </c>
      <c r="N897" s="4" t="str">
        <f t="shared" si="40"/>
        <v>Excelsa</v>
      </c>
      <c r="O897" t="str">
        <f t="shared" si="41"/>
        <v>Medium</v>
      </c>
      <c r="P897" t="str">
        <f>_xlfn.XLOOKUP(C897,customers!$A$1:$A$1001,customers!$I$1:$I$1001,0)</f>
        <v>No</v>
      </c>
    </row>
    <row r="898" spans="1:16" x14ac:dyDescent="0.3">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INDEX(products!$A$1:$G$49,MATCH('Working Sheet'!$D898,products!$A$1:$A$49,0),MATCH('Working Sheet'!I$1,products!$A$1:$G$1,0))</f>
        <v>Rob</v>
      </c>
      <c r="J898" t="str">
        <f>INDEX(products!$A$1:$G$49,MATCH('Working Sheet'!$D898,products!$A$1:$A$49,0),MATCH('Working Sheet'!J$1,products!$A$1:$G$1,0))</f>
        <v>D</v>
      </c>
      <c r="K898" s="7">
        <f>INDEX(products!$A$1:$G$49,MATCH('Working Sheet'!$D898,products!$A$1:$A$49,0),MATCH('Working Sheet'!K$1,products!$A$1:$G$1,0))</f>
        <v>0.5</v>
      </c>
      <c r="L898" s="8">
        <f>INDEX(products!$A$1:$G$49,MATCH('Working Sheet'!$D898,products!$A$1:$A$49,0),MATCH('Working Sheet'!L$1,products!$A$1:$G$1,0))</f>
        <v>5.3699999999999992</v>
      </c>
      <c r="M898" s="8">
        <f t="shared" si="39"/>
        <v>32.22</v>
      </c>
      <c r="N898" s="4" t="str">
        <f t="shared" si="40"/>
        <v>Robusta</v>
      </c>
      <c r="O898" t="str">
        <f t="shared" si="41"/>
        <v>Dark</v>
      </c>
      <c r="P898" t="str">
        <f>_xlfn.XLOOKUP(C898,customers!$A$1:$A$1001,customers!$I$1:$I$1001,0)</f>
        <v>Yes</v>
      </c>
    </row>
    <row r="899" spans="1:16" x14ac:dyDescent="0.3">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INDEX(products!$A$1:$G$49,MATCH('Working Sheet'!$D899,products!$A$1:$A$49,0),MATCH('Working Sheet'!I$1,products!$A$1:$G$1,0))</f>
        <v>Exc</v>
      </c>
      <c r="J899" t="str">
        <f>INDEX(products!$A$1:$G$49,MATCH('Working Sheet'!$D899,products!$A$1:$A$49,0),MATCH('Working Sheet'!J$1,products!$A$1:$G$1,0))</f>
        <v>D</v>
      </c>
      <c r="K899" s="7">
        <f>INDEX(products!$A$1:$G$49,MATCH('Working Sheet'!$D899,products!$A$1:$A$49,0),MATCH('Working Sheet'!K$1,products!$A$1:$G$1,0))</f>
        <v>1</v>
      </c>
      <c r="L899" s="8">
        <f>INDEX(products!$A$1:$G$49,MATCH('Working Sheet'!$D899,products!$A$1:$A$49,0),MATCH('Working Sheet'!L$1,products!$A$1:$G$1,0))</f>
        <v>12.15</v>
      </c>
      <c r="M899" s="8">
        <f t="shared" ref="M899:M962" si="42">L899*E899</f>
        <v>24.3</v>
      </c>
      <c r="N899" s="4"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3">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INDEX(products!$A$1:$G$49,MATCH('Working Sheet'!$D900,products!$A$1:$A$49,0),MATCH('Working Sheet'!I$1,products!$A$1:$G$1,0))</f>
        <v>Rob</v>
      </c>
      <c r="J900" t="str">
        <f>INDEX(products!$A$1:$G$49,MATCH('Working Sheet'!$D900,products!$A$1:$A$49,0),MATCH('Working Sheet'!J$1,products!$A$1:$G$1,0))</f>
        <v>L</v>
      </c>
      <c r="K900" s="7">
        <f>INDEX(products!$A$1:$G$49,MATCH('Working Sheet'!$D900,products!$A$1:$A$49,0),MATCH('Working Sheet'!K$1,products!$A$1:$G$1,0))</f>
        <v>0.5</v>
      </c>
      <c r="L900" s="8">
        <f>INDEX(products!$A$1:$G$49,MATCH('Working Sheet'!$D900,products!$A$1:$A$49,0),MATCH('Working Sheet'!L$1,products!$A$1:$G$1,0))</f>
        <v>7.169999999999999</v>
      </c>
      <c r="M900" s="8">
        <f t="shared" si="42"/>
        <v>35.849999999999994</v>
      </c>
      <c r="N900" s="4" t="str">
        <f t="shared" si="43"/>
        <v>Robusta</v>
      </c>
      <c r="O900" t="str">
        <f t="shared" si="44"/>
        <v>Light</v>
      </c>
      <c r="P900" t="str">
        <f>_xlfn.XLOOKUP(C900,customers!$A$1:$A$1001,customers!$I$1:$I$1001,0)</f>
        <v>No</v>
      </c>
    </row>
    <row r="901" spans="1:16" x14ac:dyDescent="0.3">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INDEX(products!$A$1:$G$49,MATCH('Working Sheet'!$D901,products!$A$1:$A$49,0),MATCH('Working Sheet'!I$1,products!$A$1:$G$1,0))</f>
        <v>Lib</v>
      </c>
      <c r="J901" t="str">
        <f>INDEX(products!$A$1:$G$49,MATCH('Working Sheet'!$D901,products!$A$1:$A$49,0),MATCH('Working Sheet'!J$1,products!$A$1:$G$1,0))</f>
        <v>M</v>
      </c>
      <c r="K901" s="7">
        <f>INDEX(products!$A$1:$G$49,MATCH('Working Sheet'!$D901,products!$A$1:$A$49,0),MATCH('Working Sheet'!K$1,products!$A$1:$G$1,0))</f>
        <v>1</v>
      </c>
      <c r="L901" s="8">
        <f>INDEX(products!$A$1:$G$49,MATCH('Working Sheet'!$D901,products!$A$1:$A$49,0),MATCH('Working Sheet'!L$1,products!$A$1:$G$1,0))</f>
        <v>14.55</v>
      </c>
      <c r="M901" s="8">
        <f t="shared" si="42"/>
        <v>72.75</v>
      </c>
      <c r="N901" s="4" t="str">
        <f t="shared" si="43"/>
        <v>Liberica</v>
      </c>
      <c r="O901" t="str">
        <f t="shared" si="44"/>
        <v>Medium</v>
      </c>
      <c r="P901" t="str">
        <f>_xlfn.XLOOKUP(C901,customers!$A$1:$A$1001,customers!$I$1:$I$1001,0)</f>
        <v>No</v>
      </c>
    </row>
    <row r="902" spans="1:16" x14ac:dyDescent="0.3">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INDEX(products!$A$1:$G$49,MATCH('Working Sheet'!$D902,products!$A$1:$A$49,0),MATCH('Working Sheet'!I$1,products!$A$1:$G$1,0))</f>
        <v>Lib</v>
      </c>
      <c r="J902" t="str">
        <f>INDEX(products!$A$1:$G$49,MATCH('Working Sheet'!$D902,products!$A$1:$A$49,0),MATCH('Working Sheet'!J$1,products!$A$1:$G$1,0))</f>
        <v>L</v>
      </c>
      <c r="K902" s="7">
        <f>INDEX(products!$A$1:$G$49,MATCH('Working Sheet'!$D902,products!$A$1:$A$49,0),MATCH('Working Sheet'!K$1,products!$A$1:$G$1,0))</f>
        <v>1</v>
      </c>
      <c r="L902" s="8">
        <f>INDEX(products!$A$1:$G$49,MATCH('Working Sheet'!$D902,products!$A$1:$A$49,0),MATCH('Working Sheet'!L$1,products!$A$1:$G$1,0))</f>
        <v>15.85</v>
      </c>
      <c r="M902" s="8">
        <f t="shared" si="42"/>
        <v>47.55</v>
      </c>
      <c r="N902" s="4" t="str">
        <f t="shared" si="43"/>
        <v>Liberica</v>
      </c>
      <c r="O902" t="str">
        <f t="shared" si="44"/>
        <v>Light</v>
      </c>
      <c r="P902" t="str">
        <f>_xlfn.XLOOKUP(C902,customers!$A$1:$A$1001,customers!$I$1:$I$1001,0)</f>
        <v>No</v>
      </c>
    </row>
    <row r="903" spans="1:16" x14ac:dyDescent="0.3">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INDEX(products!$A$1:$G$49,MATCH('Working Sheet'!$D903,products!$A$1:$A$49,0),MATCH('Working Sheet'!I$1,products!$A$1:$G$1,0))</f>
        <v>Rob</v>
      </c>
      <c r="J903" t="str">
        <f>INDEX(products!$A$1:$G$49,MATCH('Working Sheet'!$D903,products!$A$1:$A$49,0),MATCH('Working Sheet'!J$1,products!$A$1:$G$1,0))</f>
        <v>L</v>
      </c>
      <c r="K903" s="7">
        <f>INDEX(products!$A$1:$G$49,MATCH('Working Sheet'!$D903,products!$A$1:$A$49,0),MATCH('Working Sheet'!K$1,products!$A$1:$G$1,0))</f>
        <v>0.2</v>
      </c>
      <c r="L903" s="8">
        <f>INDEX(products!$A$1:$G$49,MATCH('Working Sheet'!$D903,products!$A$1:$A$49,0),MATCH('Working Sheet'!L$1,products!$A$1:$G$1,0))</f>
        <v>3.5849999999999995</v>
      </c>
      <c r="M903" s="8">
        <f t="shared" si="42"/>
        <v>3.5849999999999995</v>
      </c>
      <c r="N903" s="4" t="str">
        <f t="shared" si="43"/>
        <v>Robusta</v>
      </c>
      <c r="O903" t="str">
        <f t="shared" si="44"/>
        <v>Light</v>
      </c>
      <c r="P903" t="str">
        <f>_xlfn.XLOOKUP(C903,customers!$A$1:$A$1001,customers!$I$1:$I$1001,0)</f>
        <v>Yes</v>
      </c>
    </row>
    <row r="904" spans="1:16" x14ac:dyDescent="0.3">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INDEX(products!$A$1:$G$49,MATCH('Working Sheet'!$D904,products!$A$1:$A$49,0),MATCH('Working Sheet'!I$1,products!$A$1:$G$1,0))</f>
        <v>Exc</v>
      </c>
      <c r="J904" t="str">
        <f>INDEX(products!$A$1:$G$49,MATCH('Working Sheet'!$D904,products!$A$1:$A$49,0),MATCH('Working Sheet'!J$1,products!$A$1:$G$1,0))</f>
        <v>M</v>
      </c>
      <c r="K904" s="7">
        <f>INDEX(products!$A$1:$G$49,MATCH('Working Sheet'!$D904,products!$A$1:$A$49,0),MATCH('Working Sheet'!K$1,products!$A$1:$G$1,0))</f>
        <v>2.5</v>
      </c>
      <c r="L904" s="8">
        <f>INDEX(products!$A$1:$G$49,MATCH('Working Sheet'!$D904,products!$A$1:$A$49,0),MATCH('Working Sheet'!L$1,products!$A$1:$G$1,0))</f>
        <v>31.624999999999996</v>
      </c>
      <c r="M904" s="8">
        <f t="shared" si="42"/>
        <v>158.12499999999997</v>
      </c>
      <c r="N904" s="4" t="str">
        <f t="shared" si="43"/>
        <v>Excelsa</v>
      </c>
      <c r="O904" t="str">
        <f t="shared" si="44"/>
        <v>Medium</v>
      </c>
      <c r="P904" t="str">
        <f>_xlfn.XLOOKUP(C904,customers!$A$1:$A$1001,customers!$I$1:$I$1001,0)</f>
        <v>No</v>
      </c>
    </row>
    <row r="905" spans="1:16" x14ac:dyDescent="0.3">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INDEX(products!$A$1:$G$49,MATCH('Working Sheet'!$D905,products!$A$1:$A$49,0),MATCH('Working Sheet'!I$1,products!$A$1:$G$1,0))</f>
        <v>Lib</v>
      </c>
      <c r="J905" t="str">
        <f>INDEX(products!$A$1:$G$49,MATCH('Working Sheet'!$D905,products!$A$1:$A$49,0),MATCH('Working Sheet'!J$1,products!$A$1:$G$1,0))</f>
        <v>M</v>
      </c>
      <c r="K905" s="7">
        <f>INDEX(products!$A$1:$G$49,MATCH('Working Sheet'!$D905,products!$A$1:$A$49,0),MATCH('Working Sheet'!K$1,products!$A$1:$G$1,0))</f>
        <v>0.5</v>
      </c>
      <c r="L905" s="8">
        <f>INDEX(products!$A$1:$G$49,MATCH('Working Sheet'!$D905,products!$A$1:$A$49,0),MATCH('Working Sheet'!L$1,products!$A$1:$G$1,0))</f>
        <v>8.73</v>
      </c>
      <c r="M905" s="8">
        <f t="shared" si="42"/>
        <v>17.46</v>
      </c>
      <c r="N905" s="4" t="str">
        <f t="shared" si="43"/>
        <v>Liberica</v>
      </c>
      <c r="O905" t="str">
        <f t="shared" si="44"/>
        <v>Medium</v>
      </c>
      <c r="P905" t="str">
        <f>_xlfn.XLOOKUP(C905,customers!$A$1:$A$1001,customers!$I$1:$I$1001,0)</f>
        <v>No</v>
      </c>
    </row>
    <row r="906" spans="1:16" x14ac:dyDescent="0.3">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INDEX(products!$A$1:$G$49,MATCH('Working Sheet'!$D906,products!$A$1:$A$49,0),MATCH('Working Sheet'!I$1,products!$A$1:$G$1,0))</f>
        <v>Ara</v>
      </c>
      <c r="J906" t="str">
        <f>INDEX(products!$A$1:$G$49,MATCH('Working Sheet'!$D906,products!$A$1:$A$49,0),MATCH('Working Sheet'!J$1,products!$A$1:$G$1,0))</f>
        <v>L</v>
      </c>
      <c r="K906" s="7">
        <f>INDEX(products!$A$1:$G$49,MATCH('Working Sheet'!$D906,products!$A$1:$A$49,0),MATCH('Working Sheet'!K$1,products!$A$1:$G$1,0))</f>
        <v>2.5</v>
      </c>
      <c r="L906" s="8">
        <f>INDEX(products!$A$1:$G$49,MATCH('Working Sheet'!$D906,products!$A$1:$A$49,0),MATCH('Working Sheet'!L$1,products!$A$1:$G$1,0))</f>
        <v>29.784999999999997</v>
      </c>
      <c r="M906" s="8">
        <f t="shared" si="42"/>
        <v>148.92499999999998</v>
      </c>
      <c r="N906" s="4" t="str">
        <f t="shared" si="43"/>
        <v>Arabica</v>
      </c>
      <c r="O906" t="str">
        <f t="shared" si="44"/>
        <v>Light</v>
      </c>
      <c r="P906" t="str">
        <f>_xlfn.XLOOKUP(C906,customers!$A$1:$A$1001,customers!$I$1:$I$1001,0)</f>
        <v>No</v>
      </c>
    </row>
    <row r="907" spans="1:16" x14ac:dyDescent="0.3">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INDEX(products!$A$1:$G$49,MATCH('Working Sheet'!$D907,products!$A$1:$A$49,0),MATCH('Working Sheet'!I$1,products!$A$1:$G$1,0))</f>
        <v>Ara</v>
      </c>
      <c r="J907" t="str">
        <f>INDEX(products!$A$1:$G$49,MATCH('Working Sheet'!$D907,products!$A$1:$A$49,0),MATCH('Working Sheet'!J$1,products!$A$1:$G$1,0))</f>
        <v>M</v>
      </c>
      <c r="K907" s="7">
        <f>INDEX(products!$A$1:$G$49,MATCH('Working Sheet'!$D907,products!$A$1:$A$49,0),MATCH('Working Sheet'!K$1,products!$A$1:$G$1,0))</f>
        <v>0.5</v>
      </c>
      <c r="L907" s="8">
        <f>INDEX(products!$A$1:$G$49,MATCH('Working Sheet'!$D907,products!$A$1:$A$49,0),MATCH('Working Sheet'!L$1,products!$A$1:$G$1,0))</f>
        <v>6.75</v>
      </c>
      <c r="M907" s="8">
        <f t="shared" si="42"/>
        <v>40.5</v>
      </c>
      <c r="N907" s="4" t="str">
        <f t="shared" si="43"/>
        <v>Arabica</v>
      </c>
      <c r="O907" t="str">
        <f t="shared" si="44"/>
        <v>Medium</v>
      </c>
      <c r="P907" t="str">
        <f>_xlfn.XLOOKUP(C907,customers!$A$1:$A$1001,customers!$I$1:$I$1001,0)</f>
        <v>Yes</v>
      </c>
    </row>
    <row r="908" spans="1:16" x14ac:dyDescent="0.3">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INDEX(products!$A$1:$G$49,MATCH('Working Sheet'!$D908,products!$A$1:$A$49,0),MATCH('Working Sheet'!I$1,products!$A$1:$G$1,0))</f>
        <v>Ara</v>
      </c>
      <c r="J908" t="str">
        <f>INDEX(products!$A$1:$G$49,MATCH('Working Sheet'!$D908,products!$A$1:$A$49,0),MATCH('Working Sheet'!J$1,products!$A$1:$G$1,0))</f>
        <v>M</v>
      </c>
      <c r="K908" s="7">
        <f>INDEX(products!$A$1:$G$49,MATCH('Working Sheet'!$D908,products!$A$1:$A$49,0),MATCH('Working Sheet'!K$1,products!$A$1:$G$1,0))</f>
        <v>0.5</v>
      </c>
      <c r="L908" s="8">
        <f>INDEX(products!$A$1:$G$49,MATCH('Working Sheet'!$D908,products!$A$1:$A$49,0),MATCH('Working Sheet'!L$1,products!$A$1:$G$1,0))</f>
        <v>6.75</v>
      </c>
      <c r="M908" s="8">
        <f t="shared" si="42"/>
        <v>27</v>
      </c>
      <c r="N908" s="4" t="str">
        <f t="shared" si="43"/>
        <v>Arabica</v>
      </c>
      <c r="O908" t="str">
        <f t="shared" si="44"/>
        <v>Medium</v>
      </c>
      <c r="P908" t="str">
        <f>_xlfn.XLOOKUP(C908,customers!$A$1:$A$1001,customers!$I$1:$I$1001,0)</f>
        <v>Yes</v>
      </c>
    </row>
    <row r="909" spans="1:16" x14ac:dyDescent="0.3">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INDEX(products!$A$1:$G$49,MATCH('Working Sheet'!$D909,products!$A$1:$A$49,0),MATCH('Working Sheet'!I$1,products!$A$1:$G$1,0))</f>
        <v>Lib</v>
      </c>
      <c r="J909" t="str">
        <f>INDEX(products!$A$1:$G$49,MATCH('Working Sheet'!$D909,products!$A$1:$A$49,0),MATCH('Working Sheet'!J$1,products!$A$1:$G$1,0))</f>
        <v>D</v>
      </c>
      <c r="K909" s="7">
        <f>INDEX(products!$A$1:$G$49,MATCH('Working Sheet'!$D909,products!$A$1:$A$49,0),MATCH('Working Sheet'!K$1,products!$A$1:$G$1,0))</f>
        <v>1</v>
      </c>
      <c r="L909" s="8">
        <f>INDEX(products!$A$1:$G$49,MATCH('Working Sheet'!$D909,products!$A$1:$A$49,0),MATCH('Working Sheet'!L$1,products!$A$1:$G$1,0))</f>
        <v>12.95</v>
      </c>
      <c r="M909" s="8">
        <f t="shared" si="42"/>
        <v>38.849999999999994</v>
      </c>
      <c r="N909" s="4" t="str">
        <f t="shared" si="43"/>
        <v>Liberica</v>
      </c>
      <c r="O909" t="str">
        <f t="shared" si="44"/>
        <v>Dark</v>
      </c>
      <c r="P909" t="str">
        <f>_xlfn.XLOOKUP(C909,customers!$A$1:$A$1001,customers!$I$1:$I$1001,0)</f>
        <v>No</v>
      </c>
    </row>
    <row r="910" spans="1:16" x14ac:dyDescent="0.3">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INDEX(products!$A$1:$G$49,MATCH('Working Sheet'!$D910,products!$A$1:$A$49,0),MATCH('Working Sheet'!I$1,products!$A$1:$G$1,0))</f>
        <v>Rob</v>
      </c>
      <c r="J910" t="str">
        <f>INDEX(products!$A$1:$G$49,MATCH('Working Sheet'!$D910,products!$A$1:$A$49,0),MATCH('Working Sheet'!J$1,products!$A$1:$G$1,0))</f>
        <v>L</v>
      </c>
      <c r="K910" s="7">
        <f>INDEX(products!$A$1:$G$49,MATCH('Working Sheet'!$D910,products!$A$1:$A$49,0),MATCH('Working Sheet'!K$1,products!$A$1:$G$1,0))</f>
        <v>1</v>
      </c>
      <c r="L910" s="8">
        <f>INDEX(products!$A$1:$G$49,MATCH('Working Sheet'!$D910,products!$A$1:$A$49,0),MATCH('Working Sheet'!L$1,products!$A$1:$G$1,0))</f>
        <v>11.95</v>
      </c>
      <c r="M910" s="8">
        <f t="shared" si="42"/>
        <v>59.75</v>
      </c>
      <c r="N910" s="4" t="str">
        <f t="shared" si="43"/>
        <v>Robusta</v>
      </c>
      <c r="O910" t="str">
        <f t="shared" si="44"/>
        <v>Light</v>
      </c>
      <c r="P910" t="str">
        <f>_xlfn.XLOOKUP(C910,customers!$A$1:$A$1001,customers!$I$1:$I$1001,0)</f>
        <v>No</v>
      </c>
    </row>
    <row r="911" spans="1:16" x14ac:dyDescent="0.3">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INDEX(products!$A$1:$G$49,MATCH('Working Sheet'!$D911,products!$A$1:$A$49,0),MATCH('Working Sheet'!I$1,products!$A$1:$G$1,0))</f>
        <v>Rob</v>
      </c>
      <c r="J911" t="str">
        <f>INDEX(products!$A$1:$G$49,MATCH('Working Sheet'!$D911,products!$A$1:$A$49,0),MATCH('Working Sheet'!J$1,products!$A$1:$G$1,0))</f>
        <v>L</v>
      </c>
      <c r="K911" s="7">
        <f>INDEX(products!$A$1:$G$49,MATCH('Working Sheet'!$D911,products!$A$1:$A$49,0),MATCH('Working Sheet'!K$1,products!$A$1:$G$1,0))</f>
        <v>0.2</v>
      </c>
      <c r="L911" s="8">
        <f>INDEX(products!$A$1:$G$49,MATCH('Working Sheet'!$D911,products!$A$1:$A$49,0),MATCH('Working Sheet'!L$1,products!$A$1:$G$1,0))</f>
        <v>3.5849999999999995</v>
      </c>
      <c r="M911" s="8">
        <f t="shared" si="42"/>
        <v>10.754999999999999</v>
      </c>
      <c r="N911" s="4" t="str">
        <f t="shared" si="43"/>
        <v>Robusta</v>
      </c>
      <c r="O911" t="str">
        <f t="shared" si="44"/>
        <v>Light</v>
      </c>
      <c r="P911" t="str">
        <f>_xlfn.XLOOKUP(C911,customers!$A$1:$A$1001,customers!$I$1:$I$1001,0)</f>
        <v>No</v>
      </c>
    </row>
    <row r="912" spans="1:16" x14ac:dyDescent="0.3">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INDEX(products!$A$1:$G$49,MATCH('Working Sheet'!$D912,products!$A$1:$A$49,0),MATCH('Working Sheet'!I$1,products!$A$1:$G$1,0))</f>
        <v>Ara</v>
      </c>
      <c r="J912" t="str">
        <f>INDEX(products!$A$1:$G$49,MATCH('Working Sheet'!$D912,products!$A$1:$A$49,0),MATCH('Working Sheet'!J$1,products!$A$1:$G$1,0))</f>
        <v>D</v>
      </c>
      <c r="K912" s="7">
        <f>INDEX(products!$A$1:$G$49,MATCH('Working Sheet'!$D912,products!$A$1:$A$49,0),MATCH('Working Sheet'!K$1,products!$A$1:$G$1,0))</f>
        <v>2.5</v>
      </c>
      <c r="L912" s="8">
        <f>INDEX(products!$A$1:$G$49,MATCH('Working Sheet'!$D912,products!$A$1:$A$49,0),MATCH('Working Sheet'!L$1,products!$A$1:$G$1,0))</f>
        <v>22.884999999999998</v>
      </c>
      <c r="M912" s="8">
        <f t="shared" si="42"/>
        <v>91.539999999999992</v>
      </c>
      <c r="N912" s="4" t="str">
        <f t="shared" si="43"/>
        <v>Arabica</v>
      </c>
      <c r="O912" t="str">
        <f t="shared" si="44"/>
        <v>Dark</v>
      </c>
      <c r="P912" t="str">
        <f>_xlfn.XLOOKUP(C912,customers!$A$1:$A$1001,customers!$I$1:$I$1001,0)</f>
        <v>No</v>
      </c>
    </row>
    <row r="913" spans="1:16" x14ac:dyDescent="0.3">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INDEX(products!$A$1:$G$49,MATCH('Working Sheet'!$D913,products!$A$1:$A$49,0),MATCH('Working Sheet'!I$1,products!$A$1:$G$1,0))</f>
        <v>Ara</v>
      </c>
      <c r="J913" t="str">
        <f>INDEX(products!$A$1:$G$49,MATCH('Working Sheet'!$D913,products!$A$1:$A$49,0),MATCH('Working Sheet'!J$1,products!$A$1:$G$1,0))</f>
        <v>M</v>
      </c>
      <c r="K913" s="7">
        <f>INDEX(products!$A$1:$G$49,MATCH('Working Sheet'!$D913,products!$A$1:$A$49,0),MATCH('Working Sheet'!K$1,products!$A$1:$G$1,0))</f>
        <v>1</v>
      </c>
      <c r="L913" s="8">
        <f>INDEX(products!$A$1:$G$49,MATCH('Working Sheet'!$D913,products!$A$1:$A$49,0),MATCH('Working Sheet'!L$1,products!$A$1:$G$1,0))</f>
        <v>11.25</v>
      </c>
      <c r="M913" s="8">
        <f t="shared" si="42"/>
        <v>45</v>
      </c>
      <c r="N913" s="4" t="str">
        <f t="shared" si="43"/>
        <v>Arabica</v>
      </c>
      <c r="O913" t="str">
        <f t="shared" si="44"/>
        <v>Medium</v>
      </c>
      <c r="P913" t="str">
        <f>_xlfn.XLOOKUP(C913,customers!$A$1:$A$1001,customers!$I$1:$I$1001,0)</f>
        <v>Yes</v>
      </c>
    </row>
    <row r="914" spans="1:16" x14ac:dyDescent="0.3">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INDEX(products!$A$1:$G$49,MATCH('Working Sheet'!$D914,products!$A$1:$A$49,0),MATCH('Working Sheet'!I$1,products!$A$1:$G$1,0))</f>
        <v>Rob</v>
      </c>
      <c r="J914" t="str">
        <f>INDEX(products!$A$1:$G$49,MATCH('Working Sheet'!$D914,products!$A$1:$A$49,0),MATCH('Working Sheet'!J$1,products!$A$1:$G$1,0))</f>
        <v>M</v>
      </c>
      <c r="K914" s="7">
        <f>INDEX(products!$A$1:$G$49,MATCH('Working Sheet'!$D914,products!$A$1:$A$49,0),MATCH('Working Sheet'!K$1,products!$A$1:$G$1,0))</f>
        <v>2.5</v>
      </c>
      <c r="L914" s="8">
        <f>INDEX(products!$A$1:$G$49,MATCH('Working Sheet'!$D914,products!$A$1:$A$49,0),MATCH('Working Sheet'!L$1,products!$A$1:$G$1,0))</f>
        <v>22.884999999999998</v>
      </c>
      <c r="M914" s="8">
        <f t="shared" si="42"/>
        <v>137.31</v>
      </c>
      <c r="N914" s="4" t="str">
        <f t="shared" si="43"/>
        <v>Robusta</v>
      </c>
      <c r="O914" t="str">
        <f t="shared" si="44"/>
        <v>Medium</v>
      </c>
      <c r="P914" t="str">
        <f>_xlfn.XLOOKUP(C914,customers!$A$1:$A$1001,customers!$I$1:$I$1001,0)</f>
        <v>Yes</v>
      </c>
    </row>
    <row r="915" spans="1:16" x14ac:dyDescent="0.3">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INDEX(products!$A$1:$G$49,MATCH('Working Sheet'!$D915,products!$A$1:$A$49,0),MATCH('Working Sheet'!I$1,products!$A$1:$G$1,0))</f>
        <v>Ara</v>
      </c>
      <c r="J915" t="str">
        <f>INDEX(products!$A$1:$G$49,MATCH('Working Sheet'!$D915,products!$A$1:$A$49,0),MATCH('Working Sheet'!J$1,products!$A$1:$G$1,0))</f>
        <v>M</v>
      </c>
      <c r="K915" s="7">
        <f>INDEX(products!$A$1:$G$49,MATCH('Working Sheet'!$D915,products!$A$1:$A$49,0),MATCH('Working Sheet'!K$1,products!$A$1:$G$1,0))</f>
        <v>0.5</v>
      </c>
      <c r="L915" s="8">
        <f>INDEX(products!$A$1:$G$49,MATCH('Working Sheet'!$D915,products!$A$1:$A$49,0),MATCH('Working Sheet'!L$1,products!$A$1:$G$1,0))</f>
        <v>6.75</v>
      </c>
      <c r="M915" s="8">
        <f t="shared" si="42"/>
        <v>6.75</v>
      </c>
      <c r="N915" s="4" t="str">
        <f t="shared" si="43"/>
        <v>Arabica</v>
      </c>
      <c r="O915" t="str">
        <f t="shared" si="44"/>
        <v>Medium</v>
      </c>
      <c r="P915" t="str">
        <f>_xlfn.XLOOKUP(C915,customers!$A$1:$A$1001,customers!$I$1:$I$1001,0)</f>
        <v>No</v>
      </c>
    </row>
    <row r="916" spans="1:16" x14ac:dyDescent="0.3">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INDEX(products!$A$1:$G$49,MATCH('Working Sheet'!$D916,products!$A$1:$A$49,0),MATCH('Working Sheet'!I$1,products!$A$1:$G$1,0))</f>
        <v>Ara</v>
      </c>
      <c r="J916" t="str">
        <f>INDEX(products!$A$1:$G$49,MATCH('Working Sheet'!$D916,products!$A$1:$A$49,0),MATCH('Working Sheet'!J$1,products!$A$1:$G$1,0))</f>
        <v>M</v>
      </c>
      <c r="K916" s="7">
        <f>INDEX(products!$A$1:$G$49,MATCH('Working Sheet'!$D916,products!$A$1:$A$49,0),MATCH('Working Sheet'!K$1,products!$A$1:$G$1,0))</f>
        <v>1</v>
      </c>
      <c r="L916" s="8">
        <f>INDEX(products!$A$1:$G$49,MATCH('Working Sheet'!$D916,products!$A$1:$A$49,0),MATCH('Working Sheet'!L$1,products!$A$1:$G$1,0))</f>
        <v>11.25</v>
      </c>
      <c r="M916" s="8">
        <f t="shared" si="42"/>
        <v>45</v>
      </c>
      <c r="N916" s="4" t="str">
        <f t="shared" si="43"/>
        <v>Arabica</v>
      </c>
      <c r="O916" t="str">
        <f t="shared" si="44"/>
        <v>Medium</v>
      </c>
      <c r="P916" t="str">
        <f>_xlfn.XLOOKUP(C916,customers!$A$1:$A$1001,customers!$I$1:$I$1001,0)</f>
        <v>No</v>
      </c>
    </row>
    <row r="917" spans="1:16" x14ac:dyDescent="0.3">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INDEX(products!$A$1:$G$49,MATCH('Working Sheet'!$D917,products!$A$1:$A$49,0),MATCH('Working Sheet'!I$1,products!$A$1:$G$1,0))</f>
        <v>Exc</v>
      </c>
      <c r="J917" t="str">
        <f>INDEX(products!$A$1:$G$49,MATCH('Working Sheet'!$D917,products!$A$1:$A$49,0),MATCH('Working Sheet'!J$1,products!$A$1:$G$1,0))</f>
        <v>D</v>
      </c>
      <c r="K917" s="7">
        <f>INDEX(products!$A$1:$G$49,MATCH('Working Sheet'!$D917,products!$A$1:$A$49,0),MATCH('Working Sheet'!K$1,products!$A$1:$G$1,0))</f>
        <v>2.5</v>
      </c>
      <c r="L917" s="8">
        <f>INDEX(products!$A$1:$G$49,MATCH('Working Sheet'!$D917,products!$A$1:$A$49,0),MATCH('Working Sheet'!L$1,products!$A$1:$G$1,0))</f>
        <v>27.945</v>
      </c>
      <c r="M917" s="8">
        <f t="shared" si="42"/>
        <v>83.835000000000008</v>
      </c>
      <c r="N917" s="4" t="str">
        <f t="shared" si="43"/>
        <v>Excelsa</v>
      </c>
      <c r="O917" t="str">
        <f t="shared" si="44"/>
        <v>Dark</v>
      </c>
      <c r="P917" t="str">
        <f>_xlfn.XLOOKUP(C917,customers!$A$1:$A$1001,customers!$I$1:$I$1001,0)</f>
        <v>Yes</v>
      </c>
    </row>
    <row r="918" spans="1:16" x14ac:dyDescent="0.3">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INDEX(products!$A$1:$G$49,MATCH('Working Sheet'!$D918,products!$A$1:$A$49,0),MATCH('Working Sheet'!I$1,products!$A$1:$G$1,0))</f>
        <v>Exc</v>
      </c>
      <c r="J918" t="str">
        <f>INDEX(products!$A$1:$G$49,MATCH('Working Sheet'!$D918,products!$A$1:$A$49,0),MATCH('Working Sheet'!J$1,products!$A$1:$G$1,0))</f>
        <v>D</v>
      </c>
      <c r="K918" s="7">
        <f>INDEX(products!$A$1:$G$49,MATCH('Working Sheet'!$D918,products!$A$1:$A$49,0),MATCH('Working Sheet'!K$1,products!$A$1:$G$1,0))</f>
        <v>0.2</v>
      </c>
      <c r="L918" s="8">
        <f>INDEX(products!$A$1:$G$49,MATCH('Working Sheet'!$D918,products!$A$1:$A$49,0),MATCH('Working Sheet'!L$1,products!$A$1:$G$1,0))</f>
        <v>3.645</v>
      </c>
      <c r="M918" s="8">
        <f t="shared" si="42"/>
        <v>3.645</v>
      </c>
      <c r="N918" s="4" t="str">
        <f t="shared" si="43"/>
        <v>Excelsa</v>
      </c>
      <c r="O918" t="str">
        <f t="shared" si="44"/>
        <v>Dark</v>
      </c>
      <c r="P918" t="str">
        <f>_xlfn.XLOOKUP(C918,customers!$A$1:$A$1001,customers!$I$1:$I$1001,0)</f>
        <v>Yes</v>
      </c>
    </row>
    <row r="919" spans="1:16" x14ac:dyDescent="0.3">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INDEX(products!$A$1:$G$49,MATCH('Working Sheet'!$D919,products!$A$1:$A$49,0),MATCH('Working Sheet'!I$1,products!$A$1:$G$1,0))</f>
        <v>Ara</v>
      </c>
      <c r="J919" t="str">
        <f>INDEX(products!$A$1:$G$49,MATCH('Working Sheet'!$D919,products!$A$1:$A$49,0),MATCH('Working Sheet'!J$1,products!$A$1:$G$1,0))</f>
        <v>M</v>
      </c>
      <c r="K919" s="7">
        <f>INDEX(products!$A$1:$G$49,MATCH('Working Sheet'!$D919,products!$A$1:$A$49,0),MATCH('Working Sheet'!K$1,products!$A$1:$G$1,0))</f>
        <v>0.5</v>
      </c>
      <c r="L919" s="8">
        <f>INDEX(products!$A$1:$G$49,MATCH('Working Sheet'!$D919,products!$A$1:$A$49,0),MATCH('Working Sheet'!L$1,products!$A$1:$G$1,0))</f>
        <v>6.75</v>
      </c>
      <c r="M919" s="8">
        <f t="shared" si="42"/>
        <v>6.75</v>
      </c>
      <c r="N919" s="4" t="str">
        <f t="shared" si="43"/>
        <v>Arabica</v>
      </c>
      <c r="O919" t="str">
        <f t="shared" si="44"/>
        <v>Medium</v>
      </c>
      <c r="P919" t="str">
        <f>_xlfn.XLOOKUP(C919,customers!$A$1:$A$1001,customers!$I$1:$I$1001,0)</f>
        <v>No</v>
      </c>
    </row>
    <row r="920" spans="1:16" x14ac:dyDescent="0.3">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INDEX(products!$A$1:$G$49,MATCH('Working Sheet'!$D920,products!$A$1:$A$49,0),MATCH('Working Sheet'!I$1,products!$A$1:$G$1,0))</f>
        <v>Exc</v>
      </c>
      <c r="J920" t="str">
        <f>INDEX(products!$A$1:$G$49,MATCH('Working Sheet'!$D920,products!$A$1:$A$49,0),MATCH('Working Sheet'!J$1,products!$A$1:$G$1,0))</f>
        <v>D</v>
      </c>
      <c r="K920" s="7">
        <f>INDEX(products!$A$1:$G$49,MATCH('Working Sheet'!$D920,products!$A$1:$A$49,0),MATCH('Working Sheet'!K$1,products!$A$1:$G$1,0))</f>
        <v>0.5</v>
      </c>
      <c r="L920" s="8">
        <f>INDEX(products!$A$1:$G$49,MATCH('Working Sheet'!$D920,products!$A$1:$A$49,0),MATCH('Working Sheet'!L$1,products!$A$1:$G$1,0))</f>
        <v>7.29</v>
      </c>
      <c r="M920" s="8">
        <f t="shared" si="42"/>
        <v>21.87</v>
      </c>
      <c r="N920" s="4" t="str">
        <f t="shared" si="43"/>
        <v>Excelsa</v>
      </c>
      <c r="O920" t="str">
        <f t="shared" si="44"/>
        <v>Dark</v>
      </c>
      <c r="P920" t="str">
        <f>_xlfn.XLOOKUP(C920,customers!$A$1:$A$1001,customers!$I$1:$I$1001,0)</f>
        <v>No</v>
      </c>
    </row>
    <row r="921" spans="1:16" x14ac:dyDescent="0.3">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INDEX(products!$A$1:$G$49,MATCH('Working Sheet'!$D921,products!$A$1:$A$49,0),MATCH('Working Sheet'!I$1,products!$A$1:$G$1,0))</f>
        <v>Rob</v>
      </c>
      <c r="J921" t="str">
        <f>INDEX(products!$A$1:$G$49,MATCH('Working Sheet'!$D921,products!$A$1:$A$49,0),MATCH('Working Sheet'!J$1,products!$A$1:$G$1,0))</f>
        <v>D</v>
      </c>
      <c r="K921" s="7">
        <f>INDEX(products!$A$1:$G$49,MATCH('Working Sheet'!$D921,products!$A$1:$A$49,0),MATCH('Working Sheet'!K$1,products!$A$1:$G$1,0))</f>
        <v>0.2</v>
      </c>
      <c r="L921" s="8">
        <f>INDEX(products!$A$1:$G$49,MATCH('Working Sheet'!$D921,products!$A$1:$A$49,0),MATCH('Working Sheet'!L$1,products!$A$1:$G$1,0))</f>
        <v>2.6849999999999996</v>
      </c>
      <c r="M921" s="8">
        <f t="shared" si="42"/>
        <v>13.424999999999997</v>
      </c>
      <c r="N921" s="4" t="str">
        <f t="shared" si="43"/>
        <v>Robusta</v>
      </c>
      <c r="O921" t="str">
        <f t="shared" si="44"/>
        <v>Dark</v>
      </c>
      <c r="P921" t="str">
        <f>_xlfn.XLOOKUP(C921,customers!$A$1:$A$1001,customers!$I$1:$I$1001,0)</f>
        <v>Yes</v>
      </c>
    </row>
    <row r="922" spans="1:16" x14ac:dyDescent="0.3">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INDEX(products!$A$1:$G$49,MATCH('Working Sheet'!$D922,products!$A$1:$A$49,0),MATCH('Working Sheet'!I$1,products!$A$1:$G$1,0))</f>
        <v>Rob</v>
      </c>
      <c r="J922" t="str">
        <f>INDEX(products!$A$1:$G$49,MATCH('Working Sheet'!$D922,products!$A$1:$A$49,0),MATCH('Working Sheet'!J$1,products!$A$1:$G$1,0))</f>
        <v>D</v>
      </c>
      <c r="K922" s="7">
        <f>INDEX(products!$A$1:$G$49,MATCH('Working Sheet'!$D922,products!$A$1:$A$49,0),MATCH('Working Sheet'!K$1,products!$A$1:$G$1,0))</f>
        <v>2.5</v>
      </c>
      <c r="L922" s="8">
        <f>INDEX(products!$A$1:$G$49,MATCH('Working Sheet'!$D922,products!$A$1:$A$49,0),MATCH('Working Sheet'!L$1,products!$A$1:$G$1,0))</f>
        <v>20.584999999999997</v>
      </c>
      <c r="M922" s="8">
        <f t="shared" si="42"/>
        <v>123.50999999999999</v>
      </c>
      <c r="N922" s="4" t="str">
        <f t="shared" si="43"/>
        <v>Robusta</v>
      </c>
      <c r="O922" t="str">
        <f t="shared" si="44"/>
        <v>Dark</v>
      </c>
      <c r="P922" t="str">
        <f>_xlfn.XLOOKUP(C922,customers!$A$1:$A$1001,customers!$I$1:$I$1001,0)</f>
        <v>No</v>
      </c>
    </row>
    <row r="923" spans="1:16" x14ac:dyDescent="0.3">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INDEX(products!$A$1:$G$49,MATCH('Working Sheet'!$D923,products!$A$1:$A$49,0),MATCH('Working Sheet'!I$1,products!$A$1:$G$1,0))</f>
        <v>Lib</v>
      </c>
      <c r="J923" t="str">
        <f>INDEX(products!$A$1:$G$49,MATCH('Working Sheet'!$D923,products!$A$1:$A$49,0),MATCH('Working Sheet'!J$1,products!$A$1:$G$1,0))</f>
        <v>D</v>
      </c>
      <c r="K923" s="7">
        <f>INDEX(products!$A$1:$G$49,MATCH('Working Sheet'!$D923,products!$A$1:$A$49,0),MATCH('Working Sheet'!K$1,products!$A$1:$G$1,0))</f>
        <v>0.2</v>
      </c>
      <c r="L923" s="8">
        <f>INDEX(products!$A$1:$G$49,MATCH('Working Sheet'!$D923,products!$A$1:$A$49,0),MATCH('Working Sheet'!L$1,products!$A$1:$G$1,0))</f>
        <v>3.8849999999999998</v>
      </c>
      <c r="M923" s="8">
        <f t="shared" si="42"/>
        <v>7.77</v>
      </c>
      <c r="N923" s="4" t="str">
        <f t="shared" si="43"/>
        <v>Liberica</v>
      </c>
      <c r="O923" t="str">
        <f t="shared" si="44"/>
        <v>Dark</v>
      </c>
      <c r="P923" t="str">
        <f>_xlfn.XLOOKUP(C923,customers!$A$1:$A$1001,customers!$I$1:$I$1001,0)</f>
        <v>No</v>
      </c>
    </row>
    <row r="924" spans="1:16" x14ac:dyDescent="0.3">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INDEX(products!$A$1:$G$49,MATCH('Working Sheet'!$D924,products!$A$1:$A$49,0),MATCH('Working Sheet'!I$1,products!$A$1:$G$1,0))</f>
        <v>Ara</v>
      </c>
      <c r="J924" t="str">
        <f>INDEX(products!$A$1:$G$49,MATCH('Working Sheet'!$D924,products!$A$1:$A$49,0),MATCH('Working Sheet'!J$1,products!$A$1:$G$1,0))</f>
        <v>M</v>
      </c>
      <c r="K924" s="7">
        <f>INDEX(products!$A$1:$G$49,MATCH('Working Sheet'!$D924,products!$A$1:$A$49,0),MATCH('Working Sheet'!K$1,products!$A$1:$G$1,0))</f>
        <v>1</v>
      </c>
      <c r="L924" s="8">
        <f>INDEX(products!$A$1:$G$49,MATCH('Working Sheet'!$D924,products!$A$1:$A$49,0),MATCH('Working Sheet'!L$1,products!$A$1:$G$1,0))</f>
        <v>11.25</v>
      </c>
      <c r="M924" s="8">
        <f t="shared" si="42"/>
        <v>67.5</v>
      </c>
      <c r="N924" s="4" t="str">
        <f t="shared" si="43"/>
        <v>Arabica</v>
      </c>
      <c r="O924" t="str">
        <f t="shared" si="44"/>
        <v>Medium</v>
      </c>
      <c r="P924" t="str">
        <f>_xlfn.XLOOKUP(C924,customers!$A$1:$A$1001,customers!$I$1:$I$1001,0)</f>
        <v>Yes</v>
      </c>
    </row>
    <row r="925" spans="1:16" x14ac:dyDescent="0.3">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INDEX(products!$A$1:$G$49,MATCH('Working Sheet'!$D925,products!$A$1:$A$49,0),MATCH('Working Sheet'!I$1,products!$A$1:$G$1,0))</f>
        <v>Exc</v>
      </c>
      <c r="J925" t="str">
        <f>INDEX(products!$A$1:$G$49,MATCH('Working Sheet'!$D925,products!$A$1:$A$49,0),MATCH('Working Sheet'!J$1,products!$A$1:$G$1,0))</f>
        <v>D</v>
      </c>
      <c r="K925" s="7">
        <f>INDEX(products!$A$1:$G$49,MATCH('Working Sheet'!$D925,products!$A$1:$A$49,0),MATCH('Working Sheet'!K$1,products!$A$1:$G$1,0))</f>
        <v>2.5</v>
      </c>
      <c r="L925" s="8">
        <f>INDEX(products!$A$1:$G$49,MATCH('Working Sheet'!$D925,products!$A$1:$A$49,0),MATCH('Working Sheet'!L$1,products!$A$1:$G$1,0))</f>
        <v>27.945</v>
      </c>
      <c r="M925" s="8">
        <f t="shared" si="42"/>
        <v>27.945</v>
      </c>
      <c r="N925" s="4" t="str">
        <f t="shared" si="43"/>
        <v>Excelsa</v>
      </c>
      <c r="O925" t="str">
        <f t="shared" si="44"/>
        <v>Dark</v>
      </c>
      <c r="P925" t="str">
        <f>_xlfn.XLOOKUP(C925,customers!$A$1:$A$1001,customers!$I$1:$I$1001,0)</f>
        <v>No</v>
      </c>
    </row>
    <row r="926" spans="1:16" x14ac:dyDescent="0.3">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INDEX(products!$A$1:$G$49,MATCH('Working Sheet'!$D926,products!$A$1:$A$49,0),MATCH('Working Sheet'!I$1,products!$A$1:$G$1,0))</f>
        <v>Ara</v>
      </c>
      <c r="J926" t="str">
        <f>INDEX(products!$A$1:$G$49,MATCH('Working Sheet'!$D926,products!$A$1:$A$49,0),MATCH('Working Sheet'!J$1,products!$A$1:$G$1,0))</f>
        <v>L</v>
      </c>
      <c r="K926" s="7">
        <f>INDEX(products!$A$1:$G$49,MATCH('Working Sheet'!$D926,products!$A$1:$A$49,0),MATCH('Working Sheet'!K$1,products!$A$1:$G$1,0))</f>
        <v>2.5</v>
      </c>
      <c r="L926" s="8">
        <f>INDEX(products!$A$1:$G$49,MATCH('Working Sheet'!$D926,products!$A$1:$A$49,0),MATCH('Working Sheet'!L$1,products!$A$1:$G$1,0))</f>
        <v>29.784999999999997</v>
      </c>
      <c r="M926" s="8">
        <f t="shared" si="42"/>
        <v>89.35499999999999</v>
      </c>
      <c r="N926" s="4" t="str">
        <f t="shared" si="43"/>
        <v>Arabica</v>
      </c>
      <c r="O926" t="str">
        <f t="shared" si="44"/>
        <v>Light</v>
      </c>
      <c r="P926" t="str">
        <f>_xlfn.XLOOKUP(C926,customers!$A$1:$A$1001,customers!$I$1:$I$1001,0)</f>
        <v>No</v>
      </c>
    </row>
    <row r="927" spans="1:16" x14ac:dyDescent="0.3">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INDEX(products!$A$1:$G$49,MATCH('Working Sheet'!$D927,products!$A$1:$A$49,0),MATCH('Working Sheet'!I$1,products!$A$1:$G$1,0))</f>
        <v>Ara</v>
      </c>
      <c r="J927" t="str">
        <f>INDEX(products!$A$1:$G$49,MATCH('Working Sheet'!$D927,products!$A$1:$A$49,0),MATCH('Working Sheet'!J$1,products!$A$1:$G$1,0))</f>
        <v>M</v>
      </c>
      <c r="K927" s="7">
        <f>INDEX(products!$A$1:$G$49,MATCH('Working Sheet'!$D927,products!$A$1:$A$49,0),MATCH('Working Sheet'!K$1,products!$A$1:$G$1,0))</f>
        <v>0.5</v>
      </c>
      <c r="L927" s="8">
        <f>INDEX(products!$A$1:$G$49,MATCH('Working Sheet'!$D927,products!$A$1:$A$49,0),MATCH('Working Sheet'!L$1,products!$A$1:$G$1,0))</f>
        <v>6.75</v>
      </c>
      <c r="M927" s="8">
        <f t="shared" si="42"/>
        <v>20.25</v>
      </c>
      <c r="N927" s="4" t="str">
        <f t="shared" si="43"/>
        <v>Arabica</v>
      </c>
      <c r="O927" t="str">
        <f t="shared" si="44"/>
        <v>Medium</v>
      </c>
      <c r="P927" t="str">
        <f>_xlfn.XLOOKUP(C927,customers!$A$1:$A$1001,customers!$I$1:$I$1001,0)</f>
        <v>No</v>
      </c>
    </row>
    <row r="928" spans="1:16" x14ac:dyDescent="0.3">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INDEX(products!$A$1:$G$49,MATCH('Working Sheet'!$D928,products!$A$1:$A$49,0),MATCH('Working Sheet'!I$1,products!$A$1:$G$1,0))</f>
        <v>Ara</v>
      </c>
      <c r="J928" t="str">
        <f>INDEX(products!$A$1:$G$49,MATCH('Working Sheet'!$D928,products!$A$1:$A$49,0),MATCH('Working Sheet'!J$1,products!$A$1:$G$1,0))</f>
        <v>M</v>
      </c>
      <c r="K928" s="7">
        <f>INDEX(products!$A$1:$G$49,MATCH('Working Sheet'!$D928,products!$A$1:$A$49,0),MATCH('Working Sheet'!K$1,products!$A$1:$G$1,0))</f>
        <v>0.5</v>
      </c>
      <c r="L928" s="8">
        <f>INDEX(products!$A$1:$G$49,MATCH('Working Sheet'!$D928,products!$A$1:$A$49,0),MATCH('Working Sheet'!L$1,products!$A$1:$G$1,0))</f>
        <v>6.75</v>
      </c>
      <c r="M928" s="8">
        <f t="shared" si="42"/>
        <v>33.75</v>
      </c>
      <c r="N928" s="4" t="str">
        <f t="shared" si="43"/>
        <v>Arabica</v>
      </c>
      <c r="O928" t="str">
        <f t="shared" si="44"/>
        <v>Medium</v>
      </c>
      <c r="P928" t="str">
        <f>_xlfn.XLOOKUP(C928,customers!$A$1:$A$1001,customers!$I$1:$I$1001,0)</f>
        <v>Yes</v>
      </c>
    </row>
    <row r="929" spans="1:16" x14ac:dyDescent="0.3">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INDEX(products!$A$1:$G$49,MATCH('Working Sheet'!$D929,products!$A$1:$A$49,0),MATCH('Working Sheet'!I$1,products!$A$1:$G$1,0))</f>
        <v>Exc</v>
      </c>
      <c r="J929" t="str">
        <f>INDEX(products!$A$1:$G$49,MATCH('Working Sheet'!$D929,products!$A$1:$A$49,0),MATCH('Working Sheet'!J$1,products!$A$1:$G$1,0))</f>
        <v>D</v>
      </c>
      <c r="K929" s="7">
        <f>INDEX(products!$A$1:$G$49,MATCH('Working Sheet'!$D929,products!$A$1:$A$49,0),MATCH('Working Sheet'!K$1,products!$A$1:$G$1,0))</f>
        <v>2.5</v>
      </c>
      <c r="L929" s="8">
        <f>INDEX(products!$A$1:$G$49,MATCH('Working Sheet'!$D929,products!$A$1:$A$49,0),MATCH('Working Sheet'!L$1,products!$A$1:$G$1,0))</f>
        <v>27.945</v>
      </c>
      <c r="M929" s="8">
        <f t="shared" si="42"/>
        <v>111.78</v>
      </c>
      <c r="N929" s="4" t="str">
        <f t="shared" si="43"/>
        <v>Excelsa</v>
      </c>
      <c r="O929" t="str">
        <f t="shared" si="44"/>
        <v>Dark</v>
      </c>
      <c r="P929" t="str">
        <f>_xlfn.XLOOKUP(C929,customers!$A$1:$A$1001,customers!$I$1:$I$1001,0)</f>
        <v>No</v>
      </c>
    </row>
    <row r="930" spans="1:16" x14ac:dyDescent="0.3">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INDEX(products!$A$1:$G$49,MATCH('Working Sheet'!$D930,products!$A$1:$A$49,0),MATCH('Working Sheet'!I$1,products!$A$1:$G$1,0))</f>
        <v>Exc</v>
      </c>
      <c r="J930" t="str">
        <f>INDEX(products!$A$1:$G$49,MATCH('Working Sheet'!$D930,products!$A$1:$A$49,0),MATCH('Working Sheet'!J$1,products!$A$1:$G$1,0))</f>
        <v>M</v>
      </c>
      <c r="K930" s="7">
        <f>INDEX(products!$A$1:$G$49,MATCH('Working Sheet'!$D930,products!$A$1:$A$49,0),MATCH('Working Sheet'!K$1,products!$A$1:$G$1,0))</f>
        <v>2.5</v>
      </c>
      <c r="L930" s="8">
        <f>INDEX(products!$A$1:$G$49,MATCH('Working Sheet'!$D930,products!$A$1:$A$49,0),MATCH('Working Sheet'!L$1,products!$A$1:$G$1,0))</f>
        <v>31.624999999999996</v>
      </c>
      <c r="M930" s="8">
        <f t="shared" si="42"/>
        <v>63.249999999999993</v>
      </c>
      <c r="N930" s="4" t="str">
        <f t="shared" si="43"/>
        <v>Excelsa</v>
      </c>
      <c r="O930" t="str">
        <f t="shared" si="44"/>
        <v>Medium</v>
      </c>
      <c r="P930" t="str">
        <f>_xlfn.XLOOKUP(C930,customers!$A$1:$A$1001,customers!$I$1:$I$1001,0)</f>
        <v>Yes</v>
      </c>
    </row>
    <row r="931" spans="1:16" x14ac:dyDescent="0.3">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INDEX(products!$A$1:$G$49,MATCH('Working Sheet'!$D931,products!$A$1:$A$49,0),MATCH('Working Sheet'!I$1,products!$A$1:$G$1,0))</f>
        <v>Exc</v>
      </c>
      <c r="J931" t="str">
        <f>INDEX(products!$A$1:$G$49,MATCH('Working Sheet'!$D931,products!$A$1:$A$49,0),MATCH('Working Sheet'!J$1,products!$A$1:$G$1,0))</f>
        <v>L</v>
      </c>
      <c r="K931" s="7">
        <f>INDEX(products!$A$1:$G$49,MATCH('Working Sheet'!$D931,products!$A$1:$A$49,0),MATCH('Working Sheet'!K$1,products!$A$1:$G$1,0))</f>
        <v>0.2</v>
      </c>
      <c r="L931" s="8">
        <f>INDEX(products!$A$1:$G$49,MATCH('Working Sheet'!$D931,products!$A$1:$A$49,0),MATCH('Working Sheet'!L$1,products!$A$1:$G$1,0))</f>
        <v>4.4550000000000001</v>
      </c>
      <c r="M931" s="8">
        <f t="shared" si="42"/>
        <v>8.91</v>
      </c>
      <c r="N931" s="4" t="str">
        <f t="shared" si="43"/>
        <v>Excelsa</v>
      </c>
      <c r="O931" t="str">
        <f t="shared" si="44"/>
        <v>Light</v>
      </c>
      <c r="P931" t="str">
        <f>_xlfn.XLOOKUP(C931,customers!$A$1:$A$1001,customers!$I$1:$I$1001,0)</f>
        <v>Yes</v>
      </c>
    </row>
    <row r="932" spans="1:16" x14ac:dyDescent="0.3">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INDEX(products!$A$1:$G$49,MATCH('Working Sheet'!$D932,products!$A$1:$A$49,0),MATCH('Working Sheet'!I$1,products!$A$1:$G$1,0))</f>
        <v>Exc</v>
      </c>
      <c r="J932" t="str">
        <f>INDEX(products!$A$1:$G$49,MATCH('Working Sheet'!$D932,products!$A$1:$A$49,0),MATCH('Working Sheet'!J$1,products!$A$1:$G$1,0))</f>
        <v>D</v>
      </c>
      <c r="K932" s="7">
        <f>INDEX(products!$A$1:$G$49,MATCH('Working Sheet'!$D932,products!$A$1:$A$49,0),MATCH('Working Sheet'!K$1,products!$A$1:$G$1,0))</f>
        <v>1</v>
      </c>
      <c r="L932" s="8">
        <f>INDEX(products!$A$1:$G$49,MATCH('Working Sheet'!$D932,products!$A$1:$A$49,0),MATCH('Working Sheet'!L$1,products!$A$1:$G$1,0))</f>
        <v>12.15</v>
      </c>
      <c r="M932" s="8">
        <f t="shared" si="42"/>
        <v>12.15</v>
      </c>
      <c r="N932" s="4" t="str">
        <f t="shared" si="43"/>
        <v>Excelsa</v>
      </c>
      <c r="O932" t="str">
        <f t="shared" si="44"/>
        <v>Dark</v>
      </c>
      <c r="P932" t="str">
        <f>_xlfn.XLOOKUP(C932,customers!$A$1:$A$1001,customers!$I$1:$I$1001,0)</f>
        <v>Yes</v>
      </c>
    </row>
    <row r="933" spans="1:16" x14ac:dyDescent="0.3">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INDEX(products!$A$1:$G$49,MATCH('Working Sheet'!$D933,products!$A$1:$A$49,0),MATCH('Working Sheet'!I$1,products!$A$1:$G$1,0))</f>
        <v>Ara</v>
      </c>
      <c r="J933" t="str">
        <f>INDEX(products!$A$1:$G$49,MATCH('Working Sheet'!$D933,products!$A$1:$A$49,0),MATCH('Working Sheet'!J$1,products!$A$1:$G$1,0))</f>
        <v>D</v>
      </c>
      <c r="K933" s="7">
        <f>INDEX(products!$A$1:$G$49,MATCH('Working Sheet'!$D933,products!$A$1:$A$49,0),MATCH('Working Sheet'!K$1,products!$A$1:$G$1,0))</f>
        <v>0.5</v>
      </c>
      <c r="L933" s="8">
        <f>INDEX(products!$A$1:$G$49,MATCH('Working Sheet'!$D933,products!$A$1:$A$49,0),MATCH('Working Sheet'!L$1,products!$A$1:$G$1,0))</f>
        <v>5.97</v>
      </c>
      <c r="M933" s="8">
        <f t="shared" si="42"/>
        <v>23.88</v>
      </c>
      <c r="N933" s="4" t="str">
        <f t="shared" si="43"/>
        <v>Arabica</v>
      </c>
      <c r="O933" t="str">
        <f t="shared" si="44"/>
        <v>Dark</v>
      </c>
      <c r="P933" t="str">
        <f>_xlfn.XLOOKUP(C933,customers!$A$1:$A$1001,customers!$I$1:$I$1001,0)</f>
        <v>Yes</v>
      </c>
    </row>
    <row r="934" spans="1:16" x14ac:dyDescent="0.3">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INDEX(products!$A$1:$G$49,MATCH('Working Sheet'!$D934,products!$A$1:$A$49,0),MATCH('Working Sheet'!I$1,products!$A$1:$G$1,0))</f>
        <v>Exc</v>
      </c>
      <c r="J934" t="str">
        <f>INDEX(products!$A$1:$G$49,MATCH('Working Sheet'!$D934,products!$A$1:$A$49,0),MATCH('Working Sheet'!J$1,products!$A$1:$G$1,0))</f>
        <v>M</v>
      </c>
      <c r="K934" s="7">
        <f>INDEX(products!$A$1:$G$49,MATCH('Working Sheet'!$D934,products!$A$1:$A$49,0),MATCH('Working Sheet'!K$1,products!$A$1:$G$1,0))</f>
        <v>1</v>
      </c>
      <c r="L934" s="8">
        <f>INDEX(products!$A$1:$G$49,MATCH('Working Sheet'!$D934,products!$A$1:$A$49,0),MATCH('Working Sheet'!L$1,products!$A$1:$G$1,0))</f>
        <v>13.75</v>
      </c>
      <c r="M934" s="8">
        <f t="shared" si="42"/>
        <v>55</v>
      </c>
      <c r="N934" s="4" t="str">
        <f t="shared" si="43"/>
        <v>Excelsa</v>
      </c>
      <c r="O934" t="str">
        <f t="shared" si="44"/>
        <v>Medium</v>
      </c>
      <c r="P934" t="str">
        <f>_xlfn.XLOOKUP(C934,customers!$A$1:$A$1001,customers!$I$1:$I$1001,0)</f>
        <v>No</v>
      </c>
    </row>
    <row r="935" spans="1:16" x14ac:dyDescent="0.3">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INDEX(products!$A$1:$G$49,MATCH('Working Sheet'!$D935,products!$A$1:$A$49,0),MATCH('Working Sheet'!I$1,products!$A$1:$G$1,0))</f>
        <v>Rob</v>
      </c>
      <c r="J935" t="str">
        <f>INDEX(products!$A$1:$G$49,MATCH('Working Sheet'!$D935,products!$A$1:$A$49,0),MATCH('Working Sheet'!J$1,products!$A$1:$G$1,0))</f>
        <v>D</v>
      </c>
      <c r="K935" s="7">
        <f>INDEX(products!$A$1:$G$49,MATCH('Working Sheet'!$D935,products!$A$1:$A$49,0),MATCH('Working Sheet'!K$1,products!$A$1:$G$1,0))</f>
        <v>1</v>
      </c>
      <c r="L935" s="8">
        <f>INDEX(products!$A$1:$G$49,MATCH('Working Sheet'!$D935,products!$A$1:$A$49,0),MATCH('Working Sheet'!L$1,products!$A$1:$G$1,0))</f>
        <v>8.9499999999999993</v>
      </c>
      <c r="M935" s="8">
        <f t="shared" si="42"/>
        <v>26.849999999999998</v>
      </c>
      <c r="N935" s="4" t="str">
        <f t="shared" si="43"/>
        <v>Robusta</v>
      </c>
      <c r="O935" t="str">
        <f t="shared" si="44"/>
        <v>Dark</v>
      </c>
      <c r="P935" t="str">
        <f>_xlfn.XLOOKUP(C935,customers!$A$1:$A$1001,customers!$I$1:$I$1001,0)</f>
        <v>Yes</v>
      </c>
    </row>
    <row r="936" spans="1:16" x14ac:dyDescent="0.3">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INDEX(products!$A$1:$G$49,MATCH('Working Sheet'!$D936,products!$A$1:$A$49,0),MATCH('Working Sheet'!I$1,products!$A$1:$G$1,0))</f>
        <v>Rob</v>
      </c>
      <c r="J936" t="str">
        <f>INDEX(products!$A$1:$G$49,MATCH('Working Sheet'!$D936,products!$A$1:$A$49,0),MATCH('Working Sheet'!J$1,products!$A$1:$G$1,0))</f>
        <v>M</v>
      </c>
      <c r="K936" s="7">
        <f>INDEX(products!$A$1:$G$49,MATCH('Working Sheet'!$D936,products!$A$1:$A$49,0),MATCH('Working Sheet'!K$1,products!$A$1:$G$1,0))</f>
        <v>2.5</v>
      </c>
      <c r="L936" s="8">
        <f>INDEX(products!$A$1:$G$49,MATCH('Working Sheet'!$D936,products!$A$1:$A$49,0),MATCH('Working Sheet'!L$1,products!$A$1:$G$1,0))</f>
        <v>22.884999999999998</v>
      </c>
      <c r="M936" s="8">
        <f t="shared" si="42"/>
        <v>114.42499999999998</v>
      </c>
      <c r="N936" s="4" t="str">
        <f t="shared" si="43"/>
        <v>Robusta</v>
      </c>
      <c r="O936" t="str">
        <f t="shared" si="44"/>
        <v>Medium</v>
      </c>
      <c r="P936" t="str">
        <f>_xlfn.XLOOKUP(C936,customers!$A$1:$A$1001,customers!$I$1:$I$1001,0)</f>
        <v>No</v>
      </c>
    </row>
    <row r="937" spans="1:16" x14ac:dyDescent="0.3">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INDEX(products!$A$1:$G$49,MATCH('Working Sheet'!$D937,products!$A$1:$A$49,0),MATCH('Working Sheet'!I$1,products!$A$1:$G$1,0))</f>
        <v>Ara</v>
      </c>
      <c r="J937" t="str">
        <f>INDEX(products!$A$1:$G$49,MATCH('Working Sheet'!$D937,products!$A$1:$A$49,0),MATCH('Working Sheet'!J$1,products!$A$1:$G$1,0))</f>
        <v>M</v>
      </c>
      <c r="K937" s="7">
        <f>INDEX(products!$A$1:$G$49,MATCH('Working Sheet'!$D937,products!$A$1:$A$49,0),MATCH('Working Sheet'!K$1,products!$A$1:$G$1,0))</f>
        <v>2.5</v>
      </c>
      <c r="L937" s="8">
        <f>INDEX(products!$A$1:$G$49,MATCH('Working Sheet'!$D937,products!$A$1:$A$49,0),MATCH('Working Sheet'!L$1,products!$A$1:$G$1,0))</f>
        <v>25.874999999999996</v>
      </c>
      <c r="M937" s="8">
        <f t="shared" si="42"/>
        <v>155.24999999999997</v>
      </c>
      <c r="N937" s="4" t="str">
        <f t="shared" si="43"/>
        <v>Arabica</v>
      </c>
      <c r="O937" t="str">
        <f t="shared" si="44"/>
        <v>Medium</v>
      </c>
      <c r="P937" t="str">
        <f>_xlfn.XLOOKUP(C937,customers!$A$1:$A$1001,customers!$I$1:$I$1001,0)</f>
        <v>Yes</v>
      </c>
    </row>
    <row r="938" spans="1:16" x14ac:dyDescent="0.3">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INDEX(products!$A$1:$G$49,MATCH('Working Sheet'!$D938,products!$A$1:$A$49,0),MATCH('Working Sheet'!I$1,products!$A$1:$G$1,0))</f>
        <v>Lib</v>
      </c>
      <c r="J938" t="str">
        <f>INDEX(products!$A$1:$G$49,MATCH('Working Sheet'!$D938,products!$A$1:$A$49,0),MATCH('Working Sheet'!J$1,products!$A$1:$G$1,0))</f>
        <v>D</v>
      </c>
      <c r="K938" s="7">
        <f>INDEX(products!$A$1:$G$49,MATCH('Working Sheet'!$D938,products!$A$1:$A$49,0),MATCH('Working Sheet'!K$1,products!$A$1:$G$1,0))</f>
        <v>0.5</v>
      </c>
      <c r="L938" s="8">
        <f>INDEX(products!$A$1:$G$49,MATCH('Working Sheet'!$D938,products!$A$1:$A$49,0),MATCH('Working Sheet'!L$1,products!$A$1:$G$1,0))</f>
        <v>7.77</v>
      </c>
      <c r="M938" s="8">
        <f t="shared" si="42"/>
        <v>23.31</v>
      </c>
      <c r="N938" s="4" t="str">
        <f t="shared" si="43"/>
        <v>Liberica</v>
      </c>
      <c r="O938" t="str">
        <f t="shared" si="44"/>
        <v>Dark</v>
      </c>
      <c r="P938" t="str">
        <f>_xlfn.XLOOKUP(C938,customers!$A$1:$A$1001,customers!$I$1:$I$1001,0)</f>
        <v>Yes</v>
      </c>
    </row>
    <row r="939" spans="1:16" x14ac:dyDescent="0.3">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INDEX(products!$A$1:$G$49,MATCH('Working Sheet'!$D939,products!$A$1:$A$49,0),MATCH('Working Sheet'!I$1,products!$A$1:$G$1,0))</f>
        <v>Rob</v>
      </c>
      <c r="J939" t="str">
        <f>INDEX(products!$A$1:$G$49,MATCH('Working Sheet'!$D939,products!$A$1:$A$49,0),MATCH('Working Sheet'!J$1,products!$A$1:$G$1,0))</f>
        <v>M</v>
      </c>
      <c r="K939" s="7">
        <f>INDEX(products!$A$1:$G$49,MATCH('Working Sheet'!$D939,products!$A$1:$A$49,0),MATCH('Working Sheet'!K$1,products!$A$1:$G$1,0))</f>
        <v>2.5</v>
      </c>
      <c r="L939" s="8">
        <f>INDEX(products!$A$1:$G$49,MATCH('Working Sheet'!$D939,products!$A$1:$A$49,0),MATCH('Working Sheet'!L$1,products!$A$1:$G$1,0))</f>
        <v>22.884999999999998</v>
      </c>
      <c r="M939" s="8">
        <f t="shared" si="42"/>
        <v>91.539999999999992</v>
      </c>
      <c r="N939" s="4" t="str">
        <f t="shared" si="43"/>
        <v>Robusta</v>
      </c>
      <c r="O939" t="str">
        <f t="shared" si="44"/>
        <v>Medium</v>
      </c>
      <c r="P939" t="str">
        <f>_xlfn.XLOOKUP(C939,customers!$A$1:$A$1001,customers!$I$1:$I$1001,0)</f>
        <v>Yes</v>
      </c>
    </row>
    <row r="940" spans="1:16" x14ac:dyDescent="0.3">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INDEX(products!$A$1:$G$49,MATCH('Working Sheet'!$D940,products!$A$1:$A$49,0),MATCH('Working Sheet'!I$1,products!$A$1:$G$1,0))</f>
        <v>Exc</v>
      </c>
      <c r="J940" t="str">
        <f>INDEX(products!$A$1:$G$49,MATCH('Working Sheet'!$D940,products!$A$1:$A$49,0),MATCH('Working Sheet'!J$1,products!$A$1:$G$1,0))</f>
        <v>L</v>
      </c>
      <c r="K940" s="7">
        <f>INDEX(products!$A$1:$G$49,MATCH('Working Sheet'!$D940,products!$A$1:$A$49,0),MATCH('Working Sheet'!K$1,products!$A$1:$G$1,0))</f>
        <v>1</v>
      </c>
      <c r="L940" s="8">
        <f>INDEX(products!$A$1:$G$49,MATCH('Working Sheet'!$D940,products!$A$1:$A$49,0),MATCH('Working Sheet'!L$1,products!$A$1:$G$1,0))</f>
        <v>14.85</v>
      </c>
      <c r="M940" s="8">
        <f t="shared" si="42"/>
        <v>74.25</v>
      </c>
      <c r="N940" s="4" t="str">
        <f t="shared" si="43"/>
        <v>Excelsa</v>
      </c>
      <c r="O940" t="str">
        <f t="shared" si="44"/>
        <v>Light</v>
      </c>
      <c r="P940" t="str">
        <f>_xlfn.XLOOKUP(C940,customers!$A$1:$A$1001,customers!$I$1:$I$1001,0)</f>
        <v>Yes</v>
      </c>
    </row>
    <row r="941" spans="1:16" x14ac:dyDescent="0.3">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INDEX(products!$A$1:$G$49,MATCH('Working Sheet'!$D941,products!$A$1:$A$49,0),MATCH('Working Sheet'!I$1,products!$A$1:$G$1,0))</f>
        <v>Lib</v>
      </c>
      <c r="J941" t="str">
        <f>INDEX(products!$A$1:$G$49,MATCH('Working Sheet'!$D941,products!$A$1:$A$49,0),MATCH('Working Sheet'!J$1,products!$A$1:$G$1,0))</f>
        <v>L</v>
      </c>
      <c r="K941" s="7">
        <f>INDEX(products!$A$1:$G$49,MATCH('Working Sheet'!$D941,products!$A$1:$A$49,0),MATCH('Working Sheet'!K$1,products!$A$1:$G$1,0))</f>
        <v>0.2</v>
      </c>
      <c r="L941" s="8">
        <f>INDEX(products!$A$1:$G$49,MATCH('Working Sheet'!$D941,products!$A$1:$A$49,0),MATCH('Working Sheet'!L$1,products!$A$1:$G$1,0))</f>
        <v>4.7549999999999999</v>
      </c>
      <c r="M941" s="8">
        <f t="shared" si="42"/>
        <v>28.53</v>
      </c>
      <c r="N941" s="4" t="str">
        <f t="shared" si="43"/>
        <v>Liberica</v>
      </c>
      <c r="O941" t="str">
        <f t="shared" si="44"/>
        <v>Light</v>
      </c>
      <c r="P941" t="str">
        <f>_xlfn.XLOOKUP(C941,customers!$A$1:$A$1001,customers!$I$1:$I$1001,0)</f>
        <v>No</v>
      </c>
    </row>
    <row r="942" spans="1:16" x14ac:dyDescent="0.3">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INDEX(products!$A$1:$G$49,MATCH('Working Sheet'!$D942,products!$A$1:$A$49,0),MATCH('Working Sheet'!I$1,products!$A$1:$G$1,0))</f>
        <v>Rob</v>
      </c>
      <c r="J942" t="str">
        <f>INDEX(products!$A$1:$G$49,MATCH('Working Sheet'!$D942,products!$A$1:$A$49,0),MATCH('Working Sheet'!J$1,products!$A$1:$G$1,0))</f>
        <v>L</v>
      </c>
      <c r="K942" s="7">
        <f>INDEX(products!$A$1:$G$49,MATCH('Working Sheet'!$D942,products!$A$1:$A$49,0),MATCH('Working Sheet'!K$1,products!$A$1:$G$1,0))</f>
        <v>0.5</v>
      </c>
      <c r="L942" s="8">
        <f>INDEX(products!$A$1:$G$49,MATCH('Working Sheet'!$D942,products!$A$1:$A$49,0),MATCH('Working Sheet'!L$1,products!$A$1:$G$1,0))</f>
        <v>7.169999999999999</v>
      </c>
      <c r="M942" s="8">
        <f t="shared" si="42"/>
        <v>14.339999999999998</v>
      </c>
      <c r="N942" s="4" t="str">
        <f t="shared" si="43"/>
        <v>Robusta</v>
      </c>
      <c r="O942" t="str">
        <f t="shared" si="44"/>
        <v>Light</v>
      </c>
      <c r="P942" t="str">
        <f>_xlfn.XLOOKUP(C942,customers!$A$1:$A$1001,customers!$I$1:$I$1001,0)</f>
        <v>Yes</v>
      </c>
    </row>
    <row r="943" spans="1:16" x14ac:dyDescent="0.3">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INDEX(products!$A$1:$G$49,MATCH('Working Sheet'!$D943,products!$A$1:$A$49,0),MATCH('Working Sheet'!I$1,products!$A$1:$G$1,0))</f>
        <v>Ara</v>
      </c>
      <c r="J943" t="str">
        <f>INDEX(products!$A$1:$G$49,MATCH('Working Sheet'!$D943,products!$A$1:$A$49,0),MATCH('Working Sheet'!J$1,products!$A$1:$G$1,0))</f>
        <v>L</v>
      </c>
      <c r="K943" s="7">
        <f>INDEX(products!$A$1:$G$49,MATCH('Working Sheet'!$D943,products!$A$1:$A$49,0),MATCH('Working Sheet'!K$1,products!$A$1:$G$1,0))</f>
        <v>0.5</v>
      </c>
      <c r="L943" s="8">
        <f>INDEX(products!$A$1:$G$49,MATCH('Working Sheet'!$D943,products!$A$1:$A$49,0),MATCH('Working Sheet'!L$1,products!$A$1:$G$1,0))</f>
        <v>7.77</v>
      </c>
      <c r="M943" s="8">
        <f t="shared" si="42"/>
        <v>15.54</v>
      </c>
      <c r="N943" s="4" t="str">
        <f t="shared" si="43"/>
        <v>Arabica</v>
      </c>
      <c r="O943" t="str">
        <f t="shared" si="44"/>
        <v>Light</v>
      </c>
      <c r="P943" t="str">
        <f>_xlfn.XLOOKUP(C943,customers!$A$1:$A$1001,customers!$I$1:$I$1001,0)</f>
        <v>Yes</v>
      </c>
    </row>
    <row r="944" spans="1:16" x14ac:dyDescent="0.3">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INDEX(products!$A$1:$G$49,MATCH('Working Sheet'!$D944,products!$A$1:$A$49,0),MATCH('Working Sheet'!I$1,products!$A$1:$G$1,0))</f>
        <v>Rob</v>
      </c>
      <c r="J944" t="str">
        <f>INDEX(products!$A$1:$G$49,MATCH('Working Sheet'!$D944,products!$A$1:$A$49,0),MATCH('Working Sheet'!J$1,products!$A$1:$G$1,0))</f>
        <v>L</v>
      </c>
      <c r="K944" s="7">
        <f>INDEX(products!$A$1:$G$49,MATCH('Working Sheet'!$D944,products!$A$1:$A$49,0),MATCH('Working Sheet'!K$1,products!$A$1:$G$1,0))</f>
        <v>1</v>
      </c>
      <c r="L944" s="8">
        <f>INDEX(products!$A$1:$G$49,MATCH('Working Sheet'!$D944,products!$A$1:$A$49,0),MATCH('Working Sheet'!L$1,products!$A$1:$G$1,0))</f>
        <v>11.95</v>
      </c>
      <c r="M944" s="8">
        <f t="shared" si="42"/>
        <v>35.849999999999994</v>
      </c>
      <c r="N944" s="4" t="str">
        <f t="shared" si="43"/>
        <v>Robusta</v>
      </c>
      <c r="O944" t="str">
        <f t="shared" si="44"/>
        <v>Light</v>
      </c>
      <c r="P944" t="str">
        <f>_xlfn.XLOOKUP(C944,customers!$A$1:$A$1001,customers!$I$1:$I$1001,0)</f>
        <v>No</v>
      </c>
    </row>
    <row r="945" spans="1:16" x14ac:dyDescent="0.3">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INDEX(products!$A$1:$G$49,MATCH('Working Sheet'!$D945,products!$A$1:$A$49,0),MATCH('Working Sheet'!I$1,products!$A$1:$G$1,0))</f>
        <v>Ara</v>
      </c>
      <c r="J945" t="str">
        <f>INDEX(products!$A$1:$G$49,MATCH('Working Sheet'!$D945,products!$A$1:$A$49,0),MATCH('Working Sheet'!J$1,products!$A$1:$G$1,0))</f>
        <v>L</v>
      </c>
      <c r="K945" s="7">
        <f>INDEX(products!$A$1:$G$49,MATCH('Working Sheet'!$D945,products!$A$1:$A$49,0),MATCH('Working Sheet'!K$1,products!$A$1:$G$1,0))</f>
        <v>0.5</v>
      </c>
      <c r="L945" s="8">
        <f>INDEX(products!$A$1:$G$49,MATCH('Working Sheet'!$D945,products!$A$1:$A$49,0),MATCH('Working Sheet'!L$1,products!$A$1:$G$1,0))</f>
        <v>7.77</v>
      </c>
      <c r="M945" s="8">
        <f t="shared" si="42"/>
        <v>46.62</v>
      </c>
      <c r="N945" s="4" t="str">
        <f t="shared" si="43"/>
        <v>Arabica</v>
      </c>
      <c r="O945" t="str">
        <f t="shared" si="44"/>
        <v>Light</v>
      </c>
      <c r="P945" t="str">
        <f>_xlfn.XLOOKUP(C945,customers!$A$1:$A$1001,customers!$I$1:$I$1001,0)</f>
        <v>No</v>
      </c>
    </row>
    <row r="946" spans="1:16" x14ac:dyDescent="0.3">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INDEX(products!$A$1:$G$49,MATCH('Working Sheet'!$D946,products!$A$1:$A$49,0),MATCH('Working Sheet'!I$1,products!$A$1:$G$1,0))</f>
        <v>Rob</v>
      </c>
      <c r="J946" t="str">
        <f>INDEX(products!$A$1:$G$49,MATCH('Working Sheet'!$D946,products!$A$1:$A$49,0),MATCH('Working Sheet'!J$1,products!$A$1:$G$1,0))</f>
        <v>L</v>
      </c>
      <c r="K946" s="7">
        <f>INDEX(products!$A$1:$G$49,MATCH('Working Sheet'!$D946,products!$A$1:$A$49,0),MATCH('Working Sheet'!K$1,products!$A$1:$G$1,0))</f>
        <v>0.5</v>
      </c>
      <c r="L946" s="8">
        <f>INDEX(products!$A$1:$G$49,MATCH('Working Sheet'!$D946,products!$A$1:$A$49,0),MATCH('Working Sheet'!L$1,products!$A$1:$G$1,0))</f>
        <v>7.169999999999999</v>
      </c>
      <c r="M946" s="8">
        <f t="shared" si="42"/>
        <v>35.849999999999994</v>
      </c>
      <c r="N946" s="4" t="str">
        <f t="shared" si="43"/>
        <v>Robusta</v>
      </c>
      <c r="O946" t="str">
        <f t="shared" si="44"/>
        <v>Light</v>
      </c>
      <c r="P946" t="str">
        <f>_xlfn.XLOOKUP(C946,customers!$A$1:$A$1001,customers!$I$1:$I$1001,0)</f>
        <v>No</v>
      </c>
    </row>
    <row r="947" spans="1:16" x14ac:dyDescent="0.3">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INDEX(products!$A$1:$G$49,MATCH('Working Sheet'!$D947,products!$A$1:$A$49,0),MATCH('Working Sheet'!I$1,products!$A$1:$G$1,0))</f>
        <v>Lib</v>
      </c>
      <c r="J947" t="str">
        <f>INDEX(products!$A$1:$G$49,MATCH('Working Sheet'!$D947,products!$A$1:$A$49,0),MATCH('Working Sheet'!J$1,products!$A$1:$G$1,0))</f>
        <v>D</v>
      </c>
      <c r="K947" s="7">
        <f>INDEX(products!$A$1:$G$49,MATCH('Working Sheet'!$D947,products!$A$1:$A$49,0),MATCH('Working Sheet'!K$1,products!$A$1:$G$1,0))</f>
        <v>2.5</v>
      </c>
      <c r="L947" s="8">
        <f>INDEX(products!$A$1:$G$49,MATCH('Working Sheet'!$D947,products!$A$1:$A$49,0),MATCH('Working Sheet'!L$1,products!$A$1:$G$1,0))</f>
        <v>29.784999999999997</v>
      </c>
      <c r="M947" s="8">
        <f t="shared" si="42"/>
        <v>119.13999999999999</v>
      </c>
      <c r="N947" s="4" t="str">
        <f t="shared" si="43"/>
        <v>Liberica</v>
      </c>
      <c r="O947" t="str">
        <f t="shared" si="44"/>
        <v>Dark</v>
      </c>
      <c r="P947" t="str">
        <f>_xlfn.XLOOKUP(C947,customers!$A$1:$A$1001,customers!$I$1:$I$1001,0)</f>
        <v>No</v>
      </c>
    </row>
    <row r="948" spans="1:16" x14ac:dyDescent="0.3">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INDEX(products!$A$1:$G$49,MATCH('Working Sheet'!$D948,products!$A$1:$A$49,0),MATCH('Working Sheet'!I$1,products!$A$1:$G$1,0))</f>
        <v>Lib</v>
      </c>
      <c r="J948" t="str">
        <f>INDEX(products!$A$1:$G$49,MATCH('Working Sheet'!$D948,products!$A$1:$A$49,0),MATCH('Working Sheet'!J$1,products!$A$1:$G$1,0))</f>
        <v>D</v>
      </c>
      <c r="K948" s="7">
        <f>INDEX(products!$A$1:$G$49,MATCH('Working Sheet'!$D948,products!$A$1:$A$49,0),MATCH('Working Sheet'!K$1,products!$A$1:$G$1,0))</f>
        <v>0.5</v>
      </c>
      <c r="L948" s="8">
        <f>INDEX(products!$A$1:$G$49,MATCH('Working Sheet'!$D948,products!$A$1:$A$49,0),MATCH('Working Sheet'!L$1,products!$A$1:$G$1,0))</f>
        <v>7.77</v>
      </c>
      <c r="M948" s="8">
        <f t="shared" si="42"/>
        <v>23.31</v>
      </c>
      <c r="N948" s="4" t="str">
        <f t="shared" si="43"/>
        <v>Liberica</v>
      </c>
      <c r="O948" t="str">
        <f t="shared" si="44"/>
        <v>Dark</v>
      </c>
      <c r="P948" t="str">
        <f>_xlfn.XLOOKUP(C948,customers!$A$1:$A$1001,customers!$I$1:$I$1001,0)</f>
        <v>No</v>
      </c>
    </row>
    <row r="949" spans="1:16" x14ac:dyDescent="0.3">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INDEX(products!$A$1:$G$49,MATCH('Working Sheet'!$D949,products!$A$1:$A$49,0),MATCH('Working Sheet'!I$1,products!$A$1:$G$1,0))</f>
        <v>Ara</v>
      </c>
      <c r="J949" t="str">
        <f>INDEX(products!$A$1:$G$49,MATCH('Working Sheet'!$D949,products!$A$1:$A$49,0),MATCH('Working Sheet'!J$1,products!$A$1:$G$1,0))</f>
        <v>M</v>
      </c>
      <c r="K949" s="7">
        <f>INDEX(products!$A$1:$G$49,MATCH('Working Sheet'!$D949,products!$A$1:$A$49,0),MATCH('Working Sheet'!K$1,products!$A$1:$G$1,0))</f>
        <v>1</v>
      </c>
      <c r="L949" s="8">
        <f>INDEX(products!$A$1:$G$49,MATCH('Working Sheet'!$D949,products!$A$1:$A$49,0),MATCH('Working Sheet'!L$1,products!$A$1:$G$1,0))</f>
        <v>11.25</v>
      </c>
      <c r="M949" s="8">
        <f t="shared" si="42"/>
        <v>11.25</v>
      </c>
      <c r="N949" s="4" t="str">
        <f t="shared" si="43"/>
        <v>Arabica</v>
      </c>
      <c r="O949" t="str">
        <f t="shared" si="44"/>
        <v>Medium</v>
      </c>
      <c r="P949" t="str">
        <f>_xlfn.XLOOKUP(C949,customers!$A$1:$A$1001,customers!$I$1:$I$1001,0)</f>
        <v>No</v>
      </c>
    </row>
    <row r="950" spans="1:16" x14ac:dyDescent="0.3">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INDEX(products!$A$1:$G$49,MATCH('Working Sheet'!$D950,products!$A$1:$A$49,0),MATCH('Working Sheet'!I$1,products!$A$1:$G$1,0))</f>
        <v>Exc</v>
      </c>
      <c r="J950" t="str">
        <f>INDEX(products!$A$1:$G$49,MATCH('Working Sheet'!$D950,products!$A$1:$A$49,0),MATCH('Working Sheet'!J$1,products!$A$1:$G$1,0))</f>
        <v>D</v>
      </c>
      <c r="K950" s="7">
        <f>INDEX(products!$A$1:$G$49,MATCH('Working Sheet'!$D950,products!$A$1:$A$49,0),MATCH('Working Sheet'!K$1,products!$A$1:$G$1,0))</f>
        <v>2.5</v>
      </c>
      <c r="L950" s="8">
        <f>INDEX(products!$A$1:$G$49,MATCH('Working Sheet'!$D950,products!$A$1:$A$49,0),MATCH('Working Sheet'!L$1,products!$A$1:$G$1,0))</f>
        <v>27.945</v>
      </c>
      <c r="M950" s="8">
        <f t="shared" si="42"/>
        <v>83.835000000000008</v>
      </c>
      <c r="N950" s="4" t="str">
        <f t="shared" si="43"/>
        <v>Excelsa</v>
      </c>
      <c r="O950" t="str">
        <f t="shared" si="44"/>
        <v>Dark</v>
      </c>
      <c r="P950" t="str">
        <f>_xlfn.XLOOKUP(C950,customers!$A$1:$A$1001,customers!$I$1:$I$1001,0)</f>
        <v>Yes</v>
      </c>
    </row>
    <row r="951" spans="1:16" x14ac:dyDescent="0.3">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INDEX(products!$A$1:$G$49,MATCH('Working Sheet'!$D951,products!$A$1:$A$49,0),MATCH('Working Sheet'!I$1,products!$A$1:$G$1,0))</f>
        <v>Rob</v>
      </c>
      <c r="J951" t="str">
        <f>INDEX(products!$A$1:$G$49,MATCH('Working Sheet'!$D951,products!$A$1:$A$49,0),MATCH('Working Sheet'!J$1,products!$A$1:$G$1,0))</f>
        <v>L</v>
      </c>
      <c r="K951" s="7">
        <f>INDEX(products!$A$1:$G$49,MATCH('Working Sheet'!$D951,products!$A$1:$A$49,0),MATCH('Working Sheet'!K$1,products!$A$1:$G$1,0))</f>
        <v>2.5</v>
      </c>
      <c r="L951" s="8">
        <f>INDEX(products!$A$1:$G$49,MATCH('Working Sheet'!$D951,products!$A$1:$A$49,0),MATCH('Working Sheet'!L$1,products!$A$1:$G$1,0))</f>
        <v>27.484999999999996</v>
      </c>
      <c r="M951" s="8">
        <f t="shared" si="42"/>
        <v>109.93999999999998</v>
      </c>
      <c r="N951" s="4" t="str">
        <f t="shared" si="43"/>
        <v>Robusta</v>
      </c>
      <c r="O951" t="str">
        <f t="shared" si="44"/>
        <v>Light</v>
      </c>
      <c r="P951" t="str">
        <f>_xlfn.XLOOKUP(C951,customers!$A$1:$A$1001,customers!$I$1:$I$1001,0)</f>
        <v>No</v>
      </c>
    </row>
    <row r="952" spans="1:16" x14ac:dyDescent="0.3">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INDEX(products!$A$1:$G$49,MATCH('Working Sheet'!$D952,products!$A$1:$A$49,0),MATCH('Working Sheet'!I$1,products!$A$1:$G$1,0))</f>
        <v>Rob</v>
      </c>
      <c r="J952" t="str">
        <f>INDEX(products!$A$1:$G$49,MATCH('Working Sheet'!$D952,products!$A$1:$A$49,0),MATCH('Working Sheet'!J$1,products!$A$1:$G$1,0))</f>
        <v>L</v>
      </c>
      <c r="K952" s="7">
        <f>INDEX(products!$A$1:$G$49,MATCH('Working Sheet'!$D952,products!$A$1:$A$49,0),MATCH('Working Sheet'!K$1,products!$A$1:$G$1,0))</f>
        <v>0.2</v>
      </c>
      <c r="L952" s="8">
        <f>INDEX(products!$A$1:$G$49,MATCH('Working Sheet'!$D952,products!$A$1:$A$49,0),MATCH('Working Sheet'!L$1,products!$A$1:$G$1,0))</f>
        <v>3.5849999999999995</v>
      </c>
      <c r="M952" s="8">
        <f t="shared" si="42"/>
        <v>14.339999999999998</v>
      </c>
      <c r="N952" s="4" t="str">
        <f t="shared" si="43"/>
        <v>Robusta</v>
      </c>
      <c r="O952" t="str">
        <f t="shared" si="44"/>
        <v>Light</v>
      </c>
      <c r="P952" t="str">
        <f>_xlfn.XLOOKUP(C952,customers!$A$1:$A$1001,customers!$I$1:$I$1001,0)</f>
        <v>Yes</v>
      </c>
    </row>
    <row r="953" spans="1:16" x14ac:dyDescent="0.3">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INDEX(products!$A$1:$G$49,MATCH('Working Sheet'!$D953,products!$A$1:$A$49,0),MATCH('Working Sheet'!I$1,products!$A$1:$G$1,0))</f>
        <v>Rob</v>
      </c>
      <c r="J953" t="str">
        <f>INDEX(products!$A$1:$G$49,MATCH('Working Sheet'!$D953,products!$A$1:$A$49,0),MATCH('Working Sheet'!J$1,products!$A$1:$G$1,0))</f>
        <v>L</v>
      </c>
      <c r="K953" s="7">
        <f>INDEX(products!$A$1:$G$49,MATCH('Working Sheet'!$D953,products!$A$1:$A$49,0),MATCH('Working Sheet'!K$1,products!$A$1:$G$1,0))</f>
        <v>0.2</v>
      </c>
      <c r="L953" s="8">
        <f>INDEX(products!$A$1:$G$49,MATCH('Working Sheet'!$D953,products!$A$1:$A$49,0),MATCH('Working Sheet'!L$1,products!$A$1:$G$1,0))</f>
        <v>3.5849999999999995</v>
      </c>
      <c r="M953" s="8">
        <f t="shared" si="42"/>
        <v>21.509999999999998</v>
      </c>
      <c r="N953" s="4" t="str">
        <f t="shared" si="43"/>
        <v>Robusta</v>
      </c>
      <c r="O953" t="str">
        <f t="shared" si="44"/>
        <v>Light</v>
      </c>
      <c r="P953" t="str">
        <f>_xlfn.XLOOKUP(C953,customers!$A$1:$A$1001,customers!$I$1:$I$1001,0)</f>
        <v>No</v>
      </c>
    </row>
    <row r="954" spans="1:16" x14ac:dyDescent="0.3">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INDEX(products!$A$1:$G$49,MATCH('Working Sheet'!$D954,products!$A$1:$A$49,0),MATCH('Working Sheet'!I$1,products!$A$1:$G$1,0))</f>
        <v>Ara</v>
      </c>
      <c r="J954" t="str">
        <f>INDEX(products!$A$1:$G$49,MATCH('Working Sheet'!$D954,products!$A$1:$A$49,0),MATCH('Working Sheet'!J$1,products!$A$1:$G$1,0))</f>
        <v>M</v>
      </c>
      <c r="K954" s="7">
        <f>INDEX(products!$A$1:$G$49,MATCH('Working Sheet'!$D954,products!$A$1:$A$49,0),MATCH('Working Sheet'!K$1,products!$A$1:$G$1,0))</f>
        <v>1</v>
      </c>
      <c r="L954" s="8">
        <f>INDEX(products!$A$1:$G$49,MATCH('Working Sheet'!$D954,products!$A$1:$A$49,0),MATCH('Working Sheet'!L$1,products!$A$1:$G$1,0))</f>
        <v>11.25</v>
      </c>
      <c r="M954" s="8">
        <f t="shared" si="42"/>
        <v>22.5</v>
      </c>
      <c r="N954" s="4" t="str">
        <f t="shared" si="43"/>
        <v>Arabica</v>
      </c>
      <c r="O954" t="str">
        <f t="shared" si="44"/>
        <v>Medium</v>
      </c>
      <c r="P954" t="str">
        <f>_xlfn.XLOOKUP(C954,customers!$A$1:$A$1001,customers!$I$1:$I$1001,0)</f>
        <v>Yes</v>
      </c>
    </row>
    <row r="955" spans="1:16" x14ac:dyDescent="0.3">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INDEX(products!$A$1:$G$49,MATCH('Working Sheet'!$D955,products!$A$1:$A$49,0),MATCH('Working Sheet'!I$1,products!$A$1:$G$1,0))</f>
        <v>Ara</v>
      </c>
      <c r="J955" t="str">
        <f>INDEX(products!$A$1:$G$49,MATCH('Working Sheet'!$D955,products!$A$1:$A$49,0),MATCH('Working Sheet'!J$1,products!$A$1:$G$1,0))</f>
        <v>L</v>
      </c>
      <c r="K955" s="7">
        <f>INDEX(products!$A$1:$G$49,MATCH('Working Sheet'!$D955,products!$A$1:$A$49,0),MATCH('Working Sheet'!K$1,products!$A$1:$G$1,0))</f>
        <v>0.2</v>
      </c>
      <c r="L955" s="8">
        <f>INDEX(products!$A$1:$G$49,MATCH('Working Sheet'!$D955,products!$A$1:$A$49,0),MATCH('Working Sheet'!L$1,products!$A$1:$G$1,0))</f>
        <v>3.8849999999999998</v>
      </c>
      <c r="M955" s="8">
        <f t="shared" si="42"/>
        <v>3.8849999999999998</v>
      </c>
      <c r="N955" s="4" t="str">
        <f t="shared" si="43"/>
        <v>Arabica</v>
      </c>
      <c r="O955" t="str">
        <f t="shared" si="44"/>
        <v>Light</v>
      </c>
      <c r="P955" t="str">
        <f>_xlfn.XLOOKUP(C955,customers!$A$1:$A$1001,customers!$I$1:$I$1001,0)</f>
        <v>Yes</v>
      </c>
    </row>
    <row r="956" spans="1:16" x14ac:dyDescent="0.3">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INDEX(products!$A$1:$G$49,MATCH('Working Sheet'!$D956,products!$A$1:$A$49,0),MATCH('Working Sheet'!I$1,products!$A$1:$G$1,0))</f>
        <v>Exc</v>
      </c>
      <c r="J956" t="str">
        <f>INDEX(products!$A$1:$G$49,MATCH('Working Sheet'!$D956,products!$A$1:$A$49,0),MATCH('Working Sheet'!J$1,products!$A$1:$G$1,0))</f>
        <v>D</v>
      </c>
      <c r="K956" s="7">
        <f>INDEX(products!$A$1:$G$49,MATCH('Working Sheet'!$D956,products!$A$1:$A$49,0),MATCH('Working Sheet'!K$1,products!$A$1:$G$1,0))</f>
        <v>2.5</v>
      </c>
      <c r="L956" s="8">
        <f>INDEX(products!$A$1:$G$49,MATCH('Working Sheet'!$D956,products!$A$1:$A$49,0),MATCH('Working Sheet'!L$1,products!$A$1:$G$1,0))</f>
        <v>27.945</v>
      </c>
      <c r="M956" s="8">
        <f t="shared" si="42"/>
        <v>27.945</v>
      </c>
      <c r="N956" s="4" t="str">
        <f t="shared" si="43"/>
        <v>Excelsa</v>
      </c>
      <c r="O956" t="str">
        <f t="shared" si="44"/>
        <v>Dark</v>
      </c>
      <c r="P956" t="str">
        <f>_xlfn.XLOOKUP(C956,customers!$A$1:$A$1001,customers!$I$1:$I$1001,0)</f>
        <v>Yes</v>
      </c>
    </row>
    <row r="957" spans="1:16" x14ac:dyDescent="0.3">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INDEX(products!$A$1:$G$49,MATCH('Working Sheet'!$D957,products!$A$1:$A$49,0),MATCH('Working Sheet'!I$1,products!$A$1:$G$1,0))</f>
        <v>Exc</v>
      </c>
      <c r="J957" t="str">
        <f>INDEX(products!$A$1:$G$49,MATCH('Working Sheet'!$D957,products!$A$1:$A$49,0),MATCH('Working Sheet'!J$1,products!$A$1:$G$1,0))</f>
        <v>L</v>
      </c>
      <c r="K957" s="7">
        <f>INDEX(products!$A$1:$G$49,MATCH('Working Sheet'!$D957,products!$A$1:$A$49,0),MATCH('Working Sheet'!K$1,products!$A$1:$G$1,0))</f>
        <v>2.5</v>
      </c>
      <c r="L957" s="8">
        <f>INDEX(products!$A$1:$G$49,MATCH('Working Sheet'!$D957,products!$A$1:$A$49,0),MATCH('Working Sheet'!L$1,products!$A$1:$G$1,0))</f>
        <v>34.154999999999994</v>
      </c>
      <c r="M957" s="8">
        <f t="shared" si="42"/>
        <v>170.77499999999998</v>
      </c>
      <c r="N957" s="4" t="str">
        <f t="shared" si="43"/>
        <v>Excelsa</v>
      </c>
      <c r="O957" t="str">
        <f t="shared" si="44"/>
        <v>Light</v>
      </c>
      <c r="P957" t="str">
        <f>_xlfn.XLOOKUP(C957,customers!$A$1:$A$1001,customers!$I$1:$I$1001,0)</f>
        <v>Yes</v>
      </c>
    </row>
    <row r="958" spans="1:16" x14ac:dyDescent="0.3">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INDEX(products!$A$1:$G$49,MATCH('Working Sheet'!$D958,products!$A$1:$A$49,0),MATCH('Working Sheet'!I$1,products!$A$1:$G$1,0))</f>
        <v>Rob</v>
      </c>
      <c r="J958" t="str">
        <f>INDEX(products!$A$1:$G$49,MATCH('Working Sheet'!$D958,products!$A$1:$A$49,0),MATCH('Working Sheet'!J$1,products!$A$1:$G$1,0))</f>
        <v>L</v>
      </c>
      <c r="K958" s="7">
        <f>INDEX(products!$A$1:$G$49,MATCH('Working Sheet'!$D958,products!$A$1:$A$49,0),MATCH('Working Sheet'!K$1,products!$A$1:$G$1,0))</f>
        <v>2.5</v>
      </c>
      <c r="L958" s="8">
        <f>INDEX(products!$A$1:$G$49,MATCH('Working Sheet'!$D958,products!$A$1:$A$49,0),MATCH('Working Sheet'!L$1,products!$A$1:$G$1,0))</f>
        <v>27.484999999999996</v>
      </c>
      <c r="M958" s="8">
        <f t="shared" si="42"/>
        <v>54.969999999999992</v>
      </c>
      <c r="N958" s="4" t="str">
        <f t="shared" si="43"/>
        <v>Robusta</v>
      </c>
      <c r="O958" t="str">
        <f t="shared" si="44"/>
        <v>Light</v>
      </c>
      <c r="P958" t="str">
        <f>_xlfn.XLOOKUP(C958,customers!$A$1:$A$1001,customers!$I$1:$I$1001,0)</f>
        <v>Yes</v>
      </c>
    </row>
    <row r="959" spans="1:16" x14ac:dyDescent="0.3">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INDEX(products!$A$1:$G$49,MATCH('Working Sheet'!$D959,products!$A$1:$A$49,0),MATCH('Working Sheet'!I$1,products!$A$1:$G$1,0))</f>
        <v>Exc</v>
      </c>
      <c r="J959" t="str">
        <f>INDEX(products!$A$1:$G$49,MATCH('Working Sheet'!$D959,products!$A$1:$A$49,0),MATCH('Working Sheet'!J$1,products!$A$1:$G$1,0))</f>
        <v>L</v>
      </c>
      <c r="K959" s="7">
        <f>INDEX(products!$A$1:$G$49,MATCH('Working Sheet'!$D959,products!$A$1:$A$49,0),MATCH('Working Sheet'!K$1,products!$A$1:$G$1,0))</f>
        <v>1</v>
      </c>
      <c r="L959" s="8">
        <f>INDEX(products!$A$1:$G$49,MATCH('Working Sheet'!$D959,products!$A$1:$A$49,0),MATCH('Working Sheet'!L$1,products!$A$1:$G$1,0))</f>
        <v>14.85</v>
      </c>
      <c r="M959" s="8">
        <f t="shared" si="42"/>
        <v>14.85</v>
      </c>
      <c r="N959" s="4" t="str">
        <f t="shared" si="43"/>
        <v>Excelsa</v>
      </c>
      <c r="O959" t="str">
        <f t="shared" si="44"/>
        <v>Light</v>
      </c>
      <c r="P959" t="str">
        <f>_xlfn.XLOOKUP(C959,customers!$A$1:$A$1001,customers!$I$1:$I$1001,0)</f>
        <v>Yes</v>
      </c>
    </row>
    <row r="960" spans="1:16" x14ac:dyDescent="0.3">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INDEX(products!$A$1:$G$49,MATCH('Working Sheet'!$D960,products!$A$1:$A$49,0),MATCH('Working Sheet'!I$1,products!$A$1:$G$1,0))</f>
        <v>Ara</v>
      </c>
      <c r="J960" t="str">
        <f>INDEX(products!$A$1:$G$49,MATCH('Working Sheet'!$D960,products!$A$1:$A$49,0),MATCH('Working Sheet'!J$1,products!$A$1:$G$1,0))</f>
        <v>L</v>
      </c>
      <c r="K960" s="7">
        <f>INDEX(products!$A$1:$G$49,MATCH('Working Sheet'!$D960,products!$A$1:$A$49,0),MATCH('Working Sheet'!K$1,products!$A$1:$G$1,0))</f>
        <v>0.2</v>
      </c>
      <c r="L960" s="8">
        <f>INDEX(products!$A$1:$G$49,MATCH('Working Sheet'!$D960,products!$A$1:$A$49,0),MATCH('Working Sheet'!L$1,products!$A$1:$G$1,0))</f>
        <v>3.8849999999999998</v>
      </c>
      <c r="M960" s="8">
        <f t="shared" si="42"/>
        <v>7.77</v>
      </c>
      <c r="N960" s="4" t="str">
        <f t="shared" si="43"/>
        <v>Arabica</v>
      </c>
      <c r="O960" t="str">
        <f t="shared" si="44"/>
        <v>Light</v>
      </c>
      <c r="P960" t="str">
        <f>_xlfn.XLOOKUP(C960,customers!$A$1:$A$1001,customers!$I$1:$I$1001,0)</f>
        <v>Yes</v>
      </c>
    </row>
    <row r="961" spans="1:16" x14ac:dyDescent="0.3">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INDEX(products!$A$1:$G$49,MATCH('Working Sheet'!$D961,products!$A$1:$A$49,0),MATCH('Working Sheet'!I$1,products!$A$1:$G$1,0))</f>
        <v>Lib</v>
      </c>
      <c r="J961" t="str">
        <f>INDEX(products!$A$1:$G$49,MATCH('Working Sheet'!$D961,products!$A$1:$A$49,0),MATCH('Working Sheet'!J$1,products!$A$1:$G$1,0))</f>
        <v>L</v>
      </c>
      <c r="K961" s="7">
        <f>INDEX(products!$A$1:$G$49,MATCH('Working Sheet'!$D961,products!$A$1:$A$49,0),MATCH('Working Sheet'!K$1,products!$A$1:$G$1,0))</f>
        <v>0.2</v>
      </c>
      <c r="L961" s="8">
        <f>INDEX(products!$A$1:$G$49,MATCH('Working Sheet'!$D961,products!$A$1:$A$49,0),MATCH('Working Sheet'!L$1,products!$A$1:$G$1,0))</f>
        <v>4.7549999999999999</v>
      </c>
      <c r="M961" s="8">
        <f t="shared" si="42"/>
        <v>23.774999999999999</v>
      </c>
      <c r="N961" s="4" t="str">
        <f t="shared" si="43"/>
        <v>Liberica</v>
      </c>
      <c r="O961" t="str">
        <f t="shared" si="44"/>
        <v>Light</v>
      </c>
      <c r="P961" t="str">
        <f>_xlfn.XLOOKUP(C961,customers!$A$1:$A$1001,customers!$I$1:$I$1001,0)</f>
        <v>Yes</v>
      </c>
    </row>
    <row r="962" spans="1:16" x14ac:dyDescent="0.3">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INDEX(products!$A$1:$G$49,MATCH('Working Sheet'!$D962,products!$A$1:$A$49,0),MATCH('Working Sheet'!I$1,products!$A$1:$G$1,0))</f>
        <v>Lib</v>
      </c>
      <c r="J962" t="str">
        <f>INDEX(products!$A$1:$G$49,MATCH('Working Sheet'!$D962,products!$A$1:$A$49,0),MATCH('Working Sheet'!J$1,products!$A$1:$G$1,0))</f>
        <v>L</v>
      </c>
      <c r="K962" s="7">
        <f>INDEX(products!$A$1:$G$49,MATCH('Working Sheet'!$D962,products!$A$1:$A$49,0),MATCH('Working Sheet'!K$1,products!$A$1:$G$1,0))</f>
        <v>1</v>
      </c>
      <c r="L962" s="8">
        <f>INDEX(products!$A$1:$G$49,MATCH('Working Sheet'!$D962,products!$A$1:$A$49,0),MATCH('Working Sheet'!L$1,products!$A$1:$G$1,0))</f>
        <v>15.85</v>
      </c>
      <c r="M962" s="8">
        <f t="shared" si="42"/>
        <v>79.25</v>
      </c>
      <c r="N962" s="4" t="str">
        <f t="shared" si="43"/>
        <v>Liberica</v>
      </c>
      <c r="O962" t="str">
        <f t="shared" si="44"/>
        <v>Light</v>
      </c>
      <c r="P962" t="str">
        <f>_xlfn.XLOOKUP(C962,customers!$A$1:$A$1001,customers!$I$1:$I$1001,0)</f>
        <v>Yes</v>
      </c>
    </row>
    <row r="963" spans="1:16" x14ac:dyDescent="0.3">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INDEX(products!$A$1:$G$49,MATCH('Working Sheet'!$D963,products!$A$1:$A$49,0),MATCH('Working Sheet'!I$1,products!$A$1:$G$1,0))</f>
        <v>Ara</v>
      </c>
      <c r="J963" t="str">
        <f>INDEX(products!$A$1:$G$49,MATCH('Working Sheet'!$D963,products!$A$1:$A$49,0),MATCH('Working Sheet'!J$1,products!$A$1:$G$1,0))</f>
        <v>D</v>
      </c>
      <c r="K963" s="7">
        <f>INDEX(products!$A$1:$G$49,MATCH('Working Sheet'!$D963,products!$A$1:$A$49,0),MATCH('Working Sheet'!K$1,products!$A$1:$G$1,0))</f>
        <v>2.5</v>
      </c>
      <c r="L963" s="8">
        <f>INDEX(products!$A$1:$G$49,MATCH('Working Sheet'!$D963,products!$A$1:$A$49,0),MATCH('Working Sheet'!L$1,products!$A$1:$G$1,0))</f>
        <v>22.884999999999998</v>
      </c>
      <c r="M963" s="8">
        <f t="shared" ref="M963:M1001" si="45">L963*E963</f>
        <v>45.769999999999996</v>
      </c>
      <c r="N963" s="4"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3">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INDEX(products!$A$1:$G$49,MATCH('Working Sheet'!$D964,products!$A$1:$A$49,0),MATCH('Working Sheet'!I$1,products!$A$1:$G$1,0))</f>
        <v>Rob</v>
      </c>
      <c r="J964" t="str">
        <f>INDEX(products!$A$1:$G$49,MATCH('Working Sheet'!$D964,products!$A$1:$A$49,0),MATCH('Working Sheet'!J$1,products!$A$1:$G$1,0))</f>
        <v>D</v>
      </c>
      <c r="K964" s="7">
        <f>INDEX(products!$A$1:$G$49,MATCH('Working Sheet'!$D964,products!$A$1:$A$49,0),MATCH('Working Sheet'!K$1,products!$A$1:$G$1,0))</f>
        <v>1</v>
      </c>
      <c r="L964" s="8">
        <f>INDEX(products!$A$1:$G$49,MATCH('Working Sheet'!$D964,products!$A$1:$A$49,0),MATCH('Working Sheet'!L$1,products!$A$1:$G$1,0))</f>
        <v>8.9499999999999993</v>
      </c>
      <c r="M964" s="8">
        <f t="shared" si="45"/>
        <v>8.9499999999999993</v>
      </c>
      <c r="N964" s="4" t="str">
        <f t="shared" si="46"/>
        <v>Robusta</v>
      </c>
      <c r="O964" t="str">
        <f t="shared" si="47"/>
        <v>Dark</v>
      </c>
      <c r="P964" t="str">
        <f>_xlfn.XLOOKUP(C964,customers!$A$1:$A$1001,customers!$I$1:$I$1001,0)</f>
        <v>Yes</v>
      </c>
    </row>
    <row r="965" spans="1:16" x14ac:dyDescent="0.3">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INDEX(products!$A$1:$G$49,MATCH('Working Sheet'!$D965,products!$A$1:$A$49,0),MATCH('Working Sheet'!I$1,products!$A$1:$G$1,0))</f>
        <v>Rob</v>
      </c>
      <c r="J965" t="str">
        <f>INDEX(products!$A$1:$G$49,MATCH('Working Sheet'!$D965,products!$A$1:$A$49,0),MATCH('Working Sheet'!J$1,products!$A$1:$G$1,0))</f>
        <v>M</v>
      </c>
      <c r="K965" s="7">
        <f>INDEX(products!$A$1:$G$49,MATCH('Working Sheet'!$D965,products!$A$1:$A$49,0),MATCH('Working Sheet'!K$1,products!$A$1:$G$1,0))</f>
        <v>0.5</v>
      </c>
      <c r="L965" s="8">
        <f>INDEX(products!$A$1:$G$49,MATCH('Working Sheet'!$D965,products!$A$1:$A$49,0),MATCH('Working Sheet'!L$1,products!$A$1:$G$1,0))</f>
        <v>5.97</v>
      </c>
      <c r="M965" s="8">
        <f t="shared" si="45"/>
        <v>23.88</v>
      </c>
      <c r="N965" s="4" t="str">
        <f t="shared" si="46"/>
        <v>Robusta</v>
      </c>
      <c r="O965" t="str">
        <f t="shared" si="47"/>
        <v>Medium</v>
      </c>
      <c r="P965" t="str">
        <f>_xlfn.XLOOKUP(C965,customers!$A$1:$A$1001,customers!$I$1:$I$1001,0)</f>
        <v>Yes</v>
      </c>
    </row>
    <row r="966" spans="1:16" x14ac:dyDescent="0.3">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INDEX(products!$A$1:$G$49,MATCH('Working Sheet'!$D966,products!$A$1:$A$49,0),MATCH('Working Sheet'!I$1,products!$A$1:$G$1,0))</f>
        <v>Exc</v>
      </c>
      <c r="J966" t="str">
        <f>INDEX(products!$A$1:$G$49,MATCH('Working Sheet'!$D966,products!$A$1:$A$49,0),MATCH('Working Sheet'!J$1,products!$A$1:$G$1,0))</f>
        <v>L</v>
      </c>
      <c r="K966" s="7">
        <f>INDEX(products!$A$1:$G$49,MATCH('Working Sheet'!$D966,products!$A$1:$A$49,0),MATCH('Working Sheet'!K$1,products!$A$1:$G$1,0))</f>
        <v>0.2</v>
      </c>
      <c r="L966" s="8">
        <f>INDEX(products!$A$1:$G$49,MATCH('Working Sheet'!$D966,products!$A$1:$A$49,0),MATCH('Working Sheet'!L$1,products!$A$1:$G$1,0))</f>
        <v>4.4550000000000001</v>
      </c>
      <c r="M966" s="8">
        <f t="shared" si="45"/>
        <v>22.274999999999999</v>
      </c>
      <c r="N966" s="4" t="str">
        <f t="shared" si="46"/>
        <v>Excelsa</v>
      </c>
      <c r="O966" t="str">
        <f t="shared" si="47"/>
        <v>Light</v>
      </c>
      <c r="P966" t="str">
        <f>_xlfn.XLOOKUP(C966,customers!$A$1:$A$1001,customers!$I$1:$I$1001,0)</f>
        <v>No</v>
      </c>
    </row>
    <row r="967" spans="1:16" x14ac:dyDescent="0.3">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INDEX(products!$A$1:$G$49,MATCH('Working Sheet'!$D967,products!$A$1:$A$49,0),MATCH('Working Sheet'!I$1,products!$A$1:$G$1,0))</f>
        <v>Rob</v>
      </c>
      <c r="J967" t="str">
        <f>INDEX(products!$A$1:$G$49,MATCH('Working Sheet'!$D967,products!$A$1:$A$49,0),MATCH('Working Sheet'!J$1,products!$A$1:$G$1,0))</f>
        <v>M</v>
      </c>
      <c r="K967" s="7">
        <f>INDEX(products!$A$1:$G$49,MATCH('Working Sheet'!$D967,products!$A$1:$A$49,0),MATCH('Working Sheet'!K$1,products!$A$1:$G$1,0))</f>
        <v>1</v>
      </c>
      <c r="L967" s="8">
        <f>INDEX(products!$A$1:$G$49,MATCH('Working Sheet'!$D967,products!$A$1:$A$49,0),MATCH('Working Sheet'!L$1,products!$A$1:$G$1,0))</f>
        <v>9.9499999999999993</v>
      </c>
      <c r="M967" s="8">
        <f t="shared" si="45"/>
        <v>29.849999999999998</v>
      </c>
      <c r="N967" s="4" t="str">
        <f t="shared" si="46"/>
        <v>Robusta</v>
      </c>
      <c r="O967" t="str">
        <f t="shared" si="47"/>
        <v>Medium</v>
      </c>
      <c r="P967" t="str">
        <f>_xlfn.XLOOKUP(C967,customers!$A$1:$A$1001,customers!$I$1:$I$1001,0)</f>
        <v>Yes</v>
      </c>
    </row>
    <row r="968" spans="1:16" x14ac:dyDescent="0.3">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INDEX(products!$A$1:$G$49,MATCH('Working Sheet'!$D968,products!$A$1:$A$49,0),MATCH('Working Sheet'!I$1,products!$A$1:$G$1,0))</f>
        <v>Exc</v>
      </c>
      <c r="J968" t="str">
        <f>INDEX(products!$A$1:$G$49,MATCH('Working Sheet'!$D968,products!$A$1:$A$49,0),MATCH('Working Sheet'!J$1,products!$A$1:$G$1,0))</f>
        <v>L</v>
      </c>
      <c r="K968" s="7">
        <f>INDEX(products!$A$1:$G$49,MATCH('Working Sheet'!$D968,products!$A$1:$A$49,0),MATCH('Working Sheet'!K$1,products!$A$1:$G$1,0))</f>
        <v>0.5</v>
      </c>
      <c r="L968" s="8">
        <f>INDEX(products!$A$1:$G$49,MATCH('Working Sheet'!$D968,products!$A$1:$A$49,0),MATCH('Working Sheet'!L$1,products!$A$1:$G$1,0))</f>
        <v>8.91</v>
      </c>
      <c r="M968" s="8">
        <f t="shared" si="45"/>
        <v>53.46</v>
      </c>
      <c r="N968" s="4" t="str">
        <f t="shared" si="46"/>
        <v>Excelsa</v>
      </c>
      <c r="O968" t="str">
        <f t="shared" si="47"/>
        <v>Light</v>
      </c>
      <c r="P968" t="str">
        <f>_xlfn.XLOOKUP(C968,customers!$A$1:$A$1001,customers!$I$1:$I$1001,0)</f>
        <v>Yes</v>
      </c>
    </row>
    <row r="969" spans="1:16" x14ac:dyDescent="0.3">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INDEX(products!$A$1:$G$49,MATCH('Working Sheet'!$D969,products!$A$1:$A$49,0),MATCH('Working Sheet'!I$1,products!$A$1:$G$1,0))</f>
        <v>Rob</v>
      </c>
      <c r="J969" t="str">
        <f>INDEX(products!$A$1:$G$49,MATCH('Working Sheet'!$D969,products!$A$1:$A$49,0),MATCH('Working Sheet'!J$1,products!$A$1:$G$1,0))</f>
        <v>D</v>
      </c>
      <c r="K969" s="7">
        <f>INDEX(products!$A$1:$G$49,MATCH('Working Sheet'!$D969,products!$A$1:$A$49,0),MATCH('Working Sheet'!K$1,products!$A$1:$G$1,0))</f>
        <v>0.2</v>
      </c>
      <c r="L969" s="8">
        <f>INDEX(products!$A$1:$G$49,MATCH('Working Sheet'!$D969,products!$A$1:$A$49,0),MATCH('Working Sheet'!L$1,products!$A$1:$G$1,0))</f>
        <v>2.6849999999999996</v>
      </c>
      <c r="M969" s="8">
        <f t="shared" si="45"/>
        <v>2.6849999999999996</v>
      </c>
      <c r="N969" s="4" t="str">
        <f t="shared" si="46"/>
        <v>Robusta</v>
      </c>
      <c r="O969" t="str">
        <f t="shared" si="47"/>
        <v>Dark</v>
      </c>
      <c r="P969" t="str">
        <f>_xlfn.XLOOKUP(C969,customers!$A$1:$A$1001,customers!$I$1:$I$1001,0)</f>
        <v>Yes</v>
      </c>
    </row>
    <row r="970" spans="1:16" x14ac:dyDescent="0.3">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INDEX(products!$A$1:$G$49,MATCH('Working Sheet'!$D970,products!$A$1:$A$49,0),MATCH('Working Sheet'!I$1,products!$A$1:$G$1,0))</f>
        <v>Rob</v>
      </c>
      <c r="J970" t="str">
        <f>INDEX(products!$A$1:$G$49,MATCH('Working Sheet'!$D970,products!$A$1:$A$49,0),MATCH('Working Sheet'!J$1,products!$A$1:$G$1,0))</f>
        <v>M</v>
      </c>
      <c r="K970" s="7">
        <f>INDEX(products!$A$1:$G$49,MATCH('Working Sheet'!$D970,products!$A$1:$A$49,0),MATCH('Working Sheet'!K$1,products!$A$1:$G$1,0))</f>
        <v>0.2</v>
      </c>
      <c r="L970" s="8">
        <f>INDEX(products!$A$1:$G$49,MATCH('Working Sheet'!$D970,products!$A$1:$A$49,0),MATCH('Working Sheet'!L$1,products!$A$1:$G$1,0))</f>
        <v>2.9849999999999999</v>
      </c>
      <c r="M970" s="8">
        <f t="shared" si="45"/>
        <v>5.97</v>
      </c>
      <c r="N970" s="4" t="str">
        <f t="shared" si="46"/>
        <v>Robusta</v>
      </c>
      <c r="O970" t="str">
        <f t="shared" si="47"/>
        <v>Medium</v>
      </c>
      <c r="P970" t="str">
        <f>_xlfn.XLOOKUP(C970,customers!$A$1:$A$1001,customers!$I$1:$I$1001,0)</f>
        <v>No</v>
      </c>
    </row>
    <row r="971" spans="1:16" x14ac:dyDescent="0.3">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INDEX(products!$A$1:$G$49,MATCH('Working Sheet'!$D971,products!$A$1:$A$49,0),MATCH('Working Sheet'!I$1,products!$A$1:$G$1,0))</f>
        <v>Lib</v>
      </c>
      <c r="J971" t="str">
        <f>INDEX(products!$A$1:$G$49,MATCH('Working Sheet'!$D971,products!$A$1:$A$49,0),MATCH('Working Sheet'!J$1,products!$A$1:$G$1,0))</f>
        <v>D</v>
      </c>
      <c r="K971" s="7">
        <f>INDEX(products!$A$1:$G$49,MATCH('Working Sheet'!$D971,products!$A$1:$A$49,0),MATCH('Working Sheet'!K$1,products!$A$1:$G$1,0))</f>
        <v>1</v>
      </c>
      <c r="L971" s="8">
        <f>INDEX(products!$A$1:$G$49,MATCH('Working Sheet'!$D971,products!$A$1:$A$49,0),MATCH('Working Sheet'!L$1,products!$A$1:$G$1,0))</f>
        <v>12.95</v>
      </c>
      <c r="M971" s="8">
        <f t="shared" si="45"/>
        <v>12.95</v>
      </c>
      <c r="N971" s="4" t="str">
        <f t="shared" si="46"/>
        <v>Liberica</v>
      </c>
      <c r="O971" t="str">
        <f t="shared" si="47"/>
        <v>Dark</v>
      </c>
      <c r="P971" t="str">
        <f>_xlfn.XLOOKUP(C971,customers!$A$1:$A$1001,customers!$I$1:$I$1001,0)</f>
        <v>Yes</v>
      </c>
    </row>
    <row r="972" spans="1:16" x14ac:dyDescent="0.3">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INDEX(products!$A$1:$G$49,MATCH('Working Sheet'!$D972,products!$A$1:$A$49,0),MATCH('Working Sheet'!I$1,products!$A$1:$G$1,0))</f>
        <v>Exc</v>
      </c>
      <c r="J972" t="str">
        <f>INDEX(products!$A$1:$G$49,MATCH('Working Sheet'!$D972,products!$A$1:$A$49,0),MATCH('Working Sheet'!J$1,products!$A$1:$G$1,0))</f>
        <v>M</v>
      </c>
      <c r="K972" s="7">
        <f>INDEX(products!$A$1:$G$49,MATCH('Working Sheet'!$D972,products!$A$1:$A$49,0),MATCH('Working Sheet'!K$1,products!$A$1:$G$1,0))</f>
        <v>0.5</v>
      </c>
      <c r="L972" s="8">
        <f>INDEX(products!$A$1:$G$49,MATCH('Working Sheet'!$D972,products!$A$1:$A$49,0),MATCH('Working Sheet'!L$1,products!$A$1:$G$1,0))</f>
        <v>8.25</v>
      </c>
      <c r="M972" s="8">
        <f t="shared" si="45"/>
        <v>8.25</v>
      </c>
      <c r="N972" s="4" t="str">
        <f t="shared" si="46"/>
        <v>Excelsa</v>
      </c>
      <c r="O972" t="str">
        <f t="shared" si="47"/>
        <v>Medium</v>
      </c>
      <c r="P972" t="str">
        <f>_xlfn.XLOOKUP(C972,customers!$A$1:$A$1001,customers!$I$1:$I$1001,0)</f>
        <v>No</v>
      </c>
    </row>
    <row r="973" spans="1:16" x14ac:dyDescent="0.3">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INDEX(products!$A$1:$G$49,MATCH('Working Sheet'!$D973,products!$A$1:$A$49,0),MATCH('Working Sheet'!I$1,products!$A$1:$G$1,0))</f>
        <v>Ara</v>
      </c>
      <c r="J973" t="str">
        <f>INDEX(products!$A$1:$G$49,MATCH('Working Sheet'!$D973,products!$A$1:$A$49,0),MATCH('Working Sheet'!J$1,products!$A$1:$G$1,0))</f>
        <v>L</v>
      </c>
      <c r="K973" s="7">
        <f>INDEX(products!$A$1:$G$49,MATCH('Working Sheet'!$D973,products!$A$1:$A$49,0),MATCH('Working Sheet'!K$1,products!$A$1:$G$1,0))</f>
        <v>2.5</v>
      </c>
      <c r="L973" s="8">
        <f>INDEX(products!$A$1:$G$49,MATCH('Working Sheet'!$D973,products!$A$1:$A$49,0),MATCH('Working Sheet'!L$1,products!$A$1:$G$1,0))</f>
        <v>29.784999999999997</v>
      </c>
      <c r="M973" s="8">
        <f t="shared" si="45"/>
        <v>148.92499999999998</v>
      </c>
      <c r="N973" s="4" t="str">
        <f t="shared" si="46"/>
        <v>Arabica</v>
      </c>
      <c r="O973" t="str">
        <f t="shared" si="47"/>
        <v>Light</v>
      </c>
      <c r="P973" t="str">
        <f>_xlfn.XLOOKUP(C973,customers!$A$1:$A$1001,customers!$I$1:$I$1001,0)</f>
        <v>No</v>
      </c>
    </row>
    <row r="974" spans="1:16" x14ac:dyDescent="0.3">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INDEX(products!$A$1:$G$49,MATCH('Working Sheet'!$D974,products!$A$1:$A$49,0),MATCH('Working Sheet'!I$1,products!$A$1:$G$1,0))</f>
        <v>Ara</v>
      </c>
      <c r="J974" t="str">
        <f>INDEX(products!$A$1:$G$49,MATCH('Working Sheet'!$D974,products!$A$1:$A$49,0),MATCH('Working Sheet'!J$1,products!$A$1:$G$1,0))</f>
        <v>L</v>
      </c>
      <c r="K974" s="7">
        <f>INDEX(products!$A$1:$G$49,MATCH('Working Sheet'!$D974,products!$A$1:$A$49,0),MATCH('Working Sheet'!K$1,products!$A$1:$G$1,0))</f>
        <v>2.5</v>
      </c>
      <c r="L974" s="8">
        <f>INDEX(products!$A$1:$G$49,MATCH('Working Sheet'!$D974,products!$A$1:$A$49,0),MATCH('Working Sheet'!L$1,products!$A$1:$G$1,0))</f>
        <v>29.784999999999997</v>
      </c>
      <c r="M974" s="8">
        <f t="shared" si="45"/>
        <v>89.35499999999999</v>
      </c>
      <c r="N974" s="4" t="str">
        <f t="shared" si="46"/>
        <v>Arabica</v>
      </c>
      <c r="O974" t="str">
        <f t="shared" si="47"/>
        <v>Light</v>
      </c>
      <c r="P974" t="str">
        <f>_xlfn.XLOOKUP(C974,customers!$A$1:$A$1001,customers!$I$1:$I$1001,0)</f>
        <v>Yes</v>
      </c>
    </row>
    <row r="975" spans="1:16" x14ac:dyDescent="0.3">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INDEX(products!$A$1:$G$49,MATCH('Working Sheet'!$D975,products!$A$1:$A$49,0),MATCH('Working Sheet'!I$1,products!$A$1:$G$1,0))</f>
        <v>Lib</v>
      </c>
      <c r="J975" t="str">
        <f>INDEX(products!$A$1:$G$49,MATCH('Working Sheet'!$D975,products!$A$1:$A$49,0),MATCH('Working Sheet'!J$1,products!$A$1:$G$1,0))</f>
        <v>M</v>
      </c>
      <c r="K975" s="7">
        <f>INDEX(products!$A$1:$G$49,MATCH('Working Sheet'!$D975,products!$A$1:$A$49,0),MATCH('Working Sheet'!K$1,products!$A$1:$G$1,0))</f>
        <v>1</v>
      </c>
      <c r="L975" s="8">
        <f>INDEX(products!$A$1:$G$49,MATCH('Working Sheet'!$D975,products!$A$1:$A$49,0),MATCH('Working Sheet'!L$1,products!$A$1:$G$1,0))</f>
        <v>14.55</v>
      </c>
      <c r="M975" s="8">
        <f t="shared" si="45"/>
        <v>87.300000000000011</v>
      </c>
      <c r="N975" s="4" t="str">
        <f t="shared" si="46"/>
        <v>Liberica</v>
      </c>
      <c r="O975" t="str">
        <f t="shared" si="47"/>
        <v>Medium</v>
      </c>
      <c r="P975" t="str">
        <f>_xlfn.XLOOKUP(C975,customers!$A$1:$A$1001,customers!$I$1:$I$1001,0)</f>
        <v>No</v>
      </c>
    </row>
    <row r="976" spans="1:16" x14ac:dyDescent="0.3">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INDEX(products!$A$1:$G$49,MATCH('Working Sheet'!$D976,products!$A$1:$A$49,0),MATCH('Working Sheet'!I$1,products!$A$1:$G$1,0))</f>
        <v>Rob</v>
      </c>
      <c r="J976" t="str">
        <f>INDEX(products!$A$1:$G$49,MATCH('Working Sheet'!$D976,products!$A$1:$A$49,0),MATCH('Working Sheet'!J$1,products!$A$1:$G$1,0))</f>
        <v>D</v>
      </c>
      <c r="K976" s="7">
        <f>INDEX(products!$A$1:$G$49,MATCH('Working Sheet'!$D976,products!$A$1:$A$49,0),MATCH('Working Sheet'!K$1,products!$A$1:$G$1,0))</f>
        <v>0.5</v>
      </c>
      <c r="L976" s="8">
        <f>INDEX(products!$A$1:$G$49,MATCH('Working Sheet'!$D976,products!$A$1:$A$49,0),MATCH('Working Sheet'!L$1,products!$A$1:$G$1,0))</f>
        <v>5.3699999999999992</v>
      </c>
      <c r="M976" s="8">
        <f t="shared" si="45"/>
        <v>5.3699999999999992</v>
      </c>
      <c r="N976" s="4" t="str">
        <f t="shared" si="46"/>
        <v>Robusta</v>
      </c>
      <c r="O976" t="str">
        <f t="shared" si="47"/>
        <v>Dark</v>
      </c>
      <c r="P976" t="str">
        <f>_xlfn.XLOOKUP(C976,customers!$A$1:$A$1001,customers!$I$1:$I$1001,0)</f>
        <v>Yes</v>
      </c>
    </row>
    <row r="977" spans="1:16" x14ac:dyDescent="0.3">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INDEX(products!$A$1:$G$49,MATCH('Working Sheet'!$D977,products!$A$1:$A$49,0),MATCH('Working Sheet'!I$1,products!$A$1:$G$1,0))</f>
        <v>Ara</v>
      </c>
      <c r="J977" t="str">
        <f>INDEX(products!$A$1:$G$49,MATCH('Working Sheet'!$D977,products!$A$1:$A$49,0),MATCH('Working Sheet'!J$1,products!$A$1:$G$1,0))</f>
        <v>D</v>
      </c>
      <c r="K977" s="7">
        <f>INDEX(products!$A$1:$G$49,MATCH('Working Sheet'!$D977,products!$A$1:$A$49,0),MATCH('Working Sheet'!K$1,products!$A$1:$G$1,0))</f>
        <v>0.2</v>
      </c>
      <c r="L977" s="8">
        <f>INDEX(products!$A$1:$G$49,MATCH('Working Sheet'!$D977,products!$A$1:$A$49,0),MATCH('Working Sheet'!L$1,products!$A$1:$G$1,0))</f>
        <v>2.9849999999999999</v>
      </c>
      <c r="M977" s="8">
        <f t="shared" si="45"/>
        <v>8.9550000000000001</v>
      </c>
      <c r="N977" s="4" t="str">
        <f t="shared" si="46"/>
        <v>Arabica</v>
      </c>
      <c r="O977" t="str">
        <f t="shared" si="47"/>
        <v>Dark</v>
      </c>
      <c r="P977" t="str">
        <f>_xlfn.XLOOKUP(C977,customers!$A$1:$A$1001,customers!$I$1:$I$1001,0)</f>
        <v>Yes</v>
      </c>
    </row>
    <row r="978" spans="1:16" x14ac:dyDescent="0.3">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INDEX(products!$A$1:$G$49,MATCH('Working Sheet'!$D978,products!$A$1:$A$49,0),MATCH('Working Sheet'!I$1,products!$A$1:$G$1,0))</f>
        <v>Rob</v>
      </c>
      <c r="J978" t="str">
        <f>INDEX(products!$A$1:$G$49,MATCH('Working Sheet'!$D978,products!$A$1:$A$49,0),MATCH('Working Sheet'!J$1,products!$A$1:$G$1,0))</f>
        <v>L</v>
      </c>
      <c r="K978" s="7">
        <f>INDEX(products!$A$1:$G$49,MATCH('Working Sheet'!$D978,products!$A$1:$A$49,0),MATCH('Working Sheet'!K$1,products!$A$1:$G$1,0))</f>
        <v>2.5</v>
      </c>
      <c r="L978" s="8">
        <f>INDEX(products!$A$1:$G$49,MATCH('Working Sheet'!$D978,products!$A$1:$A$49,0),MATCH('Working Sheet'!L$1,products!$A$1:$G$1,0))</f>
        <v>27.484999999999996</v>
      </c>
      <c r="M978" s="8">
        <f t="shared" si="45"/>
        <v>137.42499999999998</v>
      </c>
      <c r="N978" s="4" t="str">
        <f t="shared" si="46"/>
        <v>Robusta</v>
      </c>
      <c r="O978" t="str">
        <f t="shared" si="47"/>
        <v>Light</v>
      </c>
      <c r="P978" t="str">
        <f>_xlfn.XLOOKUP(C978,customers!$A$1:$A$1001,customers!$I$1:$I$1001,0)</f>
        <v>Yes</v>
      </c>
    </row>
    <row r="979" spans="1:16" x14ac:dyDescent="0.3">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INDEX(products!$A$1:$G$49,MATCH('Working Sheet'!$D979,products!$A$1:$A$49,0),MATCH('Working Sheet'!I$1,products!$A$1:$G$1,0))</f>
        <v>Rob</v>
      </c>
      <c r="J979" t="str">
        <f>INDEX(products!$A$1:$G$49,MATCH('Working Sheet'!$D979,products!$A$1:$A$49,0),MATCH('Working Sheet'!J$1,products!$A$1:$G$1,0))</f>
        <v>L</v>
      </c>
      <c r="K979" s="7">
        <f>INDEX(products!$A$1:$G$49,MATCH('Working Sheet'!$D979,products!$A$1:$A$49,0),MATCH('Working Sheet'!K$1,products!$A$1:$G$1,0))</f>
        <v>1</v>
      </c>
      <c r="L979" s="8">
        <f>INDEX(products!$A$1:$G$49,MATCH('Working Sheet'!$D979,products!$A$1:$A$49,0),MATCH('Working Sheet'!L$1,products!$A$1:$G$1,0))</f>
        <v>11.95</v>
      </c>
      <c r="M979" s="8">
        <f t="shared" si="45"/>
        <v>59.75</v>
      </c>
      <c r="N979" s="4" t="str">
        <f t="shared" si="46"/>
        <v>Robusta</v>
      </c>
      <c r="O979" t="str">
        <f t="shared" si="47"/>
        <v>Light</v>
      </c>
      <c r="P979" t="str">
        <f>_xlfn.XLOOKUP(C979,customers!$A$1:$A$1001,customers!$I$1:$I$1001,0)</f>
        <v>No</v>
      </c>
    </row>
    <row r="980" spans="1:16" x14ac:dyDescent="0.3">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INDEX(products!$A$1:$G$49,MATCH('Working Sheet'!$D980,products!$A$1:$A$49,0),MATCH('Working Sheet'!I$1,products!$A$1:$G$1,0))</f>
        <v>Ara</v>
      </c>
      <c r="J980" t="str">
        <f>INDEX(products!$A$1:$G$49,MATCH('Working Sheet'!$D980,products!$A$1:$A$49,0),MATCH('Working Sheet'!J$1,products!$A$1:$G$1,0))</f>
        <v>L</v>
      </c>
      <c r="K980" s="7">
        <f>INDEX(products!$A$1:$G$49,MATCH('Working Sheet'!$D980,products!$A$1:$A$49,0),MATCH('Working Sheet'!K$1,products!$A$1:$G$1,0))</f>
        <v>0.5</v>
      </c>
      <c r="L980" s="8">
        <f>INDEX(products!$A$1:$G$49,MATCH('Working Sheet'!$D980,products!$A$1:$A$49,0),MATCH('Working Sheet'!L$1,products!$A$1:$G$1,0))</f>
        <v>7.77</v>
      </c>
      <c r="M980" s="8">
        <f t="shared" si="45"/>
        <v>23.31</v>
      </c>
      <c r="N980" s="4" t="str">
        <f t="shared" si="46"/>
        <v>Arabica</v>
      </c>
      <c r="O980" t="str">
        <f t="shared" si="47"/>
        <v>Light</v>
      </c>
      <c r="P980" t="str">
        <f>_xlfn.XLOOKUP(C980,customers!$A$1:$A$1001,customers!$I$1:$I$1001,0)</f>
        <v>No</v>
      </c>
    </row>
    <row r="981" spans="1:16" x14ac:dyDescent="0.3">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INDEX(products!$A$1:$G$49,MATCH('Working Sheet'!$D981,products!$A$1:$A$49,0),MATCH('Working Sheet'!I$1,products!$A$1:$G$1,0))</f>
        <v>Rob</v>
      </c>
      <c r="J981" t="str">
        <f>INDEX(products!$A$1:$G$49,MATCH('Working Sheet'!$D981,products!$A$1:$A$49,0),MATCH('Working Sheet'!J$1,products!$A$1:$G$1,0))</f>
        <v>D</v>
      </c>
      <c r="K981" s="7">
        <f>INDEX(products!$A$1:$G$49,MATCH('Working Sheet'!$D981,products!$A$1:$A$49,0),MATCH('Working Sheet'!K$1,products!$A$1:$G$1,0))</f>
        <v>0.5</v>
      </c>
      <c r="L981" s="8">
        <f>INDEX(products!$A$1:$G$49,MATCH('Working Sheet'!$D981,products!$A$1:$A$49,0),MATCH('Working Sheet'!L$1,products!$A$1:$G$1,0))</f>
        <v>5.3699999999999992</v>
      </c>
      <c r="M981" s="8">
        <f t="shared" si="45"/>
        <v>10.739999999999998</v>
      </c>
      <c r="N981" s="4" t="str">
        <f t="shared" si="46"/>
        <v>Robusta</v>
      </c>
      <c r="O981" t="str">
        <f t="shared" si="47"/>
        <v>Dark</v>
      </c>
      <c r="P981" t="str">
        <f>_xlfn.XLOOKUP(C981,customers!$A$1:$A$1001,customers!$I$1:$I$1001,0)</f>
        <v>No</v>
      </c>
    </row>
    <row r="982" spans="1:16" x14ac:dyDescent="0.3">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INDEX(products!$A$1:$G$49,MATCH('Working Sheet'!$D982,products!$A$1:$A$49,0),MATCH('Working Sheet'!I$1,products!$A$1:$G$1,0))</f>
        <v>Exc</v>
      </c>
      <c r="J982" t="str">
        <f>INDEX(products!$A$1:$G$49,MATCH('Working Sheet'!$D982,products!$A$1:$A$49,0),MATCH('Working Sheet'!J$1,products!$A$1:$G$1,0))</f>
        <v>D</v>
      </c>
      <c r="K982" s="7">
        <f>INDEX(products!$A$1:$G$49,MATCH('Working Sheet'!$D982,products!$A$1:$A$49,0),MATCH('Working Sheet'!K$1,products!$A$1:$G$1,0))</f>
        <v>2.5</v>
      </c>
      <c r="L982" s="8">
        <f>INDEX(products!$A$1:$G$49,MATCH('Working Sheet'!$D982,products!$A$1:$A$49,0),MATCH('Working Sheet'!L$1,products!$A$1:$G$1,0))</f>
        <v>27.945</v>
      </c>
      <c r="M982" s="8">
        <f t="shared" si="45"/>
        <v>167.67000000000002</v>
      </c>
      <c r="N982" s="4" t="str">
        <f t="shared" si="46"/>
        <v>Excelsa</v>
      </c>
      <c r="O982" t="str">
        <f t="shared" si="47"/>
        <v>Dark</v>
      </c>
      <c r="P982" t="str">
        <f>_xlfn.XLOOKUP(C982,customers!$A$1:$A$1001,customers!$I$1:$I$1001,0)</f>
        <v>Yes</v>
      </c>
    </row>
    <row r="983" spans="1:16" x14ac:dyDescent="0.3">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INDEX(products!$A$1:$G$49,MATCH('Working Sheet'!$D983,products!$A$1:$A$49,0),MATCH('Working Sheet'!I$1,products!$A$1:$G$1,0))</f>
        <v>Exc</v>
      </c>
      <c r="J983" t="str">
        <f>INDEX(products!$A$1:$G$49,MATCH('Working Sheet'!$D983,products!$A$1:$A$49,0),MATCH('Working Sheet'!J$1,products!$A$1:$G$1,0))</f>
        <v>D</v>
      </c>
      <c r="K983" s="7">
        <f>INDEX(products!$A$1:$G$49,MATCH('Working Sheet'!$D983,products!$A$1:$A$49,0),MATCH('Working Sheet'!K$1,products!$A$1:$G$1,0))</f>
        <v>0.2</v>
      </c>
      <c r="L983" s="8">
        <f>INDEX(products!$A$1:$G$49,MATCH('Working Sheet'!$D983,products!$A$1:$A$49,0),MATCH('Working Sheet'!L$1,products!$A$1:$G$1,0))</f>
        <v>3.645</v>
      </c>
      <c r="M983" s="8">
        <f t="shared" si="45"/>
        <v>21.87</v>
      </c>
      <c r="N983" s="4" t="str">
        <f t="shared" si="46"/>
        <v>Excelsa</v>
      </c>
      <c r="O983" t="str">
        <f t="shared" si="47"/>
        <v>Dark</v>
      </c>
      <c r="P983" t="str">
        <f>_xlfn.XLOOKUP(C983,customers!$A$1:$A$1001,customers!$I$1:$I$1001,0)</f>
        <v>Yes</v>
      </c>
    </row>
    <row r="984" spans="1:16" x14ac:dyDescent="0.3">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INDEX(products!$A$1:$G$49,MATCH('Working Sheet'!$D984,products!$A$1:$A$49,0),MATCH('Working Sheet'!I$1,products!$A$1:$G$1,0))</f>
        <v>Rob</v>
      </c>
      <c r="J984" t="str">
        <f>INDEX(products!$A$1:$G$49,MATCH('Working Sheet'!$D984,products!$A$1:$A$49,0),MATCH('Working Sheet'!J$1,products!$A$1:$G$1,0))</f>
        <v>L</v>
      </c>
      <c r="K984" s="7">
        <f>INDEX(products!$A$1:$G$49,MATCH('Working Sheet'!$D984,products!$A$1:$A$49,0),MATCH('Working Sheet'!K$1,products!$A$1:$G$1,0))</f>
        <v>1</v>
      </c>
      <c r="L984" s="8">
        <f>INDEX(products!$A$1:$G$49,MATCH('Working Sheet'!$D984,products!$A$1:$A$49,0),MATCH('Working Sheet'!L$1,products!$A$1:$G$1,0))</f>
        <v>11.95</v>
      </c>
      <c r="M984" s="8">
        <f t="shared" si="45"/>
        <v>23.9</v>
      </c>
      <c r="N984" s="4" t="str">
        <f t="shared" si="46"/>
        <v>Robusta</v>
      </c>
      <c r="O984" t="str">
        <f t="shared" si="47"/>
        <v>Light</v>
      </c>
      <c r="P984" t="str">
        <f>_xlfn.XLOOKUP(C984,customers!$A$1:$A$1001,customers!$I$1:$I$1001,0)</f>
        <v>Yes</v>
      </c>
    </row>
    <row r="985" spans="1:16" x14ac:dyDescent="0.3">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INDEX(products!$A$1:$G$49,MATCH('Working Sheet'!$D985,products!$A$1:$A$49,0),MATCH('Working Sheet'!I$1,products!$A$1:$G$1,0))</f>
        <v>Ara</v>
      </c>
      <c r="J985" t="str">
        <f>INDEX(products!$A$1:$G$49,MATCH('Working Sheet'!$D985,products!$A$1:$A$49,0),MATCH('Working Sheet'!J$1,products!$A$1:$G$1,0))</f>
        <v>M</v>
      </c>
      <c r="K985" s="7">
        <f>INDEX(products!$A$1:$G$49,MATCH('Working Sheet'!$D985,products!$A$1:$A$49,0),MATCH('Working Sheet'!K$1,products!$A$1:$G$1,0))</f>
        <v>0.2</v>
      </c>
      <c r="L985" s="8">
        <f>INDEX(products!$A$1:$G$49,MATCH('Working Sheet'!$D985,products!$A$1:$A$49,0),MATCH('Working Sheet'!L$1,products!$A$1:$G$1,0))</f>
        <v>3.375</v>
      </c>
      <c r="M985" s="8">
        <f t="shared" si="45"/>
        <v>6.75</v>
      </c>
      <c r="N985" s="4" t="str">
        <f t="shared" si="46"/>
        <v>Arabica</v>
      </c>
      <c r="O985" t="str">
        <f t="shared" si="47"/>
        <v>Medium</v>
      </c>
      <c r="P985" t="str">
        <f>_xlfn.XLOOKUP(C985,customers!$A$1:$A$1001,customers!$I$1:$I$1001,0)</f>
        <v>Yes</v>
      </c>
    </row>
    <row r="986" spans="1:16" x14ac:dyDescent="0.3">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INDEX(products!$A$1:$G$49,MATCH('Working Sheet'!$D986,products!$A$1:$A$49,0),MATCH('Working Sheet'!I$1,products!$A$1:$G$1,0))</f>
        <v>Exc</v>
      </c>
      <c r="J986" t="str">
        <f>INDEX(products!$A$1:$G$49,MATCH('Working Sheet'!$D986,products!$A$1:$A$49,0),MATCH('Working Sheet'!J$1,products!$A$1:$G$1,0))</f>
        <v>M</v>
      </c>
      <c r="K986" s="7">
        <f>INDEX(products!$A$1:$G$49,MATCH('Working Sheet'!$D986,products!$A$1:$A$49,0),MATCH('Working Sheet'!K$1,products!$A$1:$G$1,0))</f>
        <v>2.5</v>
      </c>
      <c r="L986" s="8">
        <f>INDEX(products!$A$1:$G$49,MATCH('Working Sheet'!$D986,products!$A$1:$A$49,0),MATCH('Working Sheet'!L$1,products!$A$1:$G$1,0))</f>
        <v>31.624999999999996</v>
      </c>
      <c r="M986" s="8">
        <f t="shared" si="45"/>
        <v>31.624999999999996</v>
      </c>
      <c r="N986" s="4" t="str">
        <f t="shared" si="46"/>
        <v>Excelsa</v>
      </c>
      <c r="O986" t="str">
        <f t="shared" si="47"/>
        <v>Medium</v>
      </c>
      <c r="P986" t="str">
        <f>_xlfn.XLOOKUP(C986,customers!$A$1:$A$1001,customers!$I$1:$I$1001,0)</f>
        <v>Yes</v>
      </c>
    </row>
    <row r="987" spans="1:16" x14ac:dyDescent="0.3">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INDEX(products!$A$1:$G$49,MATCH('Working Sheet'!$D987,products!$A$1:$A$49,0),MATCH('Working Sheet'!I$1,products!$A$1:$G$1,0))</f>
        <v>Rob</v>
      </c>
      <c r="J987" t="str">
        <f>INDEX(products!$A$1:$G$49,MATCH('Working Sheet'!$D987,products!$A$1:$A$49,0),MATCH('Working Sheet'!J$1,products!$A$1:$G$1,0))</f>
        <v>L</v>
      </c>
      <c r="K987" s="7">
        <f>INDEX(products!$A$1:$G$49,MATCH('Working Sheet'!$D987,products!$A$1:$A$49,0),MATCH('Working Sheet'!K$1,products!$A$1:$G$1,0))</f>
        <v>1</v>
      </c>
      <c r="L987" s="8">
        <f>INDEX(products!$A$1:$G$49,MATCH('Working Sheet'!$D987,products!$A$1:$A$49,0),MATCH('Working Sheet'!L$1,products!$A$1:$G$1,0))</f>
        <v>11.95</v>
      </c>
      <c r="M987" s="8">
        <f t="shared" si="45"/>
        <v>47.8</v>
      </c>
      <c r="N987" s="4" t="str">
        <f t="shared" si="46"/>
        <v>Robusta</v>
      </c>
      <c r="O987" t="str">
        <f t="shared" si="47"/>
        <v>Light</v>
      </c>
      <c r="P987" t="str">
        <f>_xlfn.XLOOKUP(C987,customers!$A$1:$A$1001,customers!$I$1:$I$1001,0)</f>
        <v>No</v>
      </c>
    </row>
    <row r="988" spans="1:16" x14ac:dyDescent="0.3">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INDEX(products!$A$1:$G$49,MATCH('Working Sheet'!$D988,products!$A$1:$A$49,0),MATCH('Working Sheet'!I$1,products!$A$1:$G$1,0))</f>
        <v>Lib</v>
      </c>
      <c r="J988" t="str">
        <f>INDEX(products!$A$1:$G$49,MATCH('Working Sheet'!$D988,products!$A$1:$A$49,0),MATCH('Working Sheet'!J$1,products!$A$1:$G$1,0))</f>
        <v>M</v>
      </c>
      <c r="K988" s="7">
        <f>INDEX(products!$A$1:$G$49,MATCH('Working Sheet'!$D988,products!$A$1:$A$49,0),MATCH('Working Sheet'!K$1,products!$A$1:$G$1,0))</f>
        <v>2.5</v>
      </c>
      <c r="L988" s="8">
        <f>INDEX(products!$A$1:$G$49,MATCH('Working Sheet'!$D988,products!$A$1:$A$49,0),MATCH('Working Sheet'!L$1,products!$A$1:$G$1,0))</f>
        <v>33.464999999999996</v>
      </c>
      <c r="M988" s="8">
        <f t="shared" si="45"/>
        <v>33.464999999999996</v>
      </c>
      <c r="N988" s="4" t="str">
        <f t="shared" si="46"/>
        <v>Liberica</v>
      </c>
      <c r="O988" t="str">
        <f t="shared" si="47"/>
        <v>Medium</v>
      </c>
      <c r="P988" t="str">
        <f>_xlfn.XLOOKUP(C988,customers!$A$1:$A$1001,customers!$I$1:$I$1001,0)</f>
        <v>No</v>
      </c>
    </row>
    <row r="989" spans="1:16" x14ac:dyDescent="0.3">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INDEX(products!$A$1:$G$49,MATCH('Working Sheet'!$D989,products!$A$1:$A$49,0),MATCH('Working Sheet'!I$1,products!$A$1:$G$1,0))</f>
        <v>Ara</v>
      </c>
      <c r="J989" t="str">
        <f>INDEX(products!$A$1:$G$49,MATCH('Working Sheet'!$D989,products!$A$1:$A$49,0),MATCH('Working Sheet'!J$1,products!$A$1:$G$1,0))</f>
        <v>D</v>
      </c>
      <c r="K989" s="7">
        <f>INDEX(products!$A$1:$G$49,MATCH('Working Sheet'!$D989,products!$A$1:$A$49,0),MATCH('Working Sheet'!K$1,products!$A$1:$G$1,0))</f>
        <v>0.5</v>
      </c>
      <c r="L989" s="8">
        <f>INDEX(products!$A$1:$G$49,MATCH('Working Sheet'!$D989,products!$A$1:$A$49,0),MATCH('Working Sheet'!L$1,products!$A$1:$G$1,0))</f>
        <v>5.97</v>
      </c>
      <c r="M989" s="8">
        <f t="shared" si="45"/>
        <v>29.849999999999998</v>
      </c>
      <c r="N989" s="4" t="str">
        <f t="shared" si="46"/>
        <v>Arabica</v>
      </c>
      <c r="O989" t="str">
        <f t="shared" si="47"/>
        <v>Dark</v>
      </c>
      <c r="P989" t="str">
        <f>_xlfn.XLOOKUP(C989,customers!$A$1:$A$1001,customers!$I$1:$I$1001,0)</f>
        <v>Yes</v>
      </c>
    </row>
    <row r="990" spans="1:16" x14ac:dyDescent="0.3">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INDEX(products!$A$1:$G$49,MATCH('Working Sheet'!$D990,products!$A$1:$A$49,0),MATCH('Working Sheet'!I$1,products!$A$1:$G$1,0))</f>
        <v>Rob</v>
      </c>
      <c r="J990" t="str">
        <f>INDEX(products!$A$1:$G$49,MATCH('Working Sheet'!$D990,products!$A$1:$A$49,0),MATCH('Working Sheet'!J$1,products!$A$1:$G$1,0))</f>
        <v>M</v>
      </c>
      <c r="K990" s="7">
        <f>INDEX(products!$A$1:$G$49,MATCH('Working Sheet'!$D990,products!$A$1:$A$49,0),MATCH('Working Sheet'!K$1,products!$A$1:$G$1,0))</f>
        <v>1</v>
      </c>
      <c r="L990" s="8">
        <f>INDEX(products!$A$1:$G$49,MATCH('Working Sheet'!$D990,products!$A$1:$A$49,0),MATCH('Working Sheet'!L$1,products!$A$1:$G$1,0))</f>
        <v>9.9499999999999993</v>
      </c>
      <c r="M990" s="8">
        <f t="shared" si="45"/>
        <v>29.849999999999998</v>
      </c>
      <c r="N990" s="4" t="str">
        <f t="shared" si="46"/>
        <v>Robusta</v>
      </c>
      <c r="O990" t="str">
        <f t="shared" si="47"/>
        <v>Medium</v>
      </c>
      <c r="P990" t="str">
        <f>_xlfn.XLOOKUP(C990,customers!$A$1:$A$1001,customers!$I$1:$I$1001,0)</f>
        <v>Yes</v>
      </c>
    </row>
    <row r="991" spans="1:16" x14ac:dyDescent="0.3">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INDEX(products!$A$1:$G$49,MATCH('Working Sheet'!$D991,products!$A$1:$A$49,0),MATCH('Working Sheet'!I$1,products!$A$1:$G$1,0))</f>
        <v>Ara</v>
      </c>
      <c r="J991" t="str">
        <f>INDEX(products!$A$1:$G$49,MATCH('Working Sheet'!$D991,products!$A$1:$A$49,0),MATCH('Working Sheet'!J$1,products!$A$1:$G$1,0))</f>
        <v>M</v>
      </c>
      <c r="K991" s="7">
        <f>INDEX(products!$A$1:$G$49,MATCH('Working Sheet'!$D991,products!$A$1:$A$49,0),MATCH('Working Sheet'!K$1,products!$A$1:$G$1,0))</f>
        <v>2.5</v>
      </c>
      <c r="L991" s="8">
        <f>INDEX(products!$A$1:$G$49,MATCH('Working Sheet'!$D991,products!$A$1:$A$49,0),MATCH('Working Sheet'!L$1,products!$A$1:$G$1,0))</f>
        <v>25.874999999999996</v>
      </c>
      <c r="M991" s="8">
        <f t="shared" si="45"/>
        <v>155.24999999999997</v>
      </c>
      <c r="N991" s="4" t="str">
        <f t="shared" si="46"/>
        <v>Arabica</v>
      </c>
      <c r="O991" t="str">
        <f t="shared" si="47"/>
        <v>Medium</v>
      </c>
      <c r="P991" t="str">
        <f>_xlfn.XLOOKUP(C991,customers!$A$1:$A$1001,customers!$I$1:$I$1001,0)</f>
        <v>Yes</v>
      </c>
    </row>
    <row r="992" spans="1:16" x14ac:dyDescent="0.3">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INDEX(products!$A$1:$G$49,MATCH('Working Sheet'!$D992,products!$A$1:$A$49,0),MATCH('Working Sheet'!I$1,products!$A$1:$G$1,0))</f>
        <v>Exc</v>
      </c>
      <c r="J992" t="str">
        <f>INDEX(products!$A$1:$G$49,MATCH('Working Sheet'!$D992,products!$A$1:$A$49,0),MATCH('Working Sheet'!J$1,products!$A$1:$G$1,0))</f>
        <v>D</v>
      </c>
      <c r="K992" s="7">
        <f>INDEX(products!$A$1:$G$49,MATCH('Working Sheet'!$D992,products!$A$1:$A$49,0),MATCH('Working Sheet'!K$1,products!$A$1:$G$1,0))</f>
        <v>0.2</v>
      </c>
      <c r="L992" s="8">
        <f>INDEX(products!$A$1:$G$49,MATCH('Working Sheet'!$D992,products!$A$1:$A$49,0),MATCH('Working Sheet'!L$1,products!$A$1:$G$1,0))</f>
        <v>3.645</v>
      </c>
      <c r="M992" s="8">
        <f t="shared" si="45"/>
        <v>18.225000000000001</v>
      </c>
      <c r="N992" s="4" t="str">
        <f t="shared" si="46"/>
        <v>Excelsa</v>
      </c>
      <c r="O992" t="str">
        <f t="shared" si="47"/>
        <v>Dark</v>
      </c>
      <c r="P992" t="str">
        <f>_xlfn.XLOOKUP(C992,customers!$A$1:$A$1001,customers!$I$1:$I$1001,0)</f>
        <v>No</v>
      </c>
    </row>
    <row r="993" spans="1:16" x14ac:dyDescent="0.3">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INDEX(products!$A$1:$G$49,MATCH('Working Sheet'!$D993,products!$A$1:$A$49,0),MATCH('Working Sheet'!I$1,products!$A$1:$G$1,0))</f>
        <v>Lib</v>
      </c>
      <c r="J993" t="str">
        <f>INDEX(products!$A$1:$G$49,MATCH('Working Sheet'!$D993,products!$A$1:$A$49,0),MATCH('Working Sheet'!J$1,products!$A$1:$G$1,0))</f>
        <v>D</v>
      </c>
      <c r="K993" s="7">
        <f>INDEX(products!$A$1:$G$49,MATCH('Working Sheet'!$D993,products!$A$1:$A$49,0),MATCH('Working Sheet'!K$1,products!$A$1:$G$1,0))</f>
        <v>0.5</v>
      </c>
      <c r="L993" s="8">
        <f>INDEX(products!$A$1:$G$49,MATCH('Working Sheet'!$D993,products!$A$1:$A$49,0),MATCH('Working Sheet'!L$1,products!$A$1:$G$1,0))</f>
        <v>7.77</v>
      </c>
      <c r="M993" s="8">
        <f t="shared" si="45"/>
        <v>15.54</v>
      </c>
      <c r="N993" s="4" t="str">
        <f t="shared" si="46"/>
        <v>Liberica</v>
      </c>
      <c r="O993" t="str">
        <f t="shared" si="47"/>
        <v>Dark</v>
      </c>
      <c r="P993" t="str">
        <f>_xlfn.XLOOKUP(C993,customers!$A$1:$A$1001,customers!$I$1:$I$1001,0)</f>
        <v>No</v>
      </c>
    </row>
    <row r="994" spans="1:16" x14ac:dyDescent="0.3">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INDEX(products!$A$1:$G$49,MATCH('Working Sheet'!$D994,products!$A$1:$A$49,0),MATCH('Working Sheet'!I$1,products!$A$1:$G$1,0))</f>
        <v>Lib</v>
      </c>
      <c r="J994" t="str">
        <f>INDEX(products!$A$1:$G$49,MATCH('Working Sheet'!$D994,products!$A$1:$A$49,0),MATCH('Working Sheet'!J$1,products!$A$1:$G$1,0))</f>
        <v>L</v>
      </c>
      <c r="K994" s="7">
        <f>INDEX(products!$A$1:$G$49,MATCH('Working Sheet'!$D994,products!$A$1:$A$49,0),MATCH('Working Sheet'!K$1,products!$A$1:$G$1,0))</f>
        <v>2.5</v>
      </c>
      <c r="L994" s="8">
        <f>INDEX(products!$A$1:$G$49,MATCH('Working Sheet'!$D994,products!$A$1:$A$49,0),MATCH('Working Sheet'!L$1,products!$A$1:$G$1,0))</f>
        <v>36.454999999999998</v>
      </c>
      <c r="M994" s="8">
        <f t="shared" si="45"/>
        <v>109.36499999999999</v>
      </c>
      <c r="N994" s="4" t="str">
        <f t="shared" si="46"/>
        <v>Liberica</v>
      </c>
      <c r="O994" t="str">
        <f t="shared" si="47"/>
        <v>Light</v>
      </c>
      <c r="P994" t="str">
        <f>_xlfn.XLOOKUP(C994,customers!$A$1:$A$1001,customers!$I$1:$I$1001,0)</f>
        <v>No</v>
      </c>
    </row>
    <row r="995" spans="1:16" x14ac:dyDescent="0.3">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INDEX(products!$A$1:$G$49,MATCH('Working Sheet'!$D995,products!$A$1:$A$49,0),MATCH('Working Sheet'!I$1,products!$A$1:$G$1,0))</f>
        <v>Ara</v>
      </c>
      <c r="J995" t="str">
        <f>INDEX(products!$A$1:$G$49,MATCH('Working Sheet'!$D995,products!$A$1:$A$49,0),MATCH('Working Sheet'!J$1,products!$A$1:$G$1,0))</f>
        <v>L</v>
      </c>
      <c r="K995" s="7">
        <f>INDEX(products!$A$1:$G$49,MATCH('Working Sheet'!$D995,products!$A$1:$A$49,0),MATCH('Working Sheet'!K$1,products!$A$1:$G$1,0))</f>
        <v>1</v>
      </c>
      <c r="L995" s="8">
        <f>INDEX(products!$A$1:$G$49,MATCH('Working Sheet'!$D995,products!$A$1:$A$49,0),MATCH('Working Sheet'!L$1,products!$A$1:$G$1,0))</f>
        <v>12.95</v>
      </c>
      <c r="M995" s="8">
        <f t="shared" si="45"/>
        <v>77.699999999999989</v>
      </c>
      <c r="N995" s="4" t="str">
        <f t="shared" si="46"/>
        <v>Arabica</v>
      </c>
      <c r="O995" t="str">
        <f t="shared" si="47"/>
        <v>Light</v>
      </c>
      <c r="P995" t="str">
        <f>_xlfn.XLOOKUP(C995,customers!$A$1:$A$1001,customers!$I$1:$I$1001,0)</f>
        <v>No</v>
      </c>
    </row>
    <row r="996" spans="1:16" x14ac:dyDescent="0.3">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INDEX(products!$A$1:$G$49,MATCH('Working Sheet'!$D996,products!$A$1:$A$49,0),MATCH('Working Sheet'!I$1,products!$A$1:$G$1,0))</f>
        <v>Ara</v>
      </c>
      <c r="J996" t="str">
        <f>INDEX(products!$A$1:$G$49,MATCH('Working Sheet'!$D996,products!$A$1:$A$49,0),MATCH('Working Sheet'!J$1,products!$A$1:$G$1,0))</f>
        <v>D</v>
      </c>
      <c r="K996" s="7">
        <f>INDEX(products!$A$1:$G$49,MATCH('Working Sheet'!$D996,products!$A$1:$A$49,0),MATCH('Working Sheet'!K$1,products!$A$1:$G$1,0))</f>
        <v>0.2</v>
      </c>
      <c r="L996" s="8">
        <f>INDEX(products!$A$1:$G$49,MATCH('Working Sheet'!$D996,products!$A$1:$A$49,0),MATCH('Working Sheet'!L$1,products!$A$1:$G$1,0))</f>
        <v>2.9849999999999999</v>
      </c>
      <c r="M996" s="8">
        <f t="shared" si="45"/>
        <v>8.9550000000000001</v>
      </c>
      <c r="N996" s="4" t="str">
        <f t="shared" si="46"/>
        <v>Arabica</v>
      </c>
      <c r="O996" t="str">
        <f t="shared" si="47"/>
        <v>Dark</v>
      </c>
      <c r="P996" t="str">
        <f>_xlfn.XLOOKUP(C996,customers!$A$1:$A$1001,customers!$I$1:$I$1001,0)</f>
        <v>No</v>
      </c>
    </row>
    <row r="997" spans="1:16" x14ac:dyDescent="0.3">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INDEX(products!$A$1:$G$49,MATCH('Working Sheet'!$D997,products!$A$1:$A$49,0),MATCH('Working Sheet'!I$1,products!$A$1:$G$1,0))</f>
        <v>Rob</v>
      </c>
      <c r="J997" t="str">
        <f>INDEX(products!$A$1:$G$49,MATCH('Working Sheet'!$D997,products!$A$1:$A$49,0),MATCH('Working Sheet'!J$1,products!$A$1:$G$1,0))</f>
        <v>L</v>
      </c>
      <c r="K997" s="7">
        <f>INDEX(products!$A$1:$G$49,MATCH('Working Sheet'!$D997,products!$A$1:$A$49,0),MATCH('Working Sheet'!K$1,products!$A$1:$G$1,0))</f>
        <v>2.5</v>
      </c>
      <c r="L997" s="8">
        <f>INDEX(products!$A$1:$G$49,MATCH('Working Sheet'!$D997,products!$A$1:$A$49,0),MATCH('Working Sheet'!L$1,products!$A$1:$G$1,0))</f>
        <v>27.484999999999996</v>
      </c>
      <c r="M997" s="8">
        <f t="shared" si="45"/>
        <v>27.484999999999996</v>
      </c>
      <c r="N997" s="4" t="str">
        <f t="shared" si="46"/>
        <v>Robusta</v>
      </c>
      <c r="O997" t="str">
        <f t="shared" si="47"/>
        <v>Light</v>
      </c>
      <c r="P997" t="str">
        <f>_xlfn.XLOOKUP(C997,customers!$A$1:$A$1001,customers!$I$1:$I$1001,0)</f>
        <v>No</v>
      </c>
    </row>
    <row r="998" spans="1:16" x14ac:dyDescent="0.3">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INDEX(products!$A$1:$G$49,MATCH('Working Sheet'!$D998,products!$A$1:$A$49,0),MATCH('Working Sheet'!I$1,products!$A$1:$G$1,0))</f>
        <v>Rob</v>
      </c>
      <c r="J998" t="str">
        <f>INDEX(products!$A$1:$G$49,MATCH('Working Sheet'!$D998,products!$A$1:$A$49,0),MATCH('Working Sheet'!J$1,products!$A$1:$G$1,0))</f>
        <v>M</v>
      </c>
      <c r="K998" s="7">
        <f>INDEX(products!$A$1:$G$49,MATCH('Working Sheet'!$D998,products!$A$1:$A$49,0),MATCH('Working Sheet'!K$1,products!$A$1:$G$1,0))</f>
        <v>0.5</v>
      </c>
      <c r="L998" s="8">
        <f>INDEX(products!$A$1:$G$49,MATCH('Working Sheet'!$D998,products!$A$1:$A$49,0),MATCH('Working Sheet'!L$1,products!$A$1:$G$1,0))</f>
        <v>5.97</v>
      </c>
      <c r="M998" s="8">
        <f t="shared" si="45"/>
        <v>29.849999999999998</v>
      </c>
      <c r="N998" s="4" t="str">
        <f t="shared" si="46"/>
        <v>Robusta</v>
      </c>
      <c r="O998" t="str">
        <f t="shared" si="47"/>
        <v>Medium</v>
      </c>
      <c r="P998" t="str">
        <f>_xlfn.XLOOKUP(C998,customers!$A$1:$A$1001,customers!$I$1:$I$1001,0)</f>
        <v>No</v>
      </c>
    </row>
    <row r="999" spans="1:16" x14ac:dyDescent="0.3">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INDEX(products!$A$1:$G$49,MATCH('Working Sheet'!$D999,products!$A$1:$A$49,0),MATCH('Working Sheet'!I$1,products!$A$1:$G$1,0))</f>
        <v>Ara</v>
      </c>
      <c r="J999" t="str">
        <f>INDEX(products!$A$1:$G$49,MATCH('Working Sheet'!$D999,products!$A$1:$A$49,0),MATCH('Working Sheet'!J$1,products!$A$1:$G$1,0))</f>
        <v>M</v>
      </c>
      <c r="K999" s="7">
        <f>INDEX(products!$A$1:$G$49,MATCH('Working Sheet'!$D999,products!$A$1:$A$49,0),MATCH('Working Sheet'!K$1,products!$A$1:$G$1,0))</f>
        <v>0.5</v>
      </c>
      <c r="L999" s="8">
        <f>INDEX(products!$A$1:$G$49,MATCH('Working Sheet'!$D999,products!$A$1:$A$49,0),MATCH('Working Sheet'!L$1,products!$A$1:$G$1,0))</f>
        <v>6.75</v>
      </c>
      <c r="M999" s="8">
        <f t="shared" si="45"/>
        <v>27</v>
      </c>
      <c r="N999" s="4" t="str">
        <f t="shared" si="46"/>
        <v>Arabica</v>
      </c>
      <c r="O999" t="str">
        <f t="shared" si="47"/>
        <v>Medium</v>
      </c>
      <c r="P999" t="str">
        <f>_xlfn.XLOOKUP(C999,customers!$A$1:$A$1001,customers!$I$1:$I$1001,0)</f>
        <v>No</v>
      </c>
    </row>
    <row r="1000" spans="1:16" x14ac:dyDescent="0.3">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INDEX(products!$A$1:$G$49,MATCH('Working Sheet'!$D1000,products!$A$1:$A$49,0),MATCH('Working Sheet'!I$1,products!$A$1:$G$1,0))</f>
        <v>Ara</v>
      </c>
      <c r="J1000" t="str">
        <f>INDEX(products!$A$1:$G$49,MATCH('Working Sheet'!$D1000,products!$A$1:$A$49,0),MATCH('Working Sheet'!J$1,products!$A$1:$G$1,0))</f>
        <v>D</v>
      </c>
      <c r="K1000" s="7">
        <f>INDEX(products!$A$1:$G$49,MATCH('Working Sheet'!$D1000,products!$A$1:$A$49,0),MATCH('Working Sheet'!K$1,products!$A$1:$G$1,0))</f>
        <v>1</v>
      </c>
      <c r="L1000" s="8">
        <f>INDEX(products!$A$1:$G$49,MATCH('Working Sheet'!$D1000,products!$A$1:$A$49,0),MATCH('Working Sheet'!L$1,products!$A$1:$G$1,0))</f>
        <v>9.9499999999999993</v>
      </c>
      <c r="M1000" s="8">
        <f t="shared" si="45"/>
        <v>9.9499999999999993</v>
      </c>
      <c r="N1000" s="4" t="str">
        <f t="shared" si="46"/>
        <v>Arabica</v>
      </c>
      <c r="O1000" t="str">
        <f t="shared" si="47"/>
        <v>Dark</v>
      </c>
      <c r="P1000" t="str">
        <f>_xlfn.XLOOKUP(C1000,customers!$A$1:$A$1001,customers!$I$1:$I$1001,0)</f>
        <v>No</v>
      </c>
    </row>
    <row r="1001" spans="1:16" x14ac:dyDescent="0.3">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INDEX(products!$A$1:$G$49,MATCH('Working Sheet'!$D1001,products!$A$1:$A$49,0),MATCH('Working Sheet'!I$1,products!$A$1:$G$1,0))</f>
        <v>Exc</v>
      </c>
      <c r="J1001" t="str">
        <f>INDEX(products!$A$1:$G$49,MATCH('Working Sheet'!$D1001,products!$A$1:$A$49,0),MATCH('Working Sheet'!J$1,products!$A$1:$G$1,0))</f>
        <v>M</v>
      </c>
      <c r="K1001" s="7">
        <f>INDEX(products!$A$1:$G$49,MATCH('Working Sheet'!$D1001,products!$A$1:$A$49,0),MATCH('Working Sheet'!K$1,products!$A$1:$G$1,0))</f>
        <v>0.2</v>
      </c>
      <c r="L1001" s="8">
        <f>INDEX(products!$A$1:$G$49,MATCH('Working Sheet'!$D1001,products!$A$1:$A$49,0),MATCH('Working Sheet'!L$1,products!$A$1:$G$1,0))</f>
        <v>4.125</v>
      </c>
      <c r="M1001" s="8">
        <f t="shared" si="45"/>
        <v>12.375</v>
      </c>
      <c r="N1001" s="4" t="str">
        <f t="shared" si="46"/>
        <v>Excelsa</v>
      </c>
      <c r="O1001" t="str">
        <f t="shared" si="47"/>
        <v>Medium</v>
      </c>
      <c r="P1001" t="str">
        <f>_xlfn.XLOOKUP(C1001,customers!$A$1:$A$1001,customers!$I$1:$I$1001,0)</f>
        <v>Yes</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orders</vt:lpstr>
      <vt:lpstr>customers</vt:lpstr>
      <vt:lpstr>products</vt:lpstr>
      <vt:lpstr>Total Sales</vt:lpstr>
      <vt:lpstr>Country Bar Chart</vt:lpstr>
      <vt:lpstr>Country Bar Chart (2)</vt:lpstr>
      <vt:lpstr>Dashboard</vt:lpstr>
      <vt:lpstr>Top 5 Customers</vt:lpstr>
      <vt:lpstr>Working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2022-11-26T09:51:45Z</dcterms:created>
  <dcterms:modified xsi:type="dcterms:W3CDTF">2023-09-28T23:26:04Z</dcterms:modified>
  <cp:category/>
  <cp:contentStatus/>
</cp:coreProperties>
</file>