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aizer\Desktop\Trainings\Data Analysis Free Class\Fiverr\"/>
    </mc:Choice>
  </mc:AlternateContent>
  <xr:revisionPtr revIDLastSave="0" documentId="13_ncr:1_{D63EFDE6-6AF5-477B-B900-2CAB754CF552}" xr6:coauthVersionLast="47" xr6:coauthVersionMax="47" xr10:uidLastSave="{00000000-0000-0000-0000-000000000000}"/>
  <bookViews>
    <workbookView xWindow="-110" yWindow="-110" windowWidth="19420" windowHeight="10300" activeTab="2" xr2:uid="{2F619168-3FE6-4778-94D4-F2E9FCAB083C}"/>
  </bookViews>
  <sheets>
    <sheet name="Data" sheetId="1" r:id="rId1"/>
    <sheet name="Sheet1" sheetId="4" r:id="rId2"/>
    <sheet name="Fixed Data" sheetId="5" r:id="rId3"/>
    <sheet name="Sheet1 (2)" sheetId="6" r:id="rId4"/>
  </sheets>
  <definedNames>
    <definedName name="_xlnm._FilterDatabase" localSheetId="0" hidden="1">Data!$A$1:$I$67</definedName>
    <definedName name="_xlnm._FilterDatabase" localSheetId="2" hidden="1">'Fixed Data'!$A$1:$I$67</definedName>
    <definedName name="Check">Table3[]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E14" i="4"/>
  <c r="E15" i="4"/>
  <c r="E16" i="4"/>
  <c r="E17" i="4"/>
  <c r="E18" i="4"/>
  <c r="E13" i="4"/>
  <c r="B14" i="4"/>
  <c r="B15" i="4"/>
  <c r="B16" i="4"/>
  <c r="B17" i="4"/>
  <c r="B18" i="4"/>
  <c r="B13" i="4"/>
  <c r="E3" i="4"/>
  <c r="E4" i="4"/>
  <c r="E5" i="4"/>
  <c r="E6" i="4"/>
  <c r="E7" i="4"/>
  <c r="E8" i="4"/>
  <c r="B4" i="4"/>
  <c r="B5" i="4"/>
  <c r="B6" i="4"/>
  <c r="B7" i="4"/>
  <c r="B8" i="4"/>
  <c r="B3" i="4"/>
  <c r="L2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K2" i="5"/>
</calcChain>
</file>

<file path=xl/sharedStrings.xml><?xml version="1.0" encoding="utf-8"?>
<sst xmlns="http://schemas.openxmlformats.org/spreadsheetml/2006/main" count="1638" uniqueCount="65">
  <si>
    <t>Status</t>
  </si>
  <si>
    <t>Date Created</t>
  </si>
  <si>
    <t>Date Modified</t>
  </si>
  <si>
    <t>Priority</t>
  </si>
  <si>
    <t>High</t>
  </si>
  <si>
    <t>Staff</t>
  </si>
  <si>
    <t>Ticket ID</t>
  </si>
  <si>
    <t>Low</t>
  </si>
  <si>
    <t>Station</t>
  </si>
  <si>
    <t>Lagos</t>
  </si>
  <si>
    <t>Ogun</t>
  </si>
  <si>
    <t>Abuja</t>
  </si>
  <si>
    <t>Enugu</t>
  </si>
  <si>
    <t>Delta</t>
  </si>
  <si>
    <t>Emeka James</t>
  </si>
  <si>
    <t>Ado James</t>
  </si>
  <si>
    <t>Omolara Bright</t>
  </si>
  <si>
    <t>13/06/2025</t>
  </si>
  <si>
    <t>17/06/2025</t>
  </si>
  <si>
    <t>25/06/2025</t>
  </si>
  <si>
    <t>01/07/2025</t>
  </si>
  <si>
    <t>02/07/2025</t>
  </si>
  <si>
    <t>27/06/2025</t>
  </si>
  <si>
    <t>18/06/2025</t>
  </si>
  <si>
    <t>24/06/2025</t>
  </si>
  <si>
    <t>26/06/2025</t>
  </si>
  <si>
    <t>14/06/2025</t>
  </si>
  <si>
    <t>04/07/2025</t>
  </si>
  <si>
    <t>29/05/2025</t>
  </si>
  <si>
    <t>03/07/2025</t>
  </si>
  <si>
    <t>24/04/2025</t>
  </si>
  <si>
    <t>09/06/2025</t>
  </si>
  <si>
    <t>23/06/2025</t>
  </si>
  <si>
    <t>10/06/2025</t>
  </si>
  <si>
    <t>30/06/2025</t>
  </si>
  <si>
    <t>19/06/2025</t>
  </si>
  <si>
    <t>29/06/2025</t>
  </si>
  <si>
    <t>20/06/2025</t>
  </si>
  <si>
    <t>12/06/2025</t>
  </si>
  <si>
    <t>28/06/2025</t>
  </si>
  <si>
    <t>June</t>
  </si>
  <si>
    <t>July</t>
  </si>
  <si>
    <t>Month Updated</t>
  </si>
  <si>
    <t>Products</t>
  </si>
  <si>
    <t>Sneakers</t>
  </si>
  <si>
    <t>Kiddies</t>
  </si>
  <si>
    <t>Books</t>
  </si>
  <si>
    <t>Glasses</t>
  </si>
  <si>
    <t>Dishes</t>
  </si>
  <si>
    <t>Wool</t>
  </si>
  <si>
    <t>Gadget</t>
  </si>
  <si>
    <t>Boxers</t>
  </si>
  <si>
    <t>Headset</t>
  </si>
  <si>
    <t>Bags</t>
  </si>
  <si>
    <t>Wigs</t>
  </si>
  <si>
    <t>Sold</t>
  </si>
  <si>
    <t>Available</t>
  </si>
  <si>
    <t>Error1</t>
  </si>
  <si>
    <t>Error2</t>
  </si>
  <si>
    <t>Error3</t>
  </si>
  <si>
    <t>Count</t>
  </si>
  <si>
    <t>Error2 (#VALUE)</t>
  </si>
  <si>
    <t>Error1 (#NA, #REF)</t>
  </si>
  <si>
    <t>Error1 (#NA, #REF) using VLOOKUP</t>
  </si>
  <si>
    <t>Error2 (#VALUE) using =VALUE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</si>
</sst>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8" fillId="34" borderId="10" xfId="0" applyFont="1" applyFill="1" applyBorder="1"/>
    <xf numFmtId="0" fontId="20" fillId="33" borderId="12" xfId="0" applyFont="1" applyFill="1" applyBorder="1"/>
    <xf numFmtId="0" fontId="20" fillId="33" borderId="11" xfId="0" applyFont="1" applyFill="1" applyBorder="1"/>
    <xf numFmtId="0" fontId="21" fillId="35" borderId="10" xfId="0" applyFont="1" applyFill="1" applyBorder="1"/>
    <xf numFmtId="0" fontId="21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color theme="0"/>
      </font>
      <border>
        <bottom style="thin">
          <color theme="5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SlicerStyleDark2 2" pivot="0" table="0" count="10" xr9:uid="{CFED0CC4-5D3F-479F-AC84-D00A50979612}">
      <tableStyleElement type="wholeTable" dxfId="36"/>
      <tableStyleElement type="headerRow" dxfId="35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369ECD-A8D0-4056-9322-C9FCAB24D0EA}" name="Table1" displayName="Table1" ref="A1:I67" totalsRowShown="0" headerRowDxfId="34" dataDxfId="33">
  <sortState xmlns:xlrd2="http://schemas.microsoft.com/office/spreadsheetml/2017/richdata2" ref="A2:I67">
    <sortCondition ref="A8:A67"/>
  </sortState>
  <tableColumns count="9">
    <tableColumn id="2" xr3:uid="{0C84B46F-DCDC-4207-9DB4-F7FE52C4C8CB}" name="Staff" dataDxfId="32"/>
    <tableColumn id="3" xr3:uid="{F54A5469-0A92-4BD1-9769-0057EEE4D851}" name="Status" dataDxfId="31"/>
    <tableColumn id="12" xr3:uid="{39203323-B950-4ADA-93F6-EDE7C38B66B3}" name="Products" dataDxfId="30"/>
    <tableColumn id="1" xr3:uid="{1EA9AA09-CBC1-4043-B683-7C5573A367A2}" name="Ticket ID" dataDxfId="1"/>
    <tableColumn id="9" xr3:uid="{A29189FD-0F69-4FEA-AC1F-BCA7C573B05C}" name="Date Created" dataDxfId="29"/>
    <tableColumn id="10" xr3:uid="{2654086C-4BDA-45E2-BE29-21D02ADFF577}" name="Date Modified" dataDxfId="28"/>
    <tableColumn id="13" xr3:uid="{79CB45A9-4BE8-4CDC-A140-2B13B151839B}" name="Month Updated" dataDxfId="27"/>
    <tableColumn id="7" xr3:uid="{6D242351-86E9-4EBF-B1C0-E3090C938F02}" name="Station" dataDxfId="26"/>
    <tableColumn id="8" xr3:uid="{EE16D522-2383-446A-AFD5-C5A7F378142D}" name="Priority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FB7911-7AB0-4D19-B6DC-9A75F495B238}" name="Table13" displayName="Table13" ref="A1:L67" totalsRowShown="0" headerRowDxfId="24" dataDxfId="23">
  <sortState xmlns:xlrd2="http://schemas.microsoft.com/office/spreadsheetml/2017/richdata2" ref="A2:I67">
    <sortCondition ref="B8:B67"/>
  </sortState>
  <tableColumns count="12">
    <tableColumn id="1" xr3:uid="{026E3C7A-6C85-4802-9E56-DBC0FAF225D0}" name="Ticket ID" dataDxfId="22"/>
    <tableColumn id="2" xr3:uid="{2D28ABC3-51BC-4E36-B916-69AC08A72988}" name="Staff" dataDxfId="21"/>
    <tableColumn id="3" xr3:uid="{C0978CF7-00DC-497F-90F1-1E47E4E9D952}" name="Status" dataDxfId="20"/>
    <tableColumn id="12" xr3:uid="{A7048123-7517-432C-BBE3-F69FCE4D16B4}" name="Products" dataDxfId="19"/>
    <tableColumn id="9" xr3:uid="{549804C4-B824-4427-88A2-F973B7CF24BD}" name="Date Created" dataDxfId="18"/>
    <tableColumn id="10" xr3:uid="{59A0ED73-FA62-44DE-893F-6EF0DF92FAE5}" name="Date Modified" dataDxfId="17"/>
    <tableColumn id="13" xr3:uid="{E80E4E3C-1991-4293-AB68-C5846761561D}" name="Month Updated" dataDxfId="16"/>
    <tableColumn id="7" xr3:uid="{FEAC1DF8-7C72-46B4-B07A-E41A7100DF67}" name="Station" dataDxfId="15"/>
    <tableColumn id="8" xr3:uid="{A123AD3B-05BC-4333-ABA2-10FFF693517F}" name="Priority" dataDxfId="14"/>
    <tableColumn id="4" xr3:uid="{9F36C5F1-7256-4A1D-9E1B-363234FCE7FC}" name="Error1" dataDxfId="0">
      <calculatedColumnFormula>VLOOKUP(Table13[[#This Row],[Ticket ID]],'Sheet1 (2)'!A:A,1,FALSE)</calculatedColumnFormula>
    </tableColumn>
    <tableColumn id="5" xr3:uid="{74ECB2AB-12F6-43C6-825D-C60D5C5C0C72}" name="Error2" dataDxfId="13">
      <calculatedColumnFormula>Table13[[#This Row],[Ticket ID]]-Table13[[#This Row],[Staff]]</calculatedColumnFormula>
    </tableColumn>
    <tableColumn id="6" xr3:uid="{61F4F51B-85BD-471F-AD7A-68456FBBA278}" name="Error3" dataDxfId="12">
      <calculatedColumnFormula>COUNTIF(Sheet1!1:1048576,C:C)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85D859-63DF-4C45-947E-B9CE54CBE4D2}" name="Table3" displayName="Table3" ref="A1:I67" totalsRowShown="0" headerRowDxfId="3">
  <tableColumns count="9">
    <tableColumn id="4" xr3:uid="{4BEE6D40-CD69-4370-8CD5-04ECD1419110}" name="Products" dataDxfId="2"/>
    <tableColumn id="1" xr3:uid="{FA2E049D-818B-44E8-98BF-35F0787983D7}" name="Ticket ID" dataDxfId="11"/>
    <tableColumn id="2" xr3:uid="{9766F2E1-3465-4B30-B302-34CF2EDCF2B5}" name="Staff" dataDxfId="10"/>
    <tableColumn id="3" xr3:uid="{BFC3A08A-5518-43C3-B609-C6E77A701289}" name="Status" dataDxfId="9"/>
    <tableColumn id="5" xr3:uid="{AF903885-5869-4433-9FE2-00A9AEC87A09}" name="Date Created" dataDxfId="8"/>
    <tableColumn id="6" xr3:uid="{0DBBB875-6323-40D9-B511-A9550EAD9AC0}" name="Date Modified" dataDxfId="7"/>
    <tableColumn id="7" xr3:uid="{6DF5092E-2A18-40FC-A16C-09012D9DDDFE}" name="Month Updated" dataDxfId="6"/>
    <tableColumn id="8" xr3:uid="{C7C27D9E-D0FE-43B5-9B18-7DDBF371222D}" name="Station" dataDxfId="5"/>
    <tableColumn id="9" xr3:uid="{8BCB96DB-D647-4D14-AC11-A26FDE75BF61}" name="Priority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FFFA0-7E49-4530-8436-F8B944D466D0}">
  <dimension ref="A1:N67"/>
  <sheetViews>
    <sheetView workbookViewId="0">
      <selection activeCell="K1" sqref="K1:O8"/>
    </sheetView>
  </sheetViews>
  <sheetFormatPr defaultRowHeight="14.5" x14ac:dyDescent="0.35"/>
  <cols>
    <col min="2" max="2" width="17.54296875" style="1" bestFit="1" customWidth="1"/>
    <col min="3" max="3" width="8.7265625" style="1"/>
    <col min="4" max="4" width="9" style="1" customWidth="1"/>
    <col min="5" max="5" width="8.7265625" style="1"/>
    <col min="6" max="6" width="11.7265625" style="1" customWidth="1"/>
    <col min="7" max="7" width="10.6328125" bestFit="1" customWidth="1"/>
    <col min="8" max="8" width="12.6328125" style="1" customWidth="1"/>
    <col min="9" max="9" width="7.81640625" style="1" bestFit="1" customWidth="1"/>
    <col min="11" max="11" width="8.7265625" style="1"/>
    <col min="12" max="12" width="12.36328125" style="1" bestFit="1" customWidth="1"/>
    <col min="13" max="14" width="8.7265625" style="1"/>
    <col min="15" max="15" width="12.453125" style="1" bestFit="1" customWidth="1"/>
    <col min="16" max="16384" width="8.7265625" style="1"/>
  </cols>
  <sheetData>
    <row r="1" spans="1:14" ht="12" x14ac:dyDescent="0.3">
      <c r="A1" s="1" t="s">
        <v>5</v>
      </c>
      <c r="B1" s="1" t="s">
        <v>0</v>
      </c>
      <c r="C1" s="1" t="s">
        <v>43</v>
      </c>
      <c r="D1" s="1" t="s">
        <v>6</v>
      </c>
      <c r="E1" s="1" t="s">
        <v>1</v>
      </c>
      <c r="F1" s="1" t="s">
        <v>2</v>
      </c>
      <c r="G1" s="1" t="s">
        <v>42</v>
      </c>
      <c r="H1" s="1" t="s">
        <v>8</v>
      </c>
      <c r="I1" s="1" t="s">
        <v>3</v>
      </c>
      <c r="J1" s="1"/>
    </row>
    <row r="2" spans="1:14" ht="12" x14ac:dyDescent="0.3">
      <c r="A2" s="2" t="s">
        <v>15</v>
      </c>
      <c r="B2" s="2" t="s">
        <v>55</v>
      </c>
      <c r="C2" s="2" t="s">
        <v>50</v>
      </c>
      <c r="D2" s="2">
        <v>5780461</v>
      </c>
      <c r="E2" s="2" t="s">
        <v>28</v>
      </c>
      <c r="F2" s="2" t="s">
        <v>29</v>
      </c>
      <c r="G2" s="2" t="s">
        <v>41</v>
      </c>
      <c r="H2" s="2" t="s">
        <v>13</v>
      </c>
      <c r="I2" s="2" t="s">
        <v>7</v>
      </c>
      <c r="J2" s="1"/>
    </row>
    <row r="3" spans="1:14" ht="12" x14ac:dyDescent="0.3">
      <c r="A3" s="2" t="s">
        <v>15</v>
      </c>
      <c r="B3" s="2" t="s">
        <v>55</v>
      </c>
      <c r="C3" s="2" t="s">
        <v>49</v>
      </c>
      <c r="D3" s="2">
        <v>5827539</v>
      </c>
      <c r="E3" s="2" t="s">
        <v>29</v>
      </c>
      <c r="F3" s="2" t="s">
        <v>27</v>
      </c>
      <c r="G3" s="2" t="s">
        <v>41</v>
      </c>
      <c r="H3" s="2" t="s">
        <v>13</v>
      </c>
      <c r="I3" s="2" t="s">
        <v>7</v>
      </c>
      <c r="J3" s="1"/>
    </row>
    <row r="4" spans="1:14" ht="12" x14ac:dyDescent="0.3">
      <c r="A4" s="2" t="s">
        <v>14</v>
      </c>
      <c r="B4" s="2" t="s">
        <v>55</v>
      </c>
      <c r="C4" s="2" t="s">
        <v>49</v>
      </c>
      <c r="D4" s="2">
        <v>5798743</v>
      </c>
      <c r="E4" s="2" t="s">
        <v>17</v>
      </c>
      <c r="F4" s="2" t="s">
        <v>20</v>
      </c>
      <c r="G4" s="2" t="s">
        <v>40</v>
      </c>
      <c r="H4" s="2" t="s">
        <v>12</v>
      </c>
      <c r="I4" s="2" t="s">
        <v>7</v>
      </c>
      <c r="J4" s="1"/>
    </row>
    <row r="5" spans="1:14" ht="12" x14ac:dyDescent="0.3">
      <c r="A5" s="2" t="s">
        <v>14</v>
      </c>
      <c r="B5" s="2" t="s">
        <v>56</v>
      </c>
      <c r="C5" s="2" t="s">
        <v>53</v>
      </c>
      <c r="D5" s="2">
        <v>5799580</v>
      </c>
      <c r="E5" s="2" t="s">
        <v>26</v>
      </c>
      <c r="F5" s="2" t="s">
        <v>26</v>
      </c>
      <c r="G5" s="2" t="s">
        <v>40</v>
      </c>
      <c r="H5" s="2" t="s">
        <v>12</v>
      </c>
      <c r="I5" s="2" t="s">
        <v>7</v>
      </c>
      <c r="J5" s="1"/>
    </row>
    <row r="6" spans="1:14" ht="12" x14ac:dyDescent="0.3">
      <c r="A6" s="2" t="s">
        <v>14</v>
      </c>
      <c r="B6" s="2" t="s">
        <v>56</v>
      </c>
      <c r="C6" s="2" t="s">
        <v>49</v>
      </c>
      <c r="D6" s="2">
        <v>5803882</v>
      </c>
      <c r="E6" s="2" t="s">
        <v>18</v>
      </c>
      <c r="F6" s="2" t="s">
        <v>18</v>
      </c>
      <c r="G6" s="2" t="s">
        <v>40</v>
      </c>
      <c r="H6" s="2" t="s">
        <v>12</v>
      </c>
      <c r="I6" s="2" t="s">
        <v>7</v>
      </c>
      <c r="J6" s="1"/>
    </row>
    <row r="7" spans="1:14" ht="12" x14ac:dyDescent="0.3">
      <c r="A7" s="2" t="s">
        <v>14</v>
      </c>
      <c r="B7" s="2" t="s">
        <v>56</v>
      </c>
      <c r="C7" s="2" t="s">
        <v>51</v>
      </c>
      <c r="D7" s="2">
        <v>5805058</v>
      </c>
      <c r="E7" s="2" t="s">
        <v>23</v>
      </c>
      <c r="F7" s="2" t="s">
        <v>23</v>
      </c>
      <c r="G7" s="2" t="s">
        <v>40</v>
      </c>
      <c r="H7" s="2" t="s">
        <v>12</v>
      </c>
      <c r="I7" s="2" t="s">
        <v>7</v>
      </c>
      <c r="J7" s="1"/>
    </row>
    <row r="8" spans="1:14" ht="12" x14ac:dyDescent="0.3">
      <c r="A8" s="2" t="s">
        <v>14</v>
      </c>
      <c r="B8" s="2" t="s">
        <v>56</v>
      </c>
      <c r="C8" s="2" t="s">
        <v>49</v>
      </c>
      <c r="D8" s="2">
        <v>5812914</v>
      </c>
      <c r="E8" s="2" t="s">
        <v>24</v>
      </c>
      <c r="F8" s="2" t="s">
        <v>24</v>
      </c>
      <c r="G8" s="2" t="s">
        <v>40</v>
      </c>
      <c r="H8" s="2" t="s">
        <v>12</v>
      </c>
      <c r="I8" s="2" t="s">
        <v>4</v>
      </c>
      <c r="J8" s="1"/>
    </row>
    <row r="9" spans="1:14" x14ac:dyDescent="0.35">
      <c r="A9" s="2" t="s">
        <v>14</v>
      </c>
      <c r="B9" s="2" t="s">
        <v>55</v>
      </c>
      <c r="C9" s="2" t="s">
        <v>53</v>
      </c>
      <c r="D9" s="2">
        <v>5813703</v>
      </c>
      <c r="E9" s="2" t="s">
        <v>24</v>
      </c>
      <c r="F9" s="2" t="s">
        <v>24</v>
      </c>
      <c r="G9" s="2" t="s">
        <v>40</v>
      </c>
      <c r="H9" s="2" t="s">
        <v>12</v>
      </c>
      <c r="I9" s="2" t="s">
        <v>4</v>
      </c>
      <c r="J9" s="1"/>
      <c r="L9"/>
      <c r="N9"/>
    </row>
    <row r="10" spans="1:14" x14ac:dyDescent="0.35">
      <c r="A10" s="2" t="s">
        <v>14</v>
      </c>
      <c r="B10" s="2" t="s">
        <v>56</v>
      </c>
      <c r="C10" s="2" t="s">
        <v>52</v>
      </c>
      <c r="D10" s="2">
        <v>5813959</v>
      </c>
      <c r="E10" s="2" t="s">
        <v>24</v>
      </c>
      <c r="F10" s="2" t="s">
        <v>24</v>
      </c>
      <c r="G10" s="2" t="s">
        <v>40</v>
      </c>
      <c r="H10" s="2" t="s">
        <v>12</v>
      </c>
      <c r="I10" s="2" t="s">
        <v>4</v>
      </c>
      <c r="J10" s="1"/>
      <c r="L10"/>
      <c r="N10"/>
    </row>
    <row r="11" spans="1:14" x14ac:dyDescent="0.35">
      <c r="A11" s="2" t="s">
        <v>14</v>
      </c>
      <c r="B11" s="2" t="s">
        <v>56</v>
      </c>
      <c r="C11" s="2" t="s">
        <v>52</v>
      </c>
      <c r="D11" s="2">
        <v>5814779</v>
      </c>
      <c r="E11" s="2" t="s">
        <v>24</v>
      </c>
      <c r="F11" s="2" t="s">
        <v>24</v>
      </c>
      <c r="G11" s="2" t="s">
        <v>40</v>
      </c>
      <c r="H11" s="2" t="s">
        <v>12</v>
      </c>
      <c r="I11" s="2" t="s">
        <v>7</v>
      </c>
      <c r="J11" s="1"/>
      <c r="L11"/>
      <c r="N11"/>
    </row>
    <row r="12" spans="1:14" x14ac:dyDescent="0.35">
      <c r="A12" s="2" t="s">
        <v>14</v>
      </c>
      <c r="B12" s="2" t="s">
        <v>56</v>
      </c>
      <c r="C12" s="2" t="s">
        <v>52</v>
      </c>
      <c r="D12" s="2">
        <v>5814958</v>
      </c>
      <c r="E12" s="2" t="s">
        <v>19</v>
      </c>
      <c r="F12" s="2" t="s">
        <v>19</v>
      </c>
      <c r="G12" s="2" t="s">
        <v>40</v>
      </c>
      <c r="H12" s="2" t="s">
        <v>12</v>
      </c>
      <c r="I12" s="2" t="s">
        <v>7</v>
      </c>
      <c r="J12" s="1"/>
      <c r="L12"/>
      <c r="N12"/>
    </row>
    <row r="13" spans="1:14" x14ac:dyDescent="0.35">
      <c r="A13" s="2" t="s">
        <v>14</v>
      </c>
      <c r="B13" s="2" t="s">
        <v>55</v>
      </c>
      <c r="C13" s="2" t="s">
        <v>49</v>
      </c>
      <c r="D13" s="2">
        <v>5814971</v>
      </c>
      <c r="E13" s="2" t="s">
        <v>19</v>
      </c>
      <c r="F13" s="2" t="s">
        <v>19</v>
      </c>
      <c r="G13" s="2" t="s">
        <v>40</v>
      </c>
      <c r="H13" s="2" t="s">
        <v>12</v>
      </c>
      <c r="I13" s="2" t="s">
        <v>7</v>
      </c>
      <c r="J13" s="1"/>
      <c r="L13"/>
      <c r="N13"/>
    </row>
    <row r="14" spans="1:14" x14ac:dyDescent="0.35">
      <c r="A14" s="2" t="s">
        <v>14</v>
      </c>
      <c r="B14" s="2" t="s">
        <v>56</v>
      </c>
      <c r="C14" s="2" t="s">
        <v>49</v>
      </c>
      <c r="D14" s="2">
        <v>5816627</v>
      </c>
      <c r="E14" s="2" t="s">
        <v>19</v>
      </c>
      <c r="F14" s="2" t="s">
        <v>19</v>
      </c>
      <c r="G14" s="2" t="s">
        <v>40</v>
      </c>
      <c r="H14" s="2" t="s">
        <v>12</v>
      </c>
      <c r="I14" s="2" t="s">
        <v>4</v>
      </c>
      <c r="J14" s="1"/>
      <c r="L14"/>
      <c r="N14"/>
    </row>
    <row r="15" spans="1:14" x14ac:dyDescent="0.35">
      <c r="A15" s="2" t="s">
        <v>14</v>
      </c>
      <c r="B15" s="2" t="s">
        <v>56</v>
      </c>
      <c r="C15" s="2" t="s">
        <v>49</v>
      </c>
      <c r="D15" s="2">
        <v>5817186</v>
      </c>
      <c r="E15" s="2" t="s">
        <v>25</v>
      </c>
      <c r="F15" s="2" t="s">
        <v>25</v>
      </c>
      <c r="G15" s="2" t="s">
        <v>40</v>
      </c>
      <c r="H15" s="2" t="s">
        <v>12</v>
      </c>
      <c r="I15" s="2" t="s">
        <v>4</v>
      </c>
      <c r="J15" s="1"/>
      <c r="L15"/>
      <c r="N15"/>
    </row>
    <row r="16" spans="1:14" x14ac:dyDescent="0.35">
      <c r="A16" s="2" t="s">
        <v>14</v>
      </c>
      <c r="B16" s="2" t="s">
        <v>56</v>
      </c>
      <c r="C16" s="2" t="s">
        <v>49</v>
      </c>
      <c r="D16" s="2">
        <v>5817210</v>
      </c>
      <c r="E16" s="2" t="s">
        <v>25</v>
      </c>
      <c r="F16" s="2" t="s">
        <v>25</v>
      </c>
      <c r="G16" s="2" t="s">
        <v>40</v>
      </c>
      <c r="H16" s="2" t="s">
        <v>13</v>
      </c>
      <c r="I16" s="2" t="s">
        <v>4</v>
      </c>
      <c r="J16" s="1"/>
      <c r="L16"/>
      <c r="N16"/>
    </row>
    <row r="17" spans="1:14" x14ac:dyDescent="0.35">
      <c r="A17" s="2" t="s">
        <v>14</v>
      </c>
      <c r="B17" s="2" t="s">
        <v>55</v>
      </c>
      <c r="C17" s="2" t="s">
        <v>49</v>
      </c>
      <c r="D17" s="2">
        <v>5817267</v>
      </c>
      <c r="E17" s="2" t="s">
        <v>25</v>
      </c>
      <c r="F17" s="2" t="s">
        <v>25</v>
      </c>
      <c r="G17" s="2" t="s">
        <v>40</v>
      </c>
      <c r="H17" s="2" t="s">
        <v>12</v>
      </c>
      <c r="I17" s="2" t="s">
        <v>4</v>
      </c>
      <c r="J17" s="1"/>
      <c r="L17"/>
      <c r="N17"/>
    </row>
    <row r="18" spans="1:14" x14ac:dyDescent="0.35">
      <c r="A18" s="2" t="s">
        <v>14</v>
      </c>
      <c r="B18" s="2" t="s">
        <v>56</v>
      </c>
      <c r="C18" s="2" t="s">
        <v>49</v>
      </c>
      <c r="D18" s="2">
        <v>5818772</v>
      </c>
      <c r="E18" s="2" t="s">
        <v>22</v>
      </c>
      <c r="F18" s="2" t="s">
        <v>34</v>
      </c>
      <c r="G18" s="2" t="s">
        <v>40</v>
      </c>
      <c r="H18" s="2" t="s">
        <v>12</v>
      </c>
      <c r="I18" s="2" t="s">
        <v>4</v>
      </c>
      <c r="J18" s="1"/>
      <c r="L18"/>
      <c r="N18"/>
    </row>
    <row r="19" spans="1:14" x14ac:dyDescent="0.35">
      <c r="A19" s="2" t="s">
        <v>14</v>
      </c>
      <c r="B19" s="2" t="s">
        <v>56</v>
      </c>
      <c r="C19" s="2" t="s">
        <v>49</v>
      </c>
      <c r="D19" s="2">
        <v>5818949</v>
      </c>
      <c r="E19" s="2" t="s">
        <v>22</v>
      </c>
      <c r="F19" s="2" t="s">
        <v>22</v>
      </c>
      <c r="G19" s="2" t="s">
        <v>40</v>
      </c>
      <c r="H19" s="2" t="s">
        <v>12</v>
      </c>
      <c r="I19" s="2" t="s">
        <v>4</v>
      </c>
      <c r="J19" s="1"/>
      <c r="L19"/>
      <c r="N19"/>
    </row>
    <row r="20" spans="1:14" x14ac:dyDescent="0.35">
      <c r="A20" s="2" t="s">
        <v>14</v>
      </c>
      <c r="B20" s="2" t="s">
        <v>56</v>
      </c>
      <c r="C20" s="2" t="s">
        <v>54</v>
      </c>
      <c r="D20" s="2">
        <v>5823734</v>
      </c>
      <c r="E20" s="2" t="s">
        <v>20</v>
      </c>
      <c r="F20" s="2" t="s">
        <v>20</v>
      </c>
      <c r="G20" s="2" t="s">
        <v>41</v>
      </c>
      <c r="H20" s="2" t="s">
        <v>12</v>
      </c>
      <c r="I20" s="2" t="s">
        <v>4</v>
      </c>
      <c r="J20" s="1"/>
      <c r="L20"/>
      <c r="N20"/>
    </row>
    <row r="21" spans="1:14" x14ac:dyDescent="0.35">
      <c r="A21" s="2" t="s">
        <v>14</v>
      </c>
      <c r="B21" s="2" t="s">
        <v>56</v>
      </c>
      <c r="C21" s="2" t="s">
        <v>54</v>
      </c>
      <c r="D21" s="2">
        <v>5824029</v>
      </c>
      <c r="E21" s="2" t="s">
        <v>20</v>
      </c>
      <c r="F21" s="2" t="s">
        <v>20</v>
      </c>
      <c r="G21" s="2" t="s">
        <v>41</v>
      </c>
      <c r="H21" s="2" t="s">
        <v>12</v>
      </c>
      <c r="I21" s="2" t="s">
        <v>4</v>
      </c>
      <c r="J21" s="1"/>
      <c r="L21"/>
      <c r="N21"/>
    </row>
    <row r="22" spans="1:14" x14ac:dyDescent="0.35">
      <c r="A22" s="2" t="s">
        <v>14</v>
      </c>
      <c r="B22" s="2" t="s">
        <v>55</v>
      </c>
      <c r="C22" s="2" t="s">
        <v>53</v>
      </c>
      <c r="D22" s="2">
        <v>5826000</v>
      </c>
      <c r="E22" s="2" t="s">
        <v>21</v>
      </c>
      <c r="F22" s="2" t="s">
        <v>21</v>
      </c>
      <c r="G22" s="2" t="s">
        <v>41</v>
      </c>
      <c r="H22" s="2" t="s">
        <v>12</v>
      </c>
      <c r="I22" s="2" t="s">
        <v>7</v>
      </c>
      <c r="J22" s="1"/>
      <c r="L22"/>
    </row>
    <row r="23" spans="1:14" ht="12" x14ac:dyDescent="0.3">
      <c r="A23" s="2" t="s">
        <v>14</v>
      </c>
      <c r="B23" s="2" t="s">
        <v>56</v>
      </c>
      <c r="C23" s="2" t="s">
        <v>49</v>
      </c>
      <c r="D23" s="2">
        <v>5830166</v>
      </c>
      <c r="E23" s="2" t="s">
        <v>27</v>
      </c>
      <c r="F23" s="2" t="s">
        <v>27</v>
      </c>
      <c r="G23" s="2" t="s">
        <v>41</v>
      </c>
      <c r="H23" s="2" t="s">
        <v>12</v>
      </c>
      <c r="I23" s="2" t="s">
        <v>7</v>
      </c>
      <c r="J23" s="1"/>
    </row>
    <row r="24" spans="1:14" ht="12" x14ac:dyDescent="0.3">
      <c r="A24" s="2" t="s">
        <v>16</v>
      </c>
      <c r="B24" s="2" t="s">
        <v>56</v>
      </c>
      <c r="C24" s="2" t="s">
        <v>50</v>
      </c>
      <c r="D24" s="2">
        <v>5728959</v>
      </c>
      <c r="E24" s="2" t="s">
        <v>30</v>
      </c>
      <c r="F24" s="2" t="s">
        <v>29</v>
      </c>
      <c r="G24" s="2" t="s">
        <v>41</v>
      </c>
      <c r="H24" s="2" t="s">
        <v>10</v>
      </c>
      <c r="I24" s="2" t="s">
        <v>7</v>
      </c>
      <c r="J24" s="1"/>
    </row>
    <row r="25" spans="1:14" ht="12" x14ac:dyDescent="0.3">
      <c r="A25" s="2" t="s">
        <v>16</v>
      </c>
      <c r="B25" s="2" t="s">
        <v>56</v>
      </c>
      <c r="C25" s="2" t="s">
        <v>51</v>
      </c>
      <c r="D25" s="2">
        <v>5792882</v>
      </c>
      <c r="E25" s="2" t="s">
        <v>31</v>
      </c>
      <c r="F25" s="2" t="s">
        <v>36</v>
      </c>
      <c r="G25" s="2" t="s">
        <v>40</v>
      </c>
      <c r="H25" s="2" t="s">
        <v>10</v>
      </c>
      <c r="I25" s="2" t="s">
        <v>7</v>
      </c>
      <c r="J25" s="1"/>
    </row>
    <row r="26" spans="1:14" ht="12" x14ac:dyDescent="0.3">
      <c r="A26" s="2" t="s">
        <v>16</v>
      </c>
      <c r="B26" s="2" t="s">
        <v>55</v>
      </c>
      <c r="C26" s="2" t="s">
        <v>51</v>
      </c>
      <c r="D26" s="2">
        <v>5793601</v>
      </c>
      <c r="E26" s="2" t="s">
        <v>33</v>
      </c>
      <c r="F26" s="2" t="s">
        <v>34</v>
      </c>
      <c r="G26" s="2" t="s">
        <v>40</v>
      </c>
      <c r="H26" s="2" t="s">
        <v>10</v>
      </c>
      <c r="I26" s="2" t="s">
        <v>7</v>
      </c>
      <c r="J26" s="1"/>
    </row>
    <row r="27" spans="1:14" ht="12" x14ac:dyDescent="0.3">
      <c r="A27" s="2" t="s">
        <v>16</v>
      </c>
      <c r="B27" s="2" t="s">
        <v>56</v>
      </c>
      <c r="C27" s="2" t="s">
        <v>53</v>
      </c>
      <c r="D27" s="2">
        <v>5797744</v>
      </c>
      <c r="E27" s="2" t="s">
        <v>38</v>
      </c>
      <c r="F27" s="2" t="s">
        <v>21</v>
      </c>
      <c r="G27" s="2" t="s">
        <v>40</v>
      </c>
      <c r="H27" s="2" t="s">
        <v>10</v>
      </c>
      <c r="I27" s="2" t="s">
        <v>7</v>
      </c>
      <c r="J27" s="1"/>
    </row>
    <row r="28" spans="1:14" ht="12" x14ac:dyDescent="0.3">
      <c r="A28" s="2" t="s">
        <v>16</v>
      </c>
      <c r="B28" s="2" t="s">
        <v>56</v>
      </c>
      <c r="C28" s="2" t="s">
        <v>47</v>
      </c>
      <c r="D28" s="2">
        <v>5808043</v>
      </c>
      <c r="E28" s="2" t="s">
        <v>35</v>
      </c>
      <c r="F28" s="2" t="s">
        <v>34</v>
      </c>
      <c r="G28" s="2" t="s">
        <v>40</v>
      </c>
      <c r="H28" s="2" t="s">
        <v>10</v>
      </c>
      <c r="I28" s="2" t="s">
        <v>7</v>
      </c>
      <c r="J28" s="1"/>
    </row>
    <row r="29" spans="1:14" ht="12" x14ac:dyDescent="0.3">
      <c r="A29" s="2" t="s">
        <v>16</v>
      </c>
      <c r="B29" s="2" t="s">
        <v>55</v>
      </c>
      <c r="C29" s="2" t="s">
        <v>49</v>
      </c>
      <c r="D29" s="2">
        <v>5808611</v>
      </c>
      <c r="E29" s="2" t="s">
        <v>37</v>
      </c>
      <c r="F29" s="2" t="s">
        <v>22</v>
      </c>
      <c r="G29" s="2" t="s">
        <v>40</v>
      </c>
      <c r="H29" s="2" t="s">
        <v>10</v>
      </c>
      <c r="I29" s="2" t="s">
        <v>7</v>
      </c>
      <c r="J29" s="1"/>
    </row>
    <row r="30" spans="1:14" ht="12" x14ac:dyDescent="0.3">
      <c r="A30" s="2" t="s">
        <v>16</v>
      </c>
      <c r="B30" s="2" t="s">
        <v>55</v>
      </c>
      <c r="C30" s="2" t="s">
        <v>49</v>
      </c>
      <c r="D30" s="2">
        <v>5809876</v>
      </c>
      <c r="E30" s="2" t="s">
        <v>37</v>
      </c>
      <c r="F30" s="2" t="s">
        <v>25</v>
      </c>
      <c r="G30" s="2" t="s">
        <v>40</v>
      </c>
      <c r="H30" s="2" t="s">
        <v>10</v>
      </c>
      <c r="I30" s="2" t="s">
        <v>4</v>
      </c>
      <c r="J30" s="1"/>
    </row>
    <row r="31" spans="1:14" ht="12" x14ac:dyDescent="0.3">
      <c r="A31" s="2" t="s">
        <v>16</v>
      </c>
      <c r="B31" s="2" t="s">
        <v>55</v>
      </c>
      <c r="C31" s="2" t="s">
        <v>49</v>
      </c>
      <c r="D31" s="2">
        <v>5809920</v>
      </c>
      <c r="E31" s="2" t="s">
        <v>37</v>
      </c>
      <c r="F31" s="2" t="s">
        <v>39</v>
      </c>
      <c r="G31" s="2" t="s">
        <v>40</v>
      </c>
      <c r="H31" s="2" t="s">
        <v>10</v>
      </c>
      <c r="I31" s="2" t="s">
        <v>4</v>
      </c>
      <c r="J31" s="1"/>
    </row>
    <row r="32" spans="1:14" ht="12" x14ac:dyDescent="0.3">
      <c r="A32" s="2" t="s">
        <v>16</v>
      </c>
      <c r="B32" s="2" t="s">
        <v>55</v>
      </c>
      <c r="C32" s="2" t="s">
        <v>51</v>
      </c>
      <c r="D32" s="2">
        <v>5811383</v>
      </c>
      <c r="E32" s="2" t="s">
        <v>32</v>
      </c>
      <c r="F32" s="2" t="s">
        <v>27</v>
      </c>
      <c r="G32" s="2" t="s">
        <v>40</v>
      </c>
      <c r="H32" s="2" t="s">
        <v>10</v>
      </c>
      <c r="I32" s="2" t="s">
        <v>7</v>
      </c>
      <c r="J32" s="1"/>
    </row>
    <row r="33" spans="1:10" ht="12" x14ac:dyDescent="0.3">
      <c r="A33" s="2" t="s">
        <v>16</v>
      </c>
      <c r="B33" s="2" t="s">
        <v>56</v>
      </c>
      <c r="C33" s="2" t="s">
        <v>49</v>
      </c>
      <c r="D33" s="2">
        <v>5812326</v>
      </c>
      <c r="E33" s="2" t="s">
        <v>32</v>
      </c>
      <c r="F33" s="2" t="s">
        <v>32</v>
      </c>
      <c r="G33" s="2" t="s">
        <v>40</v>
      </c>
      <c r="H33" s="2" t="s">
        <v>10</v>
      </c>
      <c r="I33" s="2" t="s">
        <v>7</v>
      </c>
      <c r="J33" s="1"/>
    </row>
    <row r="34" spans="1:10" ht="12" x14ac:dyDescent="0.3">
      <c r="A34" s="2" t="s">
        <v>16</v>
      </c>
      <c r="B34" s="2" t="s">
        <v>56</v>
      </c>
      <c r="C34" s="2" t="s">
        <v>49</v>
      </c>
      <c r="D34" s="2">
        <v>5812346</v>
      </c>
      <c r="E34" s="2" t="s">
        <v>32</v>
      </c>
      <c r="F34" s="2" t="s">
        <v>34</v>
      </c>
      <c r="G34" s="2" t="s">
        <v>40</v>
      </c>
      <c r="H34" s="2" t="s">
        <v>10</v>
      </c>
      <c r="I34" s="2" t="s">
        <v>7</v>
      </c>
      <c r="J34" s="1"/>
    </row>
    <row r="35" spans="1:10" ht="12" x14ac:dyDescent="0.3">
      <c r="A35" s="2" t="s">
        <v>16</v>
      </c>
      <c r="B35" s="2" t="s">
        <v>56</v>
      </c>
      <c r="C35" s="2" t="s">
        <v>46</v>
      </c>
      <c r="D35" s="2">
        <v>5813334</v>
      </c>
      <c r="E35" s="2" t="s">
        <v>24</v>
      </c>
      <c r="F35" s="2" t="s">
        <v>24</v>
      </c>
      <c r="G35" s="2" t="s">
        <v>40</v>
      </c>
      <c r="H35" s="2" t="s">
        <v>10</v>
      </c>
      <c r="I35" s="2" t="s">
        <v>7</v>
      </c>
      <c r="J35" s="1"/>
    </row>
    <row r="36" spans="1:10" ht="12" x14ac:dyDescent="0.3">
      <c r="A36" s="2" t="s">
        <v>16</v>
      </c>
      <c r="B36" s="2" t="s">
        <v>56</v>
      </c>
      <c r="C36" s="2" t="s">
        <v>49</v>
      </c>
      <c r="D36" s="2">
        <v>5814930</v>
      </c>
      <c r="E36" s="2" t="s">
        <v>19</v>
      </c>
      <c r="F36" s="2" t="s">
        <v>19</v>
      </c>
      <c r="G36" s="2" t="s">
        <v>40</v>
      </c>
      <c r="H36" s="2" t="s">
        <v>10</v>
      </c>
      <c r="I36" s="2" t="s">
        <v>7</v>
      </c>
      <c r="J36" s="1"/>
    </row>
    <row r="37" spans="1:10" ht="12" x14ac:dyDescent="0.3">
      <c r="A37" s="2" t="s">
        <v>16</v>
      </c>
      <c r="B37" s="2" t="s">
        <v>56</v>
      </c>
      <c r="C37" s="2" t="s">
        <v>49</v>
      </c>
      <c r="D37" s="2">
        <v>5815151</v>
      </c>
      <c r="E37" s="2" t="s">
        <v>19</v>
      </c>
      <c r="F37" s="2" t="s">
        <v>21</v>
      </c>
      <c r="G37" s="2" t="s">
        <v>40</v>
      </c>
      <c r="H37" s="2" t="s">
        <v>10</v>
      </c>
      <c r="I37" s="2" t="s">
        <v>7</v>
      </c>
      <c r="J37" s="1"/>
    </row>
    <row r="38" spans="1:10" ht="12" x14ac:dyDescent="0.3">
      <c r="A38" s="2" t="s">
        <v>16</v>
      </c>
      <c r="B38" s="2" t="s">
        <v>56</v>
      </c>
      <c r="C38" s="2" t="s">
        <v>49</v>
      </c>
      <c r="D38" s="2">
        <v>5815235</v>
      </c>
      <c r="E38" s="2" t="s">
        <v>19</v>
      </c>
      <c r="F38" s="2" t="s">
        <v>20</v>
      </c>
      <c r="G38" s="2" t="s">
        <v>40</v>
      </c>
      <c r="H38" s="2" t="s">
        <v>10</v>
      </c>
      <c r="I38" s="2" t="s">
        <v>7</v>
      </c>
      <c r="J38" s="1"/>
    </row>
    <row r="39" spans="1:10" ht="12" x14ac:dyDescent="0.3">
      <c r="A39" s="2" t="s">
        <v>16</v>
      </c>
      <c r="B39" s="2" t="s">
        <v>56</v>
      </c>
      <c r="C39" s="2" t="s">
        <v>49</v>
      </c>
      <c r="D39" s="2">
        <v>5816377</v>
      </c>
      <c r="E39" s="2" t="s">
        <v>19</v>
      </c>
      <c r="F39" s="2" t="s">
        <v>19</v>
      </c>
      <c r="G39" s="2" t="s">
        <v>40</v>
      </c>
      <c r="H39" s="2" t="s">
        <v>10</v>
      </c>
      <c r="I39" s="2" t="s">
        <v>7</v>
      </c>
      <c r="J39" s="1"/>
    </row>
    <row r="40" spans="1:10" ht="12" x14ac:dyDescent="0.3">
      <c r="A40" s="2" t="s">
        <v>16</v>
      </c>
      <c r="B40" s="2" t="s">
        <v>56</v>
      </c>
      <c r="C40" s="2" t="s">
        <v>51</v>
      </c>
      <c r="D40" s="2">
        <v>5818539</v>
      </c>
      <c r="E40" s="2" t="s">
        <v>25</v>
      </c>
      <c r="F40" s="2" t="s">
        <v>27</v>
      </c>
      <c r="G40" s="2" t="s">
        <v>40</v>
      </c>
      <c r="H40" s="2" t="s">
        <v>10</v>
      </c>
      <c r="I40" s="2" t="s">
        <v>7</v>
      </c>
      <c r="J40" s="1"/>
    </row>
    <row r="41" spans="1:10" ht="12" x14ac:dyDescent="0.3">
      <c r="A41" s="2" t="s">
        <v>16</v>
      </c>
      <c r="B41" s="2" t="s">
        <v>56</v>
      </c>
      <c r="C41" s="2" t="s">
        <v>49</v>
      </c>
      <c r="D41" s="2">
        <v>5819224</v>
      </c>
      <c r="E41" s="2" t="s">
        <v>22</v>
      </c>
      <c r="F41" s="2" t="s">
        <v>22</v>
      </c>
      <c r="G41" s="2" t="s">
        <v>40</v>
      </c>
      <c r="H41" s="2" t="s">
        <v>10</v>
      </c>
      <c r="I41" s="2" t="s">
        <v>4</v>
      </c>
      <c r="J41" s="1"/>
    </row>
    <row r="42" spans="1:10" ht="12" x14ac:dyDescent="0.3">
      <c r="A42" s="2" t="s">
        <v>16</v>
      </c>
      <c r="B42" s="2" t="s">
        <v>55</v>
      </c>
      <c r="C42" s="2" t="s">
        <v>45</v>
      </c>
      <c r="D42" s="2">
        <v>5819380</v>
      </c>
      <c r="E42" s="2" t="s">
        <v>22</v>
      </c>
      <c r="F42" s="2" t="s">
        <v>34</v>
      </c>
      <c r="G42" s="2" t="s">
        <v>40</v>
      </c>
      <c r="H42" s="2" t="s">
        <v>10</v>
      </c>
      <c r="I42" s="2" t="s">
        <v>4</v>
      </c>
      <c r="J42" s="1"/>
    </row>
    <row r="43" spans="1:10" ht="12" x14ac:dyDescent="0.3">
      <c r="A43" s="2" t="s">
        <v>16</v>
      </c>
      <c r="B43" s="2" t="s">
        <v>56</v>
      </c>
      <c r="C43" s="2" t="s">
        <v>49</v>
      </c>
      <c r="D43" s="2">
        <v>5820018</v>
      </c>
      <c r="E43" s="2" t="s">
        <v>22</v>
      </c>
      <c r="F43" s="2" t="s">
        <v>21</v>
      </c>
      <c r="G43" s="2" t="s">
        <v>40</v>
      </c>
      <c r="H43" s="2" t="s">
        <v>10</v>
      </c>
      <c r="I43" s="2" t="s">
        <v>4</v>
      </c>
      <c r="J43" s="1"/>
    </row>
    <row r="44" spans="1:10" ht="12" x14ac:dyDescent="0.3">
      <c r="A44" s="2" t="s">
        <v>16</v>
      </c>
      <c r="B44" s="2" t="s">
        <v>56</v>
      </c>
      <c r="C44" s="2" t="s">
        <v>48</v>
      </c>
      <c r="D44" s="2">
        <v>5821146</v>
      </c>
      <c r="E44" s="2" t="s">
        <v>36</v>
      </c>
      <c r="F44" s="2" t="s">
        <v>29</v>
      </c>
      <c r="G44" s="2" t="s">
        <v>40</v>
      </c>
      <c r="H44" s="2" t="s">
        <v>9</v>
      </c>
      <c r="I44" s="2" t="s">
        <v>4</v>
      </c>
      <c r="J44" s="1"/>
    </row>
    <row r="45" spans="1:10" ht="12" x14ac:dyDescent="0.3">
      <c r="A45" s="2" t="s">
        <v>16</v>
      </c>
      <c r="B45" s="2" t="s">
        <v>56</v>
      </c>
      <c r="C45" s="2" t="s">
        <v>51</v>
      </c>
      <c r="D45" s="2">
        <v>5822100</v>
      </c>
      <c r="E45" s="2" t="s">
        <v>34</v>
      </c>
      <c r="F45" s="2" t="s">
        <v>34</v>
      </c>
      <c r="G45" s="2" t="s">
        <v>40</v>
      </c>
      <c r="H45" s="2" t="s">
        <v>10</v>
      </c>
      <c r="I45" s="2" t="s">
        <v>4</v>
      </c>
      <c r="J45" s="1"/>
    </row>
    <row r="46" spans="1:10" ht="12" x14ac:dyDescent="0.3">
      <c r="A46" s="2" t="s">
        <v>16</v>
      </c>
      <c r="B46" s="2" t="s">
        <v>56</v>
      </c>
      <c r="C46" s="2" t="s">
        <v>51</v>
      </c>
      <c r="D46" s="2">
        <v>5823098</v>
      </c>
      <c r="E46" s="2" t="s">
        <v>34</v>
      </c>
      <c r="F46" s="2" t="s">
        <v>34</v>
      </c>
      <c r="G46" s="2" t="s">
        <v>40</v>
      </c>
      <c r="H46" s="2" t="s">
        <v>10</v>
      </c>
      <c r="I46" s="2" t="s">
        <v>4</v>
      </c>
      <c r="J46" s="1"/>
    </row>
    <row r="47" spans="1:10" ht="12" x14ac:dyDescent="0.3">
      <c r="A47" s="2" t="s">
        <v>16</v>
      </c>
      <c r="B47" s="2" t="s">
        <v>56</v>
      </c>
      <c r="C47" s="2" t="s">
        <v>49</v>
      </c>
      <c r="D47" s="2">
        <v>5823264</v>
      </c>
      <c r="E47" s="2" t="s">
        <v>34</v>
      </c>
      <c r="F47" s="2" t="s">
        <v>34</v>
      </c>
      <c r="G47" s="2" t="s">
        <v>40</v>
      </c>
      <c r="H47" s="2" t="s">
        <v>10</v>
      </c>
      <c r="I47" s="2" t="s">
        <v>4</v>
      </c>
      <c r="J47" s="1"/>
    </row>
    <row r="48" spans="1:10" ht="12" x14ac:dyDescent="0.3">
      <c r="A48" s="2" t="s">
        <v>16</v>
      </c>
      <c r="B48" s="2" t="s">
        <v>56</v>
      </c>
      <c r="C48" s="2" t="s">
        <v>49</v>
      </c>
      <c r="D48" s="2">
        <v>5823473</v>
      </c>
      <c r="E48" s="2" t="s">
        <v>34</v>
      </c>
      <c r="F48" s="2" t="s">
        <v>29</v>
      </c>
      <c r="G48" s="2" t="s">
        <v>40</v>
      </c>
      <c r="H48" s="2" t="s">
        <v>10</v>
      </c>
      <c r="I48" s="2" t="s">
        <v>4</v>
      </c>
      <c r="J48" s="1"/>
    </row>
    <row r="49" spans="1:10" ht="12" x14ac:dyDescent="0.3">
      <c r="A49" s="2" t="s">
        <v>16</v>
      </c>
      <c r="B49" s="2" t="s">
        <v>56</v>
      </c>
      <c r="C49" s="2" t="s">
        <v>49</v>
      </c>
      <c r="D49" s="2">
        <v>5823815</v>
      </c>
      <c r="E49" s="2" t="s">
        <v>20</v>
      </c>
      <c r="F49" s="2" t="s">
        <v>27</v>
      </c>
      <c r="G49" s="2" t="s">
        <v>41</v>
      </c>
      <c r="H49" s="2" t="s">
        <v>10</v>
      </c>
      <c r="I49" s="2" t="s">
        <v>4</v>
      </c>
      <c r="J49" s="1"/>
    </row>
    <row r="50" spans="1:10" ht="12" x14ac:dyDescent="0.3">
      <c r="A50" s="2" t="s">
        <v>16</v>
      </c>
      <c r="B50" s="2" t="s">
        <v>56</v>
      </c>
      <c r="C50" s="2" t="s">
        <v>51</v>
      </c>
      <c r="D50" s="2">
        <v>5825501</v>
      </c>
      <c r="E50" s="2" t="s">
        <v>21</v>
      </c>
      <c r="F50" s="2" t="s">
        <v>29</v>
      </c>
      <c r="G50" s="2" t="s">
        <v>41</v>
      </c>
      <c r="H50" s="2" t="s">
        <v>9</v>
      </c>
      <c r="I50" s="2" t="s">
        <v>4</v>
      </c>
      <c r="J50" s="1"/>
    </row>
    <row r="51" spans="1:10" ht="12" x14ac:dyDescent="0.3">
      <c r="A51" s="2" t="s">
        <v>16</v>
      </c>
      <c r="B51" s="2" t="s">
        <v>56</v>
      </c>
      <c r="C51" s="2" t="s">
        <v>51</v>
      </c>
      <c r="D51" s="2">
        <v>5825507</v>
      </c>
      <c r="E51" s="2" t="s">
        <v>21</v>
      </c>
      <c r="F51" s="2" t="s">
        <v>29</v>
      </c>
      <c r="G51" s="2" t="s">
        <v>41</v>
      </c>
      <c r="H51" s="2" t="s">
        <v>9</v>
      </c>
      <c r="I51" s="2" t="s">
        <v>7</v>
      </c>
      <c r="J51" s="1"/>
    </row>
    <row r="52" spans="1:10" ht="12" x14ac:dyDescent="0.3">
      <c r="A52" s="2" t="s">
        <v>16</v>
      </c>
      <c r="B52" s="2" t="s">
        <v>56</v>
      </c>
      <c r="C52" s="2" t="s">
        <v>44</v>
      </c>
      <c r="D52" s="2">
        <v>5825704</v>
      </c>
      <c r="E52" s="2" t="s">
        <v>21</v>
      </c>
      <c r="F52" s="2" t="s">
        <v>21</v>
      </c>
      <c r="G52" s="2" t="s">
        <v>41</v>
      </c>
      <c r="H52" s="2" t="s">
        <v>10</v>
      </c>
      <c r="I52" s="2" t="s">
        <v>7</v>
      </c>
      <c r="J52" s="1"/>
    </row>
    <row r="53" spans="1:10" ht="12" x14ac:dyDescent="0.3">
      <c r="A53" s="2" t="s">
        <v>16</v>
      </c>
      <c r="B53" s="2" t="s">
        <v>56</v>
      </c>
      <c r="C53" s="2" t="s">
        <v>44</v>
      </c>
      <c r="D53" s="2">
        <v>5825722</v>
      </c>
      <c r="E53" s="2" t="s">
        <v>21</v>
      </c>
      <c r="F53" s="2" t="s">
        <v>21</v>
      </c>
      <c r="G53" s="2" t="s">
        <v>41</v>
      </c>
      <c r="H53" s="2" t="s">
        <v>10</v>
      </c>
      <c r="I53" s="2" t="s">
        <v>7</v>
      </c>
      <c r="J53" s="1"/>
    </row>
    <row r="54" spans="1:10" ht="12" x14ac:dyDescent="0.3">
      <c r="A54" s="2" t="s">
        <v>16</v>
      </c>
      <c r="B54" s="2" t="s">
        <v>56</v>
      </c>
      <c r="C54" s="2" t="s">
        <v>49</v>
      </c>
      <c r="D54" s="2">
        <v>5826287</v>
      </c>
      <c r="E54" s="2" t="s">
        <v>21</v>
      </c>
      <c r="F54" s="2" t="s">
        <v>21</v>
      </c>
      <c r="G54" s="2" t="s">
        <v>41</v>
      </c>
      <c r="H54" s="2" t="s">
        <v>10</v>
      </c>
      <c r="I54" s="2" t="s">
        <v>4</v>
      </c>
      <c r="J54" s="1"/>
    </row>
    <row r="55" spans="1:10" ht="12" x14ac:dyDescent="0.3">
      <c r="A55" s="2" t="s">
        <v>16</v>
      </c>
      <c r="B55" s="2" t="s">
        <v>55</v>
      </c>
      <c r="C55" s="2" t="s">
        <v>49</v>
      </c>
      <c r="D55" s="2">
        <v>5826726</v>
      </c>
      <c r="E55" s="2" t="s">
        <v>21</v>
      </c>
      <c r="F55" s="2" t="s">
        <v>21</v>
      </c>
      <c r="G55" s="2" t="s">
        <v>41</v>
      </c>
      <c r="H55" s="2" t="s">
        <v>10</v>
      </c>
      <c r="I55" s="2" t="s">
        <v>4</v>
      </c>
      <c r="J55" s="1"/>
    </row>
    <row r="56" spans="1:10" ht="12" x14ac:dyDescent="0.3">
      <c r="A56" s="2" t="s">
        <v>16</v>
      </c>
      <c r="B56" s="2" t="s">
        <v>56</v>
      </c>
      <c r="C56" s="2" t="s">
        <v>46</v>
      </c>
      <c r="D56" s="2">
        <v>5827738</v>
      </c>
      <c r="E56" s="2" t="s">
        <v>29</v>
      </c>
      <c r="F56" s="2" t="s">
        <v>29</v>
      </c>
      <c r="G56" s="2" t="s">
        <v>41</v>
      </c>
      <c r="H56" s="2" t="s">
        <v>10</v>
      </c>
      <c r="I56" s="2" t="s">
        <v>4</v>
      </c>
      <c r="J56" s="1"/>
    </row>
    <row r="57" spans="1:10" ht="12" x14ac:dyDescent="0.3">
      <c r="A57" s="2" t="s">
        <v>16</v>
      </c>
      <c r="B57" s="2" t="s">
        <v>56</v>
      </c>
      <c r="C57" s="2" t="s">
        <v>49</v>
      </c>
      <c r="D57" s="2">
        <v>5827906</v>
      </c>
      <c r="E57" s="2" t="s">
        <v>29</v>
      </c>
      <c r="F57" s="2" t="s">
        <v>29</v>
      </c>
      <c r="G57" s="2" t="s">
        <v>41</v>
      </c>
      <c r="H57" s="2" t="s">
        <v>10</v>
      </c>
      <c r="I57" s="2" t="s">
        <v>4</v>
      </c>
      <c r="J57" s="1"/>
    </row>
    <row r="58" spans="1:10" ht="12" x14ac:dyDescent="0.3">
      <c r="A58" s="2" t="s">
        <v>16</v>
      </c>
      <c r="B58" s="2" t="s">
        <v>55</v>
      </c>
      <c r="C58" s="2" t="s">
        <v>51</v>
      </c>
      <c r="D58" s="2">
        <v>5829035</v>
      </c>
      <c r="E58" s="2" t="s">
        <v>29</v>
      </c>
      <c r="F58" s="2" t="s">
        <v>29</v>
      </c>
      <c r="G58" s="2" t="s">
        <v>41</v>
      </c>
      <c r="H58" s="2" t="s">
        <v>10</v>
      </c>
      <c r="I58" s="2" t="s">
        <v>4</v>
      </c>
      <c r="J58" s="1"/>
    </row>
    <row r="59" spans="1:10" ht="12" x14ac:dyDescent="0.3">
      <c r="A59" s="2" t="s">
        <v>16</v>
      </c>
      <c r="B59" s="2" t="s">
        <v>55</v>
      </c>
      <c r="C59" s="2" t="s">
        <v>51</v>
      </c>
      <c r="D59" s="2">
        <v>5829323</v>
      </c>
      <c r="E59" s="2" t="s">
        <v>27</v>
      </c>
      <c r="F59" s="2" t="s">
        <v>27</v>
      </c>
      <c r="G59" s="2" t="s">
        <v>41</v>
      </c>
      <c r="H59" s="2" t="s">
        <v>10</v>
      </c>
      <c r="I59" s="2" t="s">
        <v>4</v>
      </c>
      <c r="J59" s="1"/>
    </row>
    <row r="60" spans="1:10" ht="12" x14ac:dyDescent="0.3">
      <c r="A60" s="2" t="s">
        <v>16</v>
      </c>
      <c r="B60" s="2" t="s">
        <v>55</v>
      </c>
      <c r="C60" s="2" t="s">
        <v>51</v>
      </c>
      <c r="D60" s="2">
        <v>5829367</v>
      </c>
      <c r="E60" s="2" t="s">
        <v>27</v>
      </c>
      <c r="F60" s="2" t="s">
        <v>27</v>
      </c>
      <c r="G60" s="2" t="s">
        <v>41</v>
      </c>
      <c r="H60" s="2" t="s">
        <v>10</v>
      </c>
      <c r="I60" s="2" t="s">
        <v>4</v>
      </c>
      <c r="J60" s="1"/>
    </row>
    <row r="61" spans="1:10" ht="12" x14ac:dyDescent="0.3">
      <c r="A61" s="2" t="s">
        <v>16</v>
      </c>
      <c r="B61" s="2" t="s">
        <v>55</v>
      </c>
      <c r="C61" s="2" t="s">
        <v>51</v>
      </c>
      <c r="D61" s="2">
        <v>5829513</v>
      </c>
      <c r="E61" s="2" t="s">
        <v>27</v>
      </c>
      <c r="F61" s="2" t="s">
        <v>27</v>
      </c>
      <c r="G61" s="2" t="s">
        <v>41</v>
      </c>
      <c r="H61" s="2" t="s">
        <v>10</v>
      </c>
      <c r="I61" s="2" t="s">
        <v>4</v>
      </c>
      <c r="J61" s="1"/>
    </row>
    <row r="62" spans="1:10" ht="12" x14ac:dyDescent="0.3">
      <c r="A62" s="2" t="s">
        <v>16</v>
      </c>
      <c r="B62" s="2" t="s">
        <v>55</v>
      </c>
      <c r="C62" s="2" t="s">
        <v>52</v>
      </c>
      <c r="D62" s="2">
        <v>5829753</v>
      </c>
      <c r="E62" s="2" t="s">
        <v>27</v>
      </c>
      <c r="F62" s="2" t="s">
        <v>27</v>
      </c>
      <c r="G62" s="2" t="s">
        <v>41</v>
      </c>
      <c r="H62" s="2" t="s">
        <v>10</v>
      </c>
      <c r="I62" s="2" t="s">
        <v>7</v>
      </c>
      <c r="J62" s="1"/>
    </row>
    <row r="63" spans="1:10" ht="12" x14ac:dyDescent="0.3">
      <c r="A63" s="2" t="s">
        <v>16</v>
      </c>
      <c r="B63" s="2" t="s">
        <v>55</v>
      </c>
      <c r="C63" s="2" t="s">
        <v>53</v>
      </c>
      <c r="D63" s="2">
        <v>5830042</v>
      </c>
      <c r="E63" s="2" t="s">
        <v>27</v>
      </c>
      <c r="F63" s="2" t="s">
        <v>27</v>
      </c>
      <c r="G63" s="2" t="s">
        <v>41</v>
      </c>
      <c r="H63" s="2" t="s">
        <v>11</v>
      </c>
      <c r="I63" s="2" t="s">
        <v>7</v>
      </c>
      <c r="J63" s="1"/>
    </row>
    <row r="64" spans="1:10" ht="12" x14ac:dyDescent="0.3">
      <c r="A64" s="2" t="s">
        <v>16</v>
      </c>
      <c r="B64" s="2" t="s">
        <v>55</v>
      </c>
      <c r="C64" s="2" t="s">
        <v>52</v>
      </c>
      <c r="D64" s="2">
        <v>5830054</v>
      </c>
      <c r="E64" s="2" t="s">
        <v>27</v>
      </c>
      <c r="F64" s="2" t="s">
        <v>27</v>
      </c>
      <c r="G64" s="2" t="s">
        <v>41</v>
      </c>
      <c r="H64" s="2" t="s">
        <v>10</v>
      </c>
      <c r="I64" s="2" t="s">
        <v>7</v>
      </c>
      <c r="J64" s="1"/>
    </row>
    <row r="65" spans="1:10" ht="12" x14ac:dyDescent="0.3">
      <c r="A65" s="2" t="s">
        <v>16</v>
      </c>
      <c r="B65" s="2" t="s">
        <v>55</v>
      </c>
      <c r="C65" s="2" t="s">
        <v>51</v>
      </c>
      <c r="D65" s="2">
        <v>5830263</v>
      </c>
      <c r="E65" s="2" t="s">
        <v>27</v>
      </c>
      <c r="F65" s="2" t="s">
        <v>27</v>
      </c>
      <c r="G65" s="2" t="s">
        <v>41</v>
      </c>
      <c r="H65" s="2" t="s">
        <v>10</v>
      </c>
      <c r="I65" s="2" t="s">
        <v>7</v>
      </c>
      <c r="J65" s="1"/>
    </row>
    <row r="66" spans="1:10" ht="12" x14ac:dyDescent="0.3">
      <c r="A66" s="2" t="s">
        <v>16</v>
      </c>
      <c r="B66" s="2" t="s">
        <v>55</v>
      </c>
      <c r="C66" s="2" t="s">
        <v>49</v>
      </c>
      <c r="D66" s="2">
        <v>5830280</v>
      </c>
      <c r="E66" s="2" t="s">
        <v>27</v>
      </c>
      <c r="F66" s="2" t="s">
        <v>27</v>
      </c>
      <c r="G66" s="2" t="s">
        <v>41</v>
      </c>
      <c r="H66" s="2" t="s">
        <v>10</v>
      </c>
      <c r="I66" s="2" t="s">
        <v>7</v>
      </c>
      <c r="J66" s="1"/>
    </row>
    <row r="67" spans="1:10" ht="12" x14ac:dyDescent="0.3">
      <c r="A67" s="2" t="s">
        <v>16</v>
      </c>
      <c r="B67" s="2" t="s">
        <v>55</v>
      </c>
      <c r="C67" s="2" t="s">
        <v>44</v>
      </c>
      <c r="D67" s="2">
        <v>5830304</v>
      </c>
      <c r="E67" s="2" t="s">
        <v>27</v>
      </c>
      <c r="F67" s="2" t="s">
        <v>27</v>
      </c>
      <c r="G67" s="2" t="s">
        <v>41</v>
      </c>
      <c r="H67" s="2" t="s">
        <v>10</v>
      </c>
      <c r="I67" s="2" t="s">
        <v>4</v>
      </c>
      <c r="J67" s="1"/>
    </row>
  </sheetData>
  <phoneticPr fontId="19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25DE-8539-4B27-B57A-C6E4B8F9BC47}">
  <dimension ref="A1:E18"/>
  <sheetViews>
    <sheetView workbookViewId="0">
      <selection activeCell="B17" sqref="B17"/>
    </sheetView>
  </sheetViews>
  <sheetFormatPr defaultRowHeight="14.5" x14ac:dyDescent="0.35"/>
  <cols>
    <col min="1" max="1" width="12.36328125" bestFit="1" customWidth="1"/>
    <col min="2" max="2" width="20" bestFit="1" customWidth="1"/>
    <col min="5" max="5" width="19" bestFit="1" customWidth="1"/>
  </cols>
  <sheetData>
    <row r="1" spans="1:5" x14ac:dyDescent="0.35">
      <c r="A1" s="1" t="s">
        <v>63</v>
      </c>
      <c r="B1" s="1"/>
      <c r="C1" s="1"/>
      <c r="D1" s="1" t="s">
        <v>64</v>
      </c>
      <c r="E1" s="1"/>
    </row>
    <row r="2" spans="1:5" x14ac:dyDescent="0.35">
      <c r="A2" s="5" t="s">
        <v>6</v>
      </c>
      <c r="B2" s="4" t="s">
        <v>43</v>
      </c>
      <c r="C2" s="1"/>
      <c r="D2" s="4" t="s">
        <v>43</v>
      </c>
      <c r="E2" s="4" t="s">
        <v>60</v>
      </c>
    </row>
    <row r="3" spans="1:5" x14ac:dyDescent="0.35">
      <c r="A3" s="3">
        <v>5812914</v>
      </c>
      <c r="B3" s="3" t="e">
        <f>VLOOKUP(A3,Data!1:1048576,3,FALSE)</f>
        <v>#N/A</v>
      </c>
      <c r="C3" s="1"/>
      <c r="D3" s="6" t="s">
        <v>50</v>
      </c>
      <c r="E3" s="1" t="e">
        <f>VALUE(D3)</f>
        <v>#VALUE!</v>
      </c>
    </row>
    <row r="4" spans="1:5" x14ac:dyDescent="0.35">
      <c r="A4" s="2">
        <v>5813703</v>
      </c>
      <c r="B4" s="3" t="e">
        <f>VLOOKUP(A4,Data!#REF!,3,FALSE)</f>
        <v>#REF!</v>
      </c>
      <c r="C4" s="1"/>
      <c r="D4" s="7" t="s">
        <v>49</v>
      </c>
      <c r="E4" s="1" t="e">
        <f t="shared" ref="E4:E8" si="0">VALUE(D4)</f>
        <v>#VALUE!</v>
      </c>
    </row>
    <row r="5" spans="1:5" x14ac:dyDescent="0.35">
      <c r="A5" s="2">
        <v>5829513</v>
      </c>
      <c r="B5" s="3" t="e">
        <f>VLOOKUP(A5,Data!#REF!,3,FALSE)</f>
        <v>#REF!</v>
      </c>
      <c r="C5" s="1"/>
      <c r="D5" s="7" t="s">
        <v>53</v>
      </c>
      <c r="E5" s="1" t="e">
        <f t="shared" si="0"/>
        <v>#VALUE!</v>
      </c>
    </row>
    <row r="6" spans="1:5" x14ac:dyDescent="0.35">
      <c r="A6" s="3">
        <v>5829753</v>
      </c>
      <c r="B6" s="3" t="e">
        <f>VLOOKUP(A6,Data!#REF!,3,FALSE)</f>
        <v>#REF!</v>
      </c>
      <c r="C6" s="1"/>
      <c r="D6" s="7" t="s">
        <v>51</v>
      </c>
      <c r="E6" s="1" t="e">
        <f t="shared" si="0"/>
        <v>#VALUE!</v>
      </c>
    </row>
    <row r="7" spans="1:5" x14ac:dyDescent="0.35">
      <c r="A7" s="3">
        <v>5823734</v>
      </c>
      <c r="B7" s="3" t="e">
        <f>VLOOKUP(A7,Data!#REF!,3,FALSE)</f>
        <v>#REF!</v>
      </c>
      <c r="C7" s="1"/>
      <c r="D7" s="6" t="s">
        <v>52</v>
      </c>
      <c r="E7" s="1" t="e">
        <f t="shared" si="0"/>
        <v>#VALUE!</v>
      </c>
    </row>
    <row r="8" spans="1:5" x14ac:dyDescent="0.35">
      <c r="A8" s="2">
        <v>5824029</v>
      </c>
      <c r="B8" s="3" t="e">
        <f>VLOOKUP(A8,Data!#REF!,3,FALSE)</f>
        <v>#REF!</v>
      </c>
      <c r="C8" s="1"/>
      <c r="D8" s="6" t="s">
        <v>54</v>
      </c>
      <c r="E8" s="1" t="e">
        <f t="shared" si="0"/>
        <v>#VALUE!</v>
      </c>
    </row>
    <row r="11" spans="1:5" x14ac:dyDescent="0.35">
      <c r="A11" s="1" t="s">
        <v>62</v>
      </c>
      <c r="B11" s="1"/>
      <c r="C11" s="1"/>
      <c r="D11" s="1" t="s">
        <v>61</v>
      </c>
      <c r="E11" s="1"/>
    </row>
    <row r="12" spans="1:5" x14ac:dyDescent="0.35">
      <c r="A12" s="5" t="s">
        <v>6</v>
      </c>
      <c r="B12" s="4" t="s">
        <v>43</v>
      </c>
      <c r="C12" s="1"/>
      <c r="D12" s="4" t="s">
        <v>43</v>
      </c>
      <c r="E12" s="4" t="s">
        <v>60</v>
      </c>
    </row>
    <row r="13" spans="1:5" x14ac:dyDescent="0.35">
      <c r="A13" s="3">
        <v>5812914</v>
      </c>
      <c r="B13" s="3" t="str">
        <f>IFERROR(VLOOKUP(A13,Data!1:1048576,3,FALSE),"Not Found or Table not Align")</f>
        <v>Not Found or Table not Align</v>
      </c>
      <c r="C13" s="1"/>
      <c r="D13" s="6" t="s">
        <v>50</v>
      </c>
      <c r="E13" s="1" t="str">
        <f>IFERROR(VALUE(D13),"Converting Text to Number")</f>
        <v>Converting Text to Number</v>
      </c>
    </row>
    <row r="14" spans="1:5" x14ac:dyDescent="0.35">
      <c r="A14" s="2">
        <v>5813703</v>
      </c>
      <c r="B14" s="3" t="str">
        <f>IFERROR(VLOOKUP(A14,Data!#REF!,3,FALSE),"Not Found or Table not Align")</f>
        <v>Not Found or Table not Align</v>
      </c>
      <c r="C14" s="1"/>
      <c r="D14" s="7" t="s">
        <v>49</v>
      </c>
      <c r="E14" s="1" t="str">
        <f t="shared" ref="E14:E18" si="1">IFERROR(VALUE(D14),"Converting Text to Number")</f>
        <v>Converting Text to Number</v>
      </c>
    </row>
    <row r="15" spans="1:5" x14ac:dyDescent="0.35">
      <c r="A15" s="2">
        <v>5829513</v>
      </c>
      <c r="B15" s="3" t="str">
        <f>IFERROR(VLOOKUP(A15,Data!#REF!,3,FALSE),"Not Found or Table not Align")</f>
        <v>Not Found or Table not Align</v>
      </c>
      <c r="C15" s="1"/>
      <c r="D15" s="7" t="s">
        <v>53</v>
      </c>
      <c r="E15" s="1" t="str">
        <f t="shared" si="1"/>
        <v>Converting Text to Number</v>
      </c>
    </row>
    <row r="16" spans="1:5" x14ac:dyDescent="0.35">
      <c r="A16" s="3">
        <v>5829753</v>
      </c>
      <c r="B16" s="3" t="str">
        <f>IFERROR(VLOOKUP(A16,Data!#REF!,3,FALSE),"Not Found or Table not Align")</f>
        <v>Not Found or Table not Align</v>
      </c>
      <c r="C16" s="1"/>
      <c r="D16" s="7" t="s">
        <v>51</v>
      </c>
      <c r="E16" s="1" t="str">
        <f t="shared" si="1"/>
        <v>Converting Text to Number</v>
      </c>
    </row>
    <row r="17" spans="1:5" x14ac:dyDescent="0.35">
      <c r="A17" s="3">
        <v>5823734</v>
      </c>
      <c r="B17" s="3" t="str">
        <f>IFERROR(VLOOKUP(A17,Data!#REF!,3,FALSE),"Not Found or Table not Align")</f>
        <v>Not Found or Table not Align</v>
      </c>
      <c r="C17" s="1"/>
      <c r="D17" s="6" t="s">
        <v>52</v>
      </c>
      <c r="E17" s="1" t="str">
        <f t="shared" si="1"/>
        <v>Converting Text to Number</v>
      </c>
    </row>
    <row r="18" spans="1:5" x14ac:dyDescent="0.35">
      <c r="A18" s="2">
        <v>5824029</v>
      </c>
      <c r="B18" s="3" t="str">
        <f>IFERROR(VLOOKUP(A18,Data!#REF!,3,FALSE),"Not Found or Table not Align")</f>
        <v>Not Found or Table not Align</v>
      </c>
      <c r="C18" s="1"/>
      <c r="D18" s="6" t="s">
        <v>54</v>
      </c>
      <c r="E18" s="1" t="str">
        <f t="shared" si="1"/>
        <v>Converting Text to Number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08D4-5244-46DB-8887-C6A76448C6E3}">
  <dimension ref="A1:L67"/>
  <sheetViews>
    <sheetView tabSelected="1" workbookViewId="0">
      <selection activeCell="G11" sqref="G11"/>
    </sheetView>
  </sheetViews>
  <sheetFormatPr defaultRowHeight="14.5" x14ac:dyDescent="0.35"/>
  <cols>
    <col min="1" max="1" width="8.7265625" style="1"/>
    <col min="2" max="2" width="17.54296875" style="1" bestFit="1" customWidth="1"/>
    <col min="3" max="3" width="8.7265625" style="1"/>
    <col min="4" max="4" width="9" style="1" customWidth="1"/>
    <col min="5" max="5" width="11.7265625" style="1" customWidth="1"/>
    <col min="6" max="6" width="10.6328125" bestFit="1" customWidth="1"/>
    <col min="7" max="7" width="12.6328125" style="1" customWidth="1"/>
    <col min="8" max="8" width="7.81640625" style="1" bestFit="1" customWidth="1"/>
    <col min="10" max="16384" width="8.7265625" style="1"/>
  </cols>
  <sheetData>
    <row r="1" spans="1:12" ht="12" x14ac:dyDescent="0.3">
      <c r="A1" s="1" t="s">
        <v>6</v>
      </c>
      <c r="B1" s="1" t="s">
        <v>5</v>
      </c>
      <c r="C1" s="1" t="s">
        <v>0</v>
      </c>
      <c r="D1" s="1" t="s">
        <v>43</v>
      </c>
      <c r="E1" s="1" t="s">
        <v>1</v>
      </c>
      <c r="F1" s="1" t="s">
        <v>2</v>
      </c>
      <c r="G1" s="1" t="s">
        <v>42</v>
      </c>
      <c r="H1" s="1" t="s">
        <v>8</v>
      </c>
      <c r="I1" s="1" t="s">
        <v>3</v>
      </c>
      <c r="J1" s="1" t="s">
        <v>57</v>
      </c>
      <c r="K1" s="1" t="s">
        <v>58</v>
      </c>
      <c r="L1" s="1" t="s">
        <v>59</v>
      </c>
    </row>
    <row r="2" spans="1:12" ht="12" x14ac:dyDescent="0.3">
      <c r="A2" s="2">
        <v>5780461</v>
      </c>
      <c r="B2" s="2" t="s">
        <v>15</v>
      </c>
      <c r="C2" s="2" t="s">
        <v>55</v>
      </c>
      <c r="D2" s="2" t="s">
        <v>50</v>
      </c>
      <c r="E2" s="2" t="s">
        <v>28</v>
      </c>
      <c r="F2" s="2" t="s">
        <v>29</v>
      </c>
      <c r="G2" s="2" t="s">
        <v>41</v>
      </c>
      <c r="H2" s="2" t="s">
        <v>13</v>
      </c>
      <c r="I2" s="2" t="s">
        <v>7</v>
      </c>
      <c r="J2" s="1" t="e">
        <f>VLOOKUP(Table13[[#This Row],[Ticket ID]],'Sheet1 (2)'!A:A,1,FALSE)</f>
        <v>#N/A</v>
      </c>
      <c r="K2" s="1" t="e">
        <f>Table13[[#This Row],[Ticket ID]]-Table13[[#This Row],[Staff]]</f>
        <v>#VALUE!</v>
      </c>
      <c r="L2" s="1" t="e">
        <f>COUNTIF(Sheet1!#REF!,Data!#REF!)</f>
        <v>#REF!</v>
      </c>
    </row>
    <row r="3" spans="1:12" ht="12" x14ac:dyDescent="0.3">
      <c r="A3" s="2">
        <v>5827539</v>
      </c>
      <c r="B3" s="2" t="s">
        <v>15</v>
      </c>
      <c r="C3" s="2" t="s">
        <v>55</v>
      </c>
      <c r="D3" s="2" t="s">
        <v>49</v>
      </c>
      <c r="E3" s="2" t="s">
        <v>29</v>
      </c>
      <c r="F3" s="2" t="s">
        <v>27</v>
      </c>
      <c r="G3" s="2" t="s">
        <v>41</v>
      </c>
      <c r="H3" s="2" t="s">
        <v>13</v>
      </c>
      <c r="I3" s="2" t="s">
        <v>7</v>
      </c>
      <c r="J3" s="1" t="e">
        <f>VLOOKUP(Table13[[#This Row],[Ticket ID]],'Sheet1 (2)'!A:A,1,FALSE)</f>
        <v>#N/A</v>
      </c>
      <c r="K3" s="1" t="e">
        <f>Table13[[#This Row],[Ticket ID]]-Table13[[#This Row],[Staff]]</f>
        <v>#VALUE!</v>
      </c>
      <c r="L3" s="1" t="e">
        <f>COUNTIF(Sheet1!#REF!,C:C)</f>
        <v>#REF!</v>
      </c>
    </row>
    <row r="4" spans="1:12" ht="12" x14ac:dyDescent="0.3">
      <c r="A4" s="2">
        <v>5798743</v>
      </c>
      <c r="B4" s="2" t="s">
        <v>14</v>
      </c>
      <c r="C4" s="2" t="s">
        <v>55</v>
      </c>
      <c r="D4" s="2" t="s">
        <v>49</v>
      </c>
      <c r="E4" s="2" t="s">
        <v>17</v>
      </c>
      <c r="F4" s="2" t="s">
        <v>20</v>
      </c>
      <c r="G4" s="2" t="s">
        <v>40</v>
      </c>
      <c r="H4" s="2" t="s">
        <v>12</v>
      </c>
      <c r="I4" s="2" t="s">
        <v>7</v>
      </c>
      <c r="J4" s="1" t="e">
        <f>VLOOKUP(Table13[[#This Row],[Ticket ID]],'Sheet1 (2)'!A:A,1,FALSE)</f>
        <v>#N/A</v>
      </c>
      <c r="K4" s="1" t="e">
        <f>Table13[[#This Row],[Ticket ID]]-Table13[[#This Row],[Staff]]</f>
        <v>#VALUE!</v>
      </c>
      <c r="L4" s="1" t="e">
        <f>COUNTIF(Sheet1!#REF!,C:C)</f>
        <v>#REF!</v>
      </c>
    </row>
    <row r="5" spans="1:12" ht="12" x14ac:dyDescent="0.3">
      <c r="A5" s="2">
        <v>5799580</v>
      </c>
      <c r="B5" s="2" t="s">
        <v>14</v>
      </c>
      <c r="C5" s="2" t="s">
        <v>56</v>
      </c>
      <c r="D5" s="2" t="s">
        <v>53</v>
      </c>
      <c r="E5" s="2" t="s">
        <v>26</v>
      </c>
      <c r="F5" s="2" t="s">
        <v>26</v>
      </c>
      <c r="G5" s="2" t="s">
        <v>40</v>
      </c>
      <c r="H5" s="2" t="s">
        <v>12</v>
      </c>
      <c r="I5" s="2" t="s">
        <v>7</v>
      </c>
      <c r="J5" s="1" t="e">
        <f>VLOOKUP(Table13[[#This Row],[Ticket ID]],'Sheet1 (2)'!A:A,1,FALSE)</f>
        <v>#N/A</v>
      </c>
      <c r="K5" s="1" t="e">
        <f>Table13[[#This Row],[Ticket ID]]-Table13[[#This Row],[Staff]]</f>
        <v>#VALUE!</v>
      </c>
      <c r="L5" s="1" t="e">
        <f>COUNTIF(Sheet1!#REF!,C:C)</f>
        <v>#REF!</v>
      </c>
    </row>
    <row r="6" spans="1:12" ht="12" x14ac:dyDescent="0.3">
      <c r="A6" s="2">
        <v>5803882</v>
      </c>
      <c r="B6" s="2" t="s">
        <v>14</v>
      </c>
      <c r="C6" s="2" t="s">
        <v>56</v>
      </c>
      <c r="D6" s="2" t="s">
        <v>49</v>
      </c>
      <c r="E6" s="2" t="s">
        <v>18</v>
      </c>
      <c r="F6" s="2" t="s">
        <v>18</v>
      </c>
      <c r="G6" s="2" t="s">
        <v>40</v>
      </c>
      <c r="H6" s="2" t="s">
        <v>12</v>
      </c>
      <c r="I6" s="2" t="s">
        <v>7</v>
      </c>
      <c r="J6" s="1" t="e">
        <f>VLOOKUP(Table13[[#This Row],[Ticket ID]],'Sheet1 (2)'!A:A,1,FALSE)</f>
        <v>#N/A</v>
      </c>
      <c r="K6" s="1" t="e">
        <f>Table13[[#This Row],[Ticket ID]]-Table13[[#This Row],[Staff]]</f>
        <v>#VALUE!</v>
      </c>
      <c r="L6" s="1" t="e">
        <f>COUNTIF(Sheet1!#REF!,C:C)</f>
        <v>#REF!</v>
      </c>
    </row>
    <row r="7" spans="1:12" ht="12" x14ac:dyDescent="0.3">
      <c r="A7" s="2">
        <v>5805058</v>
      </c>
      <c r="B7" s="2" t="s">
        <v>14</v>
      </c>
      <c r="C7" s="2" t="s">
        <v>56</v>
      </c>
      <c r="D7" s="2" t="s">
        <v>51</v>
      </c>
      <c r="E7" s="2" t="s">
        <v>23</v>
      </c>
      <c r="F7" s="2" t="s">
        <v>23</v>
      </c>
      <c r="G7" s="2" t="s">
        <v>40</v>
      </c>
      <c r="H7" s="2" t="s">
        <v>12</v>
      </c>
      <c r="I7" s="2" t="s">
        <v>7</v>
      </c>
      <c r="J7" s="1" t="e">
        <f>VLOOKUP(Table13[[#This Row],[Ticket ID]],'Sheet1 (2)'!A:A,1,FALSE)</f>
        <v>#N/A</v>
      </c>
      <c r="K7" s="1" t="e">
        <f>Table13[[#This Row],[Ticket ID]]-Table13[[#This Row],[Staff]]</f>
        <v>#VALUE!</v>
      </c>
      <c r="L7" s="1" t="e">
        <f>COUNTIF(Sheet1!#REF!,C:C)</f>
        <v>#REF!</v>
      </c>
    </row>
    <row r="8" spans="1:12" ht="12" x14ac:dyDescent="0.3">
      <c r="A8" s="2">
        <v>5812914</v>
      </c>
      <c r="B8" s="2" t="s">
        <v>14</v>
      </c>
      <c r="C8" s="2" t="s">
        <v>56</v>
      </c>
      <c r="D8" s="2" t="s">
        <v>49</v>
      </c>
      <c r="E8" s="2" t="s">
        <v>24</v>
      </c>
      <c r="F8" s="2" t="s">
        <v>24</v>
      </c>
      <c r="G8" s="2" t="s">
        <v>40</v>
      </c>
      <c r="H8" s="2" t="s">
        <v>12</v>
      </c>
      <c r="I8" s="2" t="s">
        <v>4</v>
      </c>
      <c r="J8" s="1" t="e">
        <f>VLOOKUP(Table13[[#This Row],[Ticket ID]],'Sheet1 (2)'!A:A,1,FALSE)</f>
        <v>#N/A</v>
      </c>
      <c r="K8" s="1" t="e">
        <f>Table13[[#This Row],[Ticket ID]]-Table13[[#This Row],[Staff]]</f>
        <v>#VALUE!</v>
      </c>
      <c r="L8" s="1" t="e">
        <f>COUNTIF(Sheet1!#REF!,C:C)</f>
        <v>#REF!</v>
      </c>
    </row>
    <row r="9" spans="1:12" ht="12" x14ac:dyDescent="0.3">
      <c r="A9" s="2">
        <v>5813703</v>
      </c>
      <c r="B9" s="2" t="s">
        <v>14</v>
      </c>
      <c r="C9" s="2" t="s">
        <v>55</v>
      </c>
      <c r="D9" s="2" t="s">
        <v>53</v>
      </c>
      <c r="E9" s="2" t="s">
        <v>24</v>
      </c>
      <c r="F9" s="2" t="s">
        <v>24</v>
      </c>
      <c r="G9" s="2" t="s">
        <v>40</v>
      </c>
      <c r="H9" s="2" t="s">
        <v>12</v>
      </c>
      <c r="I9" s="2" t="s">
        <v>4</v>
      </c>
      <c r="J9" s="1" t="e">
        <f>VLOOKUP(Table13[[#This Row],[Ticket ID]],'Sheet1 (2)'!A:A,1,FALSE)</f>
        <v>#N/A</v>
      </c>
      <c r="K9" s="1" t="e">
        <f>Table13[[#This Row],[Ticket ID]]-Table13[[#This Row],[Staff]]</f>
        <v>#VALUE!</v>
      </c>
      <c r="L9" s="1" t="e">
        <f>COUNTIF(Sheet1!#REF!,C:C)</f>
        <v>#REF!</v>
      </c>
    </row>
    <row r="10" spans="1:12" ht="12" x14ac:dyDescent="0.3">
      <c r="A10" s="2">
        <v>5813959</v>
      </c>
      <c r="B10" s="2" t="s">
        <v>14</v>
      </c>
      <c r="C10" s="2" t="s">
        <v>56</v>
      </c>
      <c r="D10" s="2" t="s">
        <v>52</v>
      </c>
      <c r="E10" s="2" t="s">
        <v>24</v>
      </c>
      <c r="F10" s="2" t="s">
        <v>24</v>
      </c>
      <c r="G10" s="2" t="s">
        <v>40</v>
      </c>
      <c r="H10" s="2" t="s">
        <v>12</v>
      </c>
      <c r="I10" s="2" t="s">
        <v>4</v>
      </c>
      <c r="J10" s="1" t="e">
        <f>VLOOKUP(Table13[[#This Row],[Ticket ID]],'Sheet1 (2)'!A:A,1,FALSE)</f>
        <v>#N/A</v>
      </c>
      <c r="K10" s="1" t="e">
        <f>Table13[[#This Row],[Ticket ID]]-Table13[[#This Row],[Staff]]</f>
        <v>#VALUE!</v>
      </c>
      <c r="L10" s="1" t="e">
        <f>COUNTIF(Sheet1!#REF!,C:C)</f>
        <v>#REF!</v>
      </c>
    </row>
    <row r="11" spans="1:12" ht="12" x14ac:dyDescent="0.3">
      <c r="A11" s="2">
        <v>5814779</v>
      </c>
      <c r="B11" s="2" t="s">
        <v>14</v>
      </c>
      <c r="C11" s="2" t="s">
        <v>56</v>
      </c>
      <c r="D11" s="2" t="s">
        <v>52</v>
      </c>
      <c r="E11" s="2" t="s">
        <v>24</v>
      </c>
      <c r="F11" s="2" t="s">
        <v>24</v>
      </c>
      <c r="G11" s="2" t="s">
        <v>40</v>
      </c>
      <c r="H11" s="2" t="s">
        <v>12</v>
      </c>
      <c r="I11" s="2" t="s">
        <v>7</v>
      </c>
      <c r="J11" s="1" t="e">
        <f>VLOOKUP(Table13[[#This Row],[Ticket ID]],'Sheet1 (2)'!A:A,1,FALSE)</f>
        <v>#N/A</v>
      </c>
      <c r="K11" s="1" t="e">
        <f>Table13[[#This Row],[Ticket ID]]-Table13[[#This Row],[Staff]]</f>
        <v>#VALUE!</v>
      </c>
      <c r="L11" s="1" t="e">
        <f>COUNTIF(Sheet1!#REF!,C:C)</f>
        <v>#REF!</v>
      </c>
    </row>
    <row r="12" spans="1:12" ht="12" x14ac:dyDescent="0.3">
      <c r="A12" s="2">
        <v>5814958</v>
      </c>
      <c r="B12" s="2" t="s">
        <v>14</v>
      </c>
      <c r="C12" s="2" t="s">
        <v>56</v>
      </c>
      <c r="D12" s="2" t="s">
        <v>52</v>
      </c>
      <c r="E12" s="2" t="s">
        <v>19</v>
      </c>
      <c r="F12" s="2" t="s">
        <v>19</v>
      </c>
      <c r="G12" s="2" t="s">
        <v>40</v>
      </c>
      <c r="H12" s="2" t="s">
        <v>12</v>
      </c>
      <c r="I12" s="2" t="s">
        <v>7</v>
      </c>
      <c r="J12" s="1" t="e">
        <f>VLOOKUP(Table13[[#This Row],[Ticket ID]],'Sheet1 (2)'!A:A,1,FALSE)</f>
        <v>#N/A</v>
      </c>
      <c r="K12" s="1" t="e">
        <f>Table13[[#This Row],[Ticket ID]]-Table13[[#This Row],[Staff]]</f>
        <v>#VALUE!</v>
      </c>
      <c r="L12" s="1" t="e">
        <f>COUNTIF(Sheet1!#REF!,C:C)</f>
        <v>#REF!</v>
      </c>
    </row>
    <row r="13" spans="1:12" ht="12" x14ac:dyDescent="0.3">
      <c r="A13" s="2">
        <v>5814971</v>
      </c>
      <c r="B13" s="2" t="s">
        <v>14</v>
      </c>
      <c r="C13" s="2" t="s">
        <v>55</v>
      </c>
      <c r="D13" s="2" t="s">
        <v>49</v>
      </c>
      <c r="E13" s="2" t="s">
        <v>19</v>
      </c>
      <c r="F13" s="2" t="s">
        <v>19</v>
      </c>
      <c r="G13" s="2" t="s">
        <v>40</v>
      </c>
      <c r="H13" s="2" t="s">
        <v>12</v>
      </c>
      <c r="I13" s="2" t="s">
        <v>7</v>
      </c>
      <c r="J13" s="1" t="e">
        <f>VLOOKUP(Table13[[#This Row],[Ticket ID]],'Sheet1 (2)'!A:A,1,FALSE)</f>
        <v>#N/A</v>
      </c>
      <c r="K13" s="1" t="e">
        <f>Table13[[#This Row],[Ticket ID]]-Table13[[#This Row],[Staff]]</f>
        <v>#VALUE!</v>
      </c>
      <c r="L13" s="1" t="e">
        <f>COUNTIF(Sheet1!#REF!,C:C)</f>
        <v>#REF!</v>
      </c>
    </row>
    <row r="14" spans="1:12" ht="12" x14ac:dyDescent="0.3">
      <c r="A14" s="2">
        <v>5816627</v>
      </c>
      <c r="B14" s="2" t="s">
        <v>14</v>
      </c>
      <c r="C14" s="2" t="s">
        <v>56</v>
      </c>
      <c r="D14" s="2" t="s">
        <v>49</v>
      </c>
      <c r="E14" s="2" t="s">
        <v>19</v>
      </c>
      <c r="F14" s="2" t="s">
        <v>19</v>
      </c>
      <c r="G14" s="2" t="s">
        <v>40</v>
      </c>
      <c r="H14" s="2" t="s">
        <v>12</v>
      </c>
      <c r="I14" s="2" t="s">
        <v>4</v>
      </c>
      <c r="J14" s="1" t="e">
        <f>VLOOKUP(Table13[[#This Row],[Ticket ID]],'Sheet1 (2)'!A:A,1,FALSE)</f>
        <v>#N/A</v>
      </c>
      <c r="K14" s="1" t="e">
        <f>Table13[[#This Row],[Ticket ID]]-Table13[[#This Row],[Staff]]</f>
        <v>#VALUE!</v>
      </c>
      <c r="L14" s="1" t="e">
        <f>COUNTIF(Sheet1!#REF!,C:C)</f>
        <v>#REF!</v>
      </c>
    </row>
    <row r="15" spans="1:12" ht="12" x14ac:dyDescent="0.3">
      <c r="A15" s="2">
        <v>5817186</v>
      </c>
      <c r="B15" s="2" t="s">
        <v>14</v>
      </c>
      <c r="C15" s="2" t="s">
        <v>56</v>
      </c>
      <c r="D15" s="2" t="s">
        <v>49</v>
      </c>
      <c r="E15" s="2" t="s">
        <v>25</v>
      </c>
      <c r="F15" s="2" t="s">
        <v>25</v>
      </c>
      <c r="G15" s="2" t="s">
        <v>40</v>
      </c>
      <c r="H15" s="2" t="s">
        <v>12</v>
      </c>
      <c r="I15" s="2" t="s">
        <v>4</v>
      </c>
      <c r="J15" s="1" t="e">
        <f>VLOOKUP(Table13[[#This Row],[Ticket ID]],'Sheet1 (2)'!A:A,1,FALSE)</f>
        <v>#N/A</v>
      </c>
      <c r="K15" s="1" t="e">
        <f>Table13[[#This Row],[Ticket ID]]-Table13[[#This Row],[Staff]]</f>
        <v>#VALUE!</v>
      </c>
      <c r="L15" s="1" t="e">
        <f>COUNTIF(Sheet1!#REF!,C:C)</f>
        <v>#REF!</v>
      </c>
    </row>
    <row r="16" spans="1:12" ht="12" x14ac:dyDescent="0.3">
      <c r="A16" s="2">
        <v>5817210</v>
      </c>
      <c r="B16" s="2" t="s">
        <v>14</v>
      </c>
      <c r="C16" s="2" t="s">
        <v>56</v>
      </c>
      <c r="D16" s="2" t="s">
        <v>49</v>
      </c>
      <c r="E16" s="2" t="s">
        <v>25</v>
      </c>
      <c r="F16" s="2" t="s">
        <v>25</v>
      </c>
      <c r="G16" s="2" t="s">
        <v>40</v>
      </c>
      <c r="H16" s="2" t="s">
        <v>13</v>
      </c>
      <c r="I16" s="2" t="s">
        <v>4</v>
      </c>
      <c r="J16" s="1" t="e">
        <f>VLOOKUP(Table13[[#This Row],[Ticket ID]],'Sheet1 (2)'!A:A,1,FALSE)</f>
        <v>#N/A</v>
      </c>
      <c r="K16" s="1" t="e">
        <f>Table13[[#This Row],[Ticket ID]]-Table13[[#This Row],[Staff]]</f>
        <v>#VALUE!</v>
      </c>
      <c r="L16" s="1" t="e">
        <f>COUNTIF(Sheet1!#REF!,C:C)</f>
        <v>#REF!</v>
      </c>
    </row>
    <row r="17" spans="1:12" ht="12" x14ac:dyDescent="0.3">
      <c r="A17" s="2">
        <v>5817267</v>
      </c>
      <c r="B17" s="2" t="s">
        <v>14</v>
      </c>
      <c r="C17" s="2" t="s">
        <v>55</v>
      </c>
      <c r="D17" s="2" t="s">
        <v>49</v>
      </c>
      <c r="E17" s="2" t="s">
        <v>25</v>
      </c>
      <c r="F17" s="2" t="s">
        <v>25</v>
      </c>
      <c r="G17" s="2" t="s">
        <v>40</v>
      </c>
      <c r="H17" s="2" t="s">
        <v>12</v>
      </c>
      <c r="I17" s="2" t="s">
        <v>4</v>
      </c>
      <c r="J17" s="1" t="e">
        <f>VLOOKUP(Table13[[#This Row],[Ticket ID]],'Sheet1 (2)'!A:A,1,FALSE)</f>
        <v>#N/A</v>
      </c>
      <c r="K17" s="1" t="e">
        <f>Table13[[#This Row],[Ticket ID]]-Table13[[#This Row],[Staff]]</f>
        <v>#VALUE!</v>
      </c>
      <c r="L17" s="1" t="e">
        <f>COUNTIF(Sheet1!#REF!,C:C)</f>
        <v>#REF!</v>
      </c>
    </row>
    <row r="18" spans="1:12" ht="12" x14ac:dyDescent="0.3">
      <c r="A18" s="2">
        <v>5818772</v>
      </c>
      <c r="B18" s="2" t="s">
        <v>14</v>
      </c>
      <c r="C18" s="2" t="s">
        <v>56</v>
      </c>
      <c r="D18" s="2" t="s">
        <v>49</v>
      </c>
      <c r="E18" s="2" t="s">
        <v>22</v>
      </c>
      <c r="F18" s="2" t="s">
        <v>34</v>
      </c>
      <c r="G18" s="2" t="s">
        <v>40</v>
      </c>
      <c r="H18" s="2" t="s">
        <v>12</v>
      </c>
      <c r="I18" s="2" t="s">
        <v>4</v>
      </c>
      <c r="J18" s="1" t="e">
        <f>VLOOKUP(Table13[[#This Row],[Ticket ID]],'Sheet1 (2)'!A:A,1,FALSE)</f>
        <v>#N/A</v>
      </c>
      <c r="K18" s="1" t="e">
        <f>Table13[[#This Row],[Ticket ID]]-Table13[[#This Row],[Staff]]</f>
        <v>#VALUE!</v>
      </c>
      <c r="L18" s="1" t="e">
        <f>COUNTIF(Sheet1!#REF!,C:C)</f>
        <v>#REF!</v>
      </c>
    </row>
    <row r="19" spans="1:12" ht="12" x14ac:dyDescent="0.3">
      <c r="A19" s="2">
        <v>5818949</v>
      </c>
      <c r="B19" s="2" t="s">
        <v>14</v>
      </c>
      <c r="C19" s="2" t="s">
        <v>56</v>
      </c>
      <c r="D19" s="2" t="s">
        <v>49</v>
      </c>
      <c r="E19" s="2" t="s">
        <v>22</v>
      </c>
      <c r="F19" s="2" t="s">
        <v>22</v>
      </c>
      <c r="G19" s="2" t="s">
        <v>40</v>
      </c>
      <c r="H19" s="2" t="s">
        <v>12</v>
      </c>
      <c r="I19" s="2" t="s">
        <v>4</v>
      </c>
      <c r="J19" s="1" t="e">
        <f>VLOOKUP(Table13[[#This Row],[Ticket ID]],'Sheet1 (2)'!A:A,1,FALSE)</f>
        <v>#N/A</v>
      </c>
      <c r="K19" s="1" t="e">
        <f>Table13[[#This Row],[Ticket ID]]-Table13[[#This Row],[Staff]]</f>
        <v>#VALUE!</v>
      </c>
      <c r="L19" s="1" t="e">
        <f>COUNTIF(Sheet1!#REF!,C:C)</f>
        <v>#REF!</v>
      </c>
    </row>
    <row r="20" spans="1:12" ht="12" x14ac:dyDescent="0.3">
      <c r="A20" s="2">
        <v>5823734</v>
      </c>
      <c r="B20" s="2" t="s">
        <v>14</v>
      </c>
      <c r="C20" s="2" t="s">
        <v>56</v>
      </c>
      <c r="D20" s="2" t="s">
        <v>54</v>
      </c>
      <c r="E20" s="2" t="s">
        <v>20</v>
      </c>
      <c r="F20" s="2" t="s">
        <v>20</v>
      </c>
      <c r="G20" s="2" t="s">
        <v>41</v>
      </c>
      <c r="H20" s="2" t="s">
        <v>12</v>
      </c>
      <c r="I20" s="2" t="s">
        <v>4</v>
      </c>
      <c r="J20" s="1" t="e">
        <f>VLOOKUP(Table13[[#This Row],[Ticket ID]],'Sheet1 (2)'!A:A,1,FALSE)</f>
        <v>#N/A</v>
      </c>
      <c r="K20" s="1" t="e">
        <f>Table13[[#This Row],[Ticket ID]]-Table13[[#This Row],[Staff]]</f>
        <v>#VALUE!</v>
      </c>
      <c r="L20" s="1" t="e">
        <f>COUNTIF(Sheet1!#REF!,C:C)</f>
        <v>#REF!</v>
      </c>
    </row>
    <row r="21" spans="1:12" ht="12" x14ac:dyDescent="0.3">
      <c r="A21" s="2">
        <v>5824029</v>
      </c>
      <c r="B21" s="2" t="s">
        <v>14</v>
      </c>
      <c r="C21" s="2" t="s">
        <v>56</v>
      </c>
      <c r="D21" s="2" t="s">
        <v>54</v>
      </c>
      <c r="E21" s="2" t="s">
        <v>20</v>
      </c>
      <c r="F21" s="2" t="s">
        <v>20</v>
      </c>
      <c r="G21" s="2" t="s">
        <v>41</v>
      </c>
      <c r="H21" s="2" t="s">
        <v>12</v>
      </c>
      <c r="I21" s="2" t="s">
        <v>4</v>
      </c>
      <c r="J21" s="1" t="e">
        <f>VLOOKUP(Table13[[#This Row],[Ticket ID]],'Sheet1 (2)'!A:A,1,FALSE)</f>
        <v>#N/A</v>
      </c>
      <c r="K21" s="1" t="e">
        <f>Table13[[#This Row],[Ticket ID]]-Table13[[#This Row],[Staff]]</f>
        <v>#VALUE!</v>
      </c>
      <c r="L21" s="1" t="e">
        <f>COUNTIF(Sheet1!#REF!,C:C)</f>
        <v>#REF!</v>
      </c>
    </row>
    <row r="22" spans="1:12" ht="12" x14ac:dyDescent="0.3">
      <c r="A22" s="2">
        <v>5826000</v>
      </c>
      <c r="B22" s="2" t="s">
        <v>14</v>
      </c>
      <c r="C22" s="2" t="s">
        <v>55</v>
      </c>
      <c r="D22" s="2" t="s">
        <v>53</v>
      </c>
      <c r="E22" s="2" t="s">
        <v>21</v>
      </c>
      <c r="F22" s="2" t="s">
        <v>21</v>
      </c>
      <c r="G22" s="2" t="s">
        <v>41</v>
      </c>
      <c r="H22" s="2" t="s">
        <v>12</v>
      </c>
      <c r="I22" s="2" t="s">
        <v>7</v>
      </c>
      <c r="J22" s="1" t="e">
        <f>VLOOKUP(Table13[[#This Row],[Ticket ID]],'Sheet1 (2)'!A:A,1,FALSE)</f>
        <v>#N/A</v>
      </c>
      <c r="K22" s="1" t="e">
        <f>Table13[[#This Row],[Ticket ID]]-Table13[[#This Row],[Staff]]</f>
        <v>#VALUE!</v>
      </c>
      <c r="L22" s="1" t="e">
        <f>COUNTIF(Sheet1!#REF!,C:C)</f>
        <v>#REF!</v>
      </c>
    </row>
    <row r="23" spans="1:12" ht="12" x14ac:dyDescent="0.3">
      <c r="A23" s="2">
        <v>5830166</v>
      </c>
      <c r="B23" s="2" t="s">
        <v>14</v>
      </c>
      <c r="C23" s="2" t="s">
        <v>56</v>
      </c>
      <c r="D23" s="2" t="s">
        <v>49</v>
      </c>
      <c r="E23" s="2" t="s">
        <v>27</v>
      </c>
      <c r="F23" s="2" t="s">
        <v>27</v>
      </c>
      <c r="G23" s="2" t="s">
        <v>41</v>
      </c>
      <c r="H23" s="2" t="s">
        <v>12</v>
      </c>
      <c r="I23" s="2" t="s">
        <v>7</v>
      </c>
      <c r="J23" s="1" t="e">
        <f>VLOOKUP(Table13[[#This Row],[Ticket ID]],'Sheet1 (2)'!A:A,1,FALSE)</f>
        <v>#N/A</v>
      </c>
      <c r="K23" s="1" t="e">
        <f>Table13[[#This Row],[Ticket ID]]-Table13[[#This Row],[Staff]]</f>
        <v>#VALUE!</v>
      </c>
      <c r="L23" s="1" t="e">
        <f>COUNTIF(Sheet1!#REF!,C:C)</f>
        <v>#REF!</v>
      </c>
    </row>
    <row r="24" spans="1:12" ht="12" x14ac:dyDescent="0.3">
      <c r="A24" s="2">
        <v>5728959</v>
      </c>
      <c r="B24" s="2" t="s">
        <v>16</v>
      </c>
      <c r="C24" s="2" t="s">
        <v>56</v>
      </c>
      <c r="D24" s="2" t="s">
        <v>50</v>
      </c>
      <c r="E24" s="2" t="s">
        <v>30</v>
      </c>
      <c r="F24" s="2" t="s">
        <v>29</v>
      </c>
      <c r="G24" s="2" t="s">
        <v>41</v>
      </c>
      <c r="H24" s="2" t="s">
        <v>10</v>
      </c>
      <c r="I24" s="2" t="s">
        <v>7</v>
      </c>
      <c r="J24" s="1" t="e">
        <f>VLOOKUP(Table13[[#This Row],[Ticket ID]],'Sheet1 (2)'!A:A,1,FALSE)</f>
        <v>#N/A</v>
      </c>
      <c r="K24" s="1" t="e">
        <f>Table13[[#This Row],[Ticket ID]]-Table13[[#This Row],[Staff]]</f>
        <v>#VALUE!</v>
      </c>
      <c r="L24" s="1" t="e">
        <f>COUNTIF(Sheet1!#REF!,C:C)</f>
        <v>#REF!</v>
      </c>
    </row>
    <row r="25" spans="1:12" ht="12" x14ac:dyDescent="0.3">
      <c r="A25" s="2">
        <v>5792882</v>
      </c>
      <c r="B25" s="2" t="s">
        <v>16</v>
      </c>
      <c r="C25" s="2" t="s">
        <v>56</v>
      </c>
      <c r="D25" s="2" t="s">
        <v>51</v>
      </c>
      <c r="E25" s="2" t="s">
        <v>31</v>
      </c>
      <c r="F25" s="2" t="s">
        <v>36</v>
      </c>
      <c r="G25" s="2" t="s">
        <v>40</v>
      </c>
      <c r="H25" s="2" t="s">
        <v>10</v>
      </c>
      <c r="I25" s="2" t="s">
        <v>7</v>
      </c>
      <c r="J25" s="1" t="e">
        <f>VLOOKUP(Table13[[#This Row],[Ticket ID]],'Sheet1 (2)'!A:A,1,FALSE)</f>
        <v>#N/A</v>
      </c>
      <c r="K25" s="1" t="e">
        <f>Table13[[#This Row],[Ticket ID]]-Table13[[#This Row],[Staff]]</f>
        <v>#VALUE!</v>
      </c>
      <c r="L25" s="1" t="e">
        <f>COUNTIF(Sheet1!#REF!,C:C)</f>
        <v>#REF!</v>
      </c>
    </row>
    <row r="26" spans="1:12" ht="12" x14ac:dyDescent="0.3">
      <c r="A26" s="2">
        <v>5793601</v>
      </c>
      <c r="B26" s="2" t="s">
        <v>16</v>
      </c>
      <c r="C26" s="2" t="s">
        <v>55</v>
      </c>
      <c r="D26" s="2" t="s">
        <v>51</v>
      </c>
      <c r="E26" s="2" t="s">
        <v>33</v>
      </c>
      <c r="F26" s="2" t="s">
        <v>34</v>
      </c>
      <c r="G26" s="2" t="s">
        <v>40</v>
      </c>
      <c r="H26" s="2" t="s">
        <v>10</v>
      </c>
      <c r="I26" s="2" t="s">
        <v>7</v>
      </c>
      <c r="J26" s="1" t="e">
        <f>VLOOKUP(Table13[[#This Row],[Ticket ID]],'Sheet1 (2)'!A:A,1,FALSE)</f>
        <v>#N/A</v>
      </c>
      <c r="K26" s="1" t="e">
        <f>Table13[[#This Row],[Ticket ID]]-Table13[[#This Row],[Staff]]</f>
        <v>#VALUE!</v>
      </c>
      <c r="L26" s="1" t="e">
        <f>COUNTIF(Sheet1!#REF!,C:C)</f>
        <v>#REF!</v>
      </c>
    </row>
    <row r="27" spans="1:12" ht="12" x14ac:dyDescent="0.3">
      <c r="A27" s="2">
        <v>5797744</v>
      </c>
      <c r="B27" s="2" t="s">
        <v>16</v>
      </c>
      <c r="C27" s="2" t="s">
        <v>56</v>
      </c>
      <c r="D27" s="2" t="s">
        <v>53</v>
      </c>
      <c r="E27" s="2" t="s">
        <v>38</v>
      </c>
      <c r="F27" s="2" t="s">
        <v>21</v>
      </c>
      <c r="G27" s="2" t="s">
        <v>40</v>
      </c>
      <c r="H27" s="2" t="s">
        <v>10</v>
      </c>
      <c r="I27" s="2" t="s">
        <v>7</v>
      </c>
      <c r="J27" s="1" t="e">
        <f>VLOOKUP(Table13[[#This Row],[Ticket ID]],'Sheet1 (2)'!A:A,1,FALSE)</f>
        <v>#N/A</v>
      </c>
      <c r="K27" s="1" t="e">
        <f>Table13[[#This Row],[Ticket ID]]-Table13[[#This Row],[Staff]]</f>
        <v>#VALUE!</v>
      </c>
      <c r="L27" s="1" t="e">
        <f>COUNTIF(Sheet1!#REF!,C:C)</f>
        <v>#REF!</v>
      </c>
    </row>
    <row r="28" spans="1:12" ht="12" x14ac:dyDescent="0.3">
      <c r="A28" s="2">
        <v>5808043</v>
      </c>
      <c r="B28" s="2" t="s">
        <v>16</v>
      </c>
      <c r="C28" s="2" t="s">
        <v>56</v>
      </c>
      <c r="D28" s="2" t="s">
        <v>47</v>
      </c>
      <c r="E28" s="2" t="s">
        <v>35</v>
      </c>
      <c r="F28" s="2" t="s">
        <v>34</v>
      </c>
      <c r="G28" s="2" t="s">
        <v>40</v>
      </c>
      <c r="H28" s="2" t="s">
        <v>10</v>
      </c>
      <c r="I28" s="2" t="s">
        <v>7</v>
      </c>
      <c r="J28" s="1" t="e">
        <f>VLOOKUP(Table13[[#This Row],[Ticket ID]],'Sheet1 (2)'!A:A,1,FALSE)</f>
        <v>#N/A</v>
      </c>
      <c r="K28" s="1" t="e">
        <f>Table13[[#This Row],[Ticket ID]]-Table13[[#This Row],[Staff]]</f>
        <v>#VALUE!</v>
      </c>
      <c r="L28" s="1" t="e">
        <f>COUNTIF(Sheet1!#REF!,C:C)</f>
        <v>#REF!</v>
      </c>
    </row>
    <row r="29" spans="1:12" ht="12" x14ac:dyDescent="0.3">
      <c r="A29" s="2">
        <v>5808611</v>
      </c>
      <c r="B29" s="2" t="s">
        <v>16</v>
      </c>
      <c r="C29" s="2" t="s">
        <v>55</v>
      </c>
      <c r="D29" s="2" t="s">
        <v>49</v>
      </c>
      <c r="E29" s="2" t="s">
        <v>37</v>
      </c>
      <c r="F29" s="2" t="s">
        <v>22</v>
      </c>
      <c r="G29" s="2" t="s">
        <v>40</v>
      </c>
      <c r="H29" s="2" t="s">
        <v>10</v>
      </c>
      <c r="I29" s="2" t="s">
        <v>7</v>
      </c>
      <c r="J29" s="1" t="e">
        <f>VLOOKUP(Table13[[#This Row],[Ticket ID]],'Sheet1 (2)'!A:A,1,FALSE)</f>
        <v>#N/A</v>
      </c>
      <c r="K29" s="1" t="e">
        <f>Table13[[#This Row],[Ticket ID]]-Table13[[#This Row],[Staff]]</f>
        <v>#VALUE!</v>
      </c>
      <c r="L29" s="1" t="e">
        <f>COUNTIF(Sheet1!#REF!,C:C)</f>
        <v>#REF!</v>
      </c>
    </row>
    <row r="30" spans="1:12" ht="12" x14ac:dyDescent="0.3">
      <c r="A30" s="2">
        <v>5809876</v>
      </c>
      <c r="B30" s="2" t="s">
        <v>16</v>
      </c>
      <c r="C30" s="2" t="s">
        <v>55</v>
      </c>
      <c r="D30" s="2" t="s">
        <v>49</v>
      </c>
      <c r="E30" s="2" t="s">
        <v>37</v>
      </c>
      <c r="F30" s="2" t="s">
        <v>25</v>
      </c>
      <c r="G30" s="2" t="s">
        <v>40</v>
      </c>
      <c r="H30" s="2" t="s">
        <v>10</v>
      </c>
      <c r="I30" s="2" t="s">
        <v>4</v>
      </c>
      <c r="J30" s="1" t="e">
        <f>VLOOKUP(Table13[[#This Row],[Ticket ID]],'Sheet1 (2)'!A:A,1,FALSE)</f>
        <v>#N/A</v>
      </c>
      <c r="K30" s="1" t="e">
        <f>Table13[[#This Row],[Ticket ID]]-Table13[[#This Row],[Staff]]</f>
        <v>#VALUE!</v>
      </c>
      <c r="L30" s="1" t="e">
        <f>COUNTIF(Sheet1!#REF!,C:C)</f>
        <v>#REF!</v>
      </c>
    </row>
    <row r="31" spans="1:12" ht="12" x14ac:dyDescent="0.3">
      <c r="A31" s="2">
        <v>5809920</v>
      </c>
      <c r="B31" s="2" t="s">
        <v>16</v>
      </c>
      <c r="C31" s="2" t="s">
        <v>55</v>
      </c>
      <c r="D31" s="2" t="s">
        <v>49</v>
      </c>
      <c r="E31" s="2" t="s">
        <v>37</v>
      </c>
      <c r="F31" s="2" t="s">
        <v>39</v>
      </c>
      <c r="G31" s="2" t="s">
        <v>40</v>
      </c>
      <c r="H31" s="2" t="s">
        <v>10</v>
      </c>
      <c r="I31" s="2" t="s">
        <v>4</v>
      </c>
      <c r="J31" s="1" t="e">
        <f>VLOOKUP(Table13[[#This Row],[Ticket ID]],'Sheet1 (2)'!A:A,1,FALSE)</f>
        <v>#N/A</v>
      </c>
      <c r="K31" s="1" t="e">
        <f>Table13[[#This Row],[Ticket ID]]-Table13[[#This Row],[Staff]]</f>
        <v>#VALUE!</v>
      </c>
      <c r="L31" s="1" t="e">
        <f>COUNTIF(Sheet1!#REF!,C:C)</f>
        <v>#REF!</v>
      </c>
    </row>
    <row r="32" spans="1:12" ht="12" x14ac:dyDescent="0.3">
      <c r="A32" s="2">
        <v>5811383</v>
      </c>
      <c r="B32" s="2" t="s">
        <v>16</v>
      </c>
      <c r="C32" s="2" t="s">
        <v>55</v>
      </c>
      <c r="D32" s="2" t="s">
        <v>51</v>
      </c>
      <c r="E32" s="2" t="s">
        <v>32</v>
      </c>
      <c r="F32" s="2" t="s">
        <v>27</v>
      </c>
      <c r="G32" s="2" t="s">
        <v>40</v>
      </c>
      <c r="H32" s="2" t="s">
        <v>10</v>
      </c>
      <c r="I32" s="2" t="s">
        <v>7</v>
      </c>
      <c r="J32" s="1" t="e">
        <f>VLOOKUP(Table13[[#This Row],[Ticket ID]],'Sheet1 (2)'!A:A,1,FALSE)</f>
        <v>#N/A</v>
      </c>
      <c r="K32" s="1" t="e">
        <f>Table13[[#This Row],[Ticket ID]]-Table13[[#This Row],[Staff]]</f>
        <v>#VALUE!</v>
      </c>
      <c r="L32" s="1" t="e">
        <f>COUNTIF(Sheet1!#REF!,C:C)</f>
        <v>#REF!</v>
      </c>
    </row>
    <row r="33" spans="1:12" ht="12" x14ac:dyDescent="0.3">
      <c r="A33" s="2">
        <v>5812326</v>
      </c>
      <c r="B33" s="2" t="s">
        <v>16</v>
      </c>
      <c r="C33" s="2" t="s">
        <v>56</v>
      </c>
      <c r="D33" s="2" t="s">
        <v>49</v>
      </c>
      <c r="E33" s="2" t="s">
        <v>32</v>
      </c>
      <c r="F33" s="2" t="s">
        <v>32</v>
      </c>
      <c r="G33" s="2" t="s">
        <v>40</v>
      </c>
      <c r="H33" s="2" t="s">
        <v>10</v>
      </c>
      <c r="I33" s="2" t="s">
        <v>7</v>
      </c>
      <c r="J33" s="1" t="e">
        <f>VLOOKUP(Table13[[#This Row],[Ticket ID]],'Sheet1 (2)'!A:A,1,FALSE)</f>
        <v>#N/A</v>
      </c>
      <c r="K33" s="1" t="e">
        <f>Table13[[#This Row],[Ticket ID]]-Table13[[#This Row],[Staff]]</f>
        <v>#VALUE!</v>
      </c>
      <c r="L33" s="1" t="e">
        <f>COUNTIF(Sheet1!#REF!,C:C)</f>
        <v>#REF!</v>
      </c>
    </row>
    <row r="34" spans="1:12" ht="12" x14ac:dyDescent="0.3">
      <c r="A34" s="2">
        <v>5812346</v>
      </c>
      <c r="B34" s="2" t="s">
        <v>16</v>
      </c>
      <c r="C34" s="2" t="s">
        <v>56</v>
      </c>
      <c r="D34" s="2" t="s">
        <v>49</v>
      </c>
      <c r="E34" s="2" t="s">
        <v>32</v>
      </c>
      <c r="F34" s="2" t="s">
        <v>34</v>
      </c>
      <c r="G34" s="2" t="s">
        <v>40</v>
      </c>
      <c r="H34" s="2" t="s">
        <v>10</v>
      </c>
      <c r="I34" s="2" t="s">
        <v>7</v>
      </c>
      <c r="J34" s="1" t="e">
        <f>VLOOKUP(Table13[[#This Row],[Ticket ID]],'Sheet1 (2)'!A:A,1,FALSE)</f>
        <v>#N/A</v>
      </c>
      <c r="K34" s="1" t="e">
        <f>Table13[[#This Row],[Ticket ID]]-Table13[[#This Row],[Staff]]</f>
        <v>#VALUE!</v>
      </c>
      <c r="L34" s="1" t="e">
        <f>COUNTIF(Sheet1!#REF!,C:C)</f>
        <v>#REF!</v>
      </c>
    </row>
    <row r="35" spans="1:12" ht="12" x14ac:dyDescent="0.3">
      <c r="A35" s="2">
        <v>5813334</v>
      </c>
      <c r="B35" s="2" t="s">
        <v>16</v>
      </c>
      <c r="C35" s="2" t="s">
        <v>56</v>
      </c>
      <c r="D35" s="2" t="s">
        <v>46</v>
      </c>
      <c r="E35" s="2" t="s">
        <v>24</v>
      </c>
      <c r="F35" s="2" t="s">
        <v>24</v>
      </c>
      <c r="G35" s="2" t="s">
        <v>40</v>
      </c>
      <c r="H35" s="2" t="s">
        <v>10</v>
      </c>
      <c r="I35" s="2" t="s">
        <v>7</v>
      </c>
      <c r="J35" s="1" t="e">
        <f>VLOOKUP(Table13[[#This Row],[Ticket ID]],'Sheet1 (2)'!A:A,1,FALSE)</f>
        <v>#N/A</v>
      </c>
      <c r="K35" s="1" t="e">
        <f>Table13[[#This Row],[Ticket ID]]-Table13[[#This Row],[Staff]]</f>
        <v>#VALUE!</v>
      </c>
      <c r="L35" s="1" t="e">
        <f>COUNTIF(Sheet1!#REF!,C:C)</f>
        <v>#REF!</v>
      </c>
    </row>
    <row r="36" spans="1:12" ht="12" x14ac:dyDescent="0.3">
      <c r="A36" s="2">
        <v>5814930</v>
      </c>
      <c r="B36" s="2" t="s">
        <v>16</v>
      </c>
      <c r="C36" s="2" t="s">
        <v>56</v>
      </c>
      <c r="D36" s="2" t="s">
        <v>49</v>
      </c>
      <c r="E36" s="2" t="s">
        <v>19</v>
      </c>
      <c r="F36" s="2" t="s">
        <v>19</v>
      </c>
      <c r="G36" s="2" t="s">
        <v>40</v>
      </c>
      <c r="H36" s="2" t="s">
        <v>10</v>
      </c>
      <c r="I36" s="2" t="s">
        <v>7</v>
      </c>
      <c r="J36" s="1" t="e">
        <f>VLOOKUP(Table13[[#This Row],[Ticket ID]],'Sheet1 (2)'!A:A,1,FALSE)</f>
        <v>#N/A</v>
      </c>
      <c r="K36" s="1" t="e">
        <f>Table13[[#This Row],[Ticket ID]]-Table13[[#This Row],[Staff]]</f>
        <v>#VALUE!</v>
      </c>
      <c r="L36" s="1" t="e">
        <f>COUNTIF(Sheet1!#REF!,C:C)</f>
        <v>#REF!</v>
      </c>
    </row>
    <row r="37" spans="1:12" ht="12" x14ac:dyDescent="0.3">
      <c r="A37" s="2">
        <v>5815151</v>
      </c>
      <c r="B37" s="2" t="s">
        <v>16</v>
      </c>
      <c r="C37" s="2" t="s">
        <v>56</v>
      </c>
      <c r="D37" s="2" t="s">
        <v>49</v>
      </c>
      <c r="E37" s="2" t="s">
        <v>19</v>
      </c>
      <c r="F37" s="2" t="s">
        <v>21</v>
      </c>
      <c r="G37" s="2" t="s">
        <v>40</v>
      </c>
      <c r="H37" s="2" t="s">
        <v>10</v>
      </c>
      <c r="I37" s="2" t="s">
        <v>7</v>
      </c>
      <c r="J37" s="1" t="e">
        <f>VLOOKUP(Table13[[#This Row],[Ticket ID]],'Sheet1 (2)'!A:A,1,FALSE)</f>
        <v>#N/A</v>
      </c>
      <c r="K37" s="1" t="e">
        <f>Table13[[#This Row],[Ticket ID]]-Table13[[#This Row],[Staff]]</f>
        <v>#VALUE!</v>
      </c>
      <c r="L37" s="1" t="e">
        <f>COUNTIF(Sheet1!#REF!,C:C)</f>
        <v>#REF!</v>
      </c>
    </row>
    <row r="38" spans="1:12" ht="12" x14ac:dyDescent="0.3">
      <c r="A38" s="2">
        <v>5815235</v>
      </c>
      <c r="B38" s="2" t="s">
        <v>16</v>
      </c>
      <c r="C38" s="2" t="s">
        <v>56</v>
      </c>
      <c r="D38" s="2" t="s">
        <v>49</v>
      </c>
      <c r="E38" s="2" t="s">
        <v>19</v>
      </c>
      <c r="F38" s="2" t="s">
        <v>20</v>
      </c>
      <c r="G38" s="2" t="s">
        <v>40</v>
      </c>
      <c r="H38" s="2" t="s">
        <v>10</v>
      </c>
      <c r="I38" s="2" t="s">
        <v>7</v>
      </c>
      <c r="J38" s="1" t="e">
        <f>VLOOKUP(Table13[[#This Row],[Ticket ID]],'Sheet1 (2)'!A:A,1,FALSE)</f>
        <v>#N/A</v>
      </c>
      <c r="K38" s="1" t="e">
        <f>Table13[[#This Row],[Ticket ID]]-Table13[[#This Row],[Staff]]</f>
        <v>#VALUE!</v>
      </c>
      <c r="L38" s="1" t="e">
        <f>COUNTIF(Sheet1!#REF!,C:C)</f>
        <v>#REF!</v>
      </c>
    </row>
    <row r="39" spans="1:12" ht="12" x14ac:dyDescent="0.3">
      <c r="A39" s="2">
        <v>5816377</v>
      </c>
      <c r="B39" s="2" t="s">
        <v>16</v>
      </c>
      <c r="C39" s="2" t="s">
        <v>56</v>
      </c>
      <c r="D39" s="2" t="s">
        <v>49</v>
      </c>
      <c r="E39" s="2" t="s">
        <v>19</v>
      </c>
      <c r="F39" s="2" t="s">
        <v>19</v>
      </c>
      <c r="G39" s="2" t="s">
        <v>40</v>
      </c>
      <c r="H39" s="2" t="s">
        <v>10</v>
      </c>
      <c r="I39" s="2" t="s">
        <v>7</v>
      </c>
      <c r="J39" s="1" t="e">
        <f>VLOOKUP(Table13[[#This Row],[Ticket ID]],'Sheet1 (2)'!A:A,1,FALSE)</f>
        <v>#N/A</v>
      </c>
      <c r="K39" s="1" t="e">
        <f>Table13[[#This Row],[Ticket ID]]-Table13[[#This Row],[Staff]]</f>
        <v>#VALUE!</v>
      </c>
      <c r="L39" s="1" t="e">
        <f>COUNTIF(Sheet1!#REF!,C:C)</f>
        <v>#REF!</v>
      </c>
    </row>
    <row r="40" spans="1:12" ht="12" x14ac:dyDescent="0.3">
      <c r="A40" s="2">
        <v>5818539</v>
      </c>
      <c r="B40" s="2" t="s">
        <v>16</v>
      </c>
      <c r="C40" s="2" t="s">
        <v>56</v>
      </c>
      <c r="D40" s="2" t="s">
        <v>51</v>
      </c>
      <c r="E40" s="2" t="s">
        <v>25</v>
      </c>
      <c r="F40" s="2" t="s">
        <v>27</v>
      </c>
      <c r="G40" s="2" t="s">
        <v>40</v>
      </c>
      <c r="H40" s="2" t="s">
        <v>10</v>
      </c>
      <c r="I40" s="2" t="s">
        <v>7</v>
      </c>
      <c r="J40" s="1" t="e">
        <f>VLOOKUP(Table13[[#This Row],[Ticket ID]],'Sheet1 (2)'!A:A,1,FALSE)</f>
        <v>#N/A</v>
      </c>
      <c r="K40" s="1" t="e">
        <f>Table13[[#This Row],[Ticket ID]]-Table13[[#This Row],[Staff]]</f>
        <v>#VALUE!</v>
      </c>
      <c r="L40" s="1" t="e">
        <f>COUNTIF(Sheet1!#REF!,C:C)</f>
        <v>#REF!</v>
      </c>
    </row>
    <row r="41" spans="1:12" ht="12" x14ac:dyDescent="0.3">
      <c r="A41" s="2">
        <v>5819224</v>
      </c>
      <c r="B41" s="2" t="s">
        <v>16</v>
      </c>
      <c r="C41" s="2" t="s">
        <v>56</v>
      </c>
      <c r="D41" s="2" t="s">
        <v>49</v>
      </c>
      <c r="E41" s="2" t="s">
        <v>22</v>
      </c>
      <c r="F41" s="2" t="s">
        <v>22</v>
      </c>
      <c r="G41" s="2" t="s">
        <v>40</v>
      </c>
      <c r="H41" s="2" t="s">
        <v>10</v>
      </c>
      <c r="I41" s="2" t="s">
        <v>4</v>
      </c>
      <c r="J41" s="1" t="e">
        <f>VLOOKUP(Table13[[#This Row],[Ticket ID]],'Sheet1 (2)'!A:A,1,FALSE)</f>
        <v>#N/A</v>
      </c>
      <c r="K41" s="1" t="e">
        <f>Table13[[#This Row],[Ticket ID]]-Table13[[#This Row],[Staff]]</f>
        <v>#VALUE!</v>
      </c>
      <c r="L41" s="1" t="e">
        <f>COUNTIF(Sheet1!#REF!,C:C)</f>
        <v>#REF!</v>
      </c>
    </row>
    <row r="42" spans="1:12" ht="12" x14ac:dyDescent="0.3">
      <c r="A42" s="2">
        <v>5819380</v>
      </c>
      <c r="B42" s="2" t="s">
        <v>16</v>
      </c>
      <c r="C42" s="2" t="s">
        <v>55</v>
      </c>
      <c r="D42" s="2" t="s">
        <v>45</v>
      </c>
      <c r="E42" s="2" t="s">
        <v>22</v>
      </c>
      <c r="F42" s="2" t="s">
        <v>34</v>
      </c>
      <c r="G42" s="2" t="s">
        <v>40</v>
      </c>
      <c r="H42" s="2" t="s">
        <v>10</v>
      </c>
      <c r="I42" s="2" t="s">
        <v>4</v>
      </c>
      <c r="J42" s="1" t="e">
        <f>VLOOKUP(Table13[[#This Row],[Ticket ID]],'Sheet1 (2)'!A:A,1,FALSE)</f>
        <v>#N/A</v>
      </c>
      <c r="K42" s="1" t="e">
        <f>Table13[[#This Row],[Ticket ID]]-Table13[[#This Row],[Staff]]</f>
        <v>#VALUE!</v>
      </c>
      <c r="L42" s="1" t="e">
        <f>COUNTIF(Sheet1!#REF!,C:C)</f>
        <v>#REF!</v>
      </c>
    </row>
    <row r="43" spans="1:12" ht="12" x14ac:dyDescent="0.3">
      <c r="A43" s="2">
        <v>5820018</v>
      </c>
      <c r="B43" s="2" t="s">
        <v>16</v>
      </c>
      <c r="C43" s="2" t="s">
        <v>56</v>
      </c>
      <c r="D43" s="2" t="s">
        <v>49</v>
      </c>
      <c r="E43" s="2" t="s">
        <v>22</v>
      </c>
      <c r="F43" s="2" t="s">
        <v>21</v>
      </c>
      <c r="G43" s="2" t="s">
        <v>40</v>
      </c>
      <c r="H43" s="2" t="s">
        <v>10</v>
      </c>
      <c r="I43" s="2" t="s">
        <v>4</v>
      </c>
      <c r="J43" s="1" t="e">
        <f>VLOOKUP(Table13[[#This Row],[Ticket ID]],'Sheet1 (2)'!A:A,1,FALSE)</f>
        <v>#N/A</v>
      </c>
      <c r="K43" s="1" t="e">
        <f>Table13[[#This Row],[Ticket ID]]-Table13[[#This Row],[Staff]]</f>
        <v>#VALUE!</v>
      </c>
      <c r="L43" s="1" t="e">
        <f>COUNTIF(Sheet1!#REF!,C:C)</f>
        <v>#REF!</v>
      </c>
    </row>
    <row r="44" spans="1:12" ht="12" x14ac:dyDescent="0.3">
      <c r="A44" s="2">
        <v>5821146</v>
      </c>
      <c r="B44" s="2" t="s">
        <v>16</v>
      </c>
      <c r="C44" s="2" t="s">
        <v>56</v>
      </c>
      <c r="D44" s="2" t="s">
        <v>48</v>
      </c>
      <c r="E44" s="2" t="s">
        <v>36</v>
      </c>
      <c r="F44" s="2" t="s">
        <v>29</v>
      </c>
      <c r="G44" s="2" t="s">
        <v>40</v>
      </c>
      <c r="H44" s="2" t="s">
        <v>9</v>
      </c>
      <c r="I44" s="2" t="s">
        <v>4</v>
      </c>
      <c r="J44" s="1" t="e">
        <f>VLOOKUP(Table13[[#This Row],[Ticket ID]],'Sheet1 (2)'!A:A,1,FALSE)</f>
        <v>#N/A</v>
      </c>
      <c r="K44" s="1" t="e">
        <f>Table13[[#This Row],[Ticket ID]]-Table13[[#This Row],[Staff]]</f>
        <v>#VALUE!</v>
      </c>
      <c r="L44" s="1" t="e">
        <f>COUNTIF(Sheet1!#REF!,C:C)</f>
        <v>#REF!</v>
      </c>
    </row>
    <row r="45" spans="1:12" ht="12" x14ac:dyDescent="0.3">
      <c r="A45" s="2">
        <v>5822100</v>
      </c>
      <c r="B45" s="2" t="s">
        <v>16</v>
      </c>
      <c r="C45" s="2" t="s">
        <v>56</v>
      </c>
      <c r="D45" s="2" t="s">
        <v>51</v>
      </c>
      <c r="E45" s="2" t="s">
        <v>34</v>
      </c>
      <c r="F45" s="2" t="s">
        <v>34</v>
      </c>
      <c r="G45" s="2" t="s">
        <v>40</v>
      </c>
      <c r="H45" s="2" t="s">
        <v>10</v>
      </c>
      <c r="I45" s="2" t="s">
        <v>4</v>
      </c>
      <c r="J45" s="1" t="e">
        <f>VLOOKUP(Table13[[#This Row],[Ticket ID]],'Sheet1 (2)'!A:A,1,FALSE)</f>
        <v>#N/A</v>
      </c>
      <c r="K45" s="1" t="e">
        <f>Table13[[#This Row],[Ticket ID]]-Table13[[#This Row],[Staff]]</f>
        <v>#VALUE!</v>
      </c>
      <c r="L45" s="1" t="e">
        <f>COUNTIF(Sheet1!#REF!,C:C)</f>
        <v>#REF!</v>
      </c>
    </row>
    <row r="46" spans="1:12" ht="12" x14ac:dyDescent="0.3">
      <c r="A46" s="2">
        <v>5823098</v>
      </c>
      <c r="B46" s="2" t="s">
        <v>16</v>
      </c>
      <c r="C46" s="2" t="s">
        <v>56</v>
      </c>
      <c r="D46" s="2" t="s">
        <v>51</v>
      </c>
      <c r="E46" s="2" t="s">
        <v>34</v>
      </c>
      <c r="F46" s="2" t="s">
        <v>34</v>
      </c>
      <c r="G46" s="2" t="s">
        <v>40</v>
      </c>
      <c r="H46" s="2" t="s">
        <v>10</v>
      </c>
      <c r="I46" s="2" t="s">
        <v>4</v>
      </c>
      <c r="J46" s="1" t="e">
        <f>VLOOKUP(Table13[[#This Row],[Ticket ID]],'Sheet1 (2)'!A:A,1,FALSE)</f>
        <v>#N/A</v>
      </c>
      <c r="K46" s="1" t="e">
        <f>Table13[[#This Row],[Ticket ID]]-Table13[[#This Row],[Staff]]</f>
        <v>#VALUE!</v>
      </c>
      <c r="L46" s="1" t="e">
        <f>COUNTIF(Sheet1!#REF!,C:C)</f>
        <v>#REF!</v>
      </c>
    </row>
    <row r="47" spans="1:12" ht="12" x14ac:dyDescent="0.3">
      <c r="A47" s="2">
        <v>5823264</v>
      </c>
      <c r="B47" s="2" t="s">
        <v>16</v>
      </c>
      <c r="C47" s="2" t="s">
        <v>56</v>
      </c>
      <c r="D47" s="2" t="s">
        <v>49</v>
      </c>
      <c r="E47" s="2" t="s">
        <v>34</v>
      </c>
      <c r="F47" s="2" t="s">
        <v>34</v>
      </c>
      <c r="G47" s="2" t="s">
        <v>40</v>
      </c>
      <c r="H47" s="2" t="s">
        <v>10</v>
      </c>
      <c r="I47" s="2" t="s">
        <v>4</v>
      </c>
      <c r="J47" s="1" t="e">
        <f>VLOOKUP(Table13[[#This Row],[Ticket ID]],'Sheet1 (2)'!A:A,1,FALSE)</f>
        <v>#N/A</v>
      </c>
      <c r="K47" s="1" t="e">
        <f>Table13[[#This Row],[Ticket ID]]-Table13[[#This Row],[Staff]]</f>
        <v>#VALUE!</v>
      </c>
      <c r="L47" s="1" t="e">
        <f>COUNTIF(Sheet1!#REF!,C:C)</f>
        <v>#REF!</v>
      </c>
    </row>
    <row r="48" spans="1:12" ht="12" x14ac:dyDescent="0.3">
      <c r="A48" s="2">
        <v>5823473</v>
      </c>
      <c r="B48" s="2" t="s">
        <v>16</v>
      </c>
      <c r="C48" s="2" t="s">
        <v>56</v>
      </c>
      <c r="D48" s="2" t="s">
        <v>49</v>
      </c>
      <c r="E48" s="2" t="s">
        <v>34</v>
      </c>
      <c r="F48" s="2" t="s">
        <v>29</v>
      </c>
      <c r="G48" s="2" t="s">
        <v>40</v>
      </c>
      <c r="H48" s="2" t="s">
        <v>10</v>
      </c>
      <c r="I48" s="2" t="s">
        <v>4</v>
      </c>
      <c r="J48" s="1" t="e">
        <f>VLOOKUP(Table13[[#This Row],[Ticket ID]],'Sheet1 (2)'!A:A,1,FALSE)</f>
        <v>#N/A</v>
      </c>
      <c r="K48" s="1" t="e">
        <f>Table13[[#This Row],[Ticket ID]]-Table13[[#This Row],[Staff]]</f>
        <v>#VALUE!</v>
      </c>
      <c r="L48" s="1" t="e">
        <f>COUNTIF(Sheet1!#REF!,C:C)</f>
        <v>#REF!</v>
      </c>
    </row>
    <row r="49" spans="1:12" ht="12" x14ac:dyDescent="0.3">
      <c r="A49" s="2">
        <v>5823815</v>
      </c>
      <c r="B49" s="2" t="s">
        <v>16</v>
      </c>
      <c r="C49" s="2" t="s">
        <v>56</v>
      </c>
      <c r="D49" s="2" t="s">
        <v>49</v>
      </c>
      <c r="E49" s="2" t="s">
        <v>20</v>
      </c>
      <c r="F49" s="2" t="s">
        <v>27</v>
      </c>
      <c r="G49" s="2" t="s">
        <v>41</v>
      </c>
      <c r="H49" s="2" t="s">
        <v>10</v>
      </c>
      <c r="I49" s="2" t="s">
        <v>4</v>
      </c>
      <c r="J49" s="1" t="e">
        <f>VLOOKUP(Table13[[#This Row],[Ticket ID]],'Sheet1 (2)'!A:A,1,FALSE)</f>
        <v>#N/A</v>
      </c>
      <c r="K49" s="1" t="e">
        <f>Table13[[#This Row],[Ticket ID]]-Table13[[#This Row],[Staff]]</f>
        <v>#VALUE!</v>
      </c>
      <c r="L49" s="1" t="e">
        <f>COUNTIF(Sheet1!#REF!,C:C)</f>
        <v>#REF!</v>
      </c>
    </row>
    <row r="50" spans="1:12" ht="12" x14ac:dyDescent="0.3">
      <c r="A50" s="2">
        <v>5825501</v>
      </c>
      <c r="B50" s="2" t="s">
        <v>16</v>
      </c>
      <c r="C50" s="2" t="s">
        <v>56</v>
      </c>
      <c r="D50" s="2" t="s">
        <v>51</v>
      </c>
      <c r="E50" s="2" t="s">
        <v>21</v>
      </c>
      <c r="F50" s="2" t="s">
        <v>29</v>
      </c>
      <c r="G50" s="2" t="s">
        <v>41</v>
      </c>
      <c r="H50" s="2" t="s">
        <v>9</v>
      </c>
      <c r="I50" s="2" t="s">
        <v>4</v>
      </c>
      <c r="J50" s="1" t="e">
        <f>VLOOKUP(Table13[[#This Row],[Ticket ID]],'Sheet1 (2)'!A:A,1,FALSE)</f>
        <v>#N/A</v>
      </c>
      <c r="K50" s="1" t="e">
        <f>Table13[[#This Row],[Ticket ID]]-Table13[[#This Row],[Staff]]</f>
        <v>#VALUE!</v>
      </c>
      <c r="L50" s="1" t="e">
        <f>COUNTIF(Sheet1!#REF!,C:C)</f>
        <v>#REF!</v>
      </c>
    </row>
    <row r="51" spans="1:12" ht="12" x14ac:dyDescent="0.3">
      <c r="A51" s="2">
        <v>5825507</v>
      </c>
      <c r="B51" s="2" t="s">
        <v>16</v>
      </c>
      <c r="C51" s="2" t="s">
        <v>56</v>
      </c>
      <c r="D51" s="2" t="s">
        <v>51</v>
      </c>
      <c r="E51" s="2" t="s">
        <v>21</v>
      </c>
      <c r="F51" s="2" t="s">
        <v>29</v>
      </c>
      <c r="G51" s="2" t="s">
        <v>41</v>
      </c>
      <c r="H51" s="2" t="s">
        <v>9</v>
      </c>
      <c r="I51" s="2" t="s">
        <v>7</v>
      </c>
      <c r="J51" s="1" t="e">
        <f>VLOOKUP(Table13[[#This Row],[Ticket ID]],'Sheet1 (2)'!A:A,1,FALSE)</f>
        <v>#N/A</v>
      </c>
      <c r="K51" s="1" t="e">
        <f>Table13[[#This Row],[Ticket ID]]-Table13[[#This Row],[Staff]]</f>
        <v>#VALUE!</v>
      </c>
      <c r="L51" s="1" t="e">
        <f>COUNTIF(Sheet1!#REF!,C:C)</f>
        <v>#REF!</v>
      </c>
    </row>
    <row r="52" spans="1:12" ht="12" x14ac:dyDescent="0.3">
      <c r="A52" s="2">
        <v>5825704</v>
      </c>
      <c r="B52" s="2" t="s">
        <v>16</v>
      </c>
      <c r="C52" s="2" t="s">
        <v>56</v>
      </c>
      <c r="D52" s="2" t="s">
        <v>44</v>
      </c>
      <c r="E52" s="2" t="s">
        <v>21</v>
      </c>
      <c r="F52" s="2" t="s">
        <v>21</v>
      </c>
      <c r="G52" s="2" t="s">
        <v>41</v>
      </c>
      <c r="H52" s="2" t="s">
        <v>10</v>
      </c>
      <c r="I52" s="2" t="s">
        <v>7</v>
      </c>
      <c r="J52" s="1" t="e">
        <f>VLOOKUP(Table13[[#This Row],[Ticket ID]],'Sheet1 (2)'!A:A,1,FALSE)</f>
        <v>#N/A</v>
      </c>
      <c r="K52" s="1" t="e">
        <f>Table13[[#This Row],[Ticket ID]]-Table13[[#This Row],[Staff]]</f>
        <v>#VALUE!</v>
      </c>
      <c r="L52" s="1" t="e">
        <f>COUNTIF(Sheet1!#REF!,C:C)</f>
        <v>#REF!</v>
      </c>
    </row>
    <row r="53" spans="1:12" ht="12" x14ac:dyDescent="0.3">
      <c r="A53" s="2">
        <v>5825722</v>
      </c>
      <c r="B53" s="2" t="s">
        <v>16</v>
      </c>
      <c r="C53" s="2" t="s">
        <v>56</v>
      </c>
      <c r="D53" s="2" t="s">
        <v>44</v>
      </c>
      <c r="E53" s="2" t="s">
        <v>21</v>
      </c>
      <c r="F53" s="2" t="s">
        <v>21</v>
      </c>
      <c r="G53" s="2" t="s">
        <v>41</v>
      </c>
      <c r="H53" s="2" t="s">
        <v>10</v>
      </c>
      <c r="I53" s="2" t="s">
        <v>7</v>
      </c>
      <c r="J53" s="1" t="e">
        <f>VLOOKUP(Table13[[#This Row],[Ticket ID]],'Sheet1 (2)'!A:A,1,FALSE)</f>
        <v>#N/A</v>
      </c>
      <c r="K53" s="1" t="e">
        <f>Table13[[#This Row],[Ticket ID]]-Table13[[#This Row],[Staff]]</f>
        <v>#VALUE!</v>
      </c>
      <c r="L53" s="1" t="e">
        <f>COUNTIF(Sheet1!#REF!,C:C)</f>
        <v>#REF!</v>
      </c>
    </row>
    <row r="54" spans="1:12" ht="12" x14ac:dyDescent="0.3">
      <c r="A54" s="2">
        <v>5826287</v>
      </c>
      <c r="B54" s="2" t="s">
        <v>16</v>
      </c>
      <c r="C54" s="2" t="s">
        <v>56</v>
      </c>
      <c r="D54" s="2" t="s">
        <v>49</v>
      </c>
      <c r="E54" s="2" t="s">
        <v>21</v>
      </c>
      <c r="F54" s="2" t="s">
        <v>21</v>
      </c>
      <c r="G54" s="2" t="s">
        <v>41</v>
      </c>
      <c r="H54" s="2" t="s">
        <v>10</v>
      </c>
      <c r="I54" s="2" t="s">
        <v>4</v>
      </c>
      <c r="J54" s="1" t="e">
        <f>VLOOKUP(Table13[[#This Row],[Ticket ID]],'Sheet1 (2)'!A:A,1,FALSE)</f>
        <v>#N/A</v>
      </c>
      <c r="K54" s="1" t="e">
        <f>Table13[[#This Row],[Ticket ID]]-Table13[[#This Row],[Staff]]</f>
        <v>#VALUE!</v>
      </c>
      <c r="L54" s="1" t="e">
        <f>COUNTIF(Sheet1!#REF!,C:C)</f>
        <v>#REF!</v>
      </c>
    </row>
    <row r="55" spans="1:12" ht="12" x14ac:dyDescent="0.3">
      <c r="A55" s="2">
        <v>5826726</v>
      </c>
      <c r="B55" s="2" t="s">
        <v>16</v>
      </c>
      <c r="C55" s="2" t="s">
        <v>55</v>
      </c>
      <c r="D55" s="2" t="s">
        <v>49</v>
      </c>
      <c r="E55" s="2" t="s">
        <v>21</v>
      </c>
      <c r="F55" s="2" t="s">
        <v>21</v>
      </c>
      <c r="G55" s="2" t="s">
        <v>41</v>
      </c>
      <c r="H55" s="2" t="s">
        <v>10</v>
      </c>
      <c r="I55" s="2" t="s">
        <v>4</v>
      </c>
      <c r="J55" s="1" t="e">
        <f>VLOOKUP(Table13[[#This Row],[Ticket ID]],'Sheet1 (2)'!A:A,1,FALSE)</f>
        <v>#N/A</v>
      </c>
      <c r="K55" s="1" t="e">
        <f>Table13[[#This Row],[Ticket ID]]-Table13[[#This Row],[Staff]]</f>
        <v>#VALUE!</v>
      </c>
      <c r="L55" s="1" t="e">
        <f>COUNTIF(Sheet1!#REF!,C:C)</f>
        <v>#REF!</v>
      </c>
    </row>
    <row r="56" spans="1:12" ht="12" x14ac:dyDescent="0.3">
      <c r="A56" s="2">
        <v>5827738</v>
      </c>
      <c r="B56" s="2" t="s">
        <v>16</v>
      </c>
      <c r="C56" s="2" t="s">
        <v>56</v>
      </c>
      <c r="D56" s="2" t="s">
        <v>46</v>
      </c>
      <c r="E56" s="2" t="s">
        <v>29</v>
      </c>
      <c r="F56" s="2" t="s">
        <v>29</v>
      </c>
      <c r="G56" s="2" t="s">
        <v>41</v>
      </c>
      <c r="H56" s="2" t="s">
        <v>10</v>
      </c>
      <c r="I56" s="2" t="s">
        <v>4</v>
      </c>
      <c r="J56" s="1" t="e">
        <f>VLOOKUP(Table13[[#This Row],[Ticket ID]],'Sheet1 (2)'!A:A,1,FALSE)</f>
        <v>#N/A</v>
      </c>
      <c r="K56" s="1" t="e">
        <f>Table13[[#This Row],[Ticket ID]]-Table13[[#This Row],[Staff]]</f>
        <v>#VALUE!</v>
      </c>
      <c r="L56" s="1" t="e">
        <f>COUNTIF(Sheet1!#REF!,C:C)</f>
        <v>#REF!</v>
      </c>
    </row>
    <row r="57" spans="1:12" ht="12" x14ac:dyDescent="0.3">
      <c r="A57" s="2">
        <v>5827906</v>
      </c>
      <c r="B57" s="2" t="s">
        <v>16</v>
      </c>
      <c r="C57" s="2" t="s">
        <v>56</v>
      </c>
      <c r="D57" s="2" t="s">
        <v>49</v>
      </c>
      <c r="E57" s="2" t="s">
        <v>29</v>
      </c>
      <c r="F57" s="2" t="s">
        <v>29</v>
      </c>
      <c r="G57" s="2" t="s">
        <v>41</v>
      </c>
      <c r="H57" s="2" t="s">
        <v>10</v>
      </c>
      <c r="I57" s="2" t="s">
        <v>4</v>
      </c>
      <c r="J57" s="1" t="e">
        <f>VLOOKUP(Table13[[#This Row],[Ticket ID]],'Sheet1 (2)'!A:A,1,FALSE)</f>
        <v>#N/A</v>
      </c>
      <c r="K57" s="1" t="e">
        <f>Table13[[#This Row],[Ticket ID]]-Table13[[#This Row],[Staff]]</f>
        <v>#VALUE!</v>
      </c>
      <c r="L57" s="1" t="e">
        <f>COUNTIF(Sheet1!#REF!,C:C)</f>
        <v>#REF!</v>
      </c>
    </row>
    <row r="58" spans="1:12" ht="12" x14ac:dyDescent="0.3">
      <c r="A58" s="2">
        <v>5829035</v>
      </c>
      <c r="B58" s="2" t="s">
        <v>16</v>
      </c>
      <c r="C58" s="2" t="s">
        <v>55</v>
      </c>
      <c r="D58" s="2" t="s">
        <v>51</v>
      </c>
      <c r="E58" s="2" t="s">
        <v>29</v>
      </c>
      <c r="F58" s="2" t="s">
        <v>29</v>
      </c>
      <c r="G58" s="2" t="s">
        <v>41</v>
      </c>
      <c r="H58" s="2" t="s">
        <v>10</v>
      </c>
      <c r="I58" s="2" t="s">
        <v>4</v>
      </c>
      <c r="J58" s="1" t="e">
        <f>VLOOKUP(Table13[[#This Row],[Ticket ID]],'Sheet1 (2)'!A:A,1,FALSE)</f>
        <v>#N/A</v>
      </c>
      <c r="K58" s="1" t="e">
        <f>Table13[[#This Row],[Ticket ID]]-Table13[[#This Row],[Staff]]</f>
        <v>#VALUE!</v>
      </c>
      <c r="L58" s="1" t="e">
        <f>COUNTIF(Sheet1!#REF!,C:C)</f>
        <v>#REF!</v>
      </c>
    </row>
    <row r="59" spans="1:12" ht="12" x14ac:dyDescent="0.3">
      <c r="A59" s="2">
        <v>5829323</v>
      </c>
      <c r="B59" s="2" t="s">
        <v>16</v>
      </c>
      <c r="C59" s="2" t="s">
        <v>55</v>
      </c>
      <c r="D59" s="2" t="s">
        <v>51</v>
      </c>
      <c r="E59" s="2" t="s">
        <v>27</v>
      </c>
      <c r="F59" s="2" t="s">
        <v>27</v>
      </c>
      <c r="G59" s="2" t="s">
        <v>41</v>
      </c>
      <c r="H59" s="2" t="s">
        <v>10</v>
      </c>
      <c r="I59" s="2" t="s">
        <v>4</v>
      </c>
      <c r="J59" s="1" t="e">
        <f>VLOOKUP(Table13[[#This Row],[Ticket ID]],'Sheet1 (2)'!A:A,1,FALSE)</f>
        <v>#N/A</v>
      </c>
      <c r="K59" s="1" t="e">
        <f>Table13[[#This Row],[Ticket ID]]-Table13[[#This Row],[Staff]]</f>
        <v>#VALUE!</v>
      </c>
      <c r="L59" s="1" t="e">
        <f>COUNTIF(Sheet1!#REF!,C:C)</f>
        <v>#REF!</v>
      </c>
    </row>
    <row r="60" spans="1:12" ht="12" x14ac:dyDescent="0.3">
      <c r="A60" s="2">
        <v>5829367</v>
      </c>
      <c r="B60" s="2" t="s">
        <v>16</v>
      </c>
      <c r="C60" s="2" t="s">
        <v>55</v>
      </c>
      <c r="D60" s="2" t="s">
        <v>51</v>
      </c>
      <c r="E60" s="2" t="s">
        <v>27</v>
      </c>
      <c r="F60" s="2" t="s">
        <v>27</v>
      </c>
      <c r="G60" s="2" t="s">
        <v>41</v>
      </c>
      <c r="H60" s="2" t="s">
        <v>10</v>
      </c>
      <c r="I60" s="2" t="s">
        <v>4</v>
      </c>
      <c r="J60" s="1" t="e">
        <f>VLOOKUP(Table13[[#This Row],[Ticket ID]],'Sheet1 (2)'!A:A,1,FALSE)</f>
        <v>#N/A</v>
      </c>
      <c r="K60" s="1" t="e">
        <f>Table13[[#This Row],[Ticket ID]]-Table13[[#This Row],[Staff]]</f>
        <v>#VALUE!</v>
      </c>
      <c r="L60" s="1" t="e">
        <f>COUNTIF(Sheet1!#REF!,C:C)</f>
        <v>#REF!</v>
      </c>
    </row>
    <row r="61" spans="1:12" ht="12" x14ac:dyDescent="0.3">
      <c r="A61" s="2">
        <v>5829513</v>
      </c>
      <c r="B61" s="2" t="s">
        <v>16</v>
      </c>
      <c r="C61" s="2" t="s">
        <v>55</v>
      </c>
      <c r="D61" s="2" t="s">
        <v>51</v>
      </c>
      <c r="E61" s="2" t="s">
        <v>27</v>
      </c>
      <c r="F61" s="2" t="s">
        <v>27</v>
      </c>
      <c r="G61" s="2" t="s">
        <v>41</v>
      </c>
      <c r="H61" s="2" t="s">
        <v>10</v>
      </c>
      <c r="I61" s="2" t="s">
        <v>4</v>
      </c>
      <c r="J61" s="1" t="e">
        <f>VLOOKUP(Table13[[#This Row],[Ticket ID]],'Sheet1 (2)'!A:A,1,FALSE)</f>
        <v>#N/A</v>
      </c>
      <c r="K61" s="1" t="e">
        <f>Table13[[#This Row],[Ticket ID]]-Table13[[#This Row],[Staff]]</f>
        <v>#VALUE!</v>
      </c>
      <c r="L61" s="1" t="e">
        <f>COUNTIF(Sheet1!#REF!,C:C)</f>
        <v>#REF!</v>
      </c>
    </row>
    <row r="62" spans="1:12" ht="12" x14ac:dyDescent="0.3">
      <c r="A62" s="2">
        <v>5829753</v>
      </c>
      <c r="B62" s="2" t="s">
        <v>16</v>
      </c>
      <c r="C62" s="2" t="s">
        <v>55</v>
      </c>
      <c r="D62" s="2" t="s">
        <v>52</v>
      </c>
      <c r="E62" s="2" t="s">
        <v>27</v>
      </c>
      <c r="F62" s="2" t="s">
        <v>27</v>
      </c>
      <c r="G62" s="2" t="s">
        <v>41</v>
      </c>
      <c r="H62" s="2" t="s">
        <v>10</v>
      </c>
      <c r="I62" s="2" t="s">
        <v>7</v>
      </c>
      <c r="J62" s="1" t="e">
        <f>VLOOKUP(Table13[[#This Row],[Ticket ID]],'Sheet1 (2)'!A:A,1,FALSE)</f>
        <v>#N/A</v>
      </c>
      <c r="K62" s="1" t="e">
        <f>Table13[[#This Row],[Ticket ID]]-Table13[[#This Row],[Staff]]</f>
        <v>#VALUE!</v>
      </c>
      <c r="L62" s="1" t="e">
        <f>COUNTIF(Sheet1!#REF!,C:C)</f>
        <v>#REF!</v>
      </c>
    </row>
    <row r="63" spans="1:12" ht="12" x14ac:dyDescent="0.3">
      <c r="A63" s="2">
        <v>5830042</v>
      </c>
      <c r="B63" s="2" t="s">
        <v>16</v>
      </c>
      <c r="C63" s="2" t="s">
        <v>55</v>
      </c>
      <c r="D63" s="2" t="s">
        <v>53</v>
      </c>
      <c r="E63" s="2" t="s">
        <v>27</v>
      </c>
      <c r="F63" s="2" t="s">
        <v>27</v>
      </c>
      <c r="G63" s="2" t="s">
        <v>41</v>
      </c>
      <c r="H63" s="2" t="s">
        <v>11</v>
      </c>
      <c r="I63" s="2" t="s">
        <v>7</v>
      </c>
      <c r="J63" s="1" t="e">
        <f>VLOOKUP(Table13[[#This Row],[Ticket ID]],'Sheet1 (2)'!A:A,1,FALSE)</f>
        <v>#N/A</v>
      </c>
      <c r="K63" s="1" t="e">
        <f>Table13[[#This Row],[Ticket ID]]-Table13[[#This Row],[Staff]]</f>
        <v>#VALUE!</v>
      </c>
      <c r="L63" s="1" t="e">
        <f>COUNTIF(Sheet1!#REF!,C:C)</f>
        <v>#REF!</v>
      </c>
    </row>
    <row r="64" spans="1:12" ht="12" x14ac:dyDescent="0.3">
      <c r="A64" s="2">
        <v>5830054</v>
      </c>
      <c r="B64" s="2" t="s">
        <v>16</v>
      </c>
      <c r="C64" s="2" t="s">
        <v>55</v>
      </c>
      <c r="D64" s="2" t="s">
        <v>52</v>
      </c>
      <c r="E64" s="2" t="s">
        <v>27</v>
      </c>
      <c r="F64" s="2" t="s">
        <v>27</v>
      </c>
      <c r="G64" s="2" t="s">
        <v>41</v>
      </c>
      <c r="H64" s="2" t="s">
        <v>10</v>
      </c>
      <c r="I64" s="2" t="s">
        <v>7</v>
      </c>
      <c r="J64" s="1" t="e">
        <f>VLOOKUP(Table13[[#This Row],[Ticket ID]],'Sheet1 (2)'!A:A,1,FALSE)</f>
        <v>#N/A</v>
      </c>
      <c r="K64" s="1" t="e">
        <f>Table13[[#This Row],[Ticket ID]]-Table13[[#This Row],[Staff]]</f>
        <v>#VALUE!</v>
      </c>
      <c r="L64" s="1" t="e">
        <f>COUNTIF(Sheet1!#REF!,C:C)</f>
        <v>#REF!</v>
      </c>
    </row>
    <row r="65" spans="1:12" ht="12" x14ac:dyDescent="0.3">
      <c r="A65" s="2">
        <v>5830263</v>
      </c>
      <c r="B65" s="2" t="s">
        <v>16</v>
      </c>
      <c r="C65" s="2" t="s">
        <v>55</v>
      </c>
      <c r="D65" s="2" t="s">
        <v>51</v>
      </c>
      <c r="E65" s="2" t="s">
        <v>27</v>
      </c>
      <c r="F65" s="2" t="s">
        <v>27</v>
      </c>
      <c r="G65" s="2" t="s">
        <v>41</v>
      </c>
      <c r="H65" s="2" t="s">
        <v>10</v>
      </c>
      <c r="I65" s="2" t="s">
        <v>7</v>
      </c>
      <c r="J65" s="1" t="e">
        <f>VLOOKUP(Table13[[#This Row],[Ticket ID]],'Sheet1 (2)'!A:A,1,FALSE)</f>
        <v>#N/A</v>
      </c>
      <c r="K65" s="1" t="e">
        <f>Table13[[#This Row],[Ticket ID]]-Table13[[#This Row],[Staff]]</f>
        <v>#VALUE!</v>
      </c>
      <c r="L65" s="1" t="e">
        <f>COUNTIF(Sheet1!#REF!,C:C)</f>
        <v>#REF!</v>
      </c>
    </row>
    <row r="66" spans="1:12" ht="12" x14ac:dyDescent="0.3">
      <c r="A66" s="2">
        <v>5830280</v>
      </c>
      <c r="B66" s="2" t="s">
        <v>16</v>
      </c>
      <c r="C66" s="2" t="s">
        <v>55</v>
      </c>
      <c r="D66" s="2" t="s">
        <v>49</v>
      </c>
      <c r="E66" s="2" t="s">
        <v>27</v>
      </c>
      <c r="F66" s="2" t="s">
        <v>27</v>
      </c>
      <c r="G66" s="2" t="s">
        <v>41</v>
      </c>
      <c r="H66" s="2" t="s">
        <v>10</v>
      </c>
      <c r="I66" s="2" t="s">
        <v>7</v>
      </c>
      <c r="J66" s="1" t="e">
        <f>VLOOKUP(Table13[[#This Row],[Ticket ID]],'Sheet1 (2)'!A:A,1,FALSE)</f>
        <v>#N/A</v>
      </c>
      <c r="K66" s="1" t="e">
        <f>Table13[[#This Row],[Ticket ID]]-Table13[[#This Row],[Staff]]</f>
        <v>#VALUE!</v>
      </c>
      <c r="L66" s="1" t="e">
        <f>COUNTIF(Sheet1!#REF!,C:C)</f>
        <v>#REF!</v>
      </c>
    </row>
    <row r="67" spans="1:12" ht="12" x14ac:dyDescent="0.3">
      <c r="A67" s="2">
        <v>5830304</v>
      </c>
      <c r="B67" s="2" t="s">
        <v>16</v>
      </c>
      <c r="C67" s="2" t="s">
        <v>55</v>
      </c>
      <c r="D67" s="2" t="s">
        <v>44</v>
      </c>
      <c r="E67" s="2" t="s">
        <v>27</v>
      </c>
      <c r="F67" s="2" t="s">
        <v>27</v>
      </c>
      <c r="G67" s="2" t="s">
        <v>41</v>
      </c>
      <c r="H67" s="2" t="s">
        <v>10</v>
      </c>
      <c r="I67" s="2" t="s">
        <v>4</v>
      </c>
      <c r="J67" s="1" t="e">
        <f>VLOOKUP(Table13[[#This Row],[Ticket ID]],'Sheet1 (2)'!A:A,1,FALSE)</f>
        <v>#N/A</v>
      </c>
      <c r="K67" s="1" t="e">
        <f>Table13[[#This Row],[Ticket ID]]-Table13[[#This Row],[Staff]]</f>
        <v>#VALUE!</v>
      </c>
      <c r="L67" s="1" t="e">
        <f>COUNTIF(Sheet1!#REF!,C:C)</f>
        <v>#REF!</v>
      </c>
    </row>
  </sheetData>
  <pageMargins left="7.874015748031496E-2" right="7.874015748031496E-2" top="7.874015748031496E-2" bottom="7.874015748031496E-2" header="0.31496062992125984" footer="0.31496062992125984"/>
  <pageSetup paperSize="9" scale="8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A4BA8-8F4A-44BF-90DD-63B98D0C7CA0}">
  <dimension ref="A1:I67"/>
  <sheetViews>
    <sheetView workbookViewId="0">
      <selection activeCell="D11" sqref="D11"/>
    </sheetView>
  </sheetViews>
  <sheetFormatPr defaultRowHeight="14.5" x14ac:dyDescent="0.35"/>
  <cols>
    <col min="1" max="1" width="8.90625" customWidth="1"/>
    <col min="6" max="6" width="11.7265625" customWidth="1"/>
    <col min="7" max="7" width="12.6328125" customWidth="1"/>
    <col min="8" max="8" width="13.90625" customWidth="1"/>
  </cols>
  <sheetData>
    <row r="1" spans="1:9" s="1" customFormat="1" ht="12" x14ac:dyDescent="0.3">
      <c r="A1" s="1" t="s">
        <v>43</v>
      </c>
      <c r="B1" s="1" t="s">
        <v>6</v>
      </c>
      <c r="C1" s="1" t="s">
        <v>5</v>
      </c>
      <c r="D1" s="1" t="s">
        <v>0</v>
      </c>
      <c r="E1" s="1" t="s">
        <v>1</v>
      </c>
      <c r="F1" s="1" t="s">
        <v>2</v>
      </c>
      <c r="G1" s="1" t="s">
        <v>42</v>
      </c>
      <c r="H1" s="1" t="s">
        <v>8</v>
      </c>
      <c r="I1" s="1" t="s">
        <v>3</v>
      </c>
    </row>
    <row r="2" spans="1:9" x14ac:dyDescent="0.35">
      <c r="A2" s="3" t="s">
        <v>50</v>
      </c>
      <c r="B2" s="3">
        <v>5780461</v>
      </c>
      <c r="C2" s="3" t="s">
        <v>15</v>
      </c>
      <c r="D2" s="3" t="s">
        <v>55</v>
      </c>
      <c r="E2" s="3" t="s">
        <v>28</v>
      </c>
      <c r="F2" s="3" t="s">
        <v>29</v>
      </c>
      <c r="G2" s="3" t="s">
        <v>41</v>
      </c>
      <c r="H2" s="3" t="s">
        <v>13</v>
      </c>
      <c r="I2" s="3" t="s">
        <v>7</v>
      </c>
    </row>
    <row r="3" spans="1:9" x14ac:dyDescent="0.35">
      <c r="A3" s="2" t="s">
        <v>49</v>
      </c>
      <c r="B3" s="2">
        <v>5827539</v>
      </c>
      <c r="C3" s="2" t="s">
        <v>15</v>
      </c>
      <c r="D3" s="2" t="s">
        <v>55</v>
      </c>
      <c r="E3" s="2" t="s">
        <v>29</v>
      </c>
      <c r="F3" s="2" t="s">
        <v>27</v>
      </c>
      <c r="G3" s="2" t="s">
        <v>41</v>
      </c>
      <c r="H3" s="2" t="s">
        <v>13</v>
      </c>
      <c r="I3" s="2" t="s">
        <v>7</v>
      </c>
    </row>
    <row r="4" spans="1:9" x14ac:dyDescent="0.35">
      <c r="A4" s="3" t="s">
        <v>49</v>
      </c>
      <c r="B4" s="3">
        <v>5798743</v>
      </c>
      <c r="C4" s="3" t="s">
        <v>14</v>
      </c>
      <c r="D4" s="3" t="s">
        <v>55</v>
      </c>
      <c r="E4" s="3" t="s">
        <v>17</v>
      </c>
      <c r="F4" s="3" t="s">
        <v>20</v>
      </c>
      <c r="G4" s="3" t="s">
        <v>40</v>
      </c>
      <c r="H4" s="3" t="s">
        <v>12</v>
      </c>
      <c r="I4" s="3" t="s">
        <v>7</v>
      </c>
    </row>
    <row r="5" spans="1:9" x14ac:dyDescent="0.35">
      <c r="A5" s="2" t="s">
        <v>53</v>
      </c>
      <c r="B5" s="2">
        <v>5799580</v>
      </c>
      <c r="C5" s="2" t="s">
        <v>14</v>
      </c>
      <c r="D5" s="2" t="s">
        <v>56</v>
      </c>
      <c r="E5" s="2" t="s">
        <v>26</v>
      </c>
      <c r="F5" s="2" t="s">
        <v>26</v>
      </c>
      <c r="G5" s="2" t="s">
        <v>40</v>
      </c>
      <c r="H5" s="2" t="s">
        <v>12</v>
      </c>
      <c r="I5" s="2" t="s">
        <v>7</v>
      </c>
    </row>
    <row r="6" spans="1:9" x14ac:dyDescent="0.35">
      <c r="A6" s="3" t="s">
        <v>49</v>
      </c>
      <c r="B6" s="3">
        <v>5803882</v>
      </c>
      <c r="C6" s="3" t="s">
        <v>14</v>
      </c>
      <c r="D6" s="3" t="s">
        <v>56</v>
      </c>
      <c r="E6" s="3" t="s">
        <v>18</v>
      </c>
      <c r="F6" s="3" t="s">
        <v>18</v>
      </c>
      <c r="G6" s="3" t="s">
        <v>40</v>
      </c>
      <c r="H6" s="3" t="s">
        <v>12</v>
      </c>
      <c r="I6" s="3" t="s">
        <v>7</v>
      </c>
    </row>
    <row r="7" spans="1:9" x14ac:dyDescent="0.35">
      <c r="A7" s="2" t="s">
        <v>51</v>
      </c>
      <c r="B7" s="2">
        <v>5805058</v>
      </c>
      <c r="C7" s="2" t="s">
        <v>14</v>
      </c>
      <c r="D7" s="2" t="s">
        <v>56</v>
      </c>
      <c r="E7" s="2" t="s">
        <v>23</v>
      </c>
      <c r="F7" s="2" t="s">
        <v>23</v>
      </c>
      <c r="G7" s="2" t="s">
        <v>40</v>
      </c>
      <c r="H7" s="2" t="s">
        <v>12</v>
      </c>
      <c r="I7" s="2" t="s">
        <v>7</v>
      </c>
    </row>
    <row r="8" spans="1:9" x14ac:dyDescent="0.35">
      <c r="A8" s="3" t="s">
        <v>49</v>
      </c>
      <c r="B8" s="3">
        <v>5812914</v>
      </c>
      <c r="C8" s="3" t="s">
        <v>14</v>
      </c>
      <c r="D8" s="3" t="s">
        <v>56</v>
      </c>
      <c r="E8" s="3" t="s">
        <v>24</v>
      </c>
      <c r="F8" s="3" t="s">
        <v>24</v>
      </c>
      <c r="G8" s="3" t="s">
        <v>40</v>
      </c>
      <c r="H8" s="3" t="s">
        <v>12</v>
      </c>
      <c r="I8" s="3" t="s">
        <v>4</v>
      </c>
    </row>
    <row r="9" spans="1:9" x14ac:dyDescent="0.35">
      <c r="A9" s="2" t="s">
        <v>53</v>
      </c>
      <c r="B9" s="2">
        <v>5813703</v>
      </c>
      <c r="C9" s="2" t="s">
        <v>14</v>
      </c>
      <c r="D9" s="2" t="s">
        <v>55</v>
      </c>
      <c r="E9" s="2" t="s">
        <v>24</v>
      </c>
      <c r="F9" s="2" t="s">
        <v>24</v>
      </c>
      <c r="G9" s="2" t="s">
        <v>40</v>
      </c>
      <c r="H9" s="2" t="s">
        <v>12</v>
      </c>
      <c r="I9" s="2" t="s">
        <v>4</v>
      </c>
    </row>
    <row r="10" spans="1:9" x14ac:dyDescent="0.35">
      <c r="A10" s="3" t="s">
        <v>52</v>
      </c>
      <c r="B10" s="3">
        <v>5813959</v>
      </c>
      <c r="C10" s="3" t="s">
        <v>14</v>
      </c>
      <c r="D10" s="3" t="s">
        <v>56</v>
      </c>
      <c r="E10" s="3" t="s">
        <v>24</v>
      </c>
      <c r="F10" s="3" t="s">
        <v>24</v>
      </c>
      <c r="G10" s="3" t="s">
        <v>40</v>
      </c>
      <c r="H10" s="3" t="s">
        <v>12</v>
      </c>
      <c r="I10" s="3" t="s">
        <v>4</v>
      </c>
    </row>
    <row r="11" spans="1:9" x14ac:dyDescent="0.35">
      <c r="A11" s="2" t="s">
        <v>52</v>
      </c>
      <c r="B11" s="2">
        <v>5814779</v>
      </c>
      <c r="C11" s="2" t="s">
        <v>14</v>
      </c>
      <c r="D11" s="2" t="s">
        <v>56</v>
      </c>
      <c r="E11" s="2" t="s">
        <v>24</v>
      </c>
      <c r="F11" s="2" t="s">
        <v>24</v>
      </c>
      <c r="G11" s="2" t="s">
        <v>40</v>
      </c>
      <c r="H11" s="2" t="s">
        <v>12</v>
      </c>
      <c r="I11" s="2" t="s">
        <v>7</v>
      </c>
    </row>
    <row r="12" spans="1:9" x14ac:dyDescent="0.35">
      <c r="A12" s="3" t="s">
        <v>52</v>
      </c>
      <c r="B12" s="3">
        <v>5814958</v>
      </c>
      <c r="C12" s="3" t="s">
        <v>14</v>
      </c>
      <c r="D12" s="3" t="s">
        <v>56</v>
      </c>
      <c r="E12" s="3" t="s">
        <v>19</v>
      </c>
      <c r="F12" s="3" t="s">
        <v>19</v>
      </c>
      <c r="G12" s="3" t="s">
        <v>40</v>
      </c>
      <c r="H12" s="3" t="s">
        <v>12</v>
      </c>
      <c r="I12" s="3" t="s">
        <v>7</v>
      </c>
    </row>
    <row r="13" spans="1:9" x14ac:dyDescent="0.35">
      <c r="A13" s="2" t="s">
        <v>49</v>
      </c>
      <c r="B13" s="2">
        <v>5814971</v>
      </c>
      <c r="C13" s="2" t="s">
        <v>14</v>
      </c>
      <c r="D13" s="2" t="s">
        <v>55</v>
      </c>
      <c r="E13" s="2" t="s">
        <v>19</v>
      </c>
      <c r="F13" s="2" t="s">
        <v>19</v>
      </c>
      <c r="G13" s="2" t="s">
        <v>40</v>
      </c>
      <c r="H13" s="2" t="s">
        <v>12</v>
      </c>
      <c r="I13" s="2" t="s">
        <v>7</v>
      </c>
    </row>
    <row r="14" spans="1:9" x14ac:dyDescent="0.35">
      <c r="A14" s="3" t="s">
        <v>49</v>
      </c>
      <c r="B14" s="3">
        <v>5816627</v>
      </c>
      <c r="C14" s="3" t="s">
        <v>14</v>
      </c>
      <c r="D14" s="3" t="s">
        <v>56</v>
      </c>
      <c r="E14" s="3" t="s">
        <v>19</v>
      </c>
      <c r="F14" s="3" t="s">
        <v>19</v>
      </c>
      <c r="G14" s="3" t="s">
        <v>40</v>
      </c>
      <c r="H14" s="3" t="s">
        <v>12</v>
      </c>
      <c r="I14" s="3" t="s">
        <v>4</v>
      </c>
    </row>
    <row r="15" spans="1:9" x14ac:dyDescent="0.35">
      <c r="A15" s="2" t="s">
        <v>49</v>
      </c>
      <c r="B15" s="2">
        <v>5817186</v>
      </c>
      <c r="C15" s="2" t="s">
        <v>14</v>
      </c>
      <c r="D15" s="2" t="s">
        <v>56</v>
      </c>
      <c r="E15" s="2" t="s">
        <v>25</v>
      </c>
      <c r="F15" s="2" t="s">
        <v>25</v>
      </c>
      <c r="G15" s="2" t="s">
        <v>40</v>
      </c>
      <c r="H15" s="2" t="s">
        <v>12</v>
      </c>
      <c r="I15" s="2" t="s">
        <v>4</v>
      </c>
    </row>
    <row r="16" spans="1:9" x14ac:dyDescent="0.35">
      <c r="A16" s="3" t="s">
        <v>49</v>
      </c>
      <c r="B16" s="3">
        <v>5817210</v>
      </c>
      <c r="C16" s="3" t="s">
        <v>14</v>
      </c>
      <c r="D16" s="3" t="s">
        <v>56</v>
      </c>
      <c r="E16" s="3" t="s">
        <v>25</v>
      </c>
      <c r="F16" s="3" t="s">
        <v>25</v>
      </c>
      <c r="G16" s="3" t="s">
        <v>40</v>
      </c>
      <c r="H16" s="3" t="s">
        <v>13</v>
      </c>
      <c r="I16" s="3" t="s">
        <v>4</v>
      </c>
    </row>
    <row r="17" spans="1:9" x14ac:dyDescent="0.35">
      <c r="A17" s="2" t="s">
        <v>49</v>
      </c>
      <c r="B17" s="2">
        <v>5817267</v>
      </c>
      <c r="C17" s="2" t="s">
        <v>14</v>
      </c>
      <c r="D17" s="2" t="s">
        <v>55</v>
      </c>
      <c r="E17" s="2" t="s">
        <v>25</v>
      </c>
      <c r="F17" s="2" t="s">
        <v>25</v>
      </c>
      <c r="G17" s="2" t="s">
        <v>40</v>
      </c>
      <c r="H17" s="2" t="s">
        <v>12</v>
      </c>
      <c r="I17" s="2" t="s">
        <v>4</v>
      </c>
    </row>
    <row r="18" spans="1:9" x14ac:dyDescent="0.35">
      <c r="A18" s="3" t="s">
        <v>49</v>
      </c>
      <c r="B18" s="3">
        <v>5818772</v>
      </c>
      <c r="C18" s="3" t="s">
        <v>14</v>
      </c>
      <c r="D18" s="3" t="s">
        <v>56</v>
      </c>
      <c r="E18" s="3" t="s">
        <v>22</v>
      </c>
      <c r="F18" s="3" t="s">
        <v>34</v>
      </c>
      <c r="G18" s="3" t="s">
        <v>40</v>
      </c>
      <c r="H18" s="3" t="s">
        <v>12</v>
      </c>
      <c r="I18" s="3" t="s">
        <v>4</v>
      </c>
    </row>
    <row r="19" spans="1:9" x14ac:dyDescent="0.35">
      <c r="A19" s="2" t="s">
        <v>49</v>
      </c>
      <c r="B19" s="2">
        <v>5818949</v>
      </c>
      <c r="C19" s="2" t="s">
        <v>14</v>
      </c>
      <c r="D19" s="2" t="s">
        <v>56</v>
      </c>
      <c r="E19" s="2" t="s">
        <v>22</v>
      </c>
      <c r="F19" s="2" t="s">
        <v>22</v>
      </c>
      <c r="G19" s="2" t="s">
        <v>40</v>
      </c>
      <c r="H19" s="2" t="s">
        <v>12</v>
      </c>
      <c r="I19" s="2" t="s">
        <v>4</v>
      </c>
    </row>
    <row r="20" spans="1:9" x14ac:dyDescent="0.35">
      <c r="A20" s="3" t="s">
        <v>54</v>
      </c>
      <c r="B20" s="3">
        <v>5823734</v>
      </c>
      <c r="C20" s="3" t="s">
        <v>14</v>
      </c>
      <c r="D20" s="3" t="s">
        <v>56</v>
      </c>
      <c r="E20" s="3" t="s">
        <v>20</v>
      </c>
      <c r="F20" s="3" t="s">
        <v>20</v>
      </c>
      <c r="G20" s="3" t="s">
        <v>41</v>
      </c>
      <c r="H20" s="3" t="s">
        <v>12</v>
      </c>
      <c r="I20" s="3" t="s">
        <v>4</v>
      </c>
    </row>
    <row r="21" spans="1:9" x14ac:dyDescent="0.35">
      <c r="A21" s="2" t="s">
        <v>54</v>
      </c>
      <c r="B21" s="2">
        <v>5824029</v>
      </c>
      <c r="C21" s="2" t="s">
        <v>14</v>
      </c>
      <c r="D21" s="2" t="s">
        <v>56</v>
      </c>
      <c r="E21" s="2" t="s">
        <v>20</v>
      </c>
      <c r="F21" s="2" t="s">
        <v>20</v>
      </c>
      <c r="G21" s="2" t="s">
        <v>41</v>
      </c>
      <c r="H21" s="2" t="s">
        <v>12</v>
      </c>
      <c r="I21" s="2" t="s">
        <v>4</v>
      </c>
    </row>
    <row r="22" spans="1:9" x14ac:dyDescent="0.35">
      <c r="A22" s="3" t="s">
        <v>53</v>
      </c>
      <c r="B22" s="3">
        <v>5826000</v>
      </c>
      <c r="C22" s="3" t="s">
        <v>14</v>
      </c>
      <c r="D22" s="3" t="s">
        <v>55</v>
      </c>
      <c r="E22" s="3" t="s">
        <v>21</v>
      </c>
      <c r="F22" s="3" t="s">
        <v>21</v>
      </c>
      <c r="G22" s="3" t="s">
        <v>41</v>
      </c>
      <c r="H22" s="3" t="s">
        <v>12</v>
      </c>
      <c r="I22" s="3" t="s">
        <v>7</v>
      </c>
    </row>
    <row r="23" spans="1:9" x14ac:dyDescent="0.35">
      <c r="A23" s="2" t="s">
        <v>49</v>
      </c>
      <c r="B23" s="2">
        <v>5830166</v>
      </c>
      <c r="C23" s="2" t="s">
        <v>14</v>
      </c>
      <c r="D23" s="2" t="s">
        <v>56</v>
      </c>
      <c r="E23" s="2" t="s">
        <v>27</v>
      </c>
      <c r="F23" s="2" t="s">
        <v>27</v>
      </c>
      <c r="G23" s="2" t="s">
        <v>41</v>
      </c>
      <c r="H23" s="2" t="s">
        <v>12</v>
      </c>
      <c r="I23" s="2" t="s">
        <v>7</v>
      </c>
    </row>
    <row r="24" spans="1:9" x14ac:dyDescent="0.35">
      <c r="A24" s="3" t="s">
        <v>50</v>
      </c>
      <c r="B24" s="3">
        <v>5728959</v>
      </c>
      <c r="C24" s="3" t="s">
        <v>16</v>
      </c>
      <c r="D24" s="3" t="s">
        <v>56</v>
      </c>
      <c r="E24" s="3" t="s">
        <v>30</v>
      </c>
      <c r="F24" s="3" t="s">
        <v>29</v>
      </c>
      <c r="G24" s="3" t="s">
        <v>41</v>
      </c>
      <c r="H24" s="3" t="s">
        <v>10</v>
      </c>
      <c r="I24" s="3" t="s">
        <v>7</v>
      </c>
    </row>
    <row r="25" spans="1:9" x14ac:dyDescent="0.35">
      <c r="A25" s="2" t="s">
        <v>51</v>
      </c>
      <c r="B25" s="2">
        <v>5792882</v>
      </c>
      <c r="C25" s="2" t="s">
        <v>16</v>
      </c>
      <c r="D25" s="2" t="s">
        <v>56</v>
      </c>
      <c r="E25" s="2" t="s">
        <v>31</v>
      </c>
      <c r="F25" s="2" t="s">
        <v>36</v>
      </c>
      <c r="G25" s="2" t="s">
        <v>40</v>
      </c>
      <c r="H25" s="2" t="s">
        <v>10</v>
      </c>
      <c r="I25" s="2" t="s">
        <v>7</v>
      </c>
    </row>
    <row r="26" spans="1:9" x14ac:dyDescent="0.35">
      <c r="A26" s="3" t="s">
        <v>51</v>
      </c>
      <c r="B26" s="3">
        <v>5793601</v>
      </c>
      <c r="C26" s="3" t="s">
        <v>16</v>
      </c>
      <c r="D26" s="3" t="s">
        <v>55</v>
      </c>
      <c r="E26" s="3" t="s">
        <v>33</v>
      </c>
      <c r="F26" s="3" t="s">
        <v>34</v>
      </c>
      <c r="G26" s="3" t="s">
        <v>40</v>
      </c>
      <c r="H26" s="3" t="s">
        <v>10</v>
      </c>
      <c r="I26" s="3" t="s">
        <v>7</v>
      </c>
    </row>
    <row r="27" spans="1:9" x14ac:dyDescent="0.35">
      <c r="A27" s="2" t="s">
        <v>53</v>
      </c>
      <c r="B27" s="2">
        <v>5797744</v>
      </c>
      <c r="C27" s="2" t="s">
        <v>16</v>
      </c>
      <c r="D27" s="2" t="s">
        <v>56</v>
      </c>
      <c r="E27" s="2" t="s">
        <v>38</v>
      </c>
      <c r="F27" s="2" t="s">
        <v>21</v>
      </c>
      <c r="G27" s="2" t="s">
        <v>40</v>
      </c>
      <c r="H27" s="2" t="s">
        <v>10</v>
      </c>
      <c r="I27" s="2" t="s">
        <v>7</v>
      </c>
    </row>
    <row r="28" spans="1:9" x14ac:dyDescent="0.35">
      <c r="A28" s="3" t="s">
        <v>47</v>
      </c>
      <c r="B28" s="3">
        <v>5808043</v>
      </c>
      <c r="C28" s="3" t="s">
        <v>16</v>
      </c>
      <c r="D28" s="3" t="s">
        <v>56</v>
      </c>
      <c r="E28" s="3" t="s">
        <v>35</v>
      </c>
      <c r="F28" s="3" t="s">
        <v>34</v>
      </c>
      <c r="G28" s="3" t="s">
        <v>40</v>
      </c>
      <c r="H28" s="3" t="s">
        <v>10</v>
      </c>
      <c r="I28" s="3" t="s">
        <v>7</v>
      </c>
    </row>
    <row r="29" spans="1:9" x14ac:dyDescent="0.35">
      <c r="A29" s="2" t="s">
        <v>49</v>
      </c>
      <c r="B29" s="2">
        <v>5808611</v>
      </c>
      <c r="C29" s="2" t="s">
        <v>16</v>
      </c>
      <c r="D29" s="2" t="s">
        <v>55</v>
      </c>
      <c r="E29" s="2" t="s">
        <v>37</v>
      </c>
      <c r="F29" s="2" t="s">
        <v>22</v>
      </c>
      <c r="G29" s="2" t="s">
        <v>40</v>
      </c>
      <c r="H29" s="2" t="s">
        <v>10</v>
      </c>
      <c r="I29" s="2" t="s">
        <v>7</v>
      </c>
    </row>
    <row r="30" spans="1:9" x14ac:dyDescent="0.35">
      <c r="A30" s="3" t="s">
        <v>49</v>
      </c>
      <c r="B30" s="3">
        <v>5809876</v>
      </c>
      <c r="C30" s="3" t="s">
        <v>16</v>
      </c>
      <c r="D30" s="3" t="s">
        <v>55</v>
      </c>
      <c r="E30" s="3" t="s">
        <v>37</v>
      </c>
      <c r="F30" s="3" t="s">
        <v>25</v>
      </c>
      <c r="G30" s="3" t="s">
        <v>40</v>
      </c>
      <c r="H30" s="3" t="s">
        <v>10</v>
      </c>
      <c r="I30" s="3" t="s">
        <v>4</v>
      </c>
    </row>
    <row r="31" spans="1:9" x14ac:dyDescent="0.35">
      <c r="A31" s="2" t="s">
        <v>49</v>
      </c>
      <c r="B31" s="2">
        <v>5809920</v>
      </c>
      <c r="C31" s="2" t="s">
        <v>16</v>
      </c>
      <c r="D31" s="2" t="s">
        <v>55</v>
      </c>
      <c r="E31" s="2" t="s">
        <v>37</v>
      </c>
      <c r="F31" s="2" t="s">
        <v>39</v>
      </c>
      <c r="G31" s="2" t="s">
        <v>40</v>
      </c>
      <c r="H31" s="2" t="s">
        <v>10</v>
      </c>
      <c r="I31" s="2" t="s">
        <v>4</v>
      </c>
    </row>
    <row r="32" spans="1:9" x14ac:dyDescent="0.35">
      <c r="A32" s="3" t="s">
        <v>51</v>
      </c>
      <c r="B32" s="3">
        <v>5811383</v>
      </c>
      <c r="C32" s="3" t="s">
        <v>16</v>
      </c>
      <c r="D32" s="3" t="s">
        <v>55</v>
      </c>
      <c r="E32" s="3" t="s">
        <v>32</v>
      </c>
      <c r="F32" s="3" t="s">
        <v>27</v>
      </c>
      <c r="G32" s="3" t="s">
        <v>40</v>
      </c>
      <c r="H32" s="3" t="s">
        <v>10</v>
      </c>
      <c r="I32" s="3" t="s">
        <v>7</v>
      </c>
    </row>
    <row r="33" spans="1:9" x14ac:dyDescent="0.35">
      <c r="A33" s="2" t="s">
        <v>49</v>
      </c>
      <c r="B33" s="2">
        <v>5812326</v>
      </c>
      <c r="C33" s="2" t="s">
        <v>16</v>
      </c>
      <c r="D33" s="2" t="s">
        <v>56</v>
      </c>
      <c r="E33" s="2" t="s">
        <v>32</v>
      </c>
      <c r="F33" s="2" t="s">
        <v>32</v>
      </c>
      <c r="G33" s="2" t="s">
        <v>40</v>
      </c>
      <c r="H33" s="2" t="s">
        <v>10</v>
      </c>
      <c r="I33" s="2" t="s">
        <v>7</v>
      </c>
    </row>
    <row r="34" spans="1:9" x14ac:dyDescent="0.35">
      <c r="A34" s="3" t="s">
        <v>49</v>
      </c>
      <c r="B34" s="3">
        <v>5812346</v>
      </c>
      <c r="C34" s="3" t="s">
        <v>16</v>
      </c>
      <c r="D34" s="3" t="s">
        <v>56</v>
      </c>
      <c r="E34" s="3" t="s">
        <v>32</v>
      </c>
      <c r="F34" s="3" t="s">
        <v>34</v>
      </c>
      <c r="G34" s="3" t="s">
        <v>40</v>
      </c>
      <c r="H34" s="3" t="s">
        <v>10</v>
      </c>
      <c r="I34" s="3" t="s">
        <v>7</v>
      </c>
    </row>
    <row r="35" spans="1:9" x14ac:dyDescent="0.35">
      <c r="A35" s="2" t="s">
        <v>46</v>
      </c>
      <c r="B35" s="2">
        <v>5813334</v>
      </c>
      <c r="C35" s="2" t="s">
        <v>16</v>
      </c>
      <c r="D35" s="2" t="s">
        <v>56</v>
      </c>
      <c r="E35" s="2" t="s">
        <v>24</v>
      </c>
      <c r="F35" s="2" t="s">
        <v>24</v>
      </c>
      <c r="G35" s="2" t="s">
        <v>40</v>
      </c>
      <c r="H35" s="2" t="s">
        <v>10</v>
      </c>
      <c r="I35" s="2" t="s">
        <v>7</v>
      </c>
    </row>
    <row r="36" spans="1:9" x14ac:dyDescent="0.35">
      <c r="A36" s="3" t="s">
        <v>49</v>
      </c>
      <c r="B36" s="3">
        <v>5814930</v>
      </c>
      <c r="C36" s="3" t="s">
        <v>16</v>
      </c>
      <c r="D36" s="3" t="s">
        <v>56</v>
      </c>
      <c r="E36" s="3" t="s">
        <v>19</v>
      </c>
      <c r="F36" s="3" t="s">
        <v>19</v>
      </c>
      <c r="G36" s="3" t="s">
        <v>40</v>
      </c>
      <c r="H36" s="3" t="s">
        <v>10</v>
      </c>
      <c r="I36" s="3" t="s">
        <v>7</v>
      </c>
    </row>
    <row r="37" spans="1:9" x14ac:dyDescent="0.35">
      <c r="A37" s="2" t="s">
        <v>49</v>
      </c>
      <c r="B37" s="2">
        <v>5815151</v>
      </c>
      <c r="C37" s="2" t="s">
        <v>16</v>
      </c>
      <c r="D37" s="2" t="s">
        <v>56</v>
      </c>
      <c r="E37" s="2" t="s">
        <v>19</v>
      </c>
      <c r="F37" s="2" t="s">
        <v>21</v>
      </c>
      <c r="G37" s="2" t="s">
        <v>40</v>
      </c>
      <c r="H37" s="2" t="s">
        <v>10</v>
      </c>
      <c r="I37" s="2" t="s">
        <v>7</v>
      </c>
    </row>
    <row r="38" spans="1:9" x14ac:dyDescent="0.35">
      <c r="A38" s="3" t="s">
        <v>49</v>
      </c>
      <c r="B38" s="3">
        <v>5815235</v>
      </c>
      <c r="C38" s="3" t="s">
        <v>16</v>
      </c>
      <c r="D38" s="3" t="s">
        <v>56</v>
      </c>
      <c r="E38" s="3" t="s">
        <v>19</v>
      </c>
      <c r="F38" s="3" t="s">
        <v>20</v>
      </c>
      <c r="G38" s="3" t="s">
        <v>40</v>
      </c>
      <c r="H38" s="3" t="s">
        <v>10</v>
      </c>
      <c r="I38" s="3" t="s">
        <v>7</v>
      </c>
    </row>
    <row r="39" spans="1:9" x14ac:dyDescent="0.35">
      <c r="A39" s="2" t="s">
        <v>49</v>
      </c>
      <c r="B39" s="2">
        <v>5816377</v>
      </c>
      <c r="C39" s="2" t="s">
        <v>16</v>
      </c>
      <c r="D39" s="2" t="s">
        <v>56</v>
      </c>
      <c r="E39" s="2" t="s">
        <v>19</v>
      </c>
      <c r="F39" s="2" t="s">
        <v>19</v>
      </c>
      <c r="G39" s="2" t="s">
        <v>40</v>
      </c>
      <c r="H39" s="2" t="s">
        <v>10</v>
      </c>
      <c r="I39" s="2" t="s">
        <v>7</v>
      </c>
    </row>
    <row r="40" spans="1:9" x14ac:dyDescent="0.35">
      <c r="A40" s="3" t="s">
        <v>51</v>
      </c>
      <c r="B40" s="3">
        <v>5818539</v>
      </c>
      <c r="C40" s="3" t="s">
        <v>16</v>
      </c>
      <c r="D40" s="3" t="s">
        <v>56</v>
      </c>
      <c r="E40" s="3" t="s">
        <v>25</v>
      </c>
      <c r="F40" s="3" t="s">
        <v>27</v>
      </c>
      <c r="G40" s="3" t="s">
        <v>40</v>
      </c>
      <c r="H40" s="3" t="s">
        <v>10</v>
      </c>
      <c r="I40" s="3" t="s">
        <v>7</v>
      </c>
    </row>
    <row r="41" spans="1:9" x14ac:dyDescent="0.35">
      <c r="A41" s="2" t="s">
        <v>49</v>
      </c>
      <c r="B41" s="2">
        <v>5819224</v>
      </c>
      <c r="C41" s="2" t="s">
        <v>16</v>
      </c>
      <c r="D41" s="2" t="s">
        <v>56</v>
      </c>
      <c r="E41" s="2" t="s">
        <v>22</v>
      </c>
      <c r="F41" s="2" t="s">
        <v>22</v>
      </c>
      <c r="G41" s="2" t="s">
        <v>40</v>
      </c>
      <c r="H41" s="2" t="s">
        <v>10</v>
      </c>
      <c r="I41" s="2" t="s">
        <v>4</v>
      </c>
    </row>
    <row r="42" spans="1:9" x14ac:dyDescent="0.35">
      <c r="A42" s="3" t="s">
        <v>45</v>
      </c>
      <c r="B42" s="3">
        <v>5819380</v>
      </c>
      <c r="C42" s="3" t="s">
        <v>16</v>
      </c>
      <c r="D42" s="3" t="s">
        <v>55</v>
      </c>
      <c r="E42" s="3" t="s">
        <v>22</v>
      </c>
      <c r="F42" s="3" t="s">
        <v>34</v>
      </c>
      <c r="G42" s="3" t="s">
        <v>40</v>
      </c>
      <c r="H42" s="3" t="s">
        <v>10</v>
      </c>
      <c r="I42" s="3" t="s">
        <v>4</v>
      </c>
    </row>
    <row r="43" spans="1:9" x14ac:dyDescent="0.35">
      <c r="A43" s="2" t="s">
        <v>49</v>
      </c>
      <c r="B43" s="2">
        <v>5820018</v>
      </c>
      <c r="C43" s="2" t="s">
        <v>16</v>
      </c>
      <c r="D43" s="2" t="s">
        <v>56</v>
      </c>
      <c r="E43" s="2" t="s">
        <v>22</v>
      </c>
      <c r="F43" s="2" t="s">
        <v>21</v>
      </c>
      <c r="G43" s="2" t="s">
        <v>40</v>
      </c>
      <c r="H43" s="2" t="s">
        <v>10</v>
      </c>
      <c r="I43" s="2" t="s">
        <v>4</v>
      </c>
    </row>
    <row r="44" spans="1:9" x14ac:dyDescent="0.35">
      <c r="A44" s="3" t="s">
        <v>48</v>
      </c>
      <c r="B44" s="3">
        <v>5821146</v>
      </c>
      <c r="C44" s="3" t="s">
        <v>16</v>
      </c>
      <c r="D44" s="3" t="s">
        <v>56</v>
      </c>
      <c r="E44" s="3" t="s">
        <v>36</v>
      </c>
      <c r="F44" s="3" t="s">
        <v>29</v>
      </c>
      <c r="G44" s="3" t="s">
        <v>40</v>
      </c>
      <c r="H44" s="3" t="s">
        <v>9</v>
      </c>
      <c r="I44" s="3" t="s">
        <v>4</v>
      </c>
    </row>
    <row r="45" spans="1:9" x14ac:dyDescent="0.35">
      <c r="A45" s="2" t="s">
        <v>51</v>
      </c>
      <c r="B45" s="2">
        <v>5822100</v>
      </c>
      <c r="C45" s="2" t="s">
        <v>16</v>
      </c>
      <c r="D45" s="2" t="s">
        <v>56</v>
      </c>
      <c r="E45" s="2" t="s">
        <v>34</v>
      </c>
      <c r="F45" s="2" t="s">
        <v>34</v>
      </c>
      <c r="G45" s="2" t="s">
        <v>40</v>
      </c>
      <c r="H45" s="2" t="s">
        <v>10</v>
      </c>
      <c r="I45" s="2" t="s">
        <v>4</v>
      </c>
    </row>
    <row r="46" spans="1:9" x14ac:dyDescent="0.35">
      <c r="A46" s="3" t="s">
        <v>51</v>
      </c>
      <c r="B46" s="3">
        <v>5823098</v>
      </c>
      <c r="C46" s="3" t="s">
        <v>16</v>
      </c>
      <c r="D46" s="3" t="s">
        <v>56</v>
      </c>
      <c r="E46" s="3" t="s">
        <v>34</v>
      </c>
      <c r="F46" s="3" t="s">
        <v>34</v>
      </c>
      <c r="G46" s="3" t="s">
        <v>40</v>
      </c>
      <c r="H46" s="3" t="s">
        <v>10</v>
      </c>
      <c r="I46" s="3" t="s">
        <v>4</v>
      </c>
    </row>
    <row r="47" spans="1:9" x14ac:dyDescent="0.35">
      <c r="A47" s="2" t="s">
        <v>49</v>
      </c>
      <c r="B47" s="2">
        <v>5823264</v>
      </c>
      <c r="C47" s="2" t="s">
        <v>16</v>
      </c>
      <c r="D47" s="2" t="s">
        <v>56</v>
      </c>
      <c r="E47" s="2" t="s">
        <v>34</v>
      </c>
      <c r="F47" s="2" t="s">
        <v>34</v>
      </c>
      <c r="G47" s="2" t="s">
        <v>40</v>
      </c>
      <c r="H47" s="2" t="s">
        <v>10</v>
      </c>
      <c r="I47" s="2" t="s">
        <v>4</v>
      </c>
    </row>
    <row r="48" spans="1:9" x14ac:dyDescent="0.35">
      <c r="A48" s="3" t="s">
        <v>49</v>
      </c>
      <c r="B48" s="3">
        <v>5823473</v>
      </c>
      <c r="C48" s="3" t="s">
        <v>16</v>
      </c>
      <c r="D48" s="3" t="s">
        <v>56</v>
      </c>
      <c r="E48" s="3" t="s">
        <v>34</v>
      </c>
      <c r="F48" s="3" t="s">
        <v>29</v>
      </c>
      <c r="G48" s="3" t="s">
        <v>40</v>
      </c>
      <c r="H48" s="3" t="s">
        <v>10</v>
      </c>
      <c r="I48" s="3" t="s">
        <v>4</v>
      </c>
    </row>
    <row r="49" spans="1:9" x14ac:dyDescent="0.35">
      <c r="A49" s="2" t="s">
        <v>49</v>
      </c>
      <c r="B49" s="2">
        <v>5823815</v>
      </c>
      <c r="C49" s="2" t="s">
        <v>16</v>
      </c>
      <c r="D49" s="2" t="s">
        <v>56</v>
      </c>
      <c r="E49" s="2" t="s">
        <v>20</v>
      </c>
      <c r="F49" s="2" t="s">
        <v>27</v>
      </c>
      <c r="G49" s="2" t="s">
        <v>41</v>
      </c>
      <c r="H49" s="2" t="s">
        <v>10</v>
      </c>
      <c r="I49" s="2" t="s">
        <v>4</v>
      </c>
    </row>
    <row r="50" spans="1:9" x14ac:dyDescent="0.35">
      <c r="A50" s="3" t="s">
        <v>51</v>
      </c>
      <c r="B50" s="3">
        <v>5825501</v>
      </c>
      <c r="C50" s="3" t="s">
        <v>16</v>
      </c>
      <c r="D50" s="3" t="s">
        <v>56</v>
      </c>
      <c r="E50" s="3" t="s">
        <v>21</v>
      </c>
      <c r="F50" s="3" t="s">
        <v>29</v>
      </c>
      <c r="G50" s="3" t="s">
        <v>41</v>
      </c>
      <c r="H50" s="3" t="s">
        <v>9</v>
      </c>
      <c r="I50" s="3" t="s">
        <v>4</v>
      </c>
    </row>
    <row r="51" spans="1:9" x14ac:dyDescent="0.35">
      <c r="A51" s="2" t="s">
        <v>51</v>
      </c>
      <c r="B51" s="2">
        <v>5825507</v>
      </c>
      <c r="C51" s="2" t="s">
        <v>16</v>
      </c>
      <c r="D51" s="2" t="s">
        <v>56</v>
      </c>
      <c r="E51" s="2" t="s">
        <v>21</v>
      </c>
      <c r="F51" s="2" t="s">
        <v>29</v>
      </c>
      <c r="G51" s="2" t="s">
        <v>41</v>
      </c>
      <c r="H51" s="2" t="s">
        <v>9</v>
      </c>
      <c r="I51" s="2" t="s">
        <v>7</v>
      </c>
    </row>
    <row r="52" spans="1:9" x14ac:dyDescent="0.35">
      <c r="A52" s="3" t="s">
        <v>44</v>
      </c>
      <c r="B52" s="3">
        <v>5825704</v>
      </c>
      <c r="C52" s="3" t="s">
        <v>16</v>
      </c>
      <c r="D52" s="3" t="s">
        <v>56</v>
      </c>
      <c r="E52" s="3" t="s">
        <v>21</v>
      </c>
      <c r="F52" s="3" t="s">
        <v>21</v>
      </c>
      <c r="G52" s="3" t="s">
        <v>41</v>
      </c>
      <c r="H52" s="3" t="s">
        <v>10</v>
      </c>
      <c r="I52" s="3" t="s">
        <v>7</v>
      </c>
    </row>
    <row r="53" spans="1:9" x14ac:dyDescent="0.35">
      <c r="A53" s="2" t="s">
        <v>44</v>
      </c>
      <c r="B53" s="2">
        <v>5825722</v>
      </c>
      <c r="C53" s="2" t="s">
        <v>16</v>
      </c>
      <c r="D53" s="2" t="s">
        <v>56</v>
      </c>
      <c r="E53" s="2" t="s">
        <v>21</v>
      </c>
      <c r="F53" s="2" t="s">
        <v>21</v>
      </c>
      <c r="G53" s="2" t="s">
        <v>41</v>
      </c>
      <c r="H53" s="2" t="s">
        <v>10</v>
      </c>
      <c r="I53" s="2" t="s">
        <v>7</v>
      </c>
    </row>
    <row r="54" spans="1:9" x14ac:dyDescent="0.35">
      <c r="A54" s="3" t="s">
        <v>49</v>
      </c>
      <c r="B54" s="3">
        <v>5826287</v>
      </c>
      <c r="C54" s="3" t="s">
        <v>16</v>
      </c>
      <c r="D54" s="3" t="s">
        <v>56</v>
      </c>
      <c r="E54" s="3" t="s">
        <v>21</v>
      </c>
      <c r="F54" s="3" t="s">
        <v>21</v>
      </c>
      <c r="G54" s="3" t="s">
        <v>41</v>
      </c>
      <c r="H54" s="3" t="s">
        <v>10</v>
      </c>
      <c r="I54" s="3" t="s">
        <v>4</v>
      </c>
    </row>
    <row r="55" spans="1:9" x14ac:dyDescent="0.35">
      <c r="A55" s="2" t="s">
        <v>49</v>
      </c>
      <c r="B55" s="2">
        <v>5826726</v>
      </c>
      <c r="C55" s="2" t="s">
        <v>16</v>
      </c>
      <c r="D55" s="2" t="s">
        <v>55</v>
      </c>
      <c r="E55" s="2" t="s">
        <v>21</v>
      </c>
      <c r="F55" s="2" t="s">
        <v>21</v>
      </c>
      <c r="G55" s="2" t="s">
        <v>41</v>
      </c>
      <c r="H55" s="2" t="s">
        <v>10</v>
      </c>
      <c r="I55" s="2" t="s">
        <v>4</v>
      </c>
    </row>
    <row r="56" spans="1:9" x14ac:dyDescent="0.35">
      <c r="A56" s="3" t="s">
        <v>46</v>
      </c>
      <c r="B56" s="3">
        <v>5827738</v>
      </c>
      <c r="C56" s="3" t="s">
        <v>16</v>
      </c>
      <c r="D56" s="3" t="s">
        <v>56</v>
      </c>
      <c r="E56" s="3" t="s">
        <v>29</v>
      </c>
      <c r="F56" s="3" t="s">
        <v>29</v>
      </c>
      <c r="G56" s="3" t="s">
        <v>41</v>
      </c>
      <c r="H56" s="3" t="s">
        <v>10</v>
      </c>
      <c r="I56" s="3" t="s">
        <v>4</v>
      </c>
    </row>
    <row r="57" spans="1:9" x14ac:dyDescent="0.35">
      <c r="A57" s="2" t="s">
        <v>49</v>
      </c>
      <c r="B57" s="2">
        <v>5827906</v>
      </c>
      <c r="C57" s="2" t="s">
        <v>16</v>
      </c>
      <c r="D57" s="2" t="s">
        <v>56</v>
      </c>
      <c r="E57" s="2" t="s">
        <v>29</v>
      </c>
      <c r="F57" s="2" t="s">
        <v>29</v>
      </c>
      <c r="G57" s="2" t="s">
        <v>41</v>
      </c>
      <c r="H57" s="2" t="s">
        <v>10</v>
      </c>
      <c r="I57" s="2" t="s">
        <v>4</v>
      </c>
    </row>
    <row r="58" spans="1:9" x14ac:dyDescent="0.35">
      <c r="A58" s="3" t="s">
        <v>51</v>
      </c>
      <c r="B58" s="3">
        <v>5829035</v>
      </c>
      <c r="C58" s="3" t="s">
        <v>16</v>
      </c>
      <c r="D58" s="3" t="s">
        <v>55</v>
      </c>
      <c r="E58" s="3" t="s">
        <v>29</v>
      </c>
      <c r="F58" s="3" t="s">
        <v>29</v>
      </c>
      <c r="G58" s="3" t="s">
        <v>41</v>
      </c>
      <c r="H58" s="3" t="s">
        <v>10</v>
      </c>
      <c r="I58" s="3" t="s">
        <v>4</v>
      </c>
    </row>
    <row r="59" spans="1:9" x14ac:dyDescent="0.35">
      <c r="A59" s="2" t="s">
        <v>51</v>
      </c>
      <c r="B59" s="2">
        <v>5829323</v>
      </c>
      <c r="C59" s="2" t="s">
        <v>16</v>
      </c>
      <c r="D59" s="2" t="s">
        <v>55</v>
      </c>
      <c r="E59" s="2" t="s">
        <v>27</v>
      </c>
      <c r="F59" s="2" t="s">
        <v>27</v>
      </c>
      <c r="G59" s="2" t="s">
        <v>41</v>
      </c>
      <c r="H59" s="2" t="s">
        <v>10</v>
      </c>
      <c r="I59" s="2" t="s">
        <v>4</v>
      </c>
    </row>
    <row r="60" spans="1:9" x14ac:dyDescent="0.35">
      <c r="A60" s="3" t="s">
        <v>51</v>
      </c>
      <c r="B60" s="3">
        <v>5829367</v>
      </c>
      <c r="C60" s="3" t="s">
        <v>16</v>
      </c>
      <c r="D60" s="3" t="s">
        <v>55</v>
      </c>
      <c r="E60" s="3" t="s">
        <v>27</v>
      </c>
      <c r="F60" s="3" t="s">
        <v>27</v>
      </c>
      <c r="G60" s="3" t="s">
        <v>41</v>
      </c>
      <c r="H60" s="3" t="s">
        <v>10</v>
      </c>
      <c r="I60" s="3" t="s">
        <v>4</v>
      </c>
    </row>
    <row r="61" spans="1:9" x14ac:dyDescent="0.35">
      <c r="A61" s="2" t="s">
        <v>51</v>
      </c>
      <c r="B61" s="2">
        <v>5829513</v>
      </c>
      <c r="C61" s="2" t="s">
        <v>16</v>
      </c>
      <c r="D61" s="2" t="s">
        <v>55</v>
      </c>
      <c r="E61" s="2" t="s">
        <v>27</v>
      </c>
      <c r="F61" s="2" t="s">
        <v>27</v>
      </c>
      <c r="G61" s="2" t="s">
        <v>41</v>
      </c>
      <c r="H61" s="2" t="s">
        <v>10</v>
      </c>
      <c r="I61" s="2" t="s">
        <v>4</v>
      </c>
    </row>
    <row r="62" spans="1:9" x14ac:dyDescent="0.35">
      <c r="A62" s="3" t="s">
        <v>52</v>
      </c>
      <c r="B62" s="3">
        <v>5829753</v>
      </c>
      <c r="C62" s="3" t="s">
        <v>16</v>
      </c>
      <c r="D62" s="3" t="s">
        <v>55</v>
      </c>
      <c r="E62" s="3" t="s">
        <v>27</v>
      </c>
      <c r="F62" s="3" t="s">
        <v>27</v>
      </c>
      <c r="G62" s="3" t="s">
        <v>41</v>
      </c>
      <c r="H62" s="3" t="s">
        <v>10</v>
      </c>
      <c r="I62" s="3" t="s">
        <v>7</v>
      </c>
    </row>
    <row r="63" spans="1:9" x14ac:dyDescent="0.35">
      <c r="A63" s="2" t="s">
        <v>53</v>
      </c>
      <c r="B63" s="2">
        <v>5830042</v>
      </c>
      <c r="C63" s="2" t="s">
        <v>16</v>
      </c>
      <c r="D63" s="2" t="s">
        <v>55</v>
      </c>
      <c r="E63" s="2" t="s">
        <v>27</v>
      </c>
      <c r="F63" s="2" t="s">
        <v>27</v>
      </c>
      <c r="G63" s="2" t="s">
        <v>41</v>
      </c>
      <c r="H63" s="2" t="s">
        <v>11</v>
      </c>
      <c r="I63" s="2" t="s">
        <v>7</v>
      </c>
    </row>
    <row r="64" spans="1:9" x14ac:dyDescent="0.35">
      <c r="A64" s="3" t="s">
        <v>52</v>
      </c>
      <c r="B64" s="3">
        <v>5830054</v>
      </c>
      <c r="C64" s="3" t="s">
        <v>16</v>
      </c>
      <c r="D64" s="3" t="s">
        <v>55</v>
      </c>
      <c r="E64" s="3" t="s">
        <v>27</v>
      </c>
      <c r="F64" s="3" t="s">
        <v>27</v>
      </c>
      <c r="G64" s="3" t="s">
        <v>41</v>
      </c>
      <c r="H64" s="3" t="s">
        <v>10</v>
      </c>
      <c r="I64" s="3" t="s">
        <v>7</v>
      </c>
    </row>
    <row r="65" spans="1:9" x14ac:dyDescent="0.35">
      <c r="A65" s="2" t="s">
        <v>51</v>
      </c>
      <c r="B65" s="2">
        <v>5830263</v>
      </c>
      <c r="C65" s="2" t="s">
        <v>16</v>
      </c>
      <c r="D65" s="2" t="s">
        <v>55</v>
      </c>
      <c r="E65" s="2" t="s">
        <v>27</v>
      </c>
      <c r="F65" s="2" t="s">
        <v>27</v>
      </c>
      <c r="G65" s="2" t="s">
        <v>41</v>
      </c>
      <c r="H65" s="2" t="s">
        <v>10</v>
      </c>
      <c r="I65" s="2" t="s">
        <v>7</v>
      </c>
    </row>
    <row r="66" spans="1:9" x14ac:dyDescent="0.35">
      <c r="A66" s="3" t="s">
        <v>49</v>
      </c>
      <c r="B66" s="3">
        <v>5830280</v>
      </c>
      <c r="C66" s="3" t="s">
        <v>16</v>
      </c>
      <c r="D66" s="3" t="s">
        <v>55</v>
      </c>
      <c r="E66" s="3" t="s">
        <v>27</v>
      </c>
      <c r="F66" s="3" t="s">
        <v>27</v>
      </c>
      <c r="G66" s="3" t="s">
        <v>41</v>
      </c>
      <c r="H66" s="3" t="s">
        <v>10</v>
      </c>
      <c r="I66" s="3" t="s">
        <v>7</v>
      </c>
    </row>
    <row r="67" spans="1:9" x14ac:dyDescent="0.35">
      <c r="A67" s="2" t="s">
        <v>44</v>
      </c>
      <c r="B67" s="2">
        <v>5830304</v>
      </c>
      <c r="C67" s="2" t="s">
        <v>16</v>
      </c>
      <c r="D67" s="2" t="s">
        <v>55</v>
      </c>
      <c r="E67" s="2" t="s">
        <v>27</v>
      </c>
      <c r="F67" s="2" t="s">
        <v>27</v>
      </c>
      <c r="G67" s="2" t="s">
        <v>41</v>
      </c>
      <c r="H67" s="2" t="s">
        <v>10</v>
      </c>
      <c r="I67" s="2" t="s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Sheet1</vt:lpstr>
      <vt:lpstr>Fixed Data</vt:lpstr>
      <vt:lpstr>Sheet1 (2)</vt:lpstr>
      <vt:lpstr>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Oluwafemi Laizer</dc:creator>
  <cp:lastModifiedBy>Oluwafemi Laizer</cp:lastModifiedBy>
  <cp:lastPrinted>2025-07-08T19:28:22Z</cp:lastPrinted>
  <dcterms:created xsi:type="dcterms:W3CDTF">2025-07-04T13:29:13Z</dcterms:created>
  <dcterms:modified xsi:type="dcterms:W3CDTF">2025-07-08T19:42:54Z</dcterms:modified>
</cp:coreProperties>
</file>