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rober\Dropbox\Competitions\2020\Ranking\"/>
    </mc:Choice>
  </mc:AlternateContent>
  <xr:revisionPtr revIDLastSave="0" documentId="13_ncr:1_{E68FE105-BAA2-46CB-8966-FEA460E1D96D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Data" sheetId="17" r:id="rId1"/>
    <sheet name="Fencers" sheetId="19" r:id="rId2"/>
    <sheet name="Ranking Values" sheetId="10" r:id="rId3"/>
    <sheet name="Pivot" sheetId="20" r:id="rId4"/>
  </sheets>
  <calcPr calcId="191029"/>
  <pivotCaches>
    <pivotCache cacheId="1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28" i="17" l="1"/>
  <c r="K128" i="17"/>
  <c r="J128" i="17"/>
  <c r="I128" i="17"/>
  <c r="H128" i="17"/>
  <c r="M127" i="17"/>
  <c r="K127" i="17"/>
  <c r="J127" i="17"/>
  <c r="I127" i="17"/>
  <c r="H127" i="17"/>
  <c r="M126" i="17"/>
  <c r="K126" i="17"/>
  <c r="J126" i="17"/>
  <c r="I126" i="17"/>
  <c r="H126" i="17"/>
  <c r="M125" i="17"/>
  <c r="K125" i="17"/>
  <c r="J125" i="17"/>
  <c r="I125" i="17"/>
  <c r="H125" i="17"/>
  <c r="M124" i="17"/>
  <c r="K124" i="17"/>
  <c r="J124" i="17"/>
  <c r="I124" i="17"/>
  <c r="H124" i="17"/>
  <c r="M123" i="17"/>
  <c r="K123" i="17"/>
  <c r="J123" i="17"/>
  <c r="I123" i="17"/>
  <c r="H123" i="17"/>
  <c r="M122" i="17"/>
  <c r="K122" i="17"/>
  <c r="J122" i="17"/>
  <c r="I122" i="17"/>
  <c r="H122" i="17"/>
  <c r="M121" i="17"/>
  <c r="K121" i="17"/>
  <c r="J121" i="17"/>
  <c r="I121" i="17"/>
  <c r="H121" i="17"/>
  <c r="M120" i="17"/>
  <c r="K120" i="17"/>
  <c r="J120" i="17"/>
  <c r="I120" i="17"/>
  <c r="H120" i="17"/>
  <c r="M119" i="17"/>
  <c r="K119" i="17"/>
  <c r="J119" i="17"/>
  <c r="I119" i="17"/>
  <c r="H119" i="17"/>
  <c r="M118" i="17"/>
  <c r="K118" i="17"/>
  <c r="J118" i="17"/>
  <c r="I118" i="17"/>
  <c r="H118" i="17"/>
  <c r="M117" i="17"/>
  <c r="K117" i="17"/>
  <c r="J117" i="17"/>
  <c r="I117" i="17"/>
  <c r="H117" i="17"/>
  <c r="K11" i="19"/>
  <c r="L11" i="19" s="1"/>
  <c r="C11" i="19"/>
  <c r="E11" i="19"/>
  <c r="M116" i="17"/>
  <c r="M115" i="17"/>
  <c r="M114" i="17"/>
  <c r="M113" i="17"/>
  <c r="M112" i="17"/>
  <c r="M111" i="17"/>
  <c r="M110" i="17"/>
  <c r="M109" i="17"/>
  <c r="M108" i="17"/>
  <c r="M107" i="17"/>
  <c r="M106" i="17"/>
  <c r="M105" i="17"/>
  <c r="M104" i="17"/>
  <c r="M103" i="17"/>
  <c r="M102" i="17"/>
  <c r="M101" i="17"/>
  <c r="M100" i="17"/>
  <c r="M99" i="17"/>
  <c r="M98" i="17"/>
  <c r="M97" i="17"/>
  <c r="M96" i="17"/>
  <c r="M95" i="17"/>
  <c r="M94" i="17"/>
  <c r="M93" i="17"/>
  <c r="M92" i="17"/>
  <c r="M91" i="17"/>
  <c r="M90" i="17"/>
  <c r="M89" i="17"/>
  <c r="M88" i="17"/>
  <c r="M64" i="17" l="1"/>
  <c r="M63" i="17"/>
  <c r="M62" i="17"/>
  <c r="M61" i="17"/>
  <c r="M60" i="17"/>
  <c r="M59" i="17"/>
  <c r="M58" i="17"/>
  <c r="M84" i="17"/>
  <c r="M83" i="17"/>
  <c r="M79" i="17"/>
  <c r="M78" i="17"/>
  <c r="M77" i="17"/>
  <c r="M76" i="17"/>
  <c r="M75" i="17"/>
  <c r="M74" i="17"/>
  <c r="M73" i="17"/>
  <c r="M72" i="17" l="1"/>
  <c r="M82" i="17"/>
  <c r="M81" i="17"/>
  <c r="M80" i="17"/>
  <c r="M87" i="17"/>
  <c r="M86" i="17"/>
  <c r="M85" i="17"/>
  <c r="M70" i="17"/>
  <c r="M69" i="17"/>
  <c r="M68" i="17"/>
  <c r="M67" i="17"/>
  <c r="M66" i="17"/>
  <c r="K168" i="19"/>
  <c r="L168" i="19" s="1"/>
  <c r="K167" i="19"/>
  <c r="L167" i="19" s="1"/>
  <c r="C95" i="19"/>
  <c r="C107" i="19"/>
  <c r="C70" i="19"/>
  <c r="C168" i="19"/>
  <c r="M71" i="17"/>
  <c r="M65" i="17"/>
  <c r="M53" i="17"/>
  <c r="M52" i="17"/>
  <c r="M51" i="17"/>
  <c r="M50" i="17"/>
  <c r="M49" i="17"/>
  <c r="M48" i="17"/>
  <c r="M47" i="17"/>
  <c r="M46" i="17"/>
  <c r="M45" i="17"/>
  <c r="M44" i="17"/>
  <c r="M43" i="17"/>
  <c r="M57" i="17"/>
  <c r="M56" i="17"/>
  <c r="M55" i="17"/>
  <c r="M54" i="17"/>
  <c r="C167" i="19" l="1"/>
  <c r="C166" i="19"/>
  <c r="C165" i="19"/>
  <c r="C164" i="19"/>
  <c r="C163" i="19"/>
  <c r="C162" i="19"/>
  <c r="C161" i="19"/>
  <c r="M32" i="17" l="1"/>
  <c r="M31" i="17"/>
  <c r="C4" i="19"/>
  <c r="M30" i="17" l="1"/>
  <c r="M29" i="17"/>
  <c r="M28" i="17"/>
  <c r="M27" i="17"/>
  <c r="M26" i="17"/>
  <c r="M24" i="17"/>
  <c r="M5" i="17"/>
  <c r="M4" i="17"/>
  <c r="M3" i="17"/>
  <c r="M6" i="17"/>
  <c r="M2" i="17"/>
  <c r="M21" i="17"/>
  <c r="M23" i="17"/>
  <c r="M22" i="17"/>
  <c r="M25" i="17"/>
  <c r="M11" i="17"/>
  <c r="M12" i="17"/>
  <c r="M10" i="17"/>
  <c r="M9" i="17"/>
  <c r="M8" i="17"/>
  <c r="M7" i="17"/>
  <c r="C160" i="19" l="1"/>
  <c r="C159" i="19"/>
  <c r="C158" i="19"/>
  <c r="C157" i="19"/>
  <c r="C156" i="19"/>
  <c r="C155" i="19"/>
  <c r="C154" i="19"/>
  <c r="C153" i="19" l="1"/>
  <c r="C152" i="19"/>
  <c r="C151" i="19"/>
  <c r="C150" i="19"/>
  <c r="C149" i="19"/>
  <c r="C148" i="19"/>
  <c r="C147" i="19"/>
  <c r="C146" i="19"/>
  <c r="C145" i="19"/>
  <c r="C144" i="19"/>
  <c r="C143" i="19"/>
  <c r="C142" i="19"/>
  <c r="C140" i="19"/>
  <c r="C139" i="19"/>
  <c r="C138" i="19"/>
  <c r="C137" i="19" l="1"/>
  <c r="C136" i="19"/>
  <c r="C135" i="19"/>
  <c r="C134" i="19"/>
  <c r="C133" i="19"/>
  <c r="C132" i="19"/>
  <c r="C131" i="19"/>
  <c r="C130" i="19"/>
  <c r="C129" i="19" l="1"/>
  <c r="C127" i="19"/>
  <c r="C126" i="19"/>
  <c r="C125" i="19"/>
  <c r="C124" i="19"/>
  <c r="C123" i="19"/>
  <c r="C122" i="19"/>
  <c r="C121" i="19"/>
  <c r="C120" i="19"/>
  <c r="C119" i="19"/>
  <c r="C118" i="19"/>
  <c r="C117" i="19"/>
  <c r="C116" i="19"/>
  <c r="C115" i="19"/>
  <c r="C114" i="19" l="1"/>
  <c r="C113" i="19" l="1"/>
  <c r="C112" i="19"/>
  <c r="C111" i="19"/>
  <c r="C110" i="19"/>
  <c r="C109" i="19"/>
  <c r="C108" i="19"/>
  <c r="C141" i="19"/>
  <c r="C128" i="19"/>
  <c r="C106" i="19"/>
  <c r="C105" i="19"/>
  <c r="C104" i="19"/>
  <c r="C103" i="19"/>
  <c r="C102" i="19"/>
  <c r="C101" i="19"/>
  <c r="C100" i="19"/>
  <c r="C99" i="19"/>
  <c r="C98" i="19"/>
  <c r="C97" i="19"/>
  <c r="C96" i="19"/>
  <c r="C94" i="19"/>
  <c r="C93" i="19"/>
  <c r="C92" i="19"/>
  <c r="C91" i="19"/>
  <c r="C90" i="19"/>
  <c r="C89" i="19"/>
  <c r="C88" i="19"/>
  <c r="C87" i="19"/>
  <c r="M20" i="17" l="1"/>
  <c r="M34" i="17"/>
  <c r="M15" i="17" l="1"/>
  <c r="M13" i="17"/>
  <c r="C47" i="19"/>
  <c r="M35" i="17"/>
  <c r="M42" i="17"/>
  <c r="M40" i="17"/>
  <c r="M39" i="17"/>
  <c r="M38" i="17"/>
  <c r="C86" i="19" l="1"/>
  <c r="C85" i="19"/>
  <c r="C84" i="19" l="1"/>
  <c r="C83" i="19"/>
  <c r="C82" i="19"/>
  <c r="C81" i="19"/>
  <c r="C80" i="19"/>
  <c r="C77" i="19"/>
  <c r="C78" i="19"/>
  <c r="C79" i="19"/>
  <c r="C76" i="19"/>
  <c r="C75" i="19"/>
  <c r="M16" i="17" l="1"/>
  <c r="M18" i="17"/>
  <c r="M17" i="17"/>
  <c r="M14" i="17"/>
  <c r="M41" i="17"/>
  <c r="M19" i="17"/>
  <c r="C74" i="19"/>
  <c r="C73" i="19"/>
  <c r="C72" i="19"/>
  <c r="C71" i="19"/>
  <c r="C69" i="19"/>
  <c r="C68" i="19"/>
  <c r="C67" i="19"/>
  <c r="C66" i="19" l="1"/>
  <c r="C65" i="19"/>
  <c r="C64" i="19"/>
  <c r="C61" i="19"/>
  <c r="C62" i="19"/>
  <c r="C63" i="19"/>
  <c r="C59" i="19"/>
  <c r="C60" i="19"/>
  <c r="C58" i="19"/>
  <c r="C57" i="19"/>
  <c r="C56" i="19"/>
  <c r="C55" i="19"/>
  <c r="C54" i="19"/>
  <c r="C53" i="19"/>
  <c r="C52" i="19"/>
  <c r="C51" i="19"/>
  <c r="C50" i="19"/>
  <c r="C49" i="19"/>
  <c r="C48" i="19"/>
  <c r="C45" i="19"/>
  <c r="C46" i="19"/>
  <c r="C44" i="19"/>
  <c r="C42" i="19"/>
  <c r="C41" i="19"/>
  <c r="C43" i="19"/>
  <c r="C40" i="19"/>
  <c r="C39" i="19"/>
  <c r="C38" i="19"/>
  <c r="C37" i="19"/>
  <c r="C36" i="19"/>
  <c r="C35" i="19"/>
  <c r="C34" i="19"/>
  <c r="C33" i="19"/>
  <c r="C29" i="19"/>
  <c r="C32" i="19"/>
  <c r="C31" i="19"/>
  <c r="C30" i="19"/>
  <c r="C28" i="19"/>
  <c r="C25" i="19"/>
  <c r="C27" i="19"/>
  <c r="C26" i="19"/>
  <c r="C20" i="19"/>
  <c r="C24" i="19"/>
  <c r="C23" i="19"/>
  <c r="C22" i="19"/>
  <c r="C21" i="19"/>
  <c r="C17" i="19"/>
  <c r="C19" i="19"/>
  <c r="C18" i="19"/>
  <c r="C16" i="19"/>
  <c r="C15" i="19"/>
  <c r="C14" i="19"/>
  <c r="C12" i="19"/>
  <c r="C13" i="19"/>
  <c r="C10" i="19"/>
  <c r="C9" i="19"/>
  <c r="C8" i="19"/>
  <c r="C7" i="19"/>
  <c r="C6" i="19"/>
  <c r="C5" i="19"/>
  <c r="C3" i="19"/>
  <c r="C2" i="19"/>
  <c r="I89" i="17" l="1"/>
  <c r="J88" i="17"/>
  <c r="H89" i="17"/>
  <c r="I88" i="17"/>
  <c r="H88" i="17"/>
  <c r="J89" i="17"/>
  <c r="H116" i="17"/>
  <c r="H112" i="17"/>
  <c r="H108" i="17"/>
  <c r="H104" i="17"/>
  <c r="H100" i="17"/>
  <c r="H96" i="17"/>
  <c r="H92" i="17"/>
  <c r="H115" i="17"/>
  <c r="H111" i="17"/>
  <c r="H107" i="17"/>
  <c r="H103" i="17"/>
  <c r="H99" i="17"/>
  <c r="H95" i="17"/>
  <c r="H91" i="17"/>
  <c r="H114" i="17"/>
  <c r="H110" i="17"/>
  <c r="H106" i="17"/>
  <c r="H102" i="17"/>
  <c r="H98" i="17"/>
  <c r="H94" i="17"/>
  <c r="H90" i="17"/>
  <c r="H113" i="17"/>
  <c r="H109" i="17"/>
  <c r="H105" i="17"/>
  <c r="H101" i="17"/>
  <c r="H97" i="17"/>
  <c r="H93" i="17"/>
  <c r="J110" i="17"/>
  <c r="J102" i="17"/>
  <c r="J94" i="17"/>
  <c r="J90" i="17"/>
  <c r="J105" i="17"/>
  <c r="J97" i="17"/>
  <c r="J116" i="17"/>
  <c r="J108" i="17"/>
  <c r="J100" i="17"/>
  <c r="J92" i="17"/>
  <c r="J111" i="17"/>
  <c r="J103" i="17"/>
  <c r="J95" i="17"/>
  <c r="K113" i="17"/>
  <c r="K105" i="17"/>
  <c r="K97" i="17"/>
  <c r="K116" i="17"/>
  <c r="K108" i="17"/>
  <c r="K100" i="17"/>
  <c r="K111" i="17"/>
  <c r="K103" i="17"/>
  <c r="K95" i="17"/>
  <c r="K114" i="17"/>
  <c r="K106" i="17"/>
  <c r="K98" i="17"/>
  <c r="I115" i="17"/>
  <c r="I111" i="17"/>
  <c r="I107" i="17"/>
  <c r="I103" i="17"/>
  <c r="I99" i="17"/>
  <c r="I95" i="17"/>
  <c r="I91" i="17"/>
  <c r="I114" i="17"/>
  <c r="I110" i="17"/>
  <c r="I106" i="17"/>
  <c r="I102" i="17"/>
  <c r="I98" i="17"/>
  <c r="I94" i="17"/>
  <c r="I90" i="17"/>
  <c r="I113" i="17"/>
  <c r="I109" i="17"/>
  <c r="I105" i="17"/>
  <c r="I101" i="17"/>
  <c r="I97" i="17"/>
  <c r="I93" i="17"/>
  <c r="I116" i="17"/>
  <c r="I112" i="17"/>
  <c r="I108" i="17"/>
  <c r="I104" i="17"/>
  <c r="I100" i="17"/>
  <c r="I96" i="17"/>
  <c r="I92" i="17"/>
  <c r="J114" i="17"/>
  <c r="J106" i="17"/>
  <c r="J98" i="17"/>
  <c r="J113" i="17"/>
  <c r="J109" i="17"/>
  <c r="J101" i="17"/>
  <c r="J93" i="17"/>
  <c r="J112" i="17"/>
  <c r="J104" i="17"/>
  <c r="J96" i="17"/>
  <c r="J115" i="17"/>
  <c r="J107" i="17"/>
  <c r="J99" i="17"/>
  <c r="J91" i="17"/>
  <c r="K109" i="17"/>
  <c r="K101" i="17"/>
  <c r="K93" i="17"/>
  <c r="K112" i="17"/>
  <c r="K104" i="17"/>
  <c r="K96" i="17"/>
  <c r="K115" i="17"/>
  <c r="K107" i="17"/>
  <c r="K99" i="17"/>
  <c r="K110" i="17"/>
  <c r="K102" i="17"/>
  <c r="K94" i="17"/>
  <c r="H64" i="17"/>
  <c r="I63" i="17"/>
  <c r="J62" i="17"/>
  <c r="H60" i="17"/>
  <c r="I59" i="17"/>
  <c r="J58" i="17"/>
  <c r="I62" i="17"/>
  <c r="H59" i="17"/>
  <c r="I58" i="17"/>
  <c r="H62" i="17"/>
  <c r="I61" i="17"/>
  <c r="J60" i="17"/>
  <c r="H58" i="17"/>
  <c r="J64" i="17"/>
  <c r="I64" i="17"/>
  <c r="J63" i="17"/>
  <c r="H61" i="17"/>
  <c r="I60" i="17"/>
  <c r="J59" i="17"/>
  <c r="H63" i="17"/>
  <c r="J61" i="17"/>
  <c r="H84" i="17"/>
  <c r="I83" i="17"/>
  <c r="J79" i="17"/>
  <c r="H77" i="17"/>
  <c r="I76" i="17"/>
  <c r="J75" i="17"/>
  <c r="H73" i="17"/>
  <c r="J78" i="17"/>
  <c r="H76" i="17"/>
  <c r="J74" i="17"/>
  <c r="H79" i="17"/>
  <c r="J77" i="17"/>
  <c r="H75" i="17"/>
  <c r="J73" i="17"/>
  <c r="I84" i="17"/>
  <c r="I77" i="17"/>
  <c r="I73" i="17"/>
  <c r="H83" i="17"/>
  <c r="I79" i="17"/>
  <c r="I75" i="17"/>
  <c r="I78" i="17"/>
  <c r="I74" i="17"/>
  <c r="J83" i="17"/>
  <c r="H78" i="17"/>
  <c r="J76" i="17"/>
  <c r="H74" i="17"/>
  <c r="J84" i="17"/>
  <c r="H72" i="17"/>
  <c r="I82" i="17"/>
  <c r="J81" i="17"/>
  <c r="H87" i="17"/>
  <c r="I86" i="17"/>
  <c r="J85" i="17"/>
  <c r="H69" i="17"/>
  <c r="I68" i="17"/>
  <c r="J67" i="17"/>
  <c r="H82" i="17"/>
  <c r="I81" i="17"/>
  <c r="J80" i="17"/>
  <c r="H86" i="17"/>
  <c r="I85" i="17"/>
  <c r="J70" i="17"/>
  <c r="H68" i="17"/>
  <c r="I67" i="17"/>
  <c r="J66" i="17"/>
  <c r="J72" i="17"/>
  <c r="H81" i="17"/>
  <c r="I80" i="17"/>
  <c r="J87" i="17"/>
  <c r="H85" i="17"/>
  <c r="I70" i="17"/>
  <c r="J69" i="17"/>
  <c r="H67" i="17"/>
  <c r="I66" i="17"/>
  <c r="I87" i="17"/>
  <c r="I69" i="17"/>
  <c r="J68" i="17"/>
  <c r="H66" i="17"/>
  <c r="I72" i="17"/>
  <c r="J82" i="17"/>
  <c r="H80" i="17"/>
  <c r="J86" i="17"/>
  <c r="H70" i="17"/>
  <c r="H55" i="17"/>
  <c r="H52" i="17"/>
  <c r="H48" i="17"/>
  <c r="H44" i="17"/>
  <c r="H71" i="17"/>
  <c r="H51" i="17"/>
  <c r="H47" i="17"/>
  <c r="H43" i="17"/>
  <c r="J71" i="17"/>
  <c r="J65" i="17"/>
  <c r="J53" i="17"/>
  <c r="J52" i="17"/>
  <c r="J51" i="17"/>
  <c r="J50" i="17"/>
  <c r="J49" i="17"/>
  <c r="J48" i="17"/>
  <c r="J47" i="17"/>
  <c r="J46" i="17"/>
  <c r="J45" i="17"/>
  <c r="J44" i="17"/>
  <c r="J43" i="17"/>
  <c r="J57" i="17"/>
  <c r="J56" i="17"/>
  <c r="J55" i="17"/>
  <c r="J54" i="17"/>
  <c r="H57" i="17"/>
  <c r="H65" i="17"/>
  <c r="H50" i="17"/>
  <c r="H46" i="17"/>
  <c r="H54" i="17"/>
  <c r="I71" i="17"/>
  <c r="I65" i="17"/>
  <c r="I53" i="17"/>
  <c r="I52" i="17"/>
  <c r="I51" i="17"/>
  <c r="I50" i="17"/>
  <c r="I49" i="17"/>
  <c r="I48" i="17"/>
  <c r="I47" i="17"/>
  <c r="I46" i="17"/>
  <c r="I45" i="17"/>
  <c r="I44" i="17"/>
  <c r="I43" i="17"/>
  <c r="I57" i="17"/>
  <c r="I56" i="17"/>
  <c r="I55" i="17"/>
  <c r="I54" i="17"/>
  <c r="H56" i="17"/>
  <c r="H53" i="17"/>
  <c r="H49" i="17"/>
  <c r="H45" i="17"/>
  <c r="I31" i="17"/>
  <c r="H31" i="17"/>
  <c r="J32" i="17"/>
  <c r="I32" i="17"/>
  <c r="H32" i="17"/>
  <c r="J31" i="17"/>
  <c r="H30" i="17"/>
  <c r="I29" i="17"/>
  <c r="J28" i="17"/>
  <c r="H26" i="17"/>
  <c r="I24" i="17"/>
  <c r="J5" i="17"/>
  <c r="H3" i="17"/>
  <c r="I6" i="17"/>
  <c r="J2" i="17"/>
  <c r="H23" i="17"/>
  <c r="I22" i="17"/>
  <c r="J25" i="17"/>
  <c r="H12" i="17"/>
  <c r="I10" i="17"/>
  <c r="J9" i="17"/>
  <c r="H7" i="17"/>
  <c r="I9" i="17"/>
  <c r="H28" i="17"/>
  <c r="I4" i="17"/>
  <c r="H2" i="17"/>
  <c r="J12" i="17"/>
  <c r="H9" i="17"/>
  <c r="H29" i="17"/>
  <c r="I28" i="17"/>
  <c r="J27" i="17"/>
  <c r="H24" i="17"/>
  <c r="I5" i="17"/>
  <c r="J4" i="17"/>
  <c r="H6" i="17"/>
  <c r="I2" i="17"/>
  <c r="J21" i="17"/>
  <c r="H22" i="17"/>
  <c r="I25" i="17"/>
  <c r="J11" i="17"/>
  <c r="H10" i="17"/>
  <c r="I27" i="17"/>
  <c r="H5" i="17"/>
  <c r="J3" i="17"/>
  <c r="I21" i="17"/>
  <c r="H25" i="17"/>
  <c r="J7" i="17"/>
  <c r="J30" i="17"/>
  <c r="I30" i="17"/>
  <c r="J29" i="17"/>
  <c r="H27" i="17"/>
  <c r="I26" i="17"/>
  <c r="J24" i="17"/>
  <c r="H4" i="17"/>
  <c r="I3" i="17"/>
  <c r="J6" i="17"/>
  <c r="H21" i="17"/>
  <c r="I23" i="17"/>
  <c r="J22" i="17"/>
  <c r="H11" i="17"/>
  <c r="I12" i="17"/>
  <c r="J10" i="17"/>
  <c r="H8" i="17"/>
  <c r="I7" i="17"/>
  <c r="J8" i="17"/>
  <c r="J26" i="17"/>
  <c r="J23" i="17"/>
  <c r="I11" i="17"/>
  <c r="I8" i="17"/>
  <c r="I20" i="17"/>
  <c r="J34" i="17"/>
  <c r="I34" i="17"/>
  <c r="H34" i="17"/>
  <c r="J20" i="17"/>
  <c r="H20" i="17"/>
  <c r="J15" i="17"/>
  <c r="I15" i="17"/>
  <c r="J13" i="17"/>
  <c r="H15" i="17"/>
  <c r="I13" i="17"/>
  <c r="H13" i="17"/>
  <c r="I42" i="17"/>
  <c r="H38" i="17"/>
  <c r="I39" i="17"/>
  <c r="I38" i="17"/>
  <c r="I35" i="17"/>
  <c r="H39" i="17"/>
  <c r="H42" i="17"/>
  <c r="H35" i="17"/>
  <c r="J40" i="17"/>
  <c r="I40" i="17"/>
  <c r="J42" i="17"/>
  <c r="J39" i="17"/>
  <c r="H40" i="17"/>
  <c r="J38" i="17"/>
  <c r="J35" i="17"/>
  <c r="I16" i="17"/>
  <c r="H16" i="17"/>
  <c r="J17" i="17"/>
  <c r="I17" i="17"/>
  <c r="J41" i="17"/>
  <c r="H17" i="17"/>
  <c r="I41" i="17"/>
  <c r="J18" i="17"/>
  <c r="H41" i="17"/>
  <c r="I18" i="17"/>
  <c r="J19" i="17"/>
  <c r="H18" i="17"/>
  <c r="J14" i="17"/>
  <c r="I19" i="17"/>
  <c r="J16" i="17"/>
  <c r="I14" i="17"/>
  <c r="H19" i="17"/>
  <c r="H14" i="17"/>
  <c r="I37" i="17"/>
  <c r="I36" i="17"/>
  <c r="J36" i="17"/>
  <c r="I33" i="17"/>
  <c r="J33" i="17"/>
  <c r="J37" i="17"/>
  <c r="H37" i="17"/>
  <c r="H33" i="17"/>
  <c r="H36" i="17"/>
  <c r="M36" i="17"/>
  <c r="M37" i="17"/>
  <c r="M33" i="17"/>
  <c r="K166" i="19" l="1"/>
  <c r="K165" i="19"/>
  <c r="K164" i="19"/>
  <c r="K163" i="19"/>
  <c r="E166" i="19" l="1"/>
  <c r="L165" i="19"/>
  <c r="E168" i="19"/>
  <c r="K54" i="17" s="1"/>
  <c r="L166" i="19"/>
  <c r="L164" i="19"/>
  <c r="E167" i="19"/>
  <c r="L163" i="19"/>
  <c r="K83" i="19" l="1"/>
  <c r="L83" i="19" l="1"/>
  <c r="K162" i="19"/>
  <c r="K161" i="19"/>
  <c r="K160" i="19"/>
  <c r="K159" i="19"/>
  <c r="K158" i="19"/>
  <c r="K157" i="19"/>
  <c r="L157" i="19" s="1"/>
  <c r="L161" i="19" l="1"/>
  <c r="E164" i="19"/>
  <c r="L158" i="19"/>
  <c r="E161" i="19"/>
  <c r="L162" i="19"/>
  <c r="E165" i="19"/>
  <c r="L159" i="19"/>
  <c r="E162" i="19"/>
  <c r="L160" i="19"/>
  <c r="E163" i="19"/>
  <c r="K156" i="19"/>
  <c r="E160" i="19" s="1"/>
  <c r="K155" i="19"/>
  <c r="K154" i="19"/>
  <c r="K153" i="19"/>
  <c r="K152" i="19"/>
  <c r="K151" i="19"/>
  <c r="E155" i="19" s="1"/>
  <c r="K25" i="17" s="1"/>
  <c r="K150" i="19"/>
  <c r="K149" i="19"/>
  <c r="E153" i="19" s="1"/>
  <c r="K148" i="19"/>
  <c r="K147" i="19"/>
  <c r="E151" i="19" s="1"/>
  <c r="K65" i="17" s="1"/>
  <c r="K146" i="19"/>
  <c r="K145" i="19"/>
  <c r="K144" i="19"/>
  <c r="K143" i="19"/>
  <c r="E147" i="19" s="1"/>
  <c r="K142" i="19"/>
  <c r="K141" i="19"/>
  <c r="K140" i="19"/>
  <c r="K139" i="19"/>
  <c r="E143" i="19" s="1"/>
  <c r="K138" i="19"/>
  <c r="K137" i="19"/>
  <c r="K136" i="19"/>
  <c r="K135" i="19"/>
  <c r="E138" i="19" s="1"/>
  <c r="K79" i="17" s="1"/>
  <c r="K134" i="19"/>
  <c r="K133" i="19"/>
  <c r="K132" i="19"/>
  <c r="K131" i="19"/>
  <c r="E134" i="19" s="1"/>
  <c r="K130" i="19"/>
  <c r="K129" i="19"/>
  <c r="K128" i="19"/>
  <c r="K127" i="19"/>
  <c r="E130" i="19" s="1"/>
  <c r="K126" i="19"/>
  <c r="K125" i="19"/>
  <c r="K124" i="19"/>
  <c r="K123" i="19"/>
  <c r="E125" i="19" s="1"/>
  <c r="K122" i="19"/>
  <c r="K121" i="19"/>
  <c r="K120" i="19"/>
  <c r="K119" i="19"/>
  <c r="E121" i="19" s="1"/>
  <c r="K118" i="19"/>
  <c r="K117" i="19"/>
  <c r="K116" i="19"/>
  <c r="K115" i="19"/>
  <c r="E117" i="19" s="1"/>
  <c r="K114" i="19"/>
  <c r="K113" i="19"/>
  <c r="K112" i="19"/>
  <c r="K111" i="19"/>
  <c r="E113" i="19" s="1"/>
  <c r="K110" i="19"/>
  <c r="K109" i="19"/>
  <c r="K108" i="19"/>
  <c r="K107" i="19"/>
  <c r="K106" i="19"/>
  <c r="K105" i="19"/>
  <c r="K104" i="19"/>
  <c r="K103" i="19"/>
  <c r="E106" i="19" s="1"/>
  <c r="K102" i="19"/>
  <c r="K101" i="19"/>
  <c r="K100" i="19"/>
  <c r="K99" i="19"/>
  <c r="K98" i="19"/>
  <c r="K97" i="19"/>
  <c r="K96" i="19"/>
  <c r="K95" i="19"/>
  <c r="K94" i="19"/>
  <c r="K93" i="19"/>
  <c r="K92" i="19"/>
  <c r="K91" i="19"/>
  <c r="E93" i="19" s="1"/>
  <c r="K90" i="19"/>
  <c r="K89" i="19"/>
  <c r="K88" i="19"/>
  <c r="K87" i="19"/>
  <c r="E89" i="19" s="1"/>
  <c r="K86" i="19"/>
  <c r="K85" i="19"/>
  <c r="K84" i="19"/>
  <c r="K82" i="19"/>
  <c r="K81" i="19"/>
  <c r="K80" i="19"/>
  <c r="K79" i="19"/>
  <c r="K78" i="19"/>
  <c r="K77" i="19"/>
  <c r="K76" i="19"/>
  <c r="K75" i="19"/>
  <c r="K74" i="19"/>
  <c r="K73" i="19"/>
  <c r="K72" i="19"/>
  <c r="K71" i="19"/>
  <c r="K70" i="19"/>
  <c r="K69" i="19"/>
  <c r="K68" i="19"/>
  <c r="K67" i="19"/>
  <c r="K66" i="19"/>
  <c r="K65" i="19"/>
  <c r="K64" i="19"/>
  <c r="K63" i="19"/>
  <c r="K62" i="19"/>
  <c r="E64" i="19" s="1"/>
  <c r="K61" i="19"/>
  <c r="K60" i="19"/>
  <c r="K59" i="19"/>
  <c r="K58" i="19"/>
  <c r="E59" i="19" s="1"/>
  <c r="K57" i="19"/>
  <c r="K56" i="19"/>
  <c r="K55" i="19"/>
  <c r="K54" i="19"/>
  <c r="E56" i="19" s="1"/>
  <c r="K53" i="19"/>
  <c r="K52" i="19"/>
  <c r="K51" i="19"/>
  <c r="K50" i="19"/>
  <c r="K49" i="19"/>
  <c r="K48" i="19"/>
  <c r="K47" i="19"/>
  <c r="K46" i="19"/>
  <c r="K45" i="19"/>
  <c r="K44" i="19"/>
  <c r="K43" i="19"/>
  <c r="K42" i="19"/>
  <c r="K41" i="19"/>
  <c r="K40" i="19"/>
  <c r="K39" i="19"/>
  <c r="E40" i="19" s="1"/>
  <c r="K38" i="19"/>
  <c r="E39" i="19" s="1"/>
  <c r="K37" i="19"/>
  <c r="K36" i="19"/>
  <c r="K35" i="19"/>
  <c r="E36" i="19" s="1"/>
  <c r="K34" i="19"/>
  <c r="E35" i="19" s="1"/>
  <c r="K33" i="19"/>
  <c r="K32" i="19"/>
  <c r="K31" i="19"/>
  <c r="K30" i="19"/>
  <c r="E32" i="19" s="1"/>
  <c r="K29" i="19"/>
  <c r="K28" i="19"/>
  <c r="K27" i="19"/>
  <c r="E28" i="19" s="1"/>
  <c r="K26" i="19"/>
  <c r="K25" i="19"/>
  <c r="K24" i="19"/>
  <c r="K23" i="19"/>
  <c r="E24" i="19" s="1"/>
  <c r="K22" i="19"/>
  <c r="E23" i="19" s="1"/>
  <c r="K21" i="19"/>
  <c r="K20" i="19"/>
  <c r="K19" i="19"/>
  <c r="K18" i="19"/>
  <c r="E19" i="19" s="1"/>
  <c r="K17" i="19"/>
  <c r="K16" i="19"/>
  <c r="K15" i="19"/>
  <c r="E16" i="19" s="1"/>
  <c r="K14" i="19"/>
  <c r="E15" i="19" s="1"/>
  <c r="K13" i="19"/>
  <c r="K12" i="19"/>
  <c r="K10" i="19"/>
  <c r="E12" i="19" s="1"/>
  <c r="K9" i="19"/>
  <c r="E10" i="19" s="1"/>
  <c r="K8" i="19"/>
  <c r="K7" i="19"/>
  <c r="K6" i="19"/>
  <c r="E7" i="19" s="1"/>
  <c r="K5" i="19"/>
  <c r="E6" i="19" s="1"/>
  <c r="K2" i="17" s="1"/>
  <c r="K4" i="19"/>
  <c r="K3" i="19"/>
  <c r="E3" i="19" s="1"/>
  <c r="K2" i="19"/>
  <c r="E2" i="19" s="1"/>
  <c r="E129" i="19" l="1"/>
  <c r="E109" i="19"/>
  <c r="E107" i="19"/>
  <c r="K44" i="17" s="1"/>
  <c r="E73" i="19"/>
  <c r="E70" i="19"/>
  <c r="E98" i="19"/>
  <c r="E95" i="19"/>
  <c r="K47" i="17"/>
  <c r="K77" i="17"/>
  <c r="K84" i="17"/>
  <c r="K61" i="17"/>
  <c r="E131" i="19"/>
  <c r="E135" i="19"/>
  <c r="E139" i="19"/>
  <c r="E133" i="19"/>
  <c r="E137" i="19"/>
  <c r="K85" i="17"/>
  <c r="K67" i="17"/>
  <c r="K87" i="17"/>
  <c r="K70" i="17"/>
  <c r="K57" i="17"/>
  <c r="K82" i="17"/>
  <c r="K69" i="17"/>
  <c r="K86" i="17"/>
  <c r="E90" i="19"/>
  <c r="E94" i="19"/>
  <c r="K71" i="17" s="1"/>
  <c r="E99" i="19"/>
  <c r="E103" i="19"/>
  <c r="E128" i="19"/>
  <c r="K3" i="17" s="1"/>
  <c r="E148" i="19"/>
  <c r="E152" i="19"/>
  <c r="E156" i="19"/>
  <c r="E108" i="19"/>
  <c r="E112" i="19"/>
  <c r="E116" i="19"/>
  <c r="E120" i="19"/>
  <c r="E124" i="19"/>
  <c r="K68" i="17" s="1"/>
  <c r="E114" i="19"/>
  <c r="E118" i="19"/>
  <c r="K20" i="17" s="1"/>
  <c r="E122" i="19"/>
  <c r="E86" i="19"/>
  <c r="E85" i="19"/>
  <c r="E8" i="19"/>
  <c r="K23" i="17" s="1"/>
  <c r="E13" i="19"/>
  <c r="E17" i="19"/>
  <c r="E33" i="19"/>
  <c r="E37" i="19"/>
  <c r="K88" i="17" s="1"/>
  <c r="E87" i="19"/>
  <c r="E96" i="19"/>
  <c r="E104" i="19"/>
  <c r="E111" i="19"/>
  <c r="E119" i="19"/>
  <c r="K4" i="17" s="1"/>
  <c r="E5" i="19"/>
  <c r="E4" i="19"/>
  <c r="E9" i="19"/>
  <c r="E22" i="19"/>
  <c r="E34" i="19"/>
  <c r="E88" i="19"/>
  <c r="K66" i="17" s="1"/>
  <c r="E92" i="19"/>
  <c r="K28" i="17" s="1"/>
  <c r="E97" i="19"/>
  <c r="E101" i="19"/>
  <c r="E105" i="19"/>
  <c r="E142" i="19"/>
  <c r="K27" i="17" s="1"/>
  <c r="E146" i="19"/>
  <c r="E150" i="19"/>
  <c r="E154" i="19"/>
  <c r="E158" i="19"/>
  <c r="K11" i="17"/>
  <c r="E52" i="19"/>
  <c r="E68" i="19"/>
  <c r="E79" i="19"/>
  <c r="E81" i="19"/>
  <c r="E58" i="19"/>
  <c r="E71" i="19"/>
  <c r="E25" i="19"/>
  <c r="L155" i="19"/>
  <c r="E159" i="19"/>
  <c r="L124" i="19"/>
  <c r="E126" i="19"/>
  <c r="K21" i="17" s="1"/>
  <c r="L140" i="19"/>
  <c r="E144" i="19"/>
  <c r="L113" i="19"/>
  <c r="E115" i="19"/>
  <c r="L121" i="19"/>
  <c r="E123" i="19"/>
  <c r="K52" i="17" s="1"/>
  <c r="L125" i="19"/>
  <c r="E127" i="19"/>
  <c r="L129" i="19"/>
  <c r="E132" i="19"/>
  <c r="L133" i="19"/>
  <c r="E136" i="19"/>
  <c r="K12" i="17" s="1"/>
  <c r="L137" i="19"/>
  <c r="E140" i="19"/>
  <c r="L141" i="19"/>
  <c r="E145" i="19"/>
  <c r="L145" i="19"/>
  <c r="E149" i="19"/>
  <c r="K64" i="17" s="1"/>
  <c r="L153" i="19"/>
  <c r="E157" i="19"/>
  <c r="K76" i="17" s="1"/>
  <c r="L108" i="19"/>
  <c r="E110" i="19"/>
  <c r="L99" i="19"/>
  <c r="E102" i="19"/>
  <c r="L97" i="19"/>
  <c r="E100" i="19"/>
  <c r="L105" i="19"/>
  <c r="E141" i="19"/>
  <c r="L89" i="19"/>
  <c r="E91" i="19"/>
  <c r="K78" i="17" s="1"/>
  <c r="E60" i="19"/>
  <c r="E21" i="19"/>
  <c r="E29" i="19"/>
  <c r="K63" i="17" s="1"/>
  <c r="E49" i="19"/>
  <c r="E53" i="19"/>
  <c r="E57" i="19"/>
  <c r="E61" i="19"/>
  <c r="E69" i="19"/>
  <c r="E74" i="19"/>
  <c r="E78" i="19"/>
  <c r="E42" i="19"/>
  <c r="E48" i="19"/>
  <c r="K92" i="17" s="1"/>
  <c r="E47" i="19"/>
  <c r="E26" i="19"/>
  <c r="E30" i="19"/>
  <c r="K43" i="17" s="1"/>
  <c r="E43" i="19"/>
  <c r="E50" i="19"/>
  <c r="E63" i="19"/>
  <c r="E67" i="19"/>
  <c r="E72" i="19"/>
  <c r="E76" i="19"/>
  <c r="E80" i="19"/>
  <c r="E84" i="19"/>
  <c r="L79" i="19"/>
  <c r="E82" i="19"/>
  <c r="L72" i="19"/>
  <c r="E75" i="19"/>
  <c r="L76" i="19"/>
  <c r="E77" i="19"/>
  <c r="L80" i="19"/>
  <c r="E83" i="19"/>
  <c r="L41" i="19"/>
  <c r="E41" i="19"/>
  <c r="L49" i="19"/>
  <c r="E51" i="19"/>
  <c r="L63" i="19"/>
  <c r="E65" i="19"/>
  <c r="K81" i="17" s="1"/>
  <c r="L64" i="19"/>
  <c r="E66" i="19"/>
  <c r="L17" i="19"/>
  <c r="E18" i="19"/>
  <c r="L20" i="19"/>
  <c r="E20" i="19"/>
  <c r="L44" i="19"/>
  <c r="E45" i="19"/>
  <c r="L52" i="19"/>
  <c r="E54" i="19"/>
  <c r="L60" i="19"/>
  <c r="E62" i="19"/>
  <c r="L25" i="19"/>
  <c r="E27" i="19"/>
  <c r="K36" i="17" s="1"/>
  <c r="L43" i="19"/>
  <c r="E44" i="19"/>
  <c r="K29" i="17" s="1"/>
  <c r="L13" i="19"/>
  <c r="E14" i="19"/>
  <c r="L29" i="19"/>
  <c r="E31" i="19"/>
  <c r="L37" i="19"/>
  <c r="E38" i="19"/>
  <c r="L45" i="19"/>
  <c r="E46" i="19"/>
  <c r="K58" i="17" s="1"/>
  <c r="L53" i="19"/>
  <c r="E55" i="19"/>
  <c r="L4" i="19"/>
  <c r="L3" i="19"/>
  <c r="L69" i="19"/>
  <c r="L71" i="19"/>
  <c r="L92" i="19"/>
  <c r="L21" i="19"/>
  <c r="L57" i="19"/>
  <c r="L85" i="19"/>
  <c r="L93" i="19"/>
  <c r="L84" i="19"/>
  <c r="L24" i="19"/>
  <c r="L144" i="19"/>
  <c r="L56" i="19"/>
  <c r="L116" i="19"/>
  <c r="L40" i="19"/>
  <c r="L100" i="19"/>
  <c r="L148" i="19"/>
  <c r="L152" i="19"/>
  <c r="L7" i="19"/>
  <c r="L67" i="19"/>
  <c r="L132" i="19"/>
  <c r="L12" i="19"/>
  <c r="L28" i="19"/>
  <c r="L88" i="19"/>
  <c r="L104" i="19"/>
  <c r="L120" i="19"/>
  <c r="L136" i="19"/>
  <c r="L16" i="19"/>
  <c r="L32" i="19"/>
  <c r="L48" i="19"/>
  <c r="L75" i="19"/>
  <c r="L36" i="19"/>
  <c r="L96" i="19"/>
  <c r="L112" i="19"/>
  <c r="L128" i="19"/>
  <c r="L8" i="19"/>
  <c r="L33" i="19"/>
  <c r="L68" i="19"/>
  <c r="L101" i="19"/>
  <c r="L109" i="19"/>
  <c r="L117" i="19"/>
  <c r="L149" i="19"/>
  <c r="L156" i="19"/>
  <c r="L5" i="19"/>
  <c r="L9" i="19"/>
  <c r="L14" i="19"/>
  <c r="L18" i="19"/>
  <c r="L22" i="19"/>
  <c r="L26" i="19"/>
  <c r="L30" i="19"/>
  <c r="L34" i="19"/>
  <c r="L38" i="19"/>
  <c r="L42" i="19"/>
  <c r="L46" i="19"/>
  <c r="L50" i="19"/>
  <c r="L54" i="19"/>
  <c r="L58" i="19"/>
  <c r="L61" i="19"/>
  <c r="L65" i="19"/>
  <c r="L73" i="19"/>
  <c r="L77" i="19"/>
  <c r="L81" i="19"/>
  <c r="L86" i="19"/>
  <c r="L90" i="19"/>
  <c r="L94" i="19"/>
  <c r="L98" i="19"/>
  <c r="L102" i="19"/>
  <c r="L106" i="19"/>
  <c r="L110" i="19"/>
  <c r="L114" i="19"/>
  <c r="L118" i="19"/>
  <c r="L122" i="19"/>
  <c r="L126" i="19"/>
  <c r="L130" i="19"/>
  <c r="L134" i="19"/>
  <c r="L138" i="19"/>
  <c r="L142" i="19"/>
  <c r="L146" i="19"/>
  <c r="L150" i="19"/>
  <c r="L2" i="19"/>
  <c r="L6" i="19"/>
  <c r="L10" i="19"/>
  <c r="L15" i="19"/>
  <c r="L19" i="19"/>
  <c r="L23" i="19"/>
  <c r="L27" i="19"/>
  <c r="L31" i="19"/>
  <c r="L35" i="19"/>
  <c r="L39" i="19"/>
  <c r="L47" i="19"/>
  <c r="L51" i="19"/>
  <c r="L55" i="19"/>
  <c r="L59" i="19"/>
  <c r="L62" i="19"/>
  <c r="L66" i="19"/>
  <c r="L70" i="19"/>
  <c r="L74" i="19"/>
  <c r="L78" i="19"/>
  <c r="L82" i="19"/>
  <c r="L87" i="19"/>
  <c r="L91" i="19"/>
  <c r="L95" i="19"/>
  <c r="L103" i="19"/>
  <c r="L107" i="19"/>
  <c r="L111" i="19"/>
  <c r="L115" i="19"/>
  <c r="L119" i="19"/>
  <c r="L123" i="19"/>
  <c r="L127" i="19"/>
  <c r="L131" i="19"/>
  <c r="L135" i="19"/>
  <c r="L139" i="19"/>
  <c r="L143" i="19"/>
  <c r="L147" i="19"/>
  <c r="L151" i="19"/>
  <c r="L154" i="19"/>
  <c r="K45" i="17" l="1"/>
  <c r="K89" i="17"/>
  <c r="K75" i="17"/>
  <c r="K90" i="17"/>
  <c r="K41" i="17"/>
  <c r="K32" i="17"/>
  <c r="K49" i="17"/>
  <c r="K91" i="17"/>
  <c r="K56" i="17"/>
  <c r="K62" i="17"/>
  <c r="K50" i="17"/>
  <c r="K72" i="17"/>
  <c r="K7" i="17"/>
  <c r="K60" i="17"/>
  <c r="K53" i="17"/>
  <c r="K74" i="17"/>
  <c r="K46" i="17"/>
  <c r="K73" i="17"/>
  <c r="K83" i="17"/>
  <c r="K59" i="17"/>
  <c r="K55" i="17"/>
  <c r="K80" i="17"/>
  <c r="K10" i="17"/>
  <c r="K22" i="17"/>
  <c r="K5" i="17"/>
  <c r="K48" i="17"/>
  <c r="K26" i="17"/>
  <c r="K51" i="17"/>
  <c r="K31" i="17"/>
  <c r="K34" i="17"/>
  <c r="K9" i="17"/>
  <c r="K6" i="17"/>
  <c r="K30" i="17"/>
  <c r="K8" i="17"/>
  <c r="K24" i="17"/>
  <c r="K13" i="17"/>
  <c r="K38" i="17"/>
  <c r="K42" i="17"/>
  <c r="K35" i="17"/>
  <c r="K33" i="17"/>
  <c r="K37" i="17"/>
  <c r="K17" i="17"/>
  <c r="K14" i="17"/>
  <c r="K18" i="17"/>
  <c r="K15" i="17"/>
  <c r="K40" i="17"/>
  <c r="K39" i="17"/>
  <c r="K16" i="17"/>
  <c r="K19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SARankings2018" type="4" refreshedVersion="0" background="1">
    <webPr xml="1" sourceData="1" url="C:\Users\stuart.PLANET\Downloads\FSARankings2018.xml" htmlTables="1" htmlFormat="all"/>
  </connection>
  <connection id="2" xr16:uid="{00000000-0015-0000-FFFF-FFFF01000000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<sst xmlns="http://schemas.openxmlformats.org/spreadsheetml/2006/main" count="1831" uniqueCount="330">
  <si>
    <t>Ranking</t>
  </si>
  <si>
    <t>Normal</t>
  </si>
  <si>
    <t>Special</t>
  </si>
  <si>
    <t>Rank</t>
  </si>
  <si>
    <t>DOB</t>
  </si>
  <si>
    <t>Gender</t>
  </si>
  <si>
    <t>LastName</t>
  </si>
  <si>
    <t>FirstName</t>
  </si>
  <si>
    <t>Weapon</t>
  </si>
  <si>
    <t>Named</t>
  </si>
  <si>
    <t>Points</t>
  </si>
  <si>
    <t>Club</t>
  </si>
  <si>
    <t>ASC</t>
  </si>
  <si>
    <t>EventDate</t>
  </si>
  <si>
    <t>LN.FN</t>
  </si>
  <si>
    <t>Country</t>
  </si>
  <si>
    <t>Date</t>
  </si>
  <si>
    <t>CalculatedAge</t>
  </si>
  <si>
    <t>Cancelled</t>
  </si>
  <si>
    <t>EventName</t>
  </si>
  <si>
    <t>Chandran</t>
  </si>
  <si>
    <t>Chaplin</t>
  </si>
  <si>
    <t>Cowling</t>
  </si>
  <si>
    <t>Foale</t>
  </si>
  <si>
    <t>Kasperski</t>
  </si>
  <si>
    <t>Kinnon</t>
  </si>
  <si>
    <t>Lucy</t>
  </si>
  <si>
    <t>Menz</t>
  </si>
  <si>
    <t>Mowis</t>
  </si>
  <si>
    <t>Pay</t>
  </si>
  <si>
    <t>Sopru</t>
  </si>
  <si>
    <t>Spinks</t>
  </si>
  <si>
    <t>Thomas</t>
  </si>
  <si>
    <t>Roshan</t>
  </si>
  <si>
    <t>Nalin</t>
  </si>
  <si>
    <t>Andrea</t>
  </si>
  <si>
    <t>Darcy</t>
  </si>
  <si>
    <t>Anna</t>
  </si>
  <si>
    <t>Andrew</t>
  </si>
  <si>
    <t>Louis</t>
  </si>
  <si>
    <t>David</t>
  </si>
  <si>
    <t>Sarah</t>
  </si>
  <si>
    <t>Ursula</t>
  </si>
  <si>
    <t>Ian</t>
  </si>
  <si>
    <t>Shayne</t>
  </si>
  <si>
    <t>Coraine</t>
  </si>
  <si>
    <t>Dov</t>
  </si>
  <si>
    <t>Rob</t>
  </si>
  <si>
    <t>Max</t>
  </si>
  <si>
    <t>Angus</t>
  </si>
  <si>
    <t>CSFC</t>
  </si>
  <si>
    <t>AHFC</t>
  </si>
  <si>
    <t>TPFC</t>
  </si>
  <si>
    <t>Harry</t>
  </si>
  <si>
    <t>Hugo</t>
  </si>
  <si>
    <t>Bury</t>
  </si>
  <si>
    <t>Connor</t>
  </si>
  <si>
    <t>Cassidy</t>
  </si>
  <si>
    <t>Dawson</t>
  </si>
  <si>
    <t>Jackie</t>
  </si>
  <si>
    <t>Bruce</t>
  </si>
  <si>
    <t>Samuel</t>
  </si>
  <si>
    <t>Ferguson</t>
  </si>
  <si>
    <t>Clayton</t>
  </si>
  <si>
    <t>Darren</t>
  </si>
  <si>
    <t>Nadine</t>
  </si>
  <si>
    <t>Christian</t>
  </si>
  <si>
    <t>Howlett</t>
  </si>
  <si>
    <t>Steve</t>
  </si>
  <si>
    <t>Kurbatfinski</t>
  </si>
  <si>
    <t>Ashleigh</t>
  </si>
  <si>
    <t>Lam</t>
  </si>
  <si>
    <t>Tai Yuen</t>
  </si>
  <si>
    <t>Mackenzie</t>
  </si>
  <si>
    <t>Jonathan</t>
  </si>
  <si>
    <t>Markovs</t>
  </si>
  <si>
    <t>Arturs</t>
  </si>
  <si>
    <t>Newitt</t>
  </si>
  <si>
    <t>Jesse</t>
  </si>
  <si>
    <t>Pattinson</t>
  </si>
  <si>
    <t>Finn</t>
  </si>
  <si>
    <t>Oliver</t>
  </si>
  <si>
    <t>Probert</t>
  </si>
  <si>
    <t>Felix</t>
  </si>
  <si>
    <t>Georgina</t>
  </si>
  <si>
    <t>Rendo</t>
  </si>
  <si>
    <t>Carlos</t>
  </si>
  <si>
    <t>Lucas</t>
  </si>
  <si>
    <t>Spangler</t>
  </si>
  <si>
    <t>Ashton</t>
  </si>
  <si>
    <t>Ranger</t>
  </si>
  <si>
    <t>Wheeler</t>
  </si>
  <si>
    <t>Hugh</t>
  </si>
  <si>
    <t>Zhang</t>
  </si>
  <si>
    <t>Jiarui</t>
  </si>
  <si>
    <t>Abdelmonem</t>
  </si>
  <si>
    <t>Beaubois</t>
  </si>
  <si>
    <t>Bodycomb</t>
  </si>
  <si>
    <t>Bradfield</t>
  </si>
  <si>
    <t>Stratton</t>
  </si>
  <si>
    <t>Ola</t>
  </si>
  <si>
    <t>Leo</t>
  </si>
  <si>
    <t>Tyla-Rose</t>
  </si>
  <si>
    <t>Ben</t>
  </si>
  <si>
    <t>Campbell</t>
  </si>
  <si>
    <t>Fuda</t>
  </si>
  <si>
    <t>Groom</t>
  </si>
  <si>
    <t>Jones</t>
  </si>
  <si>
    <t>Vingelis-Plant</t>
  </si>
  <si>
    <t>Wotherspoon</t>
  </si>
  <si>
    <t>William</t>
  </si>
  <si>
    <t>Nate</t>
  </si>
  <si>
    <t>Lydon</t>
  </si>
  <si>
    <t>Patrick</t>
  </si>
  <si>
    <t>Marek</t>
  </si>
  <si>
    <t>Keith</t>
  </si>
  <si>
    <t>Alison</t>
  </si>
  <si>
    <t>Wilson</t>
  </si>
  <si>
    <t>Evelyn</t>
  </si>
  <si>
    <t>Ashman</t>
  </si>
  <si>
    <t>Brautigan</t>
  </si>
  <si>
    <t>Burgun</t>
  </si>
  <si>
    <t>Coombe</t>
  </si>
  <si>
    <t>Dal Moro Ferreira</t>
  </si>
  <si>
    <t>Dippy</t>
  </si>
  <si>
    <t>Eladly</t>
  </si>
  <si>
    <t>Jamieson</t>
  </si>
  <si>
    <t>Kingston</t>
  </si>
  <si>
    <t>Leclercq</t>
  </si>
  <si>
    <t>Mayer</t>
  </si>
  <si>
    <t>Omari</t>
  </si>
  <si>
    <t>Roberts</t>
  </si>
  <si>
    <t>Wells</t>
  </si>
  <si>
    <t>Luke</t>
  </si>
  <si>
    <t>Alexandre</t>
  </si>
  <si>
    <t>Nathaniel</t>
  </si>
  <si>
    <t>Isabela</t>
  </si>
  <si>
    <t>Charlotte</t>
  </si>
  <si>
    <t>Salma</t>
  </si>
  <si>
    <t>Makayla</t>
  </si>
  <si>
    <t>Oscar</t>
  </si>
  <si>
    <t>Milan</t>
  </si>
  <si>
    <t>Peter</t>
  </si>
  <si>
    <t>Alisha</t>
  </si>
  <si>
    <t>Myka</t>
  </si>
  <si>
    <t>Arky</t>
  </si>
  <si>
    <t>Sam</t>
  </si>
  <si>
    <t>Barratt</t>
  </si>
  <si>
    <t>Barry</t>
  </si>
  <si>
    <t>Chapman</t>
  </si>
  <si>
    <t>Doe</t>
  </si>
  <si>
    <t>Fulcher</t>
  </si>
  <si>
    <t>Henry</t>
  </si>
  <si>
    <t>Jackson</t>
  </si>
  <si>
    <t>Sollars</t>
  </si>
  <si>
    <t>Lara</t>
  </si>
  <si>
    <t>Leighlan</t>
  </si>
  <si>
    <t>Aaron</t>
  </si>
  <si>
    <t>Alan</t>
  </si>
  <si>
    <t>Elizabeth</t>
  </si>
  <si>
    <t>Staehr</t>
  </si>
  <si>
    <t>Craig</t>
  </si>
  <si>
    <t>Bailes</t>
  </si>
  <si>
    <t>Betts</t>
  </si>
  <si>
    <t>Casey</t>
  </si>
  <si>
    <t>Hooper</t>
  </si>
  <si>
    <t>Kempe</t>
  </si>
  <si>
    <t>Pearce</t>
  </si>
  <si>
    <t>Taylor</t>
  </si>
  <si>
    <t>Byron</t>
  </si>
  <si>
    <t>Nicholas</t>
  </si>
  <si>
    <t>Mason</t>
  </si>
  <si>
    <t>Dougal</t>
  </si>
  <si>
    <t>Elsie</t>
  </si>
  <si>
    <t>Blake</t>
  </si>
  <si>
    <t>Skrabanich</t>
  </si>
  <si>
    <t>Yang</t>
  </si>
  <si>
    <t>Jack</t>
  </si>
  <si>
    <t>Sunday</t>
  </si>
  <si>
    <t>CHI</t>
  </si>
  <si>
    <t>Walmsley</t>
  </si>
  <si>
    <t>Amelia</t>
  </si>
  <si>
    <t>Brown</t>
  </si>
  <si>
    <t>Sophie</t>
  </si>
  <si>
    <t>Brion</t>
  </si>
  <si>
    <t>Fraser</t>
  </si>
  <si>
    <t>Aasem</t>
  </si>
  <si>
    <t>Clive</t>
  </si>
  <si>
    <t>Martin</t>
  </si>
  <si>
    <t>Latifa</t>
  </si>
  <si>
    <t>Saleem</t>
  </si>
  <si>
    <t>Aly</t>
  </si>
  <si>
    <t>Brender</t>
  </si>
  <si>
    <t>Nejat</t>
  </si>
  <si>
    <t>Adam</t>
  </si>
  <si>
    <t>Clarke</t>
  </si>
  <si>
    <t>De Groot</t>
  </si>
  <si>
    <t>Declan</t>
  </si>
  <si>
    <t>Bas</t>
  </si>
  <si>
    <t>AU</t>
  </si>
  <si>
    <t>Tang</t>
  </si>
  <si>
    <t>Chin Ton Naomi</t>
  </si>
  <si>
    <t>SC</t>
  </si>
  <si>
    <t>Mckenzie-Campbell</t>
  </si>
  <si>
    <t>Errol</t>
  </si>
  <si>
    <t>Reegan</t>
  </si>
  <si>
    <t>Metha</t>
  </si>
  <si>
    <t>Daniel</t>
  </si>
  <si>
    <t>Demelza</t>
  </si>
  <si>
    <t>F4A</t>
  </si>
  <si>
    <t>Row Labels</t>
  </si>
  <si>
    <t>Column Labels</t>
  </si>
  <si>
    <t>Grand Total</t>
  </si>
  <si>
    <t>Alexander</t>
  </si>
  <si>
    <t>Matthew</t>
  </si>
  <si>
    <t>Anderson</t>
  </si>
  <si>
    <t>Kinyin</t>
  </si>
  <si>
    <t>Barbaro</t>
  </si>
  <si>
    <t>Marina</t>
  </si>
  <si>
    <t>Barnes</t>
  </si>
  <si>
    <t>Talley</t>
  </si>
  <si>
    <t>Ash</t>
  </si>
  <si>
    <t>Berberyan</t>
  </si>
  <si>
    <t>Biddle</t>
  </si>
  <si>
    <t>Damin</t>
  </si>
  <si>
    <t>Blakely</t>
  </si>
  <si>
    <t>Ryan</t>
  </si>
  <si>
    <t>CAMERLENGO</t>
  </si>
  <si>
    <t>AARON</t>
  </si>
  <si>
    <t>Jennifer</t>
  </si>
  <si>
    <t>Chambers</t>
  </si>
  <si>
    <t>Collins</t>
  </si>
  <si>
    <t>Cosgriff</t>
  </si>
  <si>
    <t>Dhami</t>
  </si>
  <si>
    <t>Nina</t>
  </si>
  <si>
    <t>Rajvir</t>
  </si>
  <si>
    <t>Dwyer</t>
  </si>
  <si>
    <t>Laila</t>
  </si>
  <si>
    <t>Farrer</t>
  </si>
  <si>
    <t>Field</t>
  </si>
  <si>
    <t>Foxx</t>
  </si>
  <si>
    <t>Lexie</t>
  </si>
  <si>
    <t>Harkin-Noack</t>
  </si>
  <si>
    <t>Jai</t>
  </si>
  <si>
    <t>Hasan</t>
  </si>
  <si>
    <t>Aaliyah</t>
  </si>
  <si>
    <t>Haynes</t>
  </si>
  <si>
    <t>Christopher</t>
  </si>
  <si>
    <t>Hofmann</t>
  </si>
  <si>
    <t>Audrey</t>
  </si>
  <si>
    <t>Maeve</t>
  </si>
  <si>
    <t>Iacopetta</t>
  </si>
  <si>
    <t>Leonardo</t>
  </si>
  <si>
    <t>Ince</t>
  </si>
  <si>
    <t>Leach</t>
  </si>
  <si>
    <t>Noah</t>
  </si>
  <si>
    <t>Loveday</t>
  </si>
  <si>
    <t>Malachi</t>
  </si>
  <si>
    <t>Maksimovic</t>
  </si>
  <si>
    <t>Danica</t>
  </si>
  <si>
    <t>Markham</t>
  </si>
  <si>
    <t>Menzel</t>
  </si>
  <si>
    <t>Phoebe</t>
  </si>
  <si>
    <t>Millard</t>
  </si>
  <si>
    <t>Eddie</t>
  </si>
  <si>
    <t>Mortimer</t>
  </si>
  <si>
    <t>Julian</t>
  </si>
  <si>
    <t>Murphy</t>
  </si>
  <si>
    <t>Adrian</t>
  </si>
  <si>
    <t>Nielsen</t>
  </si>
  <si>
    <t>Pitkin</t>
  </si>
  <si>
    <t>Pook-Kathriner</t>
  </si>
  <si>
    <t>Potter</t>
  </si>
  <si>
    <t>Matilda</t>
  </si>
  <si>
    <t>Willem</t>
  </si>
  <si>
    <t>Smith</t>
  </si>
  <si>
    <t>Jacob</t>
  </si>
  <si>
    <t>Stewart</t>
  </si>
  <si>
    <t>Alex</t>
  </si>
  <si>
    <t>Strangis</t>
  </si>
  <si>
    <t>Cesidio</t>
  </si>
  <si>
    <t>Leon</t>
  </si>
  <si>
    <t>Veaney</t>
  </si>
  <si>
    <t>Gabriel</t>
  </si>
  <si>
    <t>Yeo</t>
  </si>
  <si>
    <t>Doyoon</t>
  </si>
  <si>
    <t>Xiao</t>
  </si>
  <si>
    <t>FUFC</t>
  </si>
  <si>
    <t>FSA</t>
  </si>
  <si>
    <t>U15</t>
  </si>
  <si>
    <t>Foil</t>
  </si>
  <si>
    <t>U13</t>
  </si>
  <si>
    <t>Epee</t>
  </si>
  <si>
    <t>Al-Ashwal</t>
  </si>
  <si>
    <t>Layal</t>
  </si>
  <si>
    <t>U11</t>
  </si>
  <si>
    <t>Saifuddin S Mohd Ezanie Fikrie</t>
  </si>
  <si>
    <t>Tajuddin Sh Mohd Ezanie Fikrie</t>
  </si>
  <si>
    <t>Muhammad</t>
  </si>
  <si>
    <t>Brammer</t>
  </si>
  <si>
    <t>Ismael</t>
  </si>
  <si>
    <t>Leonov</t>
  </si>
  <si>
    <t>Liptak</t>
  </si>
  <si>
    <t>Korey</t>
  </si>
  <si>
    <t>Toby</t>
  </si>
  <si>
    <t>Lanya</t>
  </si>
  <si>
    <t>Ronya</t>
  </si>
  <si>
    <t>Tikhon</t>
  </si>
  <si>
    <t>AUFEC</t>
  </si>
  <si>
    <t>Zhdanovich</t>
  </si>
  <si>
    <t>Maria</t>
  </si>
  <si>
    <t>Open</t>
  </si>
  <si>
    <t>Hamilton</t>
  </si>
  <si>
    <t>Rhona</t>
  </si>
  <si>
    <t>AUFeC</t>
  </si>
  <si>
    <t>Marshall</t>
  </si>
  <si>
    <t>Stuart</t>
  </si>
  <si>
    <t>Zvonko</t>
  </si>
  <si>
    <t>IND</t>
  </si>
  <si>
    <t>Sabre</t>
  </si>
  <si>
    <t>Veteran</t>
  </si>
  <si>
    <t>Women</t>
  </si>
  <si>
    <t>Men</t>
  </si>
  <si>
    <t>1-Mar</t>
  </si>
  <si>
    <t>Category</t>
  </si>
  <si>
    <t>15-Mar</t>
  </si>
  <si>
    <t>Ranking Points</t>
  </si>
  <si>
    <t>Barchies</t>
  </si>
  <si>
    <t>Matteo</t>
  </si>
  <si>
    <t>26-Jul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</si>
</sst>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3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0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49" fontId="2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49" fontId="2" fillId="0" borderId="0" xfId="0" applyNumberFormat="1" applyFont="1" applyAlignment="1">
      <alignment horizontal="left"/>
    </xf>
    <xf numFmtId="0" fontId="0" fillId="2" borderId="0" xfId="0" applyFill="1"/>
    <xf numFmtId="14" fontId="0" fillId="2" borderId="0" xfId="0" applyNumberFormat="1" applyFill="1"/>
    <xf numFmtId="0" fontId="0" fillId="0" borderId="0" xfId="0" pivotButton="1"/>
    <xf numFmtId="0" fontId="0" fillId="0" borderId="0" xfId="0" applyNumberFormat="1"/>
    <xf numFmtId="0" fontId="0" fillId="0" borderId="0" xfId="0" applyFont="1"/>
    <xf numFmtId="164" fontId="0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19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" formatCode="0"/>
    </dxf>
    <dxf>
      <numFmt numFmtId="19" formatCode="d/mm/yyyy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1" formatCode="0"/>
    </dxf>
    <dxf>
      <numFmt numFmtId="19" formatCode="d/mm/yyyy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5" Name="results_Map" RootElement="results" SchemaID="Schema3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xmlMaps" Target="xmlMaps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 Thomas" refreshedDate="44038.806989930556" createdVersion="6" refreshedVersion="6" minRefreshableVersion="3" recordCount="128" xr:uid="{A68D1D11-82C6-436D-A757-0FDB5C9B44A9}">
  <cacheSource type="worksheet">
    <worksheetSource ref="A1:M1048576" sheet="Data"/>
  </cacheSource>
  <cacheFields count="14">
    <cacheField name="LastName" numFmtId="0">
      <sharedItems containsBlank="1" count="104">
        <s v="Aly"/>
        <s v="Saifuddin S Mohd Ezanie Fikrie"/>
        <s v="Nejat"/>
        <s v="Tajuddin Sh Mohd Ezanie Fikrie"/>
        <s v="Eladly"/>
        <s v="Yeo"/>
        <s v="Vingelis-Plant"/>
        <s v="Iacopetta"/>
        <s v="Jamieson"/>
        <s v="Chapman"/>
        <s v="Skrabanich"/>
        <s v="Kingston"/>
        <s v="Spinks"/>
        <s v="Adam"/>
        <s v="Leclercq"/>
        <s v="Dal Moro Ferreira"/>
        <s v="Al-Ashwal"/>
        <s v="Rendo"/>
        <s v="Ferguson"/>
        <s v="Ashman"/>
        <s v="Wilson"/>
        <s v="Stratton"/>
        <s v="Pearce"/>
        <s v="Fulcher"/>
        <s v="Chambers"/>
        <s v="Brender"/>
        <s v="Veaney"/>
        <s v="Dippy"/>
        <s v="Bradfield"/>
        <s v="Roberts"/>
        <s v="Burgun"/>
        <s v="Marshall"/>
        <s v="Chandran"/>
        <s v="Staehr"/>
        <s v="Lam"/>
        <s v="Dawson"/>
        <s v="Spangler"/>
        <s v="Pattinson"/>
        <s v="Kurbatfinski"/>
        <s v="Zhdanovich"/>
        <s v="Hamilton"/>
        <s v="Wotherspoon"/>
        <s v="Cowling"/>
        <s v="Barry"/>
        <s v="Wheeler"/>
        <s v="Brown"/>
        <s v="Tang"/>
        <s v="Thomas"/>
        <s v="Kasperski"/>
        <s v="Kinnon"/>
        <s v="Sollars"/>
        <s v="Foale"/>
        <s v="Barchies"/>
        <s v="Walmsley"/>
        <s v="Barratt"/>
        <s v="Betts"/>
        <m/>
        <s v="Primrose" u="1"/>
        <s v="Leonov" u="1"/>
        <s v="Lim" u="1"/>
        <s v="Liu" u="1"/>
        <s v="Bury" u="1"/>
        <s v="Qian" u="1"/>
        <s v="Bowering" u="1"/>
        <s v="Alderson" u="1"/>
        <s v="Hooper" u="1"/>
        <s v="Van Loenen" u="1"/>
        <s v="Probert" u="1"/>
        <s v="Sopru" u="1"/>
        <s v="Ruzehaji" u="1"/>
        <s v="Coombe" u="1"/>
        <s v="Brammer" u="1"/>
        <s v="Mohd Ezanie Fikrie" u="1"/>
        <s v="Ali" u="1"/>
        <s v="Henry" u="1"/>
        <s v="Mutalip" u="1"/>
        <s v="Lucy" u="1"/>
        <s v="Swan" u="1"/>
        <s v="Balugo" u="1"/>
        <s v="Cox" u="1"/>
        <s v="Omari" u="1"/>
        <s v="Sajeer" u="1"/>
        <s v="Dzodzos" u="1"/>
        <s v="Bodycomb" u="1"/>
        <s v="Qu" u="1"/>
        <s v="Woodforde" u="1"/>
        <s v="Barchiesi" u="1"/>
        <s v="Gong" u="1"/>
        <s v="Blanco" u="1"/>
        <s v="Hoeller" u="1"/>
        <s v="Palmer" u="1"/>
        <s v="Brautigan" u="1"/>
        <s v="Sehatzadeh" u="1"/>
        <s v="Newitt" u="1"/>
        <s v="Markovs" u="1"/>
        <s v="Ho" u="1"/>
        <s v="Carling" u="1"/>
        <s v="Zhang" u="1"/>
        <s v="Howlett" u="1"/>
        <s v="Campbell" u="1"/>
        <s v="Guan" u="1"/>
        <s v="Pring" u="1"/>
        <s v="Fuda" u="1"/>
        <s v="Mortimer" u="1"/>
      </sharedItems>
    </cacheField>
    <cacheField name="FirstName" numFmtId="0">
      <sharedItems containsBlank="1" count="116">
        <s v="Aasem"/>
        <s v="Muhammad"/>
        <s v="Saleem"/>
        <s v="Salma"/>
        <s v="Doyoon"/>
        <s v="Arky"/>
        <s v="Leonardo"/>
        <s v="Makayla"/>
        <s v="Lara"/>
        <s v="Sunday"/>
        <s v="Oscar"/>
        <s v="Ranger"/>
        <s v="Harry"/>
        <s v="Milan"/>
        <s v="Isabela"/>
        <s v="Layal"/>
        <s v="Latifa"/>
        <s v="Lucas"/>
        <s v="Christian"/>
        <s v="Luke"/>
        <s v="Evelyn"/>
        <s v="Oliver"/>
        <s v="Laila"/>
        <s v="Elsie"/>
        <s v="Myka"/>
        <s v="Aaron"/>
        <s v="Clive"/>
        <s v="Gabriel"/>
        <s v="Charlotte"/>
        <s v="Tyla-Rose"/>
        <s v="Alisha"/>
        <s v="Alexandre"/>
        <s v="Stuart"/>
        <s v="Roshan"/>
        <s v="Darren"/>
        <s v="Craig"/>
        <s v="Dov"/>
        <s v="Tai Yuen"/>
        <s v="Bruce"/>
        <s v="Ashton"/>
        <s v="Angus"/>
        <s v="Zvonko"/>
        <s v="Maria"/>
        <s v="Nadine"/>
        <s v="Rhona"/>
        <s v="Alison"/>
        <s v="Darcy"/>
        <s v="Peter"/>
        <s v="Hugh"/>
        <s v="Sophie"/>
        <s v="Chin Ton Naomi"/>
        <s v="Louis"/>
        <s v="Marek"/>
        <s v="Finn"/>
        <s v="David"/>
        <s v="Alan"/>
        <s v="Ashleigh"/>
        <s v="Keith"/>
        <s v="Anna"/>
        <s v="Nalin"/>
        <s v="Matteo"/>
        <s v="Carlos"/>
        <s v="Amelia"/>
        <s v="Georgina"/>
        <s v="Nicholas"/>
        <m/>
        <s v="Connor" u="1"/>
        <s v="Sarah" u="1"/>
        <s v="Byron" u="1"/>
        <s v="Kamran" u="1"/>
        <s v="Sherwin" u="1"/>
        <s v="Yincheng" u="1"/>
        <s v="Michael" u="1"/>
        <s v="Simon" u="1"/>
        <s v="Zeenat" u="1"/>
        <s v="Elizabeth" u="1"/>
        <s v="Eisha" u="1"/>
        <s v="Callum" u="1"/>
        <s v="Wei Da" u="1"/>
        <s v="Steve" u="1"/>
        <s v="Ben" u="1"/>
        <s v="Aidan" u="1"/>
        <s v="Benjamin" u="1"/>
        <s v="Jesse" u="1"/>
        <s v="Elyas" u="1"/>
        <s v="James" u="1"/>
        <s v="Jiarui" u="1"/>
        <s v="Thomas" u="1"/>
        <s v="Tara" u="1"/>
        <s v="Howard Chun Hao" u="1"/>
        <s v="Henry" u="1"/>
        <s v="William" u="1"/>
        <s v="Clayton" u="1"/>
        <s v="Arturs" u="1"/>
        <s v="Mohamed Saifuddin" u="1"/>
        <s v="Nicole" u="1"/>
        <s v="Nate" u="1"/>
        <s v="Nathaniel" u="1"/>
        <s v="Leo" u="1"/>
        <s v="Jackie" u="1"/>
        <s v="Vatslav" u="1"/>
        <s v="Tikhon" u="1"/>
        <s v="Julian" u="1"/>
        <s v="Jasper" u="1"/>
        <s v="Coraine" u="1"/>
        <s v="Helen" u="1"/>
        <s v="Erophey" u="1"/>
        <s v="Hugo" u="1"/>
        <s v="Lauren" u="1"/>
        <s v="Jordan" u="1"/>
        <s v="Hessa" u="1"/>
        <s v="Mason" u="1"/>
        <s v="Andrew" u="1"/>
        <s v="Sandra" u="1"/>
        <s v="Felix" u="1"/>
        <s v="Ying" u="1"/>
      </sharedItems>
    </cacheField>
    <cacheField name="Rank" numFmtId="0">
      <sharedItems containsString="0" containsBlank="1" containsNumber="1" containsInteger="1" minValue="1" maxValue="11"/>
    </cacheField>
    <cacheField name="EventDate" numFmtId="0">
      <sharedItems containsNonDate="0" containsDate="1" containsString="0" containsBlank="1" minDate="2020-03-01T00:00:00" maxDate="2020-07-27T00:00:00" count="4">
        <d v="2020-03-01T00:00:00"/>
        <d v="2020-03-15T00:00:00"/>
        <d v="2020-07-26T00:00:00"/>
        <m/>
      </sharedItems>
      <fieldGroup par="13" base="3">
        <rangePr groupBy="days" startDate="2020-03-01T00:00:00" endDate="2020-07-27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7/07/2020"/>
        </groupItems>
      </fieldGroup>
    </cacheField>
    <cacheField name="EventName" numFmtId="0">
      <sharedItems containsBlank="1" count="9">
        <s v="FSA"/>
        <m/>
        <s v="Meredith Coleman" u="1"/>
        <s v="State Championship" u="1"/>
        <s v="Kingsley B Thomsen" u="1"/>
        <s v="Bruce Kneale" u="1"/>
        <s v="Robyn Chaplin" u="1"/>
        <s v="Coraine Sopru" u="1"/>
        <s v="Andrea Chaplin" u="1"/>
      </sharedItems>
    </cacheField>
    <cacheField name="Category" numFmtId="0">
      <sharedItems containsBlank="1" count="6">
        <s v="U11"/>
        <s v="U13"/>
        <s v="U15"/>
        <s v="Open"/>
        <s v="Veteran"/>
        <m/>
      </sharedItems>
    </cacheField>
    <cacheField name="Weapon" numFmtId="0">
      <sharedItems containsBlank="1" count="4">
        <s v="Epee"/>
        <s v="Foil"/>
        <s v="Sabre"/>
        <m/>
      </sharedItems>
    </cacheField>
    <cacheField name="Gender" numFmtId="0">
      <sharedItems containsBlank="1" count="6">
        <s v="Men"/>
        <s v="Women"/>
        <m/>
        <s v="Womens" u="1"/>
        <e v="#N/A" u="1"/>
        <s v="Mens" u="1"/>
      </sharedItems>
    </cacheField>
    <cacheField name="Club" numFmtId="0">
      <sharedItems containsBlank="1" count="13">
        <s v="F4A"/>
        <s v="ASC"/>
        <s v="AHFC"/>
        <s v="CSFC"/>
        <s v="IND"/>
        <s v="AUFeC"/>
        <s v="TPFC"/>
        <m/>
        <s v="SC" u="1"/>
        <s v="PS" u="1"/>
        <e v="#N/A" u="1"/>
        <s v="CHI" u="1"/>
        <s v="SA" u="1"/>
      </sharedItems>
    </cacheField>
    <cacheField name="Country" numFmtId="0">
      <sharedItems containsBlank="1"/>
    </cacheField>
    <cacheField name="CalculatedAge" numFmtId="0">
      <sharedItems containsString="0" containsBlank="1" containsNumber="1" containsInteger="1" minValue="8" maxValue="74"/>
    </cacheField>
    <cacheField name="Named" numFmtId="0">
      <sharedItems containsString="0" containsBlank="1" containsNumber="1" containsInteger="1" minValue="0" maxValue="0"/>
    </cacheField>
    <cacheField name="Points" numFmtId="0">
      <sharedItems containsString="0" containsBlank="1" containsNumber="1" containsInteger="1" minValue="2" maxValue="10"/>
    </cacheField>
    <cacheField name="Months" numFmtId="0" databaseField="0">
      <fieldGroup base="3">
        <rangePr groupBy="months" startDate="2020-03-01T00:00:00" endDate="2020-07-27T00:00:00"/>
        <groupItems count="14">
          <s v="&lt;1/03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x v="0"/>
    <n v="1"/>
    <x v="0"/>
    <x v="0"/>
    <x v="0"/>
    <x v="0"/>
    <x v="0"/>
    <x v="0"/>
    <s v="AU"/>
    <n v="10"/>
    <n v="0"/>
    <n v="10"/>
  </r>
  <r>
    <x v="1"/>
    <x v="1"/>
    <n v="3"/>
    <x v="0"/>
    <x v="0"/>
    <x v="0"/>
    <x v="0"/>
    <x v="0"/>
    <x v="0"/>
    <s v="AU"/>
    <n v="10"/>
    <n v="0"/>
    <n v="8"/>
  </r>
  <r>
    <x v="2"/>
    <x v="2"/>
    <n v="3"/>
    <x v="0"/>
    <x v="0"/>
    <x v="0"/>
    <x v="0"/>
    <x v="0"/>
    <x v="0"/>
    <s v="AU"/>
    <n v="9"/>
    <n v="0"/>
    <n v="8"/>
  </r>
  <r>
    <x v="3"/>
    <x v="1"/>
    <n v="5"/>
    <x v="0"/>
    <x v="0"/>
    <x v="0"/>
    <x v="0"/>
    <x v="0"/>
    <x v="0"/>
    <s v="AU"/>
    <n v="9"/>
    <n v="0"/>
    <n v="6"/>
  </r>
  <r>
    <x v="4"/>
    <x v="3"/>
    <n v="2"/>
    <x v="0"/>
    <x v="0"/>
    <x v="0"/>
    <x v="0"/>
    <x v="1"/>
    <x v="0"/>
    <s v="AU"/>
    <n v="9"/>
    <n v="0"/>
    <n v="9"/>
  </r>
  <r>
    <x v="5"/>
    <x v="4"/>
    <n v="1"/>
    <x v="0"/>
    <x v="0"/>
    <x v="0"/>
    <x v="1"/>
    <x v="0"/>
    <x v="1"/>
    <s v="AU"/>
    <n v="9"/>
    <n v="0"/>
    <n v="10"/>
  </r>
  <r>
    <x v="6"/>
    <x v="5"/>
    <n v="2"/>
    <x v="0"/>
    <x v="0"/>
    <x v="0"/>
    <x v="1"/>
    <x v="0"/>
    <x v="1"/>
    <s v="AU"/>
    <n v="9"/>
    <n v="0"/>
    <n v="9"/>
  </r>
  <r>
    <x v="7"/>
    <x v="6"/>
    <n v="3"/>
    <x v="0"/>
    <x v="0"/>
    <x v="0"/>
    <x v="1"/>
    <x v="0"/>
    <x v="2"/>
    <s v="AU"/>
    <n v="9"/>
    <n v="0"/>
    <n v="8"/>
  </r>
  <r>
    <x v="8"/>
    <x v="7"/>
    <n v="1"/>
    <x v="0"/>
    <x v="0"/>
    <x v="0"/>
    <x v="1"/>
    <x v="1"/>
    <x v="1"/>
    <s v="AU"/>
    <n v="10"/>
    <n v="0"/>
    <n v="10"/>
  </r>
  <r>
    <x v="9"/>
    <x v="8"/>
    <n v="2"/>
    <x v="0"/>
    <x v="0"/>
    <x v="0"/>
    <x v="1"/>
    <x v="1"/>
    <x v="1"/>
    <s v="AU"/>
    <n v="10"/>
    <n v="0"/>
    <n v="9"/>
  </r>
  <r>
    <x v="10"/>
    <x v="9"/>
    <n v="3"/>
    <x v="0"/>
    <x v="0"/>
    <x v="0"/>
    <x v="1"/>
    <x v="1"/>
    <x v="1"/>
    <s v="AU"/>
    <n v="8"/>
    <n v="0"/>
    <n v="8"/>
  </r>
  <r>
    <x v="11"/>
    <x v="10"/>
    <n v="1"/>
    <x v="0"/>
    <x v="0"/>
    <x v="1"/>
    <x v="0"/>
    <x v="0"/>
    <x v="1"/>
    <s v="AU"/>
    <n v="12"/>
    <n v="0"/>
    <n v="10"/>
  </r>
  <r>
    <x v="12"/>
    <x v="11"/>
    <n v="2"/>
    <x v="0"/>
    <x v="0"/>
    <x v="1"/>
    <x v="0"/>
    <x v="0"/>
    <x v="2"/>
    <s v="AU"/>
    <n v="12"/>
    <n v="0"/>
    <n v="9"/>
  </r>
  <r>
    <x v="13"/>
    <x v="12"/>
    <n v="3"/>
    <x v="0"/>
    <x v="0"/>
    <x v="1"/>
    <x v="0"/>
    <x v="0"/>
    <x v="1"/>
    <s v="AU"/>
    <n v="12"/>
    <n v="0"/>
    <n v="8"/>
  </r>
  <r>
    <x v="14"/>
    <x v="13"/>
    <n v="3"/>
    <x v="0"/>
    <x v="0"/>
    <x v="1"/>
    <x v="0"/>
    <x v="0"/>
    <x v="1"/>
    <s v="AU"/>
    <n v="11"/>
    <n v="0"/>
    <n v="8"/>
  </r>
  <r>
    <x v="15"/>
    <x v="14"/>
    <n v="1"/>
    <x v="0"/>
    <x v="0"/>
    <x v="1"/>
    <x v="0"/>
    <x v="1"/>
    <x v="1"/>
    <s v="AU"/>
    <n v="12"/>
    <n v="0"/>
    <n v="10"/>
  </r>
  <r>
    <x v="16"/>
    <x v="15"/>
    <n v="2"/>
    <x v="0"/>
    <x v="0"/>
    <x v="1"/>
    <x v="0"/>
    <x v="1"/>
    <x v="0"/>
    <s v="AU"/>
    <n v="13"/>
    <n v="0"/>
    <n v="9"/>
  </r>
  <r>
    <x v="4"/>
    <x v="3"/>
    <n v="3"/>
    <x v="0"/>
    <x v="0"/>
    <x v="1"/>
    <x v="0"/>
    <x v="1"/>
    <x v="0"/>
    <s v="AU"/>
    <n v="9"/>
    <n v="0"/>
    <n v="8"/>
  </r>
  <r>
    <x v="2"/>
    <x v="16"/>
    <n v="3"/>
    <x v="0"/>
    <x v="0"/>
    <x v="1"/>
    <x v="0"/>
    <x v="1"/>
    <x v="0"/>
    <s v="AU"/>
    <n v="12"/>
    <n v="0"/>
    <n v="8"/>
  </r>
  <r>
    <x v="17"/>
    <x v="17"/>
    <n v="1"/>
    <x v="0"/>
    <x v="0"/>
    <x v="1"/>
    <x v="1"/>
    <x v="0"/>
    <x v="2"/>
    <s v="AU"/>
    <n v="12"/>
    <n v="0"/>
    <n v="10"/>
  </r>
  <r>
    <x v="18"/>
    <x v="18"/>
    <n v="2"/>
    <x v="0"/>
    <x v="0"/>
    <x v="1"/>
    <x v="1"/>
    <x v="0"/>
    <x v="3"/>
    <s v="AU"/>
    <n v="12"/>
    <n v="0"/>
    <n v="9"/>
  </r>
  <r>
    <x v="19"/>
    <x v="19"/>
    <n v="3"/>
    <x v="0"/>
    <x v="0"/>
    <x v="1"/>
    <x v="1"/>
    <x v="0"/>
    <x v="1"/>
    <s v="AU"/>
    <n v="12"/>
    <n v="0"/>
    <n v="8"/>
  </r>
  <r>
    <x v="6"/>
    <x v="5"/>
    <n v="5"/>
    <x v="0"/>
    <x v="0"/>
    <x v="1"/>
    <x v="1"/>
    <x v="0"/>
    <x v="1"/>
    <s v="AU"/>
    <n v="9"/>
    <n v="0"/>
    <n v="6"/>
  </r>
  <r>
    <x v="20"/>
    <x v="20"/>
    <n v="3"/>
    <x v="0"/>
    <x v="0"/>
    <x v="1"/>
    <x v="1"/>
    <x v="1"/>
    <x v="2"/>
    <s v="AU"/>
    <n v="12"/>
    <n v="0"/>
    <n v="8"/>
  </r>
  <r>
    <x v="21"/>
    <x v="21"/>
    <n v="1"/>
    <x v="0"/>
    <x v="0"/>
    <x v="2"/>
    <x v="0"/>
    <x v="0"/>
    <x v="2"/>
    <s v="AU"/>
    <n v="13"/>
    <n v="0"/>
    <n v="10"/>
  </r>
  <r>
    <x v="12"/>
    <x v="11"/>
    <n v="2"/>
    <x v="0"/>
    <x v="0"/>
    <x v="2"/>
    <x v="0"/>
    <x v="0"/>
    <x v="2"/>
    <s v="AU"/>
    <n v="12"/>
    <n v="0"/>
    <n v="9"/>
  </r>
  <r>
    <x v="11"/>
    <x v="10"/>
    <n v="3"/>
    <x v="0"/>
    <x v="0"/>
    <x v="2"/>
    <x v="0"/>
    <x v="0"/>
    <x v="1"/>
    <s v="AU"/>
    <n v="12"/>
    <n v="0"/>
    <n v="8"/>
  </r>
  <r>
    <x v="15"/>
    <x v="14"/>
    <n v="1"/>
    <x v="0"/>
    <x v="0"/>
    <x v="2"/>
    <x v="0"/>
    <x v="1"/>
    <x v="1"/>
    <s v="AU"/>
    <n v="12"/>
    <n v="0"/>
    <n v="10"/>
  </r>
  <r>
    <x v="4"/>
    <x v="22"/>
    <n v="2"/>
    <x v="0"/>
    <x v="0"/>
    <x v="2"/>
    <x v="0"/>
    <x v="1"/>
    <x v="0"/>
    <s v="AU"/>
    <n v="13"/>
    <n v="0"/>
    <n v="9"/>
  </r>
  <r>
    <x v="22"/>
    <x v="23"/>
    <n v="3"/>
    <x v="0"/>
    <x v="0"/>
    <x v="2"/>
    <x v="0"/>
    <x v="1"/>
    <x v="2"/>
    <s v="AU"/>
    <n v="14"/>
    <n v="0"/>
    <n v="8"/>
  </r>
  <r>
    <x v="2"/>
    <x v="16"/>
    <n v="3"/>
    <x v="0"/>
    <x v="0"/>
    <x v="2"/>
    <x v="0"/>
    <x v="1"/>
    <x v="0"/>
    <s v="AU"/>
    <n v="12"/>
    <n v="0"/>
    <n v="8"/>
  </r>
  <r>
    <x v="6"/>
    <x v="24"/>
    <n v="1"/>
    <x v="0"/>
    <x v="0"/>
    <x v="2"/>
    <x v="1"/>
    <x v="0"/>
    <x v="1"/>
    <s v="AU"/>
    <n v="13"/>
    <n v="0"/>
    <n v="10"/>
  </r>
  <r>
    <x v="23"/>
    <x v="25"/>
    <n v="2"/>
    <x v="0"/>
    <x v="0"/>
    <x v="2"/>
    <x v="1"/>
    <x v="0"/>
    <x v="1"/>
    <s v="AU"/>
    <n v="13"/>
    <n v="0"/>
    <n v="9"/>
  </r>
  <r>
    <x v="24"/>
    <x v="10"/>
    <n v="3"/>
    <x v="0"/>
    <x v="0"/>
    <x v="2"/>
    <x v="1"/>
    <x v="0"/>
    <x v="1"/>
    <s v="AU"/>
    <n v="13"/>
    <n v="0"/>
    <n v="8"/>
  </r>
  <r>
    <x v="25"/>
    <x v="26"/>
    <n v="3"/>
    <x v="0"/>
    <x v="0"/>
    <x v="2"/>
    <x v="1"/>
    <x v="0"/>
    <x v="1"/>
    <s v="AU"/>
    <n v="14"/>
    <n v="0"/>
    <n v="8"/>
  </r>
  <r>
    <x v="26"/>
    <x v="27"/>
    <n v="5"/>
    <x v="0"/>
    <x v="0"/>
    <x v="2"/>
    <x v="1"/>
    <x v="0"/>
    <x v="3"/>
    <s v="AU"/>
    <n v="14"/>
    <n v="0"/>
    <n v="6"/>
  </r>
  <r>
    <x v="20"/>
    <x v="20"/>
    <n v="1"/>
    <x v="0"/>
    <x v="0"/>
    <x v="2"/>
    <x v="1"/>
    <x v="1"/>
    <x v="2"/>
    <s v="AU"/>
    <n v="12"/>
    <n v="0"/>
    <n v="10"/>
  </r>
  <r>
    <x v="27"/>
    <x v="28"/>
    <n v="2"/>
    <x v="0"/>
    <x v="0"/>
    <x v="2"/>
    <x v="1"/>
    <x v="1"/>
    <x v="3"/>
    <s v="AU"/>
    <n v="13"/>
    <n v="0"/>
    <n v="9"/>
  </r>
  <r>
    <x v="28"/>
    <x v="29"/>
    <n v="3"/>
    <x v="0"/>
    <x v="0"/>
    <x v="2"/>
    <x v="1"/>
    <x v="1"/>
    <x v="2"/>
    <s v="AU"/>
    <n v="13"/>
    <n v="0"/>
    <n v="8"/>
  </r>
  <r>
    <x v="22"/>
    <x v="23"/>
    <n v="3"/>
    <x v="0"/>
    <x v="0"/>
    <x v="2"/>
    <x v="1"/>
    <x v="1"/>
    <x v="2"/>
    <s v="AU"/>
    <n v="14"/>
    <n v="0"/>
    <n v="8"/>
  </r>
  <r>
    <x v="29"/>
    <x v="30"/>
    <n v="5"/>
    <x v="0"/>
    <x v="0"/>
    <x v="2"/>
    <x v="1"/>
    <x v="1"/>
    <x v="3"/>
    <s v="AU"/>
    <n v="13"/>
    <n v="0"/>
    <n v="6"/>
  </r>
  <r>
    <x v="30"/>
    <x v="31"/>
    <n v="1"/>
    <x v="1"/>
    <x v="0"/>
    <x v="3"/>
    <x v="0"/>
    <x v="0"/>
    <x v="1"/>
    <s v="AU"/>
    <n v="34"/>
    <n v="0"/>
    <n v="10"/>
  </r>
  <r>
    <x v="31"/>
    <x v="32"/>
    <n v="2"/>
    <x v="1"/>
    <x v="0"/>
    <x v="3"/>
    <x v="0"/>
    <x v="0"/>
    <x v="1"/>
    <s v="AU"/>
    <n v="33"/>
    <n v="0"/>
    <n v="9"/>
  </r>
  <r>
    <x v="32"/>
    <x v="33"/>
    <n v="3"/>
    <x v="1"/>
    <x v="0"/>
    <x v="3"/>
    <x v="0"/>
    <x v="0"/>
    <x v="1"/>
    <s v="AU"/>
    <n v="17"/>
    <n v="0"/>
    <n v="8"/>
  </r>
  <r>
    <x v="18"/>
    <x v="34"/>
    <n v="3"/>
    <x v="1"/>
    <x v="0"/>
    <x v="3"/>
    <x v="0"/>
    <x v="0"/>
    <x v="3"/>
    <s v="AU"/>
    <n v="46"/>
    <n v="0"/>
    <n v="8"/>
  </r>
  <r>
    <x v="33"/>
    <x v="35"/>
    <n v="5"/>
    <x v="1"/>
    <x v="0"/>
    <x v="3"/>
    <x v="0"/>
    <x v="0"/>
    <x v="1"/>
    <s v="AU"/>
    <n v="47"/>
    <n v="0"/>
    <n v="6"/>
  </r>
  <r>
    <x v="12"/>
    <x v="36"/>
    <n v="6"/>
    <x v="1"/>
    <x v="0"/>
    <x v="3"/>
    <x v="0"/>
    <x v="0"/>
    <x v="2"/>
    <s v="AU"/>
    <n v="43"/>
    <n v="0"/>
    <n v="5"/>
  </r>
  <r>
    <x v="34"/>
    <x v="37"/>
    <n v="7"/>
    <x v="1"/>
    <x v="0"/>
    <x v="3"/>
    <x v="0"/>
    <x v="0"/>
    <x v="2"/>
    <s v="AU"/>
    <n v="25"/>
    <n v="0"/>
    <n v="4"/>
  </r>
  <r>
    <x v="35"/>
    <x v="38"/>
    <n v="8"/>
    <x v="1"/>
    <x v="0"/>
    <x v="3"/>
    <x v="0"/>
    <x v="0"/>
    <x v="2"/>
    <s v="AU"/>
    <n v="66"/>
    <n v="0"/>
    <n v="3"/>
  </r>
  <r>
    <x v="36"/>
    <x v="39"/>
    <n v="9"/>
    <x v="1"/>
    <x v="0"/>
    <x v="3"/>
    <x v="0"/>
    <x v="0"/>
    <x v="2"/>
    <s v="AU"/>
    <n v="31"/>
    <n v="0"/>
    <n v="2"/>
  </r>
  <r>
    <x v="37"/>
    <x v="40"/>
    <n v="10"/>
    <x v="1"/>
    <x v="0"/>
    <x v="3"/>
    <x v="0"/>
    <x v="0"/>
    <x v="1"/>
    <s v="AU"/>
    <n v="17"/>
    <n v="0"/>
    <n v="2"/>
  </r>
  <r>
    <x v="38"/>
    <x v="41"/>
    <n v="11"/>
    <x v="1"/>
    <x v="0"/>
    <x v="3"/>
    <x v="0"/>
    <x v="0"/>
    <x v="4"/>
    <s v="AU"/>
    <n v="51"/>
    <n v="0"/>
    <n v="2"/>
  </r>
  <r>
    <x v="39"/>
    <x v="42"/>
    <n v="1"/>
    <x v="1"/>
    <x v="0"/>
    <x v="3"/>
    <x v="0"/>
    <x v="1"/>
    <x v="1"/>
    <s v="AU"/>
    <n v="20"/>
    <n v="0"/>
    <n v="10"/>
  </r>
  <r>
    <x v="18"/>
    <x v="43"/>
    <n v="2"/>
    <x v="1"/>
    <x v="0"/>
    <x v="3"/>
    <x v="0"/>
    <x v="1"/>
    <x v="3"/>
    <s v="AU"/>
    <n v="44"/>
    <n v="0"/>
    <n v="9"/>
  </r>
  <r>
    <x v="40"/>
    <x v="44"/>
    <n v="3"/>
    <x v="1"/>
    <x v="0"/>
    <x v="3"/>
    <x v="0"/>
    <x v="1"/>
    <x v="5"/>
    <s v="AU"/>
    <n v="23"/>
    <n v="0"/>
    <n v="8"/>
  </r>
  <r>
    <x v="41"/>
    <x v="45"/>
    <n v="3"/>
    <x v="1"/>
    <x v="0"/>
    <x v="3"/>
    <x v="0"/>
    <x v="1"/>
    <x v="1"/>
    <s v="AU"/>
    <n v="59"/>
    <n v="0"/>
    <n v="8"/>
  </r>
  <r>
    <x v="42"/>
    <x v="46"/>
    <n v="1"/>
    <x v="1"/>
    <x v="0"/>
    <x v="3"/>
    <x v="1"/>
    <x v="0"/>
    <x v="2"/>
    <s v="AU"/>
    <n v="15"/>
    <n v="0"/>
    <n v="10"/>
  </r>
  <r>
    <x v="43"/>
    <x v="47"/>
    <n v="2"/>
    <x v="1"/>
    <x v="0"/>
    <x v="3"/>
    <x v="1"/>
    <x v="0"/>
    <x v="5"/>
    <s v="AU"/>
    <n v="59"/>
    <n v="0"/>
    <n v="9"/>
  </r>
  <r>
    <x v="6"/>
    <x v="24"/>
    <n v="3"/>
    <x v="1"/>
    <x v="0"/>
    <x v="3"/>
    <x v="1"/>
    <x v="0"/>
    <x v="1"/>
    <s v="AU"/>
    <n v="13"/>
    <n v="0"/>
    <n v="8"/>
  </r>
  <r>
    <x v="44"/>
    <x v="48"/>
    <n v="3"/>
    <x v="1"/>
    <x v="0"/>
    <x v="3"/>
    <x v="1"/>
    <x v="0"/>
    <x v="6"/>
    <s v="AU"/>
    <n v="48"/>
    <n v="0"/>
    <n v="8"/>
  </r>
  <r>
    <x v="40"/>
    <x v="44"/>
    <n v="1"/>
    <x v="1"/>
    <x v="0"/>
    <x v="3"/>
    <x v="1"/>
    <x v="1"/>
    <x v="5"/>
    <s v="AU"/>
    <n v="23"/>
    <n v="0"/>
    <n v="10"/>
  </r>
  <r>
    <x v="45"/>
    <x v="49"/>
    <n v="2"/>
    <x v="1"/>
    <x v="0"/>
    <x v="3"/>
    <x v="1"/>
    <x v="1"/>
    <x v="3"/>
    <s v="AU"/>
    <n v="16"/>
    <n v="0"/>
    <n v="9"/>
  </r>
  <r>
    <x v="46"/>
    <x v="50"/>
    <n v="3"/>
    <x v="1"/>
    <x v="0"/>
    <x v="3"/>
    <x v="1"/>
    <x v="1"/>
    <x v="3"/>
    <s v="AU"/>
    <n v="17"/>
    <n v="0"/>
    <n v="8"/>
  </r>
  <r>
    <x v="47"/>
    <x v="40"/>
    <n v="1"/>
    <x v="1"/>
    <x v="0"/>
    <x v="3"/>
    <x v="2"/>
    <x v="0"/>
    <x v="3"/>
    <s v="AU"/>
    <n v="16"/>
    <n v="0"/>
    <n v="10"/>
  </r>
  <r>
    <x v="48"/>
    <x v="51"/>
    <n v="3"/>
    <x v="1"/>
    <x v="0"/>
    <x v="3"/>
    <x v="2"/>
    <x v="0"/>
    <x v="3"/>
    <s v="AU"/>
    <n v="17"/>
    <n v="0"/>
    <n v="8"/>
  </r>
  <r>
    <x v="48"/>
    <x v="52"/>
    <n v="3"/>
    <x v="1"/>
    <x v="0"/>
    <x v="3"/>
    <x v="2"/>
    <x v="0"/>
    <x v="3"/>
    <s v="AU"/>
    <n v="63"/>
    <n v="0"/>
    <n v="8"/>
  </r>
  <r>
    <x v="37"/>
    <x v="53"/>
    <n v="5"/>
    <x v="1"/>
    <x v="0"/>
    <x v="3"/>
    <x v="2"/>
    <x v="0"/>
    <x v="3"/>
    <s v="AU"/>
    <n v="16"/>
    <n v="0"/>
    <n v="6"/>
  </r>
  <r>
    <x v="49"/>
    <x v="54"/>
    <n v="6"/>
    <x v="1"/>
    <x v="0"/>
    <x v="3"/>
    <x v="2"/>
    <x v="0"/>
    <x v="3"/>
    <s v="AU"/>
    <n v="41"/>
    <n v="0"/>
    <n v="5"/>
  </r>
  <r>
    <x v="50"/>
    <x v="55"/>
    <n v="7"/>
    <x v="1"/>
    <x v="0"/>
    <x v="3"/>
    <x v="2"/>
    <x v="0"/>
    <x v="6"/>
    <s v="AU"/>
    <n v="74"/>
    <n v="0"/>
    <n v="4"/>
  </r>
  <r>
    <x v="38"/>
    <x v="56"/>
    <n v="2"/>
    <x v="1"/>
    <x v="0"/>
    <x v="3"/>
    <x v="2"/>
    <x v="1"/>
    <x v="1"/>
    <s v="AU"/>
    <n v="17"/>
    <n v="0"/>
    <n v="9"/>
  </r>
  <r>
    <x v="35"/>
    <x v="38"/>
    <n v="1"/>
    <x v="1"/>
    <x v="0"/>
    <x v="4"/>
    <x v="0"/>
    <x v="0"/>
    <x v="2"/>
    <s v="AU"/>
    <n v="66"/>
    <n v="0"/>
    <n v="10"/>
  </r>
  <r>
    <x v="18"/>
    <x v="34"/>
    <n v="2"/>
    <x v="1"/>
    <x v="0"/>
    <x v="4"/>
    <x v="0"/>
    <x v="0"/>
    <x v="3"/>
    <s v="AU"/>
    <n v="46"/>
    <n v="0"/>
    <n v="9"/>
  </r>
  <r>
    <x v="38"/>
    <x v="41"/>
    <n v="3"/>
    <x v="1"/>
    <x v="0"/>
    <x v="4"/>
    <x v="0"/>
    <x v="0"/>
    <x v="4"/>
    <s v="AU"/>
    <n v="51"/>
    <n v="0"/>
    <n v="8"/>
  </r>
  <r>
    <x v="12"/>
    <x v="36"/>
    <n v="3"/>
    <x v="1"/>
    <x v="0"/>
    <x v="4"/>
    <x v="0"/>
    <x v="0"/>
    <x v="2"/>
    <s v="AU"/>
    <n v="43"/>
    <n v="0"/>
    <n v="8"/>
  </r>
  <r>
    <x v="6"/>
    <x v="57"/>
    <n v="5"/>
    <x v="1"/>
    <x v="0"/>
    <x v="4"/>
    <x v="0"/>
    <x v="0"/>
    <x v="1"/>
    <s v="AU"/>
    <n v="49"/>
    <n v="0"/>
    <n v="6"/>
  </r>
  <r>
    <x v="33"/>
    <x v="35"/>
    <n v="6"/>
    <x v="1"/>
    <x v="0"/>
    <x v="4"/>
    <x v="0"/>
    <x v="0"/>
    <x v="1"/>
    <s v="AU"/>
    <n v="47"/>
    <n v="0"/>
    <n v="5"/>
  </r>
  <r>
    <x v="11"/>
    <x v="40"/>
    <n v="7"/>
    <x v="1"/>
    <x v="0"/>
    <x v="4"/>
    <x v="0"/>
    <x v="0"/>
    <x v="1"/>
    <s v="AU"/>
    <n v="48"/>
    <n v="0"/>
    <n v="4"/>
  </r>
  <r>
    <x v="50"/>
    <x v="55"/>
    <n v="8"/>
    <x v="1"/>
    <x v="0"/>
    <x v="4"/>
    <x v="0"/>
    <x v="0"/>
    <x v="6"/>
    <s v="AU"/>
    <n v="74"/>
    <n v="0"/>
    <n v="3"/>
  </r>
  <r>
    <x v="18"/>
    <x v="43"/>
    <n v="1"/>
    <x v="1"/>
    <x v="0"/>
    <x v="4"/>
    <x v="0"/>
    <x v="1"/>
    <x v="3"/>
    <s v="AU"/>
    <n v="44"/>
    <n v="0"/>
    <n v="10"/>
  </r>
  <r>
    <x v="51"/>
    <x v="58"/>
    <n v="2"/>
    <x v="1"/>
    <x v="0"/>
    <x v="4"/>
    <x v="0"/>
    <x v="1"/>
    <x v="4"/>
    <s v="AU"/>
    <n v="61"/>
    <n v="0"/>
    <n v="9"/>
  </r>
  <r>
    <x v="41"/>
    <x v="45"/>
    <n v="3"/>
    <x v="1"/>
    <x v="0"/>
    <x v="4"/>
    <x v="0"/>
    <x v="1"/>
    <x v="1"/>
    <s v="AU"/>
    <n v="59"/>
    <n v="0"/>
    <n v="8"/>
  </r>
  <r>
    <x v="43"/>
    <x v="47"/>
    <n v="1"/>
    <x v="1"/>
    <x v="0"/>
    <x v="4"/>
    <x v="1"/>
    <x v="0"/>
    <x v="5"/>
    <s v="AU"/>
    <n v="59"/>
    <n v="0"/>
    <n v="10"/>
  </r>
  <r>
    <x v="44"/>
    <x v="48"/>
    <n v="2"/>
    <x v="1"/>
    <x v="0"/>
    <x v="4"/>
    <x v="1"/>
    <x v="0"/>
    <x v="6"/>
    <s v="AU"/>
    <n v="48"/>
    <n v="0"/>
    <n v="9"/>
  </r>
  <r>
    <x v="48"/>
    <x v="52"/>
    <n v="1"/>
    <x v="1"/>
    <x v="0"/>
    <x v="4"/>
    <x v="2"/>
    <x v="0"/>
    <x v="3"/>
    <s v="AU"/>
    <n v="63"/>
    <n v="0"/>
    <n v="10"/>
  </r>
  <r>
    <x v="49"/>
    <x v="54"/>
    <n v="2"/>
    <x v="1"/>
    <x v="0"/>
    <x v="4"/>
    <x v="2"/>
    <x v="0"/>
    <x v="3"/>
    <s v="AU"/>
    <n v="41"/>
    <n v="0"/>
    <n v="9"/>
  </r>
  <r>
    <x v="50"/>
    <x v="55"/>
    <n v="3"/>
    <x v="1"/>
    <x v="0"/>
    <x v="4"/>
    <x v="2"/>
    <x v="0"/>
    <x v="6"/>
    <s v="AU"/>
    <n v="74"/>
    <n v="0"/>
    <n v="8"/>
  </r>
  <r>
    <x v="32"/>
    <x v="59"/>
    <n v="1"/>
    <x v="2"/>
    <x v="0"/>
    <x v="3"/>
    <x v="0"/>
    <x v="0"/>
    <x v="1"/>
    <s v="AU"/>
    <n v="17"/>
    <n v="0"/>
    <n v="10"/>
  </r>
  <r>
    <x v="32"/>
    <x v="33"/>
    <n v="2"/>
    <x v="2"/>
    <x v="0"/>
    <x v="3"/>
    <x v="0"/>
    <x v="0"/>
    <x v="1"/>
    <s v="AU"/>
    <n v="17"/>
    <n v="0"/>
    <n v="9"/>
  </r>
  <r>
    <x v="12"/>
    <x v="36"/>
    <n v="3"/>
    <x v="2"/>
    <x v="0"/>
    <x v="3"/>
    <x v="0"/>
    <x v="0"/>
    <x v="2"/>
    <s v="AU"/>
    <n v="43"/>
    <n v="0"/>
    <n v="8"/>
  </r>
  <r>
    <x v="34"/>
    <x v="37"/>
    <n v="3"/>
    <x v="2"/>
    <x v="0"/>
    <x v="3"/>
    <x v="0"/>
    <x v="0"/>
    <x v="2"/>
    <s v="AU"/>
    <n v="25"/>
    <n v="0"/>
    <n v="8"/>
  </r>
  <r>
    <x v="35"/>
    <x v="38"/>
    <n v="5"/>
    <x v="2"/>
    <x v="0"/>
    <x v="3"/>
    <x v="0"/>
    <x v="0"/>
    <x v="2"/>
    <s v="AU"/>
    <n v="66"/>
    <n v="0"/>
    <n v="6"/>
  </r>
  <r>
    <x v="52"/>
    <x v="60"/>
    <n v="6"/>
    <x v="2"/>
    <x v="0"/>
    <x v="3"/>
    <x v="0"/>
    <x v="0"/>
    <x v="1"/>
    <s v="AU"/>
    <n v="47"/>
    <n v="0"/>
    <n v="5"/>
  </r>
  <r>
    <x v="18"/>
    <x v="34"/>
    <n v="7"/>
    <x v="2"/>
    <x v="0"/>
    <x v="3"/>
    <x v="0"/>
    <x v="0"/>
    <x v="3"/>
    <s v="AU"/>
    <n v="46"/>
    <n v="0"/>
    <n v="4"/>
  </r>
  <r>
    <x v="37"/>
    <x v="40"/>
    <n v="8"/>
    <x v="2"/>
    <x v="0"/>
    <x v="3"/>
    <x v="0"/>
    <x v="0"/>
    <x v="1"/>
    <s v="AU"/>
    <n v="17"/>
    <n v="0"/>
    <n v="3"/>
  </r>
  <r>
    <x v="17"/>
    <x v="61"/>
    <n v="9"/>
    <x v="2"/>
    <x v="0"/>
    <x v="3"/>
    <x v="0"/>
    <x v="0"/>
    <x v="2"/>
    <s v="AU"/>
    <n v="49"/>
    <n v="0"/>
    <n v="2"/>
  </r>
  <r>
    <x v="38"/>
    <x v="41"/>
    <n v="10"/>
    <x v="2"/>
    <x v="0"/>
    <x v="3"/>
    <x v="0"/>
    <x v="0"/>
    <x v="4"/>
    <s v="AU"/>
    <n v="51"/>
    <n v="0"/>
    <n v="2"/>
  </r>
  <r>
    <x v="6"/>
    <x v="57"/>
    <n v="11"/>
    <x v="2"/>
    <x v="0"/>
    <x v="3"/>
    <x v="0"/>
    <x v="0"/>
    <x v="1"/>
    <s v="AU"/>
    <n v="49"/>
    <n v="0"/>
    <n v="2"/>
  </r>
  <r>
    <x v="18"/>
    <x v="43"/>
    <n v="1"/>
    <x v="2"/>
    <x v="0"/>
    <x v="3"/>
    <x v="0"/>
    <x v="1"/>
    <x v="3"/>
    <s v="AU"/>
    <n v="44"/>
    <n v="0"/>
    <n v="10"/>
  </r>
  <r>
    <x v="53"/>
    <x v="62"/>
    <n v="2"/>
    <x v="2"/>
    <x v="0"/>
    <x v="3"/>
    <x v="0"/>
    <x v="1"/>
    <x v="1"/>
    <s v="AU"/>
    <n v="22"/>
    <n v="0"/>
    <n v="9"/>
  </r>
  <r>
    <x v="41"/>
    <x v="45"/>
    <n v="3"/>
    <x v="2"/>
    <x v="0"/>
    <x v="3"/>
    <x v="0"/>
    <x v="1"/>
    <x v="1"/>
    <s v="AU"/>
    <n v="59"/>
    <n v="0"/>
    <n v="8"/>
  </r>
  <r>
    <x v="54"/>
    <x v="63"/>
    <n v="1"/>
    <x v="2"/>
    <x v="0"/>
    <x v="3"/>
    <x v="1"/>
    <x v="1"/>
    <x v="1"/>
    <s v="AU"/>
    <n v="24"/>
    <n v="0"/>
    <n v="10"/>
  </r>
  <r>
    <x v="55"/>
    <x v="64"/>
    <n v="2"/>
    <x v="2"/>
    <x v="0"/>
    <x v="3"/>
    <x v="1"/>
    <x v="0"/>
    <x v="2"/>
    <s v="AU"/>
    <n v="49"/>
    <n v="0"/>
    <n v="9"/>
  </r>
  <r>
    <x v="42"/>
    <x v="46"/>
    <n v="3"/>
    <x v="2"/>
    <x v="0"/>
    <x v="3"/>
    <x v="1"/>
    <x v="0"/>
    <x v="2"/>
    <s v="AU"/>
    <n v="15"/>
    <n v="0"/>
    <n v="8"/>
  </r>
  <r>
    <x v="43"/>
    <x v="47"/>
    <n v="3"/>
    <x v="2"/>
    <x v="0"/>
    <x v="3"/>
    <x v="1"/>
    <x v="0"/>
    <x v="5"/>
    <s v="AU"/>
    <n v="59"/>
    <n v="0"/>
    <n v="8"/>
  </r>
  <r>
    <x v="45"/>
    <x v="49"/>
    <n v="5"/>
    <x v="2"/>
    <x v="0"/>
    <x v="3"/>
    <x v="1"/>
    <x v="1"/>
    <x v="3"/>
    <s v="AU"/>
    <n v="16"/>
    <n v="0"/>
    <n v="6"/>
  </r>
  <r>
    <x v="6"/>
    <x v="24"/>
    <n v="6"/>
    <x v="2"/>
    <x v="0"/>
    <x v="3"/>
    <x v="1"/>
    <x v="0"/>
    <x v="1"/>
    <s v="AU"/>
    <n v="13"/>
    <n v="0"/>
    <n v="5"/>
  </r>
  <r>
    <x v="55"/>
    <x v="64"/>
    <n v="1"/>
    <x v="2"/>
    <x v="0"/>
    <x v="4"/>
    <x v="1"/>
    <x v="0"/>
    <x v="2"/>
    <s v="AU"/>
    <n v="49"/>
    <n v="0"/>
    <n v="10"/>
  </r>
  <r>
    <x v="43"/>
    <x v="47"/>
    <n v="2"/>
    <x v="2"/>
    <x v="0"/>
    <x v="4"/>
    <x v="1"/>
    <x v="0"/>
    <x v="5"/>
    <s v="AU"/>
    <n v="59"/>
    <n v="0"/>
    <n v="9"/>
  </r>
  <r>
    <x v="38"/>
    <x v="56"/>
    <n v="1"/>
    <x v="2"/>
    <x v="0"/>
    <x v="3"/>
    <x v="2"/>
    <x v="1"/>
    <x v="1"/>
    <s v="AU"/>
    <n v="17"/>
    <n v="0"/>
    <n v="10"/>
  </r>
  <r>
    <x v="49"/>
    <x v="54"/>
    <n v="2"/>
    <x v="2"/>
    <x v="0"/>
    <x v="3"/>
    <x v="2"/>
    <x v="0"/>
    <x v="3"/>
    <s v="AU"/>
    <n v="41"/>
    <n v="0"/>
    <n v="9"/>
  </r>
  <r>
    <x v="48"/>
    <x v="51"/>
    <n v="3"/>
    <x v="2"/>
    <x v="0"/>
    <x v="3"/>
    <x v="2"/>
    <x v="0"/>
    <x v="3"/>
    <s v="AU"/>
    <n v="17"/>
    <n v="0"/>
    <n v="8"/>
  </r>
  <r>
    <x v="37"/>
    <x v="53"/>
    <n v="3"/>
    <x v="2"/>
    <x v="0"/>
    <x v="3"/>
    <x v="2"/>
    <x v="0"/>
    <x v="3"/>
    <s v="AU"/>
    <n v="16"/>
    <n v="0"/>
    <n v="8"/>
  </r>
  <r>
    <x v="48"/>
    <x v="52"/>
    <n v="5"/>
    <x v="2"/>
    <x v="0"/>
    <x v="3"/>
    <x v="2"/>
    <x v="0"/>
    <x v="3"/>
    <s v="AU"/>
    <n v="63"/>
    <n v="0"/>
    <n v="6"/>
  </r>
  <r>
    <x v="50"/>
    <x v="55"/>
    <n v="6"/>
    <x v="2"/>
    <x v="0"/>
    <x v="3"/>
    <x v="2"/>
    <x v="0"/>
    <x v="6"/>
    <s v="AU"/>
    <n v="74"/>
    <n v="0"/>
    <n v="5"/>
  </r>
  <r>
    <x v="49"/>
    <x v="54"/>
    <n v="1"/>
    <x v="2"/>
    <x v="0"/>
    <x v="4"/>
    <x v="2"/>
    <x v="0"/>
    <x v="3"/>
    <s v="AU"/>
    <n v="41"/>
    <n v="0"/>
    <n v="10"/>
  </r>
  <r>
    <x v="48"/>
    <x v="52"/>
    <n v="2"/>
    <x v="2"/>
    <x v="0"/>
    <x v="4"/>
    <x v="2"/>
    <x v="0"/>
    <x v="3"/>
    <s v="AU"/>
    <n v="63"/>
    <n v="0"/>
    <n v="9"/>
  </r>
  <r>
    <x v="50"/>
    <x v="55"/>
    <n v="3"/>
    <x v="2"/>
    <x v="0"/>
    <x v="4"/>
    <x v="2"/>
    <x v="0"/>
    <x v="6"/>
    <s v="AU"/>
    <n v="74"/>
    <n v="0"/>
    <n v="8"/>
  </r>
  <r>
    <x v="12"/>
    <x v="36"/>
    <n v="1"/>
    <x v="2"/>
    <x v="0"/>
    <x v="4"/>
    <x v="0"/>
    <x v="0"/>
    <x v="2"/>
    <s v="AU"/>
    <n v="43"/>
    <n v="0"/>
    <n v="10"/>
  </r>
  <r>
    <x v="18"/>
    <x v="34"/>
    <n v="2"/>
    <x v="2"/>
    <x v="0"/>
    <x v="4"/>
    <x v="0"/>
    <x v="0"/>
    <x v="3"/>
    <s v="AU"/>
    <n v="46"/>
    <n v="0"/>
    <n v="9"/>
  </r>
  <r>
    <x v="17"/>
    <x v="61"/>
    <n v="3"/>
    <x v="2"/>
    <x v="0"/>
    <x v="4"/>
    <x v="0"/>
    <x v="0"/>
    <x v="2"/>
    <s v="AU"/>
    <n v="49"/>
    <n v="0"/>
    <n v="8"/>
  </r>
  <r>
    <x v="38"/>
    <x v="41"/>
    <n v="3"/>
    <x v="2"/>
    <x v="0"/>
    <x v="4"/>
    <x v="0"/>
    <x v="0"/>
    <x v="4"/>
    <s v="AU"/>
    <n v="51"/>
    <n v="0"/>
    <n v="8"/>
  </r>
  <r>
    <x v="35"/>
    <x v="38"/>
    <n v="5"/>
    <x v="2"/>
    <x v="0"/>
    <x v="4"/>
    <x v="0"/>
    <x v="0"/>
    <x v="2"/>
    <s v="AU"/>
    <n v="66"/>
    <n v="0"/>
    <n v="6"/>
  </r>
  <r>
    <x v="18"/>
    <x v="43"/>
    <n v="6"/>
    <x v="2"/>
    <x v="0"/>
    <x v="4"/>
    <x v="0"/>
    <x v="1"/>
    <x v="3"/>
    <s v="AU"/>
    <n v="44"/>
    <n v="0"/>
    <n v="5"/>
  </r>
  <r>
    <x v="6"/>
    <x v="57"/>
    <n v="7"/>
    <x v="2"/>
    <x v="0"/>
    <x v="4"/>
    <x v="0"/>
    <x v="0"/>
    <x v="1"/>
    <s v="AU"/>
    <n v="49"/>
    <n v="0"/>
    <n v="4"/>
  </r>
  <r>
    <x v="11"/>
    <x v="40"/>
    <n v="8"/>
    <x v="2"/>
    <x v="0"/>
    <x v="4"/>
    <x v="0"/>
    <x v="0"/>
    <x v="1"/>
    <s v="AU"/>
    <n v="48"/>
    <n v="0"/>
    <n v="3"/>
  </r>
  <r>
    <x v="41"/>
    <x v="45"/>
    <n v="9"/>
    <x v="2"/>
    <x v="0"/>
    <x v="4"/>
    <x v="0"/>
    <x v="1"/>
    <x v="1"/>
    <s v="AU"/>
    <n v="59"/>
    <n v="0"/>
    <n v="2"/>
  </r>
  <r>
    <x v="50"/>
    <x v="55"/>
    <n v="9"/>
    <x v="2"/>
    <x v="0"/>
    <x v="4"/>
    <x v="0"/>
    <x v="0"/>
    <x v="6"/>
    <s v="AU"/>
    <n v="74"/>
    <n v="0"/>
    <n v="2"/>
  </r>
  <r>
    <x v="56"/>
    <x v="65"/>
    <m/>
    <x v="3"/>
    <x v="1"/>
    <x v="5"/>
    <x v="3"/>
    <x v="2"/>
    <x v="7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1B163A-0A5C-4344-865A-38CA404310B0}" name="PivotTable1" cacheId="1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5:J124" firstHeaderRow="1" firstDataRow="3" firstDataCol="6"/>
  <pivotFields count="14">
    <pivotField axis="axisRow" outline="0" showAll="0" sortType="descending" defaultSubtotal="0">
      <items count="104">
        <item x="13"/>
        <item x="16"/>
        <item m="1" x="64"/>
        <item m="1" x="73"/>
        <item x="0"/>
        <item x="19"/>
        <item m="1" x="78"/>
        <item m="1" x="86"/>
        <item x="54"/>
        <item x="43"/>
        <item x="55"/>
        <item m="1" x="88"/>
        <item m="1" x="83"/>
        <item m="1" x="63"/>
        <item x="28"/>
        <item m="1" x="71"/>
        <item m="1" x="91"/>
        <item x="25"/>
        <item x="45"/>
        <item x="30"/>
        <item m="1" x="61"/>
        <item m="1" x="99"/>
        <item m="1" x="96"/>
        <item x="32"/>
        <item x="9"/>
        <item m="1" x="70"/>
        <item x="42"/>
        <item m="1" x="79"/>
        <item x="15"/>
        <item x="35"/>
        <item x="27"/>
        <item m="1" x="82"/>
        <item x="4"/>
        <item x="18"/>
        <item m="1" x="102"/>
        <item m="1" x="87"/>
        <item m="1" x="100"/>
        <item m="1" x="74"/>
        <item m="1" x="95"/>
        <item m="1" x="89"/>
        <item m="1" x="65"/>
        <item m="1" x="98"/>
        <item x="8"/>
        <item x="48"/>
        <item x="11"/>
        <item x="49"/>
        <item x="38"/>
        <item x="34"/>
        <item x="14"/>
        <item m="1" x="58"/>
        <item m="1" x="59"/>
        <item m="1" x="60"/>
        <item m="1" x="76"/>
        <item m="1" x="94"/>
        <item x="31"/>
        <item m="1" x="72"/>
        <item m="1" x="103"/>
        <item m="1" x="75"/>
        <item x="2"/>
        <item m="1" x="93"/>
        <item m="1" x="80"/>
        <item m="1" x="90"/>
        <item x="37"/>
        <item x="22"/>
        <item m="1" x="57"/>
        <item m="1" x="101"/>
        <item m="1" x="67"/>
        <item m="1" x="62"/>
        <item m="1" x="84"/>
        <item x="17"/>
        <item x="29"/>
        <item m="1" x="69"/>
        <item m="1" x="81"/>
        <item m="1" x="92"/>
        <item x="10"/>
        <item x="50"/>
        <item m="1" x="68"/>
        <item x="12"/>
        <item x="33"/>
        <item x="21"/>
        <item m="1" x="77"/>
        <item x="46"/>
        <item x="47"/>
        <item m="1" x="66"/>
        <item x="6"/>
        <item x="53"/>
        <item x="44"/>
        <item x="20"/>
        <item m="1" x="85"/>
        <item x="41"/>
        <item m="1" x="97"/>
        <item x="39"/>
        <item x="56"/>
        <item x="1"/>
        <item x="3"/>
        <item x="5"/>
        <item x="7"/>
        <item x="23"/>
        <item x="24"/>
        <item x="26"/>
        <item x="36"/>
        <item x="40"/>
        <item x="51"/>
        <item x="5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116">
        <item x="9"/>
        <item x="0"/>
        <item m="1" x="81"/>
        <item x="55"/>
        <item x="31"/>
        <item x="30"/>
        <item x="45"/>
        <item x="62"/>
        <item m="1" x="112"/>
        <item x="40"/>
        <item x="5"/>
        <item m="1" x="93"/>
        <item x="56"/>
        <item m="1" x="80"/>
        <item m="1" x="82"/>
        <item m="1" x="68"/>
        <item m="1" x="77"/>
        <item x="61"/>
        <item x="28"/>
        <item x="50"/>
        <item x="18"/>
        <item m="1" x="92"/>
        <item x="26"/>
        <item m="1" x="66"/>
        <item m="1" x="104"/>
        <item x="35"/>
        <item x="46"/>
        <item x="34"/>
        <item x="54"/>
        <item x="36"/>
        <item m="1" x="76"/>
        <item m="1" x="75"/>
        <item x="23"/>
        <item m="1" x="84"/>
        <item m="1" x="106"/>
        <item x="20"/>
        <item m="1" x="114"/>
        <item x="53"/>
        <item x="63"/>
        <item x="12"/>
        <item m="1" x="105"/>
        <item m="1" x="90"/>
        <item m="1" x="110"/>
        <item m="1" x="89"/>
        <item x="48"/>
        <item m="1" x="107"/>
        <item x="14"/>
        <item m="1" x="99"/>
        <item m="1" x="85"/>
        <item m="1" x="103"/>
        <item m="1" x="83"/>
        <item m="1" x="86"/>
        <item m="1" x="109"/>
        <item m="1" x="102"/>
        <item m="1" x="69"/>
        <item x="57"/>
        <item x="8"/>
        <item x="16"/>
        <item m="1" x="108"/>
        <item x="15"/>
        <item m="1" x="98"/>
        <item x="51"/>
        <item x="17"/>
        <item x="19"/>
        <item x="7"/>
        <item x="42"/>
        <item m="1" x="111"/>
        <item x="60"/>
        <item m="1" x="72"/>
        <item x="13"/>
        <item m="1" x="94"/>
        <item x="24"/>
        <item x="43"/>
        <item x="59"/>
        <item m="1" x="96"/>
        <item m="1" x="97"/>
        <item x="64"/>
        <item m="1" x="95"/>
        <item x="21"/>
        <item x="10"/>
        <item x="47"/>
        <item x="11"/>
        <item x="33"/>
        <item x="2"/>
        <item x="3"/>
        <item m="1" x="113"/>
        <item m="1" x="67"/>
        <item m="1" x="70"/>
        <item m="1" x="73"/>
        <item x="49"/>
        <item m="1" x="79"/>
        <item x="32"/>
        <item x="37"/>
        <item m="1" x="88"/>
        <item m="1" x="87"/>
        <item m="1" x="101"/>
        <item x="29"/>
        <item m="1" x="100"/>
        <item m="1" x="78"/>
        <item m="1" x="91"/>
        <item m="1" x="71"/>
        <item m="1" x="115"/>
        <item m="1" x="74"/>
        <item x="41"/>
        <item x="65"/>
        <item x="52"/>
        <item x="1"/>
        <item x="4"/>
        <item x="6"/>
        <item x="22"/>
        <item x="25"/>
        <item x="27"/>
        <item x="38"/>
        <item x="39"/>
        <item x="44"/>
        <item x="5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Col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axis="axisCol" showAll="0">
      <items count="10">
        <item m="1" x="8"/>
        <item m="1" x="5"/>
        <item m="1" x="7"/>
        <item x="0"/>
        <item m="1" x="4"/>
        <item m="1" x="2"/>
        <item m="1" x="6"/>
        <item m="1" x="3"/>
        <item x="1"/>
        <item t="default"/>
      </items>
    </pivotField>
    <pivotField axis="axisRow" outline="0" showAll="0" insertBlankRow="1" defaultSubtotal="0">
      <items count="6">
        <item x="3"/>
        <item x="0"/>
        <item x="1"/>
        <item x="2"/>
        <item x="4"/>
        <item h="1" x="5"/>
      </items>
    </pivotField>
    <pivotField axis="axisRow" outline="0" showAll="0" defaultSubtotal="0">
      <items count="4">
        <item x="0"/>
        <item x="1"/>
        <item x="2"/>
        <item h="1" x="3"/>
      </items>
    </pivotField>
    <pivotField axis="axisRow" outline="0" multipleItemSelectionAllowed="1" showAll="0" insertBlankRow="1" defaultSubtotal="0">
      <items count="6">
        <item h="1" m="1" x="5"/>
        <item h="1" m="1" x="3"/>
        <item h="1" x="2"/>
        <item h="1" m="1" x="4"/>
        <item x="0"/>
        <item x="1"/>
      </items>
    </pivotField>
    <pivotField axis="axisRow" outline="0" showAll="0" sortType="descending" defaultSubtotal="0">
      <items count="13">
        <item x="2"/>
        <item x="1"/>
        <item x="5"/>
        <item m="1" x="11"/>
        <item x="3"/>
        <item x="0"/>
        <item x="4"/>
        <item m="1" x="9"/>
        <item m="1" x="12"/>
        <item m="1" x="8"/>
        <item x="6"/>
        <item x="7"/>
        <item m="1" x="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dataField="1" showAll="0"/>
    <pivotField showAll="0" defaultSubtotal="0">
      <items count="14">
        <item h="1" sd="0" x="0"/>
        <item h="1" sd="0" x="1"/>
        <item h="1" sd="0" x="2"/>
        <item sd="0" x="3"/>
        <item h="1" sd="0" x="4"/>
        <item h="1" x="5"/>
        <item h="1" x="6"/>
        <item h="1" sd="0" x="7"/>
        <item h="1" sd="0" x="8"/>
        <item h="1" x="9"/>
        <item h="1" sd="0" x="10"/>
        <item h="1" x="11"/>
        <item h="1" sd="0" x="12"/>
        <item h="1" sd="0" x="13"/>
      </items>
    </pivotField>
  </pivotFields>
  <rowFields count="6">
    <field x="6"/>
    <field x="5"/>
    <field x="7"/>
    <field x="0"/>
    <field x="1"/>
    <field x="8"/>
  </rowFields>
  <rowItems count="117">
    <i>
      <x/>
      <x/>
      <x v="4"/>
      <x v="23"/>
      <x v="73"/>
      <x v="1"/>
    </i>
    <i r="4">
      <x v="82"/>
      <x v="1"/>
    </i>
    <i r="3">
      <x v="77"/>
      <x v="29"/>
      <x/>
    </i>
    <i r="3">
      <x v="47"/>
      <x v="92"/>
      <x/>
    </i>
    <i r="3">
      <x v="33"/>
      <x v="27"/>
      <x v="4"/>
    </i>
    <i r="3">
      <x v="19"/>
      <x v="4"/>
      <x v="1"/>
    </i>
    <i r="3">
      <x v="29"/>
      <x v="112"/>
      <x/>
    </i>
    <i r="3">
      <x v="54"/>
      <x v="91"/>
      <x v="1"/>
    </i>
    <i r="3">
      <x v="78"/>
      <x v="25"/>
      <x v="1"/>
    </i>
    <i r="3">
      <x v="103"/>
      <x v="67"/>
      <x v="1"/>
    </i>
    <i r="3">
      <x v="62"/>
      <x v="9"/>
      <x v="1"/>
    </i>
    <i r="3">
      <x v="46"/>
      <x v="103"/>
      <x v="6"/>
    </i>
    <i r="3">
      <x v="100"/>
      <x v="113"/>
      <x/>
    </i>
    <i r="3">
      <x v="69"/>
      <x v="17"/>
      <x/>
    </i>
    <i r="3">
      <x v="84"/>
      <x v="55"/>
      <x v="1"/>
    </i>
    <i t="blank" r="2">
      <x v="4"/>
    </i>
    <i r="2">
      <x v="5"/>
      <x v="33"/>
      <x v="72"/>
      <x v="4"/>
    </i>
    <i r="3">
      <x v="89"/>
      <x v="6"/>
      <x v="1"/>
    </i>
    <i r="3">
      <x v="91"/>
      <x v="65"/>
      <x v="1"/>
    </i>
    <i r="3">
      <x v="85"/>
      <x v="7"/>
      <x v="1"/>
    </i>
    <i r="3">
      <x v="101"/>
      <x v="114"/>
      <x v="2"/>
    </i>
    <i t="blank" r="2">
      <x v="5"/>
    </i>
    <i r="1">
      <x v="1"/>
      <x v="4"/>
      <x v="4"/>
      <x v="1"/>
      <x v="5"/>
    </i>
    <i r="3">
      <x v="93"/>
      <x v="106"/>
      <x v="5"/>
    </i>
    <i r="3">
      <x v="58"/>
      <x v="83"/>
      <x v="5"/>
    </i>
    <i r="3">
      <x v="94"/>
      <x v="106"/>
      <x v="5"/>
    </i>
    <i t="blank" r="2">
      <x v="4"/>
    </i>
    <i r="2">
      <x v="5"/>
      <x v="32"/>
      <x v="84"/>
      <x v="5"/>
    </i>
    <i t="blank" r="2">
      <x v="5"/>
    </i>
    <i r="1">
      <x v="2"/>
      <x v="4"/>
      <x v="44"/>
      <x v="79"/>
      <x v="1"/>
    </i>
    <i r="3">
      <x v="77"/>
      <x v="81"/>
      <x/>
    </i>
    <i r="3">
      <x/>
      <x v="39"/>
      <x v="1"/>
    </i>
    <i r="3">
      <x v="48"/>
      <x v="69"/>
      <x v="1"/>
    </i>
    <i t="blank" r="2">
      <x v="4"/>
    </i>
    <i r="2">
      <x v="5"/>
      <x v="28"/>
      <x v="46"/>
      <x v="1"/>
    </i>
    <i r="3">
      <x v="1"/>
      <x v="59"/>
      <x v="5"/>
    </i>
    <i r="3">
      <x v="58"/>
      <x v="57"/>
      <x v="5"/>
    </i>
    <i r="3">
      <x v="32"/>
      <x v="84"/>
      <x v="5"/>
    </i>
    <i t="blank" r="2">
      <x v="5"/>
    </i>
    <i r="1">
      <x v="3"/>
      <x v="4"/>
      <x v="79"/>
      <x v="78"/>
      <x/>
    </i>
    <i r="3">
      <x v="77"/>
      <x v="81"/>
      <x/>
    </i>
    <i r="3">
      <x v="44"/>
      <x v="79"/>
      <x v="1"/>
    </i>
    <i t="blank" r="2">
      <x v="4"/>
    </i>
    <i r="2">
      <x v="5"/>
      <x v="28"/>
      <x v="46"/>
      <x v="1"/>
    </i>
    <i r="3">
      <x v="32"/>
      <x v="109"/>
      <x v="5"/>
    </i>
    <i r="3">
      <x v="63"/>
      <x v="32"/>
      <x/>
    </i>
    <i r="3">
      <x v="58"/>
      <x v="57"/>
      <x v="5"/>
    </i>
    <i t="blank" r="2">
      <x v="5"/>
    </i>
    <i r="1">
      <x v="4"/>
      <x v="4"/>
      <x v="77"/>
      <x v="29"/>
      <x/>
    </i>
    <i r="3">
      <x v="33"/>
      <x v="27"/>
      <x v="4"/>
    </i>
    <i r="3">
      <x v="29"/>
      <x v="112"/>
      <x/>
    </i>
    <i r="3">
      <x v="46"/>
      <x v="103"/>
      <x v="6"/>
    </i>
    <i r="3">
      <x v="84"/>
      <x v="55"/>
      <x v="1"/>
    </i>
    <i r="3">
      <x v="69"/>
      <x v="17"/>
      <x/>
    </i>
    <i r="3">
      <x v="44"/>
      <x v="9"/>
      <x v="1"/>
    </i>
    <i r="3">
      <x v="75"/>
      <x v="3"/>
      <x v="10"/>
    </i>
    <i r="3">
      <x v="78"/>
      <x v="25"/>
      <x v="1"/>
    </i>
    <i t="blank" r="2">
      <x v="4"/>
    </i>
    <i r="2">
      <x v="5"/>
      <x v="33"/>
      <x v="72"/>
      <x v="4"/>
    </i>
    <i r="3">
      <x v="89"/>
      <x v="6"/>
      <x v="1"/>
    </i>
    <i r="3">
      <x v="102"/>
      <x v="115"/>
      <x v="6"/>
    </i>
    <i t="blank" r="2">
      <x v="5"/>
    </i>
    <i>
      <x v="1"/>
      <x/>
      <x v="4"/>
      <x v="26"/>
      <x v="26"/>
      <x/>
    </i>
    <i r="3">
      <x v="9"/>
      <x v="80"/>
      <x v="2"/>
    </i>
    <i r="3">
      <x v="84"/>
      <x v="71"/>
      <x v="1"/>
    </i>
    <i r="3">
      <x v="10"/>
      <x v="76"/>
      <x/>
    </i>
    <i r="3">
      <x v="86"/>
      <x v="44"/>
      <x v="10"/>
    </i>
    <i t="blank" r="2">
      <x v="4"/>
    </i>
    <i r="2">
      <x v="5"/>
      <x v="18"/>
      <x v="89"/>
      <x v="4"/>
    </i>
    <i r="3">
      <x v="8"/>
      <x v="38"/>
      <x v="1"/>
    </i>
    <i r="3">
      <x v="101"/>
      <x v="114"/>
      <x v="2"/>
    </i>
    <i r="3">
      <x v="81"/>
      <x v="19"/>
      <x v="4"/>
    </i>
    <i t="blank" r="2">
      <x v="5"/>
    </i>
    <i r="1">
      <x v="1"/>
      <x v="4"/>
      <x v="95"/>
      <x v="107"/>
      <x v="1"/>
    </i>
    <i r="3">
      <x v="84"/>
      <x v="10"/>
      <x v="1"/>
    </i>
    <i r="3">
      <x v="96"/>
      <x v="108"/>
      <x/>
    </i>
    <i t="blank" r="2">
      <x v="4"/>
    </i>
    <i r="2">
      <x v="5"/>
      <x v="42"/>
      <x v="64"/>
      <x v="1"/>
    </i>
    <i r="3">
      <x v="24"/>
      <x v="56"/>
      <x v="1"/>
    </i>
    <i r="3">
      <x v="74"/>
      <x/>
      <x v="1"/>
    </i>
    <i t="blank" r="2">
      <x v="5"/>
    </i>
    <i r="1">
      <x v="2"/>
      <x v="4"/>
      <x v="69"/>
      <x v="62"/>
      <x/>
    </i>
    <i r="3">
      <x v="33"/>
      <x v="20"/>
      <x v="4"/>
    </i>
    <i r="3">
      <x v="5"/>
      <x v="63"/>
      <x v="1"/>
    </i>
    <i r="3">
      <x v="84"/>
      <x v="10"/>
      <x v="1"/>
    </i>
    <i t="blank" r="2">
      <x v="4"/>
    </i>
    <i r="2">
      <x v="5"/>
      <x v="87"/>
      <x v="35"/>
      <x/>
    </i>
    <i t="blank" r="2">
      <x v="5"/>
    </i>
    <i r="1">
      <x v="3"/>
      <x v="4"/>
      <x v="84"/>
      <x v="71"/>
      <x v="1"/>
    </i>
    <i r="3">
      <x v="97"/>
      <x v="110"/>
      <x v="1"/>
    </i>
    <i r="3">
      <x v="17"/>
      <x v="22"/>
      <x v="1"/>
    </i>
    <i r="3">
      <x v="98"/>
      <x v="79"/>
      <x v="1"/>
    </i>
    <i r="3">
      <x v="99"/>
      <x v="111"/>
      <x v="4"/>
    </i>
    <i t="blank" r="2">
      <x v="4"/>
    </i>
    <i r="2">
      <x v="5"/>
      <x v="87"/>
      <x v="35"/>
      <x/>
    </i>
    <i r="3">
      <x v="30"/>
      <x v="18"/>
      <x v="4"/>
    </i>
    <i r="3">
      <x v="14"/>
      <x v="96"/>
      <x/>
    </i>
    <i r="3">
      <x v="63"/>
      <x v="32"/>
      <x/>
    </i>
    <i r="3">
      <x v="70"/>
      <x v="5"/>
      <x v="4"/>
    </i>
    <i t="blank" r="2">
      <x v="5"/>
    </i>
    <i r="1">
      <x v="4"/>
      <x v="4"/>
      <x v="9"/>
      <x v="80"/>
      <x v="2"/>
    </i>
    <i r="3">
      <x v="10"/>
      <x v="76"/>
      <x/>
    </i>
    <i r="3">
      <x v="86"/>
      <x v="44"/>
      <x v="10"/>
    </i>
    <i t="blank" r="2">
      <x v="4"/>
    </i>
    <i>
      <x v="2"/>
      <x/>
      <x v="4"/>
      <x v="43"/>
      <x v="61"/>
      <x v="4"/>
    </i>
    <i r="4">
      <x v="105"/>
      <x v="4"/>
    </i>
    <i r="3">
      <x v="45"/>
      <x v="28"/>
      <x v="4"/>
    </i>
    <i r="3">
      <x v="62"/>
      <x v="37"/>
      <x v="4"/>
    </i>
    <i r="3">
      <x v="82"/>
      <x v="9"/>
      <x v="4"/>
    </i>
    <i r="3">
      <x v="75"/>
      <x v="3"/>
      <x v="10"/>
    </i>
    <i t="blank" r="2">
      <x v="4"/>
    </i>
    <i r="2">
      <x v="5"/>
      <x v="46"/>
      <x v="12"/>
      <x v="1"/>
    </i>
    <i t="blank" r="2">
      <x v="5"/>
    </i>
    <i r="1">
      <x v="4"/>
      <x v="4"/>
      <x v="43"/>
      <x v="105"/>
      <x v="4"/>
    </i>
    <i r="3">
      <x v="45"/>
      <x v="28"/>
      <x v="4"/>
    </i>
    <i r="3">
      <x v="75"/>
      <x v="3"/>
      <x v="10"/>
    </i>
    <i t="blank" r="2">
      <x v="4"/>
    </i>
  </rowItems>
  <colFields count="2">
    <field x="3"/>
    <field x="4"/>
  </colFields>
  <colItems count="4">
    <i>
      <x v="61"/>
      <x v="3"/>
    </i>
    <i>
      <x v="75"/>
      <x v="3"/>
    </i>
    <i>
      <x v="208"/>
      <x v="3"/>
    </i>
    <i t="grand">
      <x/>
    </i>
  </colItems>
  <dataFields count="1">
    <dataField name="Ranking Points" fld="12" baseField="8" baseItem="1"/>
  </dataFields>
  <formats count="9">
    <format dxfId="8">
      <pivotArea outline="0" collapsedLevelsAreSubtotals="1" fieldPosition="0"/>
    </format>
    <format dxfId="7">
      <pivotArea dataOnly="0" labelOnly="1" fieldPosition="0">
        <references count="1">
          <reference field="3" count="1">
            <x v="75"/>
          </reference>
        </references>
      </pivotArea>
    </format>
    <format dxfId="6">
      <pivotArea dataOnly="0" labelOnly="1" grandCol="1" outline="0" fieldPosition="0"/>
    </format>
    <format dxfId="5">
      <pivotArea dataOnly="0" labelOnly="1" fieldPosition="0">
        <references count="2">
          <reference field="3" count="1" selected="0">
            <x v="75"/>
          </reference>
          <reference field="4" count="1">
            <x v="3"/>
          </reference>
        </references>
      </pivotArea>
    </format>
    <format dxfId="4">
      <pivotArea outline="0" collapsedLevelsAreSubtotals="1" fieldPosition="0"/>
    </format>
    <format dxfId="3">
      <pivotArea dataOnly="0" labelOnly="1" fieldPosition="0">
        <references count="1">
          <reference field="3" count="1">
            <x v="75"/>
          </reference>
        </references>
      </pivotArea>
    </format>
    <format dxfId="2">
      <pivotArea dataOnly="0" labelOnly="1" grandCol="1" outline="0" fieldPosition="0"/>
    </format>
    <format dxfId="1">
      <pivotArea dataOnly="0" labelOnly="1" fieldPosition="0">
        <references count="2">
          <reference field="3" count="1" selected="0">
            <x v="75"/>
          </reference>
          <reference field="4" count="1">
            <x v="3"/>
          </reference>
        </references>
      </pivotArea>
    </format>
    <format dxfId="0">
      <pivotArea dataOnly="0" labelOnly="1" fieldPosition="0">
        <references count="2">
          <reference field="3" count="1" selected="0">
            <x v="208"/>
          </reference>
          <reference field="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M128" tableType="xml" totalsRowShown="0">
  <autoFilter ref="A1:M128" xr:uid="{3CCEDFA4-D1D2-44A5-88A2-25D16539CD92}"/>
  <sortState xmlns:xlrd2="http://schemas.microsoft.com/office/spreadsheetml/2017/richdata2" ref="A2:M87">
    <sortCondition ref="D2:D87"/>
    <sortCondition ref="F2:F87"/>
    <sortCondition ref="G2:G87"/>
    <sortCondition ref="H2:H87"/>
    <sortCondition ref="C2:C87"/>
  </sortState>
  <tableColumns count="13">
    <tableColumn id="1" xr3:uid="{23BBF0BD-A33F-49F8-8541-D359B73C9AAA}" uniqueName="LastName" name="LastName">
      <xmlColumnPr mapId="5" xpath="/results/result/LastName" xmlDataType="string"/>
    </tableColumn>
    <tableColumn id="2" xr3:uid="{BFB33DBB-486E-49F4-8AAF-415F6CB83705}" uniqueName="FirstName" name="FirstName">
      <xmlColumnPr mapId="5" xpath="/results/result/FirstName" xmlDataType="string"/>
    </tableColumn>
    <tableColumn id="8" xr3:uid="{630E5915-FC90-46BA-BABB-6CD90B87B43F}" uniqueName="Rank" name="Rank">
      <xmlColumnPr mapId="5" xpath="/results/result/Rank" xmlDataType="string"/>
    </tableColumn>
    <tableColumn id="4" xr3:uid="{F1425BB2-A383-4F86-9331-257BDD1D1DA6}" uniqueName="EventDate" name="EventDate" dataDxfId="18">
      <xmlColumnPr mapId="5" xpath="/results/result/EventDate" xmlDataType="dateTime"/>
    </tableColumn>
    <tableColumn id="14" xr3:uid="{7D154F6A-ACB9-42C4-9542-21789D4AB420}" uniqueName="EventName" name="EventName" dataDxfId="17">
      <xmlColumnPr mapId="5" xpath="/results/result/EventName" xmlDataType="string"/>
    </tableColumn>
    <tableColumn id="6" xr3:uid="{FABB1062-715E-4C9C-8B0B-95BAC08F9707}" uniqueName="AgeGroup" name="Category">
      <xmlColumnPr mapId="5" xpath="/results/result/AgeGroup" xmlDataType="string"/>
    </tableColumn>
    <tableColumn id="7" xr3:uid="{4F7CB79A-83C0-4AEC-9529-4B7F6E5C2B5F}" uniqueName="Weapon" name="Weapon">
      <xmlColumnPr mapId="5" xpath="/results/result/Weapon" xmlDataType="string"/>
    </tableColumn>
    <tableColumn id="5" xr3:uid="{F54D2412-3735-4FA4-9A6D-4454A567AFD2}" uniqueName="Gender" name="Gender">
      <xmlColumnPr mapId="5" xpath="/results/result/Gender" xmlDataType="string"/>
    </tableColumn>
    <tableColumn id="11" xr3:uid="{27184CCA-91DD-489C-BFDC-BDC894A3832A}" uniqueName="Club" name="Club" dataDxfId="16">
      <calculatedColumnFormula>VLOOKUP(Table1[[#This Row],[LastName]]&amp;"."&amp;Table1[[#This Row],[FirstName]],Fencers!C:G,4,FALSE)</calculatedColumnFormula>
      <xmlColumnPr mapId="5" xpath="/results/result/Club" xmlDataType="string"/>
    </tableColumn>
    <tableColumn id="13" xr3:uid="{6ED5F7B4-AFF2-4DBF-BE31-A74BCDEE8005}" uniqueName="Country" name="Country" dataDxfId="15">
      <calculatedColumnFormula>VLOOKUP(Table1[[#This Row],[LastName]]&amp;"."&amp;Table1[[#This Row],[FirstName]],Fencers!C:H,6,FALSE)</calculatedColumnFormula>
    </tableColumn>
    <tableColumn id="12" xr3:uid="{D892A927-EAEE-49AD-9684-9C111B2337FE}" uniqueName="0" name="CalculatedAge" dataDxfId="14">
      <calculatedColumnFormula>VLOOKUP(Table1[[#This Row],[LastName]]&amp;"."&amp;Table1[[#This Row],[FirstName]],Fencers!C:G,3,FALSE)</calculatedColumnFormula>
    </tableColumn>
    <tableColumn id="9" xr3:uid="{00BEEB21-F787-4523-B245-1C91A1B25514}" uniqueName="Named" name="Named" dataDxfId="13">
      <xmlColumnPr mapId="5" xpath="/results/result/Named" xmlDataType="string"/>
    </tableColumn>
    <tableColumn id="10" xr3:uid="{160BEDD1-4394-459B-8F44-CFC2219C7BF1}" uniqueName="Points" name="Points" dataDxfId="12">
      <calculatedColumnFormula>IF(Table1[[#This Row],[Rank]]="Cancelled",1,IF(Table1[[#This Row],[Rank]]&gt;32,0,IF(L2=0,VLOOKUP(C2,'Ranking Values'!A:C,2,FALSE),VLOOKUP(C2,'Ranking Values'!A:C,3,FALSE))))</calculatedColumnFormula>
      <xmlColumnPr mapId="5" xpath="/results/result/Point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H168" totalsRowShown="0">
  <autoFilter ref="A1:H168" xr:uid="{E008F319-DAB4-49F1-8B03-B35F0DBC375D}"/>
  <sortState xmlns:xlrd2="http://schemas.microsoft.com/office/spreadsheetml/2017/richdata2" ref="A2:H168">
    <sortCondition ref="A2:A168"/>
    <sortCondition ref="B2:B168"/>
    <sortCondition ref="D2:D168"/>
  </sortState>
  <tableColumns count="8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11">
      <calculatedColumnFormula>Table13[[#This Row],[LastName]]&amp;"."&amp;Table13[[#This Row],[FirstName]]</calculatedColumnFormula>
    </tableColumn>
    <tableColumn id="3" xr3:uid="{6A4B77A9-EF18-4E63-94B4-819D3FC561A1}" name="DOB" dataDxfId="10"/>
    <tableColumn id="14" xr3:uid="{F8171842-7042-411D-9002-AF162CB1B980}" name="CalculatedAge" dataDxfId="9">
      <calculatedColumnFormula>ROUNDDOWN((K2-Table13[[#This Row],[DOB]])/365,0)</calculatedColumnFormula>
    </tableColumn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28"/>
  <sheetViews>
    <sheetView tabSelected="1" workbookViewId="0">
      <pane ySplit="1" topLeftCell="A99" activePane="bottomLeft" state="frozen"/>
      <selection pane="bottomLeft" activeCell="A128" sqref="A128"/>
    </sheetView>
  </sheetViews>
  <sheetFormatPr defaultColWidth="8.7265625" defaultRowHeight="14.5" x14ac:dyDescent="0.35"/>
  <cols>
    <col min="1" max="1" width="29" style="3" bestFit="1" customWidth="1"/>
    <col min="2" max="2" width="14.453125" style="3" bestFit="1" customWidth="1"/>
    <col min="3" max="3" width="9.7265625" style="3" bestFit="1" customWidth="1"/>
    <col min="4" max="4" width="12.453125" style="5" bestFit="1" customWidth="1"/>
    <col min="5" max="5" width="21.453125" style="3" bestFit="1" customWidth="1"/>
    <col min="6" max="6" width="13.26953125" style="3" bestFit="1" customWidth="1"/>
    <col min="7" max="7" width="10.81640625" style="3" bestFit="1" customWidth="1"/>
    <col min="8" max="8" width="10" style="3" bestFit="1" customWidth="1"/>
    <col min="9" max="9" width="9.7265625" style="3" bestFit="1" customWidth="1"/>
    <col min="10" max="10" width="10.26953125" style="3" bestFit="1" customWidth="1"/>
    <col min="11" max="11" width="16.1796875" style="3" bestFit="1" customWidth="1"/>
    <col min="12" max="12" width="9.7265625" style="4" bestFit="1" customWidth="1"/>
    <col min="13" max="13" width="8.81640625" style="3" bestFit="1" customWidth="1"/>
    <col min="14" max="16" width="8.7265625" style="3"/>
    <col min="17" max="17" width="8.453125" style="3" bestFit="1" customWidth="1"/>
    <col min="18" max="16384" width="8.7265625" style="3"/>
  </cols>
  <sheetData>
    <row r="1" spans="1:13" x14ac:dyDescent="0.35">
      <c r="A1" s="3" t="s">
        <v>6</v>
      </c>
      <c r="B1" s="3" t="s">
        <v>7</v>
      </c>
      <c r="C1" s="3" t="s">
        <v>3</v>
      </c>
      <c r="D1" s="5" t="s">
        <v>13</v>
      </c>
      <c r="E1" t="s">
        <v>19</v>
      </c>
      <c r="F1" s="15" t="s">
        <v>324</v>
      </c>
      <c r="G1" s="3" t="s">
        <v>8</v>
      </c>
      <c r="H1" s="3" t="s">
        <v>5</v>
      </c>
      <c r="I1" s="3" t="s">
        <v>11</v>
      </c>
      <c r="J1" s="3" t="s">
        <v>15</v>
      </c>
      <c r="K1" s="4" t="s">
        <v>17</v>
      </c>
      <c r="L1" s="3" t="s">
        <v>9</v>
      </c>
      <c r="M1" s="3" t="s">
        <v>10</v>
      </c>
    </row>
    <row r="2" spans="1:13" x14ac:dyDescent="0.35">
      <c r="A2" s="15" t="s">
        <v>191</v>
      </c>
      <c r="B2" s="15" t="s">
        <v>186</v>
      </c>
      <c r="C2" s="3">
        <v>1</v>
      </c>
      <c r="D2" s="8">
        <v>43891</v>
      </c>
      <c r="E2" s="9" t="s">
        <v>288</v>
      </c>
      <c r="F2" t="s">
        <v>295</v>
      </c>
      <c r="G2" t="s">
        <v>292</v>
      </c>
      <c r="H2" s="6" t="str">
        <f>VLOOKUP(Table1[[#This Row],[LastName]]&amp;"."&amp;Table1[[#This Row],[FirstName]],Fencers!C:H,6,FALSE)</f>
        <v>Men</v>
      </c>
      <c r="I2" s="5" t="str">
        <f>VLOOKUP(Table1[[#This Row],[LastName]]&amp;"."&amp;Table1[[#This Row],[FirstName]],Fencers!C:G,4,FALSE)</f>
        <v>F4A</v>
      </c>
      <c r="J2" s="5" t="str">
        <f>VLOOKUP(Table1[[#This Row],[LastName]]&amp;"."&amp;Table1[[#This Row],[FirstName]],Fencers!C:H,5,FALSE)</f>
        <v>AU</v>
      </c>
      <c r="K2" s="4">
        <f>VLOOKUP(Table1[[#This Row],[LastName]]&amp;"."&amp;Table1[[#This Row],[FirstName]],Fencers!C:G,3,FALSE)</f>
        <v>10</v>
      </c>
      <c r="L2" s="10">
        <v>0</v>
      </c>
      <c r="M2" s="6">
        <f>IF(Table1[[#This Row],[Rank]]="Cancelled",1,IF(Table1[[#This Row],[Rank]]&gt;32,0,IF(L2=0,VLOOKUP(C2,'Ranking Values'!A:C,2,FALSE),VLOOKUP(C2,'Ranking Values'!A:C,3,FALSE))))</f>
        <v>10</v>
      </c>
    </row>
    <row r="3" spans="1:13" x14ac:dyDescent="0.35">
      <c r="A3" s="15" t="s">
        <v>296</v>
      </c>
      <c r="B3" s="15" t="s">
        <v>298</v>
      </c>
      <c r="C3" s="3">
        <v>3</v>
      </c>
      <c r="D3" s="8">
        <v>43891</v>
      </c>
      <c r="E3" s="9" t="s">
        <v>288</v>
      </c>
      <c r="F3" t="s">
        <v>295</v>
      </c>
      <c r="G3" t="s">
        <v>292</v>
      </c>
      <c r="H3" s="6" t="str">
        <f>VLOOKUP(Table1[[#This Row],[LastName]]&amp;"."&amp;Table1[[#This Row],[FirstName]],Fencers!C:H,6,FALSE)</f>
        <v>Men</v>
      </c>
      <c r="I3" s="5" t="str">
        <f>VLOOKUP(Table1[[#This Row],[LastName]]&amp;"."&amp;Table1[[#This Row],[FirstName]],Fencers!C:G,4,FALSE)</f>
        <v>F4A</v>
      </c>
      <c r="J3" s="5" t="str">
        <f>VLOOKUP(Table1[[#This Row],[LastName]]&amp;"."&amp;Table1[[#This Row],[FirstName]],Fencers!C:H,5,FALSE)</f>
        <v>AU</v>
      </c>
      <c r="K3" s="4">
        <f>VLOOKUP(Table1[[#This Row],[LastName]]&amp;"."&amp;Table1[[#This Row],[FirstName]],Fencers!C:G,3,FALSE)</f>
        <v>10</v>
      </c>
      <c r="L3" s="10">
        <v>0</v>
      </c>
      <c r="M3" s="6">
        <f>IF(Table1[[#This Row],[Rank]]="Cancelled",1,IF(Table1[[#This Row],[Rank]]&gt;32,0,IF(L3=0,VLOOKUP(C3,'Ranking Values'!A:C,2,FALSE),VLOOKUP(C3,'Ranking Values'!A:C,3,FALSE))))</f>
        <v>8</v>
      </c>
    </row>
    <row r="4" spans="1:13" x14ac:dyDescent="0.35">
      <c r="A4" s="15" t="s">
        <v>193</v>
      </c>
      <c r="B4" s="15" t="s">
        <v>190</v>
      </c>
      <c r="C4" s="3">
        <v>3</v>
      </c>
      <c r="D4" s="8">
        <v>43891</v>
      </c>
      <c r="E4" s="9" t="s">
        <v>288</v>
      </c>
      <c r="F4" t="s">
        <v>295</v>
      </c>
      <c r="G4" t="s">
        <v>292</v>
      </c>
      <c r="H4" s="6" t="str">
        <f>VLOOKUP(Table1[[#This Row],[LastName]]&amp;"."&amp;Table1[[#This Row],[FirstName]],Fencers!C:H,6,FALSE)</f>
        <v>Men</v>
      </c>
      <c r="I4" s="5" t="str">
        <f>VLOOKUP(Table1[[#This Row],[LastName]]&amp;"."&amp;Table1[[#This Row],[FirstName]],Fencers!C:G,4,FALSE)</f>
        <v>F4A</v>
      </c>
      <c r="J4" s="5" t="str">
        <f>VLOOKUP(Table1[[#This Row],[LastName]]&amp;"."&amp;Table1[[#This Row],[FirstName]],Fencers!C:H,5,FALSE)</f>
        <v>AU</v>
      </c>
      <c r="K4" s="4">
        <f>VLOOKUP(Table1[[#This Row],[LastName]]&amp;"."&amp;Table1[[#This Row],[FirstName]],Fencers!C:G,3,FALSE)</f>
        <v>9</v>
      </c>
      <c r="L4" s="10">
        <v>0</v>
      </c>
      <c r="M4" s="6">
        <f>IF(Table1[[#This Row],[Rank]]="Cancelled",1,IF(Table1[[#This Row],[Rank]]&gt;32,0,IF(L4=0,VLOOKUP(C4,'Ranking Values'!A:C,2,FALSE),VLOOKUP(C4,'Ranking Values'!A:C,3,FALSE))))</f>
        <v>8</v>
      </c>
    </row>
    <row r="5" spans="1:13" x14ac:dyDescent="0.35">
      <c r="A5" s="15" t="s">
        <v>297</v>
      </c>
      <c r="B5" s="15" t="s">
        <v>298</v>
      </c>
      <c r="C5" s="3">
        <v>5</v>
      </c>
      <c r="D5" s="8">
        <v>43891</v>
      </c>
      <c r="E5" s="9" t="s">
        <v>288</v>
      </c>
      <c r="F5" t="s">
        <v>295</v>
      </c>
      <c r="G5" t="s">
        <v>292</v>
      </c>
      <c r="H5" s="6" t="str">
        <f>VLOOKUP(Table1[[#This Row],[LastName]]&amp;"."&amp;Table1[[#This Row],[FirstName]],Fencers!C:H,6,FALSE)</f>
        <v>Men</v>
      </c>
      <c r="I5" s="5" t="str">
        <f>VLOOKUP(Table1[[#This Row],[LastName]]&amp;"."&amp;Table1[[#This Row],[FirstName]],Fencers!C:G,4,FALSE)</f>
        <v>F4A</v>
      </c>
      <c r="J5" s="5" t="str">
        <f>VLOOKUP(Table1[[#This Row],[LastName]]&amp;"."&amp;Table1[[#This Row],[FirstName]],Fencers!C:H,5,FALSE)</f>
        <v>AU</v>
      </c>
      <c r="K5" s="4">
        <f>VLOOKUP(Table1[[#This Row],[LastName]]&amp;"."&amp;Table1[[#This Row],[FirstName]],Fencers!C:G,3,FALSE)</f>
        <v>9</v>
      </c>
      <c r="L5" s="10">
        <v>0</v>
      </c>
      <c r="M5" s="6">
        <f>IF(Table1[[#This Row],[Rank]]="Cancelled",1,IF(Table1[[#This Row],[Rank]]&gt;32,0,IF(L5=0,VLOOKUP(C5,'Ranking Values'!A:C,2,FALSE),VLOOKUP(C5,'Ranking Values'!A:C,3,FALSE))))</f>
        <v>6</v>
      </c>
    </row>
    <row r="6" spans="1:13" x14ac:dyDescent="0.35">
      <c r="A6" s="15" t="s">
        <v>125</v>
      </c>
      <c r="B6" s="15" t="s">
        <v>138</v>
      </c>
      <c r="C6" s="3">
        <v>2</v>
      </c>
      <c r="D6" s="8">
        <v>43891</v>
      </c>
      <c r="E6" s="9" t="s">
        <v>288</v>
      </c>
      <c r="F6" t="s">
        <v>295</v>
      </c>
      <c r="G6" t="s">
        <v>292</v>
      </c>
      <c r="H6" s="6" t="str">
        <f>VLOOKUP(Table1[[#This Row],[LastName]]&amp;"."&amp;Table1[[#This Row],[FirstName]],Fencers!C:H,6,FALSE)</f>
        <v>Women</v>
      </c>
      <c r="I6" s="5" t="str">
        <f>VLOOKUP(Table1[[#This Row],[LastName]]&amp;"."&amp;Table1[[#This Row],[FirstName]],Fencers!C:G,4,FALSE)</f>
        <v>F4A</v>
      </c>
      <c r="J6" s="5" t="str">
        <f>VLOOKUP(Table1[[#This Row],[LastName]]&amp;"."&amp;Table1[[#This Row],[FirstName]],Fencers!C:H,5,FALSE)</f>
        <v>AU</v>
      </c>
      <c r="K6" s="4">
        <f>VLOOKUP(Table1[[#This Row],[LastName]]&amp;"."&amp;Table1[[#This Row],[FirstName]],Fencers!C:G,3,FALSE)</f>
        <v>9</v>
      </c>
      <c r="L6" s="10">
        <v>0</v>
      </c>
      <c r="M6" s="6">
        <f>IF(Table1[[#This Row],[Rank]]="Cancelled",1,IF(Table1[[#This Row],[Rank]]&gt;32,0,IF(L6=0,VLOOKUP(C6,'Ranking Values'!A:C,2,FALSE),VLOOKUP(C6,'Ranking Values'!A:C,3,FALSE))))</f>
        <v>9</v>
      </c>
    </row>
    <row r="7" spans="1:13" x14ac:dyDescent="0.35">
      <c r="A7" s="15" t="s">
        <v>284</v>
      </c>
      <c r="B7" s="15" t="s">
        <v>285</v>
      </c>
      <c r="C7" s="3">
        <v>1</v>
      </c>
      <c r="D7" s="8">
        <v>43891</v>
      </c>
      <c r="E7" s="9" t="s">
        <v>288</v>
      </c>
      <c r="F7" t="s">
        <v>295</v>
      </c>
      <c r="G7" t="s">
        <v>290</v>
      </c>
      <c r="H7" s="6" t="str">
        <f>VLOOKUP(Table1[[#This Row],[LastName]]&amp;"."&amp;Table1[[#This Row],[FirstName]],Fencers!C:H,6,FALSE)</f>
        <v>Men</v>
      </c>
      <c r="I7" s="5" t="str">
        <f>VLOOKUP(Table1[[#This Row],[LastName]]&amp;"."&amp;Table1[[#This Row],[FirstName]],Fencers!C:G,4,FALSE)</f>
        <v>ASC</v>
      </c>
      <c r="J7" s="5" t="str">
        <f>VLOOKUP(Table1[[#This Row],[LastName]]&amp;"."&amp;Table1[[#This Row],[FirstName]],Fencers!C:H,5,FALSE)</f>
        <v>AU</v>
      </c>
      <c r="K7" s="4">
        <f>VLOOKUP(Table1[[#This Row],[LastName]]&amp;"."&amp;Table1[[#This Row],[FirstName]],Fencers!C:G,3,FALSE)</f>
        <v>9</v>
      </c>
      <c r="L7" s="10">
        <v>0</v>
      </c>
      <c r="M7" s="6">
        <f>IF(Table1[[#This Row],[Rank]]="Cancelled",1,IF(Table1[[#This Row],[Rank]]&gt;32,0,IF(L7=0,VLOOKUP(C7,'Ranking Values'!A:C,2,FALSE),VLOOKUP(C7,'Ranking Values'!A:C,3,FALSE))))</f>
        <v>10</v>
      </c>
    </row>
    <row r="8" spans="1:13" x14ac:dyDescent="0.35">
      <c r="A8" s="15" t="s">
        <v>108</v>
      </c>
      <c r="B8" s="15" t="s">
        <v>145</v>
      </c>
      <c r="C8" s="3">
        <v>2</v>
      </c>
      <c r="D8" s="8">
        <v>43891</v>
      </c>
      <c r="E8" s="9" t="s">
        <v>288</v>
      </c>
      <c r="F8" t="s">
        <v>295</v>
      </c>
      <c r="G8" t="s">
        <v>290</v>
      </c>
      <c r="H8" s="6" t="str">
        <f>VLOOKUP(Table1[[#This Row],[LastName]]&amp;"."&amp;Table1[[#This Row],[FirstName]],Fencers!C:H,6,FALSE)</f>
        <v>Men</v>
      </c>
      <c r="I8" s="5" t="str">
        <f>VLOOKUP(Table1[[#This Row],[LastName]]&amp;"."&amp;Table1[[#This Row],[FirstName]],Fencers!C:G,4,FALSE)</f>
        <v>ASC</v>
      </c>
      <c r="J8" s="5" t="str">
        <f>VLOOKUP(Table1[[#This Row],[LastName]]&amp;"."&amp;Table1[[#This Row],[FirstName]],Fencers!C:H,5,FALSE)</f>
        <v>AU</v>
      </c>
      <c r="K8" s="4">
        <f>VLOOKUP(Table1[[#This Row],[LastName]]&amp;"."&amp;Table1[[#This Row],[FirstName]],Fencers!C:G,3,FALSE)</f>
        <v>9</v>
      </c>
      <c r="L8" s="10">
        <v>0</v>
      </c>
      <c r="M8" s="6">
        <f>IF(Table1[[#This Row],[Rank]]="Cancelled",1,IF(Table1[[#This Row],[Rank]]&gt;32,0,IF(L8=0,VLOOKUP(C8,'Ranking Values'!A:C,2,FALSE),VLOOKUP(C8,'Ranking Values'!A:C,3,FALSE))))</f>
        <v>9</v>
      </c>
    </row>
    <row r="9" spans="1:13" x14ac:dyDescent="0.35">
      <c r="A9" s="15" t="s">
        <v>251</v>
      </c>
      <c r="B9" s="15" t="s">
        <v>252</v>
      </c>
      <c r="C9" s="3">
        <v>3</v>
      </c>
      <c r="D9" s="8">
        <v>43891</v>
      </c>
      <c r="E9" s="9" t="s">
        <v>288</v>
      </c>
      <c r="F9" t="s">
        <v>295</v>
      </c>
      <c r="G9" t="s">
        <v>290</v>
      </c>
      <c r="H9" s="6" t="str">
        <f>VLOOKUP(Table1[[#This Row],[LastName]]&amp;"."&amp;Table1[[#This Row],[FirstName]],Fencers!C:H,6,FALSE)</f>
        <v>Men</v>
      </c>
      <c r="I9" s="5" t="str">
        <f>VLOOKUP(Table1[[#This Row],[LastName]]&amp;"."&amp;Table1[[#This Row],[FirstName]],Fencers!C:G,4,FALSE)</f>
        <v>AHFC</v>
      </c>
      <c r="J9" s="5" t="str">
        <f>VLOOKUP(Table1[[#This Row],[LastName]]&amp;"."&amp;Table1[[#This Row],[FirstName]],Fencers!C:H,5,FALSE)</f>
        <v>AU</v>
      </c>
      <c r="K9" s="4">
        <f>VLOOKUP(Table1[[#This Row],[LastName]]&amp;"."&amp;Table1[[#This Row],[FirstName]],Fencers!C:G,3,FALSE)</f>
        <v>9</v>
      </c>
      <c r="L9" s="10">
        <v>0</v>
      </c>
      <c r="M9" s="6">
        <f>IF(Table1[[#This Row],[Rank]]="Cancelled",1,IF(Table1[[#This Row],[Rank]]&gt;32,0,IF(L9=0,VLOOKUP(C9,'Ranking Values'!A:C,2,FALSE),VLOOKUP(C9,'Ranking Values'!A:C,3,FALSE))))</f>
        <v>8</v>
      </c>
    </row>
    <row r="10" spans="1:13" x14ac:dyDescent="0.35">
      <c r="A10" s="15" t="s">
        <v>126</v>
      </c>
      <c r="B10" s="15" t="s">
        <v>139</v>
      </c>
      <c r="C10" s="3">
        <v>1</v>
      </c>
      <c r="D10" s="8">
        <v>43891</v>
      </c>
      <c r="E10" s="9" t="s">
        <v>288</v>
      </c>
      <c r="F10" t="s">
        <v>295</v>
      </c>
      <c r="G10" t="s">
        <v>290</v>
      </c>
      <c r="H10" s="6" t="str">
        <f>VLOOKUP(Table1[[#This Row],[LastName]]&amp;"."&amp;Table1[[#This Row],[FirstName]],Fencers!C:H,6,FALSE)</f>
        <v>Women</v>
      </c>
      <c r="I10" s="5" t="str">
        <f>VLOOKUP(Table1[[#This Row],[LastName]]&amp;"."&amp;Table1[[#This Row],[FirstName]],Fencers!C:G,4,FALSE)</f>
        <v>ASC</v>
      </c>
      <c r="J10" s="5" t="str">
        <f>VLOOKUP(Table1[[#This Row],[LastName]]&amp;"."&amp;Table1[[#This Row],[FirstName]],Fencers!C:H,5,FALSE)</f>
        <v>AU</v>
      </c>
      <c r="K10" s="4">
        <f>VLOOKUP(Table1[[#This Row],[LastName]]&amp;"."&amp;Table1[[#This Row],[FirstName]],Fencers!C:G,3,FALSE)</f>
        <v>10</v>
      </c>
      <c r="L10" s="10">
        <v>0</v>
      </c>
      <c r="M10" s="6">
        <f>IF(Table1[[#This Row],[Rank]]="Cancelled",1,IF(Table1[[#This Row],[Rank]]&gt;32,0,IF(L10=0,VLOOKUP(C10,'Ranking Values'!A:C,2,FALSE),VLOOKUP(C10,'Ranking Values'!A:C,3,FALSE))))</f>
        <v>10</v>
      </c>
    </row>
    <row r="11" spans="1:13" x14ac:dyDescent="0.35">
      <c r="A11" s="15" t="s">
        <v>149</v>
      </c>
      <c r="B11" s="15" t="s">
        <v>155</v>
      </c>
      <c r="C11" s="3">
        <v>2</v>
      </c>
      <c r="D11" s="8">
        <v>43891</v>
      </c>
      <c r="E11" s="9" t="s">
        <v>288</v>
      </c>
      <c r="F11" t="s">
        <v>295</v>
      </c>
      <c r="G11" t="s">
        <v>290</v>
      </c>
      <c r="H11" s="6" t="str">
        <f>VLOOKUP(Table1[[#This Row],[LastName]]&amp;"."&amp;Table1[[#This Row],[FirstName]],Fencers!C:H,6,FALSE)</f>
        <v>Women</v>
      </c>
      <c r="I11" s="5" t="str">
        <f>VLOOKUP(Table1[[#This Row],[LastName]]&amp;"."&amp;Table1[[#This Row],[FirstName]],Fencers!C:G,4,FALSE)</f>
        <v>ASC</v>
      </c>
      <c r="J11" s="5" t="str">
        <f>VLOOKUP(Table1[[#This Row],[LastName]]&amp;"."&amp;Table1[[#This Row],[FirstName]],Fencers!C:H,5,FALSE)</f>
        <v>AU</v>
      </c>
      <c r="K11" s="4">
        <f>VLOOKUP(Table1[[#This Row],[LastName]]&amp;"."&amp;Table1[[#This Row],[FirstName]],Fencers!C:G,3,FALSE)</f>
        <v>10</v>
      </c>
      <c r="L11" s="10">
        <v>0</v>
      </c>
      <c r="M11" s="6">
        <f>IF(Table1[[#This Row],[Rank]]="Cancelled",1,IF(Table1[[#This Row],[Rank]]&gt;32,0,IF(L11=0,VLOOKUP(C11,'Ranking Values'!A:C,2,FALSE),VLOOKUP(C11,'Ranking Values'!A:C,3,FALSE))))</f>
        <v>9</v>
      </c>
    </row>
    <row r="12" spans="1:13" x14ac:dyDescent="0.35">
      <c r="A12" s="15" t="s">
        <v>175</v>
      </c>
      <c r="B12" s="15" t="s">
        <v>178</v>
      </c>
      <c r="C12" s="3">
        <v>3</v>
      </c>
      <c r="D12" s="8">
        <v>43891</v>
      </c>
      <c r="E12" s="9" t="s">
        <v>288</v>
      </c>
      <c r="F12" t="s">
        <v>295</v>
      </c>
      <c r="G12" t="s">
        <v>290</v>
      </c>
      <c r="H12" s="6" t="str">
        <f>VLOOKUP(Table1[[#This Row],[LastName]]&amp;"."&amp;Table1[[#This Row],[FirstName]],Fencers!C:H,6,FALSE)</f>
        <v>Women</v>
      </c>
      <c r="I12" s="5" t="str">
        <f>VLOOKUP(Table1[[#This Row],[LastName]]&amp;"."&amp;Table1[[#This Row],[FirstName]],Fencers!C:G,4,FALSE)</f>
        <v>ASC</v>
      </c>
      <c r="J12" s="5" t="str">
        <f>VLOOKUP(Table1[[#This Row],[LastName]]&amp;"."&amp;Table1[[#This Row],[FirstName]],Fencers!C:H,5,FALSE)</f>
        <v>AU</v>
      </c>
      <c r="K12" s="4">
        <f>VLOOKUP(Table1[[#This Row],[LastName]]&amp;"."&amp;Table1[[#This Row],[FirstName]],Fencers!C:G,3,FALSE)</f>
        <v>8</v>
      </c>
      <c r="L12" s="10">
        <v>0</v>
      </c>
      <c r="M12" s="6">
        <f>IF(Table1[[#This Row],[Rank]]="Cancelled",1,IF(Table1[[#This Row],[Rank]]&gt;32,0,IF(L12=0,VLOOKUP(C12,'Ranking Values'!A:C,2,FALSE),VLOOKUP(C12,'Ranking Values'!A:C,3,FALSE))))</f>
        <v>8</v>
      </c>
    </row>
    <row r="13" spans="1:13" x14ac:dyDescent="0.35">
      <c r="A13" t="s">
        <v>127</v>
      </c>
      <c r="B13" t="s">
        <v>140</v>
      </c>
      <c r="C13" s="3">
        <v>1</v>
      </c>
      <c r="D13" s="8">
        <v>43891</v>
      </c>
      <c r="E13" s="9" t="s">
        <v>288</v>
      </c>
      <c r="F13" t="s">
        <v>291</v>
      </c>
      <c r="G13" t="s">
        <v>292</v>
      </c>
      <c r="H13" s="6" t="str">
        <f>VLOOKUP(Table1[[#This Row],[LastName]]&amp;"."&amp;Table1[[#This Row],[FirstName]],Fencers!C:H,6,FALSE)</f>
        <v>Men</v>
      </c>
      <c r="I13" s="5" t="str">
        <f>VLOOKUP(Table1[[#This Row],[LastName]]&amp;"."&amp;Table1[[#This Row],[FirstName]],Fencers!C:G,4,FALSE)</f>
        <v>ASC</v>
      </c>
      <c r="J13" s="5" t="str">
        <f>VLOOKUP(Table1[[#This Row],[LastName]]&amp;"."&amp;Table1[[#This Row],[FirstName]],Fencers!C:H,5,FALSE)</f>
        <v>AU</v>
      </c>
      <c r="K13" s="4">
        <f>VLOOKUP(Table1[[#This Row],[LastName]]&amp;"."&amp;Table1[[#This Row],[FirstName]],Fencers!C:G,3,FALSE)</f>
        <v>12</v>
      </c>
      <c r="L13" s="10">
        <v>0</v>
      </c>
      <c r="M13" s="6">
        <f>IF(Table1[[#This Row],[Rank]]="Cancelled",1,IF(Table1[[#This Row],[Rank]]&gt;32,0,IF(L13=0,VLOOKUP(C13,'Ranking Values'!A:C,2,FALSE),VLOOKUP(C13,'Ranking Values'!A:C,3,FALSE))))</f>
        <v>10</v>
      </c>
    </row>
    <row r="14" spans="1:13" x14ac:dyDescent="0.35">
      <c r="A14" t="s">
        <v>31</v>
      </c>
      <c r="B14" t="s">
        <v>90</v>
      </c>
      <c r="C14" s="7">
        <v>2</v>
      </c>
      <c r="D14" s="8">
        <v>43891</v>
      </c>
      <c r="E14" s="9" t="s">
        <v>288</v>
      </c>
      <c r="F14" t="s">
        <v>291</v>
      </c>
      <c r="G14" t="s">
        <v>292</v>
      </c>
      <c r="H14" s="6" t="str">
        <f>VLOOKUP(Table1[[#This Row],[LastName]]&amp;"."&amp;Table1[[#This Row],[FirstName]],Fencers!C:H,6,FALSE)</f>
        <v>Men</v>
      </c>
      <c r="I14" s="5" t="str">
        <f>VLOOKUP(Table1[[#This Row],[LastName]]&amp;"."&amp;Table1[[#This Row],[FirstName]],Fencers!C:G,4,FALSE)</f>
        <v>AHFC</v>
      </c>
      <c r="J14" s="5" t="str">
        <f>VLOOKUP(Table1[[#This Row],[LastName]]&amp;"."&amp;Table1[[#This Row],[FirstName]],Fencers!C:H,5,FALSE)</f>
        <v>AU</v>
      </c>
      <c r="K14" s="4">
        <f>VLOOKUP(Table1[[#This Row],[LastName]]&amp;"."&amp;Table1[[#This Row],[FirstName]],Fencers!C:G,3,FALSE)</f>
        <v>12</v>
      </c>
      <c r="L14" s="10">
        <v>0</v>
      </c>
      <c r="M14" s="6">
        <f>IF(Table1[[#This Row],[Rank]]="Cancelled",1,IF(Table1[[#This Row],[Rank]]&gt;32,0,IF(L14=0,VLOOKUP(C14,'Ranking Values'!A:C,2,FALSE),VLOOKUP(C14,'Ranking Values'!A:C,3,FALSE))))</f>
        <v>9</v>
      </c>
    </row>
    <row r="15" spans="1:13" x14ac:dyDescent="0.35">
      <c r="A15" t="s">
        <v>194</v>
      </c>
      <c r="B15" t="s">
        <v>53</v>
      </c>
      <c r="C15" s="3">
        <v>3</v>
      </c>
      <c r="D15" s="8">
        <v>43891</v>
      </c>
      <c r="E15" s="9" t="s">
        <v>288</v>
      </c>
      <c r="F15" t="s">
        <v>291</v>
      </c>
      <c r="G15" t="s">
        <v>292</v>
      </c>
      <c r="H15" s="6" t="str">
        <f>VLOOKUP(Table1[[#This Row],[LastName]]&amp;"."&amp;Table1[[#This Row],[FirstName]],Fencers!C:H,6,FALSE)</f>
        <v>Men</v>
      </c>
      <c r="I15" s="5" t="str">
        <f>VLOOKUP(Table1[[#This Row],[LastName]]&amp;"."&amp;Table1[[#This Row],[FirstName]],Fencers!C:G,4,FALSE)</f>
        <v>ASC</v>
      </c>
      <c r="J15" s="5" t="str">
        <f>VLOOKUP(Table1[[#This Row],[LastName]]&amp;"."&amp;Table1[[#This Row],[FirstName]],Fencers!C:H,5,FALSE)</f>
        <v>AU</v>
      </c>
      <c r="K15" s="4">
        <f>VLOOKUP(Table1[[#This Row],[LastName]]&amp;"."&amp;Table1[[#This Row],[FirstName]],Fencers!C:G,3,FALSE)</f>
        <v>12</v>
      </c>
      <c r="L15" s="10">
        <v>0</v>
      </c>
      <c r="M15" s="6">
        <f>IF(Table1[[#This Row],[Rank]]="Cancelled",1,IF(Table1[[#This Row],[Rank]]&gt;32,0,IF(L15=0,VLOOKUP(C15,'Ranking Values'!A:C,2,FALSE),VLOOKUP(C15,'Ranking Values'!A:C,3,FALSE))))</f>
        <v>8</v>
      </c>
    </row>
    <row r="16" spans="1:13" x14ac:dyDescent="0.35">
      <c r="A16" t="s">
        <v>128</v>
      </c>
      <c r="B16" t="s">
        <v>141</v>
      </c>
      <c r="C16" s="7">
        <v>3</v>
      </c>
      <c r="D16" s="8">
        <v>43891</v>
      </c>
      <c r="E16" s="9" t="s">
        <v>288</v>
      </c>
      <c r="F16" t="s">
        <v>291</v>
      </c>
      <c r="G16" t="s">
        <v>292</v>
      </c>
      <c r="H16" s="6" t="str">
        <f>VLOOKUP(Table1[[#This Row],[LastName]]&amp;"."&amp;Table1[[#This Row],[FirstName]],Fencers!C:H,6,FALSE)</f>
        <v>Men</v>
      </c>
      <c r="I16" s="5" t="str">
        <f>VLOOKUP(Table1[[#This Row],[LastName]]&amp;"."&amp;Table1[[#This Row],[FirstName]],Fencers!C:G,4,FALSE)</f>
        <v>ASC</v>
      </c>
      <c r="J16" s="5" t="str">
        <f>VLOOKUP(Table1[[#This Row],[LastName]]&amp;"."&amp;Table1[[#This Row],[FirstName]],Fencers!C:H,5,FALSE)</f>
        <v>AU</v>
      </c>
      <c r="K16" s="4">
        <f>VLOOKUP(Table1[[#This Row],[LastName]]&amp;"."&amp;Table1[[#This Row],[FirstName]],Fencers!C:G,3,FALSE)</f>
        <v>11</v>
      </c>
      <c r="L16" s="10">
        <v>0</v>
      </c>
      <c r="M16" s="6">
        <f>IF(Table1[[#This Row],[Rank]]="Cancelled",1,IF(Table1[[#This Row],[Rank]]&gt;32,0,IF(L16=0,VLOOKUP(C16,'Ranking Values'!A:C,2,FALSE),VLOOKUP(C16,'Ranking Values'!A:C,3,FALSE))))</f>
        <v>8</v>
      </c>
    </row>
    <row r="17" spans="1:13" x14ac:dyDescent="0.35">
      <c r="A17" t="s">
        <v>123</v>
      </c>
      <c r="B17" t="s">
        <v>136</v>
      </c>
      <c r="C17" s="7">
        <v>1</v>
      </c>
      <c r="D17" s="8">
        <v>43891</v>
      </c>
      <c r="E17" s="9" t="s">
        <v>288</v>
      </c>
      <c r="F17" t="s">
        <v>291</v>
      </c>
      <c r="G17" t="s">
        <v>292</v>
      </c>
      <c r="H17" s="6" t="str">
        <f>VLOOKUP(Table1[[#This Row],[LastName]]&amp;"."&amp;Table1[[#This Row],[FirstName]],Fencers!C:H,6,FALSE)</f>
        <v>Women</v>
      </c>
      <c r="I17" s="5" t="str">
        <f>VLOOKUP(Table1[[#This Row],[LastName]]&amp;"."&amp;Table1[[#This Row],[FirstName]],Fencers!C:G,4,FALSE)</f>
        <v>ASC</v>
      </c>
      <c r="J17" s="5" t="str">
        <f>VLOOKUP(Table1[[#This Row],[LastName]]&amp;"."&amp;Table1[[#This Row],[FirstName]],Fencers!C:H,5,FALSE)</f>
        <v>AU</v>
      </c>
      <c r="K17" s="4">
        <f>VLOOKUP(Table1[[#This Row],[LastName]]&amp;"."&amp;Table1[[#This Row],[FirstName]],Fencers!C:G,3,FALSE)</f>
        <v>12</v>
      </c>
      <c r="L17" s="10">
        <v>0</v>
      </c>
      <c r="M17" s="6">
        <f>IF(Table1[[#This Row],[Rank]]="Cancelled",1,IF(Table1[[#This Row],[Rank]]&gt;32,0,IF(L17=0,VLOOKUP(C17,'Ranking Values'!A:C,2,FALSE),VLOOKUP(C17,'Ranking Values'!A:C,3,FALSE))))</f>
        <v>10</v>
      </c>
    </row>
    <row r="18" spans="1:13" x14ac:dyDescent="0.35">
      <c r="A18" t="s">
        <v>293</v>
      </c>
      <c r="B18" t="s">
        <v>294</v>
      </c>
      <c r="C18" s="7">
        <v>2</v>
      </c>
      <c r="D18" s="8">
        <v>43891</v>
      </c>
      <c r="E18" s="9" t="s">
        <v>288</v>
      </c>
      <c r="F18" t="s">
        <v>291</v>
      </c>
      <c r="G18" t="s">
        <v>292</v>
      </c>
      <c r="H18" s="6" t="str">
        <f>VLOOKUP(Table1[[#This Row],[LastName]]&amp;"."&amp;Table1[[#This Row],[FirstName]],Fencers!C:H,6,FALSE)</f>
        <v>Women</v>
      </c>
      <c r="I18" s="5" t="str">
        <f>VLOOKUP(Table1[[#This Row],[LastName]]&amp;"."&amp;Table1[[#This Row],[FirstName]],Fencers!C:G,4,FALSE)</f>
        <v>F4A</v>
      </c>
      <c r="J18" s="5" t="str">
        <f>VLOOKUP(Table1[[#This Row],[LastName]]&amp;"."&amp;Table1[[#This Row],[FirstName]],Fencers!C:H,5,FALSE)</f>
        <v>AU</v>
      </c>
      <c r="K18" s="4">
        <f>VLOOKUP(Table1[[#This Row],[LastName]]&amp;"."&amp;Table1[[#This Row],[FirstName]],Fencers!C:G,3,FALSE)</f>
        <v>13</v>
      </c>
      <c r="L18" s="10">
        <v>0</v>
      </c>
      <c r="M18" s="6">
        <f>IF(Table1[[#This Row],[Rank]]="Cancelled",1,IF(Table1[[#This Row],[Rank]]&gt;32,0,IF(L18=0,VLOOKUP(C18,'Ranking Values'!A:C,2,FALSE),VLOOKUP(C18,'Ranking Values'!A:C,3,FALSE))))</f>
        <v>9</v>
      </c>
    </row>
    <row r="19" spans="1:13" x14ac:dyDescent="0.35">
      <c r="A19" t="s">
        <v>125</v>
      </c>
      <c r="B19" t="s">
        <v>138</v>
      </c>
      <c r="C19" s="7">
        <v>3</v>
      </c>
      <c r="D19" s="8">
        <v>43891</v>
      </c>
      <c r="E19" s="9" t="s">
        <v>288</v>
      </c>
      <c r="F19" t="s">
        <v>291</v>
      </c>
      <c r="G19" t="s">
        <v>292</v>
      </c>
      <c r="H19" s="6" t="str">
        <f>VLOOKUP(Table1[[#This Row],[LastName]]&amp;"."&amp;Table1[[#This Row],[FirstName]],Fencers!C:H,6,FALSE)</f>
        <v>Women</v>
      </c>
      <c r="I19" s="5" t="str">
        <f>VLOOKUP(Table1[[#This Row],[LastName]]&amp;"."&amp;Table1[[#This Row],[FirstName]],Fencers!C:G,4,FALSE)</f>
        <v>F4A</v>
      </c>
      <c r="J19" s="5" t="str">
        <f>VLOOKUP(Table1[[#This Row],[LastName]]&amp;"."&amp;Table1[[#This Row],[FirstName]],Fencers!C:H,5,FALSE)</f>
        <v>AU</v>
      </c>
      <c r="K19" s="4">
        <f>VLOOKUP(Table1[[#This Row],[LastName]]&amp;"."&amp;Table1[[#This Row],[FirstName]],Fencers!C:G,3,FALSE)</f>
        <v>9</v>
      </c>
      <c r="L19" s="10">
        <v>0</v>
      </c>
      <c r="M19" s="6">
        <f>IF(Table1[[#This Row],[Rank]]="Cancelled",1,IF(Table1[[#This Row],[Rank]]&gt;32,0,IF(L19=0,VLOOKUP(C19,'Ranking Values'!A:C,2,FALSE),VLOOKUP(C19,'Ranking Values'!A:C,3,FALSE))))</f>
        <v>8</v>
      </c>
    </row>
    <row r="20" spans="1:13" x14ac:dyDescent="0.35">
      <c r="A20" t="s">
        <v>193</v>
      </c>
      <c r="B20" t="s">
        <v>189</v>
      </c>
      <c r="C20" s="7">
        <v>3</v>
      </c>
      <c r="D20" s="8">
        <v>43891</v>
      </c>
      <c r="E20" s="9" t="s">
        <v>288</v>
      </c>
      <c r="F20" t="s">
        <v>291</v>
      </c>
      <c r="G20" t="s">
        <v>292</v>
      </c>
      <c r="H20" s="6" t="str">
        <f>VLOOKUP(Table1[[#This Row],[LastName]]&amp;"."&amp;Table1[[#This Row],[FirstName]],Fencers!C:H,6,FALSE)</f>
        <v>Women</v>
      </c>
      <c r="I20" s="5" t="str">
        <f>VLOOKUP(Table1[[#This Row],[LastName]]&amp;"."&amp;Table1[[#This Row],[FirstName]],Fencers!C:G,4,FALSE)</f>
        <v>F4A</v>
      </c>
      <c r="J20" s="5" t="str">
        <f>VLOOKUP(Table1[[#This Row],[LastName]]&amp;"."&amp;Table1[[#This Row],[FirstName]],Fencers!C:H,5,FALSE)</f>
        <v>AU</v>
      </c>
      <c r="K20" s="4">
        <f>VLOOKUP(Table1[[#This Row],[LastName]]&amp;"."&amp;Table1[[#This Row],[FirstName]],Fencers!C:G,3,FALSE)</f>
        <v>12</v>
      </c>
      <c r="L20" s="10">
        <v>0</v>
      </c>
      <c r="M20" s="6">
        <f>IF(Table1[[#This Row],[Rank]]="Cancelled",1,IF(Table1[[#This Row],[Rank]]&gt;32,0,IF(L20=0,VLOOKUP(C20,'Ranking Values'!A:C,2,FALSE),VLOOKUP(C20,'Ranking Values'!A:C,3,FALSE))))</f>
        <v>8</v>
      </c>
    </row>
    <row r="21" spans="1:13" x14ac:dyDescent="0.35">
      <c r="A21" s="15" t="s">
        <v>85</v>
      </c>
      <c r="B21" s="15" t="s">
        <v>87</v>
      </c>
      <c r="C21" s="3">
        <v>1</v>
      </c>
      <c r="D21" s="8">
        <v>43891</v>
      </c>
      <c r="E21" s="9" t="s">
        <v>288</v>
      </c>
      <c r="F21" t="s">
        <v>291</v>
      </c>
      <c r="G21" t="s">
        <v>290</v>
      </c>
      <c r="H21" s="6" t="str">
        <f>VLOOKUP(Table1[[#This Row],[LastName]]&amp;"."&amp;Table1[[#This Row],[FirstName]],Fencers!C:H,6,FALSE)</f>
        <v>Men</v>
      </c>
      <c r="I21" s="5" t="str">
        <f>VLOOKUP(Table1[[#This Row],[LastName]]&amp;"."&amp;Table1[[#This Row],[FirstName]],Fencers!C:G,4,FALSE)</f>
        <v>AHFC</v>
      </c>
      <c r="J21" s="5" t="str">
        <f>VLOOKUP(Table1[[#This Row],[LastName]]&amp;"."&amp;Table1[[#This Row],[FirstName]],Fencers!C:H,5,FALSE)</f>
        <v>AU</v>
      </c>
      <c r="K21" s="4">
        <f>VLOOKUP(Table1[[#This Row],[LastName]]&amp;"."&amp;Table1[[#This Row],[FirstName]],Fencers!C:G,3,FALSE)</f>
        <v>12</v>
      </c>
      <c r="L21" s="10">
        <v>0</v>
      </c>
      <c r="M21" s="6">
        <f>IF(Table1[[#This Row],[Rank]]="Cancelled",1,IF(Table1[[#This Row],[Rank]]&gt;32,0,IF(L21=0,VLOOKUP(C21,'Ranking Values'!A:C,2,FALSE),VLOOKUP(C21,'Ranking Values'!A:C,3,FALSE))))</f>
        <v>10</v>
      </c>
    </row>
    <row r="22" spans="1:13" x14ac:dyDescent="0.35">
      <c r="A22" s="15" t="s">
        <v>62</v>
      </c>
      <c r="B22" s="15" t="s">
        <v>66</v>
      </c>
      <c r="C22" s="3">
        <v>2</v>
      </c>
      <c r="D22" s="8">
        <v>43891</v>
      </c>
      <c r="E22" s="9" t="s">
        <v>288</v>
      </c>
      <c r="F22" t="s">
        <v>291</v>
      </c>
      <c r="G22" t="s">
        <v>290</v>
      </c>
      <c r="H22" s="6" t="str">
        <f>VLOOKUP(Table1[[#This Row],[LastName]]&amp;"."&amp;Table1[[#This Row],[FirstName]],Fencers!C:H,6,FALSE)</f>
        <v>Men</v>
      </c>
      <c r="I22" s="5" t="str">
        <f>VLOOKUP(Table1[[#This Row],[LastName]]&amp;"."&amp;Table1[[#This Row],[FirstName]],Fencers!C:G,4,FALSE)</f>
        <v>CSFC</v>
      </c>
      <c r="J22" s="5" t="str">
        <f>VLOOKUP(Table1[[#This Row],[LastName]]&amp;"."&amp;Table1[[#This Row],[FirstName]],Fencers!C:H,5,FALSE)</f>
        <v>AU</v>
      </c>
      <c r="K22" s="4">
        <f>VLOOKUP(Table1[[#This Row],[LastName]]&amp;"."&amp;Table1[[#This Row],[FirstName]],Fencers!C:G,3,FALSE)</f>
        <v>12</v>
      </c>
      <c r="L22" s="10">
        <v>0</v>
      </c>
      <c r="M22" s="6">
        <f>IF(Table1[[#This Row],[Rank]]="Cancelled",1,IF(Table1[[#This Row],[Rank]]&gt;32,0,IF(L22=0,VLOOKUP(C22,'Ranking Values'!A:C,2,FALSE),VLOOKUP(C22,'Ranking Values'!A:C,3,FALSE))))</f>
        <v>9</v>
      </c>
    </row>
    <row r="23" spans="1:13" x14ac:dyDescent="0.35">
      <c r="A23" s="15" t="s">
        <v>119</v>
      </c>
      <c r="B23" s="15" t="s">
        <v>133</v>
      </c>
      <c r="C23" s="3">
        <v>3</v>
      </c>
      <c r="D23" s="8">
        <v>43891</v>
      </c>
      <c r="E23" s="9" t="s">
        <v>288</v>
      </c>
      <c r="F23" t="s">
        <v>291</v>
      </c>
      <c r="G23" t="s">
        <v>290</v>
      </c>
      <c r="H23" s="6" t="str">
        <f>VLOOKUP(Table1[[#This Row],[LastName]]&amp;"."&amp;Table1[[#This Row],[FirstName]],Fencers!C:H,6,FALSE)</f>
        <v>Men</v>
      </c>
      <c r="I23" s="5" t="str">
        <f>VLOOKUP(Table1[[#This Row],[LastName]]&amp;"."&amp;Table1[[#This Row],[FirstName]],Fencers!C:G,4,FALSE)</f>
        <v>ASC</v>
      </c>
      <c r="J23" s="5" t="str">
        <f>VLOOKUP(Table1[[#This Row],[LastName]]&amp;"."&amp;Table1[[#This Row],[FirstName]],Fencers!C:H,5,FALSE)</f>
        <v>AU</v>
      </c>
      <c r="K23" s="4">
        <f>VLOOKUP(Table1[[#This Row],[LastName]]&amp;"."&amp;Table1[[#This Row],[FirstName]],Fencers!C:G,3,FALSE)</f>
        <v>12</v>
      </c>
      <c r="L23" s="10">
        <v>0</v>
      </c>
      <c r="M23" s="6">
        <f>IF(Table1[[#This Row],[Rank]]="Cancelled",1,IF(Table1[[#This Row],[Rank]]&gt;32,0,IF(L23=0,VLOOKUP(C23,'Ranking Values'!A:C,2,FALSE),VLOOKUP(C23,'Ranking Values'!A:C,3,FALSE))))</f>
        <v>8</v>
      </c>
    </row>
    <row r="24" spans="1:13" x14ac:dyDescent="0.35">
      <c r="A24" s="15" t="s">
        <v>108</v>
      </c>
      <c r="B24" s="15" t="s">
        <v>145</v>
      </c>
      <c r="C24" s="3">
        <v>5</v>
      </c>
      <c r="D24" s="8">
        <v>43891</v>
      </c>
      <c r="E24" s="9" t="s">
        <v>288</v>
      </c>
      <c r="F24" t="s">
        <v>291</v>
      </c>
      <c r="G24" t="s">
        <v>290</v>
      </c>
      <c r="H24" s="6" t="str">
        <f>VLOOKUP(Table1[[#This Row],[LastName]]&amp;"."&amp;Table1[[#This Row],[FirstName]],Fencers!C:H,6,FALSE)</f>
        <v>Men</v>
      </c>
      <c r="I24" s="5" t="str">
        <f>VLOOKUP(Table1[[#This Row],[LastName]]&amp;"."&amp;Table1[[#This Row],[FirstName]],Fencers!C:G,4,FALSE)</f>
        <v>ASC</v>
      </c>
      <c r="J24" s="5" t="str">
        <f>VLOOKUP(Table1[[#This Row],[LastName]]&amp;"."&amp;Table1[[#This Row],[FirstName]],Fencers!C:H,5,FALSE)</f>
        <v>AU</v>
      </c>
      <c r="K24" s="4">
        <f>VLOOKUP(Table1[[#This Row],[LastName]]&amp;"."&amp;Table1[[#This Row],[FirstName]],Fencers!C:G,3,FALSE)</f>
        <v>9</v>
      </c>
      <c r="L24" s="10">
        <v>0</v>
      </c>
      <c r="M24" s="6">
        <f>IF(Table1[[#This Row],[Rank]]="Cancelled",1,IF(Table1[[#This Row],[Rank]]&gt;32,0,IF(L24=0,VLOOKUP(C24,'Ranking Values'!A:C,2,FALSE),VLOOKUP(C24,'Ranking Values'!A:C,3,FALSE))))</f>
        <v>6</v>
      </c>
    </row>
    <row r="25" spans="1:13" x14ac:dyDescent="0.35">
      <c r="A25" s="15" t="s">
        <v>117</v>
      </c>
      <c r="B25" s="15" t="s">
        <v>118</v>
      </c>
      <c r="C25" s="3">
        <v>3</v>
      </c>
      <c r="D25" s="8">
        <v>43891</v>
      </c>
      <c r="E25" s="9" t="s">
        <v>288</v>
      </c>
      <c r="F25" t="s">
        <v>291</v>
      </c>
      <c r="G25" t="s">
        <v>290</v>
      </c>
      <c r="H25" s="6" t="str">
        <f>VLOOKUP(Table1[[#This Row],[LastName]]&amp;"."&amp;Table1[[#This Row],[FirstName]],Fencers!C:H,6,FALSE)</f>
        <v>Women</v>
      </c>
      <c r="I25" s="5" t="str">
        <f>VLOOKUP(Table1[[#This Row],[LastName]]&amp;"."&amp;Table1[[#This Row],[FirstName]],Fencers!C:G,4,FALSE)</f>
        <v>AHFC</v>
      </c>
      <c r="J25" s="5" t="str">
        <f>VLOOKUP(Table1[[#This Row],[LastName]]&amp;"."&amp;Table1[[#This Row],[FirstName]],Fencers!C:H,5,FALSE)</f>
        <v>AU</v>
      </c>
      <c r="K25" s="4">
        <f>VLOOKUP(Table1[[#This Row],[LastName]]&amp;"."&amp;Table1[[#This Row],[FirstName]],Fencers!C:G,3,FALSE)</f>
        <v>12</v>
      </c>
      <c r="L25" s="10">
        <v>0</v>
      </c>
      <c r="M25" s="6">
        <f>IF(Table1[[#This Row],[Rank]]="Cancelled",1,IF(Table1[[#This Row],[Rank]]&gt;32,0,IF(L25=0,VLOOKUP(C25,'Ranking Values'!A:C,2,FALSE),VLOOKUP(C25,'Ranking Values'!A:C,3,FALSE))))</f>
        <v>8</v>
      </c>
    </row>
    <row r="26" spans="1:13" x14ac:dyDescent="0.35">
      <c r="A26" s="15" t="s">
        <v>99</v>
      </c>
      <c r="B26" s="15" t="s">
        <v>81</v>
      </c>
      <c r="C26" s="3">
        <v>1</v>
      </c>
      <c r="D26" s="8">
        <v>43891</v>
      </c>
      <c r="E26" s="9" t="s">
        <v>288</v>
      </c>
      <c r="F26" t="s">
        <v>289</v>
      </c>
      <c r="G26" t="s">
        <v>292</v>
      </c>
      <c r="H26" s="6" t="str">
        <f>VLOOKUP(Table1[[#This Row],[LastName]]&amp;"."&amp;Table1[[#This Row],[FirstName]],Fencers!C:H,6,FALSE)</f>
        <v>Men</v>
      </c>
      <c r="I26" s="5" t="str">
        <f>VLOOKUP(Table1[[#This Row],[LastName]]&amp;"."&amp;Table1[[#This Row],[FirstName]],Fencers!C:G,4,FALSE)</f>
        <v>AHFC</v>
      </c>
      <c r="J26" s="5" t="str">
        <f>VLOOKUP(Table1[[#This Row],[LastName]]&amp;"."&amp;Table1[[#This Row],[FirstName]],Fencers!C:H,5,FALSE)</f>
        <v>AU</v>
      </c>
      <c r="K26" s="4">
        <f>VLOOKUP(Table1[[#This Row],[LastName]]&amp;"."&amp;Table1[[#This Row],[FirstName]],Fencers!C:G,3,FALSE)</f>
        <v>13</v>
      </c>
      <c r="L26" s="10">
        <v>0</v>
      </c>
      <c r="M26" s="6">
        <f>IF(Table1[[#This Row],[Rank]]="Cancelled",1,IF(Table1[[#This Row],[Rank]]&gt;32,0,IF(L26=0,VLOOKUP(C26,'Ranking Values'!A:C,2,FALSE),VLOOKUP(C26,'Ranking Values'!A:C,3,FALSE))))</f>
        <v>10</v>
      </c>
    </row>
    <row r="27" spans="1:13" x14ac:dyDescent="0.35">
      <c r="A27" s="15" t="s">
        <v>31</v>
      </c>
      <c r="B27" s="15" t="s">
        <v>90</v>
      </c>
      <c r="C27" s="3">
        <v>2</v>
      </c>
      <c r="D27" s="8">
        <v>43891</v>
      </c>
      <c r="E27" s="9" t="s">
        <v>288</v>
      </c>
      <c r="F27" t="s">
        <v>289</v>
      </c>
      <c r="G27" t="s">
        <v>292</v>
      </c>
      <c r="H27" s="6" t="str">
        <f>VLOOKUP(Table1[[#This Row],[LastName]]&amp;"."&amp;Table1[[#This Row],[FirstName]],Fencers!C:H,6,FALSE)</f>
        <v>Men</v>
      </c>
      <c r="I27" s="5" t="str">
        <f>VLOOKUP(Table1[[#This Row],[LastName]]&amp;"."&amp;Table1[[#This Row],[FirstName]],Fencers!C:G,4,FALSE)</f>
        <v>AHFC</v>
      </c>
      <c r="J27" s="5" t="str">
        <f>VLOOKUP(Table1[[#This Row],[LastName]]&amp;"."&amp;Table1[[#This Row],[FirstName]],Fencers!C:H,5,FALSE)</f>
        <v>AU</v>
      </c>
      <c r="K27" s="4">
        <f>VLOOKUP(Table1[[#This Row],[LastName]]&amp;"."&amp;Table1[[#This Row],[FirstName]],Fencers!C:G,3,FALSE)</f>
        <v>12</v>
      </c>
      <c r="L27" s="10">
        <v>0</v>
      </c>
      <c r="M27" s="6">
        <f>IF(Table1[[#This Row],[Rank]]="Cancelled",1,IF(Table1[[#This Row],[Rank]]&gt;32,0,IF(L27=0,VLOOKUP(C27,'Ranking Values'!A:C,2,FALSE),VLOOKUP(C27,'Ranking Values'!A:C,3,FALSE))))</f>
        <v>9</v>
      </c>
    </row>
    <row r="28" spans="1:13" x14ac:dyDescent="0.35">
      <c r="A28" s="15" t="s">
        <v>127</v>
      </c>
      <c r="B28" s="15" t="s">
        <v>140</v>
      </c>
      <c r="C28" s="3">
        <v>3</v>
      </c>
      <c r="D28" s="8">
        <v>43891</v>
      </c>
      <c r="E28" s="9" t="s">
        <v>288</v>
      </c>
      <c r="F28" t="s">
        <v>289</v>
      </c>
      <c r="G28" t="s">
        <v>292</v>
      </c>
      <c r="H28" s="6" t="str">
        <f>VLOOKUP(Table1[[#This Row],[LastName]]&amp;"."&amp;Table1[[#This Row],[FirstName]],Fencers!C:H,6,FALSE)</f>
        <v>Men</v>
      </c>
      <c r="I28" s="5" t="str">
        <f>VLOOKUP(Table1[[#This Row],[LastName]]&amp;"."&amp;Table1[[#This Row],[FirstName]],Fencers!C:G,4,FALSE)</f>
        <v>ASC</v>
      </c>
      <c r="J28" s="5" t="str">
        <f>VLOOKUP(Table1[[#This Row],[LastName]]&amp;"."&amp;Table1[[#This Row],[FirstName]],Fencers!C:H,5,FALSE)</f>
        <v>AU</v>
      </c>
      <c r="K28" s="4">
        <f>VLOOKUP(Table1[[#This Row],[LastName]]&amp;"."&amp;Table1[[#This Row],[FirstName]],Fencers!C:G,3,FALSE)</f>
        <v>12</v>
      </c>
      <c r="L28" s="10">
        <v>0</v>
      </c>
      <c r="M28" s="6">
        <f>IF(Table1[[#This Row],[Rank]]="Cancelled",1,IF(Table1[[#This Row],[Rank]]&gt;32,0,IF(L28=0,VLOOKUP(C28,'Ranking Values'!A:C,2,FALSE),VLOOKUP(C28,'Ranking Values'!A:C,3,FALSE))))</f>
        <v>8</v>
      </c>
    </row>
    <row r="29" spans="1:13" x14ac:dyDescent="0.35">
      <c r="A29" s="15" t="s">
        <v>123</v>
      </c>
      <c r="B29" s="15" t="s">
        <v>136</v>
      </c>
      <c r="C29" s="3">
        <v>1</v>
      </c>
      <c r="D29" s="8">
        <v>43891</v>
      </c>
      <c r="E29" s="9" t="s">
        <v>288</v>
      </c>
      <c r="F29" t="s">
        <v>289</v>
      </c>
      <c r="G29" t="s">
        <v>292</v>
      </c>
      <c r="H29" s="6" t="str">
        <f>VLOOKUP(Table1[[#This Row],[LastName]]&amp;"."&amp;Table1[[#This Row],[FirstName]],Fencers!C:H,6,FALSE)</f>
        <v>Women</v>
      </c>
      <c r="I29" s="5" t="str">
        <f>VLOOKUP(Table1[[#This Row],[LastName]]&amp;"."&amp;Table1[[#This Row],[FirstName]],Fencers!C:G,4,FALSE)</f>
        <v>ASC</v>
      </c>
      <c r="J29" s="5" t="str">
        <f>VLOOKUP(Table1[[#This Row],[LastName]]&amp;"."&amp;Table1[[#This Row],[FirstName]],Fencers!C:H,5,FALSE)</f>
        <v>AU</v>
      </c>
      <c r="K29" s="4">
        <f>VLOOKUP(Table1[[#This Row],[LastName]]&amp;"."&amp;Table1[[#This Row],[FirstName]],Fencers!C:G,3,FALSE)</f>
        <v>12</v>
      </c>
      <c r="L29" s="10">
        <v>0</v>
      </c>
      <c r="M29" s="6">
        <f>IF(Table1[[#This Row],[Rank]]="Cancelled",1,IF(Table1[[#This Row],[Rank]]&gt;32,0,IF(L29=0,VLOOKUP(C29,'Ranking Values'!A:C,2,FALSE),VLOOKUP(C29,'Ranking Values'!A:C,3,FALSE))))</f>
        <v>10</v>
      </c>
    </row>
    <row r="30" spans="1:13" x14ac:dyDescent="0.35">
      <c r="A30" s="15" t="s">
        <v>125</v>
      </c>
      <c r="B30" s="15" t="s">
        <v>237</v>
      </c>
      <c r="C30" s="3">
        <v>2</v>
      </c>
      <c r="D30" s="8">
        <v>43891</v>
      </c>
      <c r="E30" s="9" t="s">
        <v>288</v>
      </c>
      <c r="F30" t="s">
        <v>289</v>
      </c>
      <c r="G30" t="s">
        <v>292</v>
      </c>
      <c r="H30" s="6" t="str">
        <f>VLOOKUP(Table1[[#This Row],[LastName]]&amp;"."&amp;Table1[[#This Row],[FirstName]],Fencers!C:H,6,FALSE)</f>
        <v>Women</v>
      </c>
      <c r="I30" s="5" t="str">
        <f>VLOOKUP(Table1[[#This Row],[LastName]]&amp;"."&amp;Table1[[#This Row],[FirstName]],Fencers!C:G,4,FALSE)</f>
        <v>F4A</v>
      </c>
      <c r="J30" s="5" t="str">
        <f>VLOOKUP(Table1[[#This Row],[LastName]]&amp;"."&amp;Table1[[#This Row],[FirstName]],Fencers!C:H,5,FALSE)</f>
        <v>AU</v>
      </c>
      <c r="K30" s="4">
        <f>VLOOKUP(Table1[[#This Row],[LastName]]&amp;"."&amp;Table1[[#This Row],[FirstName]],Fencers!C:G,3,FALSE)</f>
        <v>13</v>
      </c>
      <c r="L30" s="10">
        <v>0</v>
      </c>
      <c r="M30" s="6">
        <f>IF(Table1[[#This Row],[Rank]]="Cancelled",1,IF(Table1[[#This Row],[Rank]]&gt;32,0,IF(L30=0,VLOOKUP(C30,'Ranking Values'!A:C,2,FALSE),VLOOKUP(C30,'Ranking Values'!A:C,3,FALSE))))</f>
        <v>9</v>
      </c>
    </row>
    <row r="31" spans="1:13" x14ac:dyDescent="0.35">
      <c r="A31" s="15" t="s">
        <v>167</v>
      </c>
      <c r="B31" s="15" t="s">
        <v>173</v>
      </c>
      <c r="C31" s="3">
        <v>3</v>
      </c>
      <c r="D31" s="8">
        <v>43891</v>
      </c>
      <c r="E31" s="9" t="s">
        <v>288</v>
      </c>
      <c r="F31" t="s">
        <v>289</v>
      </c>
      <c r="G31" t="s">
        <v>292</v>
      </c>
      <c r="H31" s="6" t="str">
        <f>VLOOKUP(Table1[[#This Row],[LastName]]&amp;"."&amp;Table1[[#This Row],[FirstName]],Fencers!C:H,6,FALSE)</f>
        <v>Women</v>
      </c>
      <c r="I31" s="5" t="str">
        <f>VLOOKUP(Table1[[#This Row],[LastName]]&amp;"."&amp;Table1[[#This Row],[FirstName]],Fencers!C:G,4,FALSE)</f>
        <v>AHFC</v>
      </c>
      <c r="J31" s="5" t="str">
        <f>VLOOKUP(Table1[[#This Row],[LastName]]&amp;"."&amp;Table1[[#This Row],[FirstName]],Fencers!C:H,5,FALSE)</f>
        <v>AU</v>
      </c>
      <c r="K31" s="4">
        <f>VLOOKUP(Table1[[#This Row],[LastName]]&amp;"."&amp;Table1[[#This Row],[FirstName]],Fencers!C:G,3,FALSE)</f>
        <v>14</v>
      </c>
      <c r="L31" s="10">
        <v>0</v>
      </c>
      <c r="M31" s="6">
        <f>IF(Table1[[#This Row],[Rank]]="Cancelled",1,IF(Table1[[#This Row],[Rank]]&gt;32,0,IF(L31=0,VLOOKUP(C31,'Ranking Values'!A:C,2,FALSE),VLOOKUP(C31,'Ranking Values'!A:C,3,FALSE))))</f>
        <v>8</v>
      </c>
    </row>
    <row r="32" spans="1:13" x14ac:dyDescent="0.35">
      <c r="A32" s="15" t="s">
        <v>193</v>
      </c>
      <c r="B32" s="15" t="s">
        <v>189</v>
      </c>
      <c r="C32" s="3">
        <v>3</v>
      </c>
      <c r="D32" s="8">
        <v>43891</v>
      </c>
      <c r="E32" s="9" t="s">
        <v>288</v>
      </c>
      <c r="F32" t="s">
        <v>289</v>
      </c>
      <c r="G32" t="s">
        <v>292</v>
      </c>
      <c r="H32" s="6" t="str">
        <f>VLOOKUP(Table1[[#This Row],[LastName]]&amp;"."&amp;Table1[[#This Row],[FirstName]],Fencers!C:H,6,FALSE)</f>
        <v>Women</v>
      </c>
      <c r="I32" s="5" t="str">
        <f>VLOOKUP(Table1[[#This Row],[LastName]]&amp;"."&amp;Table1[[#This Row],[FirstName]],Fencers!C:G,4,FALSE)</f>
        <v>F4A</v>
      </c>
      <c r="J32" s="5" t="str">
        <f>VLOOKUP(Table1[[#This Row],[LastName]]&amp;"."&amp;Table1[[#This Row],[FirstName]],Fencers!C:H,5,FALSE)</f>
        <v>AU</v>
      </c>
      <c r="K32" s="4">
        <f>VLOOKUP(Table1[[#This Row],[LastName]]&amp;"."&amp;Table1[[#This Row],[FirstName]],Fencers!C:G,3,FALSE)</f>
        <v>12</v>
      </c>
      <c r="L32" s="10">
        <v>0</v>
      </c>
      <c r="M32" s="6">
        <f>IF(Table1[[#This Row],[Rank]]="Cancelled",1,IF(Table1[[#This Row],[Rank]]&gt;32,0,IF(L32=0,VLOOKUP(C32,'Ranking Values'!A:C,2,FALSE),VLOOKUP(C32,'Ranking Values'!A:C,3,FALSE))))</f>
        <v>8</v>
      </c>
    </row>
    <row r="33" spans="1:13" x14ac:dyDescent="0.35">
      <c r="A33" t="s">
        <v>108</v>
      </c>
      <c r="B33" t="s">
        <v>144</v>
      </c>
      <c r="C33" s="7">
        <v>1</v>
      </c>
      <c r="D33" s="8">
        <v>43891</v>
      </c>
      <c r="E33" s="9" t="s">
        <v>288</v>
      </c>
      <c r="F33" t="s">
        <v>289</v>
      </c>
      <c r="G33" t="s">
        <v>290</v>
      </c>
      <c r="H33" s="6" t="str">
        <f>VLOOKUP(Table1[[#This Row],[LastName]]&amp;"."&amp;Table1[[#This Row],[FirstName]],Fencers!C:H,6,FALSE)</f>
        <v>Men</v>
      </c>
      <c r="I33" s="5" t="str">
        <f>VLOOKUP(Table1[[#This Row],[LastName]]&amp;"."&amp;Table1[[#This Row],[FirstName]],Fencers!C:G,4,FALSE)</f>
        <v>ASC</v>
      </c>
      <c r="J33" s="5" t="str">
        <f>VLOOKUP(Table1[[#This Row],[LastName]]&amp;"."&amp;Table1[[#This Row],[FirstName]],Fencers!C:H,5,FALSE)</f>
        <v>AU</v>
      </c>
      <c r="K33" s="4">
        <f>VLOOKUP(Table1[[#This Row],[LastName]]&amp;"."&amp;Table1[[#This Row],[FirstName]],Fencers!C:G,3,FALSE)</f>
        <v>13</v>
      </c>
      <c r="L33" s="10">
        <v>0</v>
      </c>
      <c r="M33" s="6">
        <f>IF(Table1[[#This Row],[Rank]]="Cancelled",1,IF(Table1[[#This Row],[Rank]]&gt;32,0,IF(L33=0,VLOOKUP(C33,'Ranking Values'!A:C,2,FALSE),VLOOKUP(C33,'Ranking Values'!A:C,3,FALSE))))</f>
        <v>10</v>
      </c>
    </row>
    <row r="34" spans="1:13" x14ac:dyDescent="0.35">
      <c r="A34" t="s">
        <v>151</v>
      </c>
      <c r="B34" t="s">
        <v>157</v>
      </c>
      <c r="C34" s="3">
        <v>2</v>
      </c>
      <c r="D34" s="8">
        <v>43891</v>
      </c>
      <c r="E34" s="9" t="s">
        <v>288</v>
      </c>
      <c r="F34" t="s">
        <v>289</v>
      </c>
      <c r="G34" t="s">
        <v>290</v>
      </c>
      <c r="H34" s="6" t="str">
        <f>VLOOKUP(Table1[[#This Row],[LastName]]&amp;"."&amp;Table1[[#This Row],[FirstName]],Fencers!C:H,6,FALSE)</f>
        <v>Men</v>
      </c>
      <c r="I34" s="5" t="str">
        <f>VLOOKUP(Table1[[#This Row],[LastName]]&amp;"."&amp;Table1[[#This Row],[FirstName]],Fencers!C:G,4,FALSE)</f>
        <v>ASC</v>
      </c>
      <c r="J34" s="5" t="str">
        <f>VLOOKUP(Table1[[#This Row],[LastName]]&amp;"."&amp;Table1[[#This Row],[FirstName]],Fencers!C:H,5,FALSE)</f>
        <v>AU</v>
      </c>
      <c r="K34" s="4">
        <f>VLOOKUP(Table1[[#This Row],[LastName]]&amp;"."&amp;Table1[[#This Row],[FirstName]],Fencers!C:G,3,FALSE)</f>
        <v>13</v>
      </c>
      <c r="L34" s="10">
        <v>0</v>
      </c>
      <c r="M34" s="6">
        <f>IF(Table1[[#This Row],[Rank]]="Cancelled",1,IF(Table1[[#This Row],[Rank]]&gt;32,0,IF(L34=0,VLOOKUP(C34,'Ranking Values'!A:C,2,FALSE),VLOOKUP(C34,'Ranking Values'!A:C,3,FALSE))))</f>
        <v>9</v>
      </c>
    </row>
    <row r="35" spans="1:13" x14ac:dyDescent="0.35">
      <c r="A35" t="s">
        <v>230</v>
      </c>
      <c r="B35" t="s">
        <v>140</v>
      </c>
      <c r="C35" s="7">
        <v>3</v>
      </c>
      <c r="D35" s="8">
        <v>43891</v>
      </c>
      <c r="E35" s="9" t="s">
        <v>288</v>
      </c>
      <c r="F35" t="s">
        <v>289</v>
      </c>
      <c r="G35" t="s">
        <v>290</v>
      </c>
      <c r="H35" s="6" t="str">
        <f>VLOOKUP(Table1[[#This Row],[LastName]]&amp;"."&amp;Table1[[#This Row],[FirstName]],Fencers!C:H,6,FALSE)</f>
        <v>Men</v>
      </c>
      <c r="I35" s="5" t="str">
        <f>VLOOKUP(Table1[[#This Row],[LastName]]&amp;"."&amp;Table1[[#This Row],[FirstName]],Fencers!C:G,4,FALSE)</f>
        <v>ASC</v>
      </c>
      <c r="J35" s="5" t="str">
        <f>VLOOKUP(Table1[[#This Row],[LastName]]&amp;"."&amp;Table1[[#This Row],[FirstName]],Fencers!C:H,5,FALSE)</f>
        <v>AU</v>
      </c>
      <c r="K35" s="4">
        <f>VLOOKUP(Table1[[#This Row],[LastName]]&amp;"."&amp;Table1[[#This Row],[FirstName]],Fencers!C:G,3,FALSE)</f>
        <v>13</v>
      </c>
      <c r="L35" s="10">
        <v>0</v>
      </c>
      <c r="M35" s="6">
        <f>IF(Table1[[#This Row],[Rank]]="Cancelled",1,IF(Table1[[#This Row],[Rank]]&gt;32,0,IF(L35=0,VLOOKUP(C35,'Ranking Values'!A:C,2,FALSE),VLOOKUP(C35,'Ranking Values'!A:C,3,FALSE))))</f>
        <v>8</v>
      </c>
    </row>
    <row r="36" spans="1:13" x14ac:dyDescent="0.35">
      <c r="A36" t="s">
        <v>192</v>
      </c>
      <c r="B36" t="s">
        <v>187</v>
      </c>
      <c r="C36" s="7">
        <v>3</v>
      </c>
      <c r="D36" s="8">
        <v>43891</v>
      </c>
      <c r="E36" s="9" t="s">
        <v>288</v>
      </c>
      <c r="F36" t="s">
        <v>289</v>
      </c>
      <c r="G36" t="s">
        <v>290</v>
      </c>
      <c r="H36" s="6" t="str">
        <f>VLOOKUP(Table1[[#This Row],[LastName]]&amp;"."&amp;Table1[[#This Row],[FirstName]],Fencers!C:H,6,FALSE)</f>
        <v>Men</v>
      </c>
      <c r="I36" s="5" t="str">
        <f>VLOOKUP(Table1[[#This Row],[LastName]]&amp;"."&amp;Table1[[#This Row],[FirstName]],Fencers!C:G,4,FALSE)</f>
        <v>ASC</v>
      </c>
      <c r="J36" s="5" t="str">
        <f>VLOOKUP(Table1[[#This Row],[LastName]]&amp;"."&amp;Table1[[#This Row],[FirstName]],Fencers!C:H,5,FALSE)</f>
        <v>AU</v>
      </c>
      <c r="K36" s="4">
        <f>VLOOKUP(Table1[[#This Row],[LastName]]&amp;"."&amp;Table1[[#This Row],[FirstName]],Fencers!C:G,3,FALSE)</f>
        <v>14</v>
      </c>
      <c r="L36" s="10">
        <v>0</v>
      </c>
      <c r="M36" s="6">
        <f>IF(Table1[[#This Row],[Rank]]="Cancelled",1,IF(Table1[[#This Row],[Rank]]&gt;32,0,IF(L36=0,VLOOKUP(C36,'Ranking Values'!A:C,2,FALSE),VLOOKUP(C36,'Ranking Values'!A:C,3,FALSE))))</f>
        <v>8</v>
      </c>
    </row>
    <row r="37" spans="1:13" x14ac:dyDescent="0.35">
      <c r="A37" t="s">
        <v>282</v>
      </c>
      <c r="B37" t="s">
        <v>283</v>
      </c>
      <c r="C37" s="7">
        <v>5</v>
      </c>
      <c r="D37" s="8">
        <v>43891</v>
      </c>
      <c r="E37" s="9" t="s">
        <v>288</v>
      </c>
      <c r="F37" t="s">
        <v>289</v>
      </c>
      <c r="G37" t="s">
        <v>290</v>
      </c>
      <c r="H37" s="6" t="str">
        <f>VLOOKUP(Table1[[#This Row],[LastName]]&amp;"."&amp;Table1[[#This Row],[FirstName]],Fencers!C:H,6,FALSE)</f>
        <v>Men</v>
      </c>
      <c r="I37" s="5" t="str">
        <f>VLOOKUP(Table1[[#This Row],[LastName]]&amp;"."&amp;Table1[[#This Row],[FirstName]],Fencers!C:G,4,FALSE)</f>
        <v>CSFC</v>
      </c>
      <c r="J37" s="5" t="str">
        <f>VLOOKUP(Table1[[#This Row],[LastName]]&amp;"."&amp;Table1[[#This Row],[FirstName]],Fencers!C:H,5,FALSE)</f>
        <v>AU</v>
      </c>
      <c r="K37" s="4">
        <f>VLOOKUP(Table1[[#This Row],[LastName]]&amp;"."&amp;Table1[[#This Row],[FirstName]],Fencers!C:G,3,FALSE)</f>
        <v>14</v>
      </c>
      <c r="L37" s="10">
        <v>0</v>
      </c>
      <c r="M37" s="6">
        <f>IF(Table1[[#This Row],[Rank]]="Cancelled",1,IF(Table1[[#This Row],[Rank]]&gt;32,0,IF(L37=0,VLOOKUP(C37,'Ranking Values'!A:C,2,FALSE),VLOOKUP(C37,'Ranking Values'!A:C,3,FALSE))))</f>
        <v>6</v>
      </c>
    </row>
    <row r="38" spans="1:13" x14ac:dyDescent="0.35">
      <c r="A38" t="s">
        <v>117</v>
      </c>
      <c r="B38" t="s">
        <v>118</v>
      </c>
      <c r="C38" s="3">
        <v>1</v>
      </c>
      <c r="D38" s="8">
        <v>43891</v>
      </c>
      <c r="E38" s="9" t="s">
        <v>288</v>
      </c>
      <c r="F38" t="s">
        <v>289</v>
      </c>
      <c r="G38" t="s">
        <v>290</v>
      </c>
      <c r="H38" s="6" t="str">
        <f>VLOOKUP(Table1[[#This Row],[LastName]]&amp;"."&amp;Table1[[#This Row],[FirstName]],Fencers!C:H,6,FALSE)</f>
        <v>Women</v>
      </c>
      <c r="I38" s="5" t="str">
        <f>VLOOKUP(Table1[[#This Row],[LastName]]&amp;"."&amp;Table1[[#This Row],[FirstName]],Fencers!C:G,4,FALSE)</f>
        <v>AHFC</v>
      </c>
      <c r="J38" s="5" t="str">
        <f>VLOOKUP(Table1[[#This Row],[LastName]]&amp;"."&amp;Table1[[#This Row],[FirstName]],Fencers!C:H,5,FALSE)</f>
        <v>AU</v>
      </c>
      <c r="K38" s="4">
        <f>VLOOKUP(Table1[[#This Row],[LastName]]&amp;"."&amp;Table1[[#This Row],[FirstName]],Fencers!C:G,3,FALSE)</f>
        <v>12</v>
      </c>
      <c r="L38" s="10">
        <v>0</v>
      </c>
      <c r="M38" s="6">
        <f>IF(Table1[[#This Row],[Rank]]="Cancelled",1,IF(Table1[[#This Row],[Rank]]&gt;32,0,IF(L38=0,VLOOKUP(C38,'Ranking Values'!A:C,2,FALSE),VLOOKUP(C38,'Ranking Values'!A:C,3,FALSE))))</f>
        <v>10</v>
      </c>
    </row>
    <row r="39" spans="1:13" x14ac:dyDescent="0.35">
      <c r="A39" t="s">
        <v>124</v>
      </c>
      <c r="B39" t="s">
        <v>137</v>
      </c>
      <c r="C39" s="3">
        <v>2</v>
      </c>
      <c r="D39" s="8">
        <v>43891</v>
      </c>
      <c r="E39" s="9" t="s">
        <v>288</v>
      </c>
      <c r="F39" t="s">
        <v>289</v>
      </c>
      <c r="G39" t="s">
        <v>290</v>
      </c>
      <c r="H39" s="6" t="str">
        <f>VLOOKUP(Table1[[#This Row],[LastName]]&amp;"."&amp;Table1[[#This Row],[FirstName]],Fencers!C:H,6,FALSE)</f>
        <v>Women</v>
      </c>
      <c r="I39" s="5" t="str">
        <f>VLOOKUP(Table1[[#This Row],[LastName]]&amp;"."&amp;Table1[[#This Row],[FirstName]],Fencers!C:G,4,FALSE)</f>
        <v>CSFC</v>
      </c>
      <c r="J39" s="5" t="str">
        <f>VLOOKUP(Table1[[#This Row],[LastName]]&amp;"."&amp;Table1[[#This Row],[FirstName]],Fencers!C:H,5,FALSE)</f>
        <v>AU</v>
      </c>
      <c r="K39" s="4">
        <f>VLOOKUP(Table1[[#This Row],[LastName]]&amp;"."&amp;Table1[[#This Row],[FirstName]],Fencers!C:G,3,FALSE)</f>
        <v>13</v>
      </c>
      <c r="L39" s="10">
        <v>0</v>
      </c>
      <c r="M39" s="6">
        <f>IF(Table1[[#This Row],[Rank]]="Cancelled",1,IF(Table1[[#This Row],[Rank]]&gt;32,0,IF(L39=0,VLOOKUP(C39,'Ranking Values'!A:C,2,FALSE),VLOOKUP(C39,'Ranking Values'!A:C,3,FALSE))))</f>
        <v>9</v>
      </c>
    </row>
    <row r="40" spans="1:13" x14ac:dyDescent="0.35">
      <c r="A40" t="s">
        <v>98</v>
      </c>
      <c r="B40" t="s">
        <v>102</v>
      </c>
      <c r="C40" s="3">
        <v>3</v>
      </c>
      <c r="D40" s="8">
        <v>43891</v>
      </c>
      <c r="E40" s="9" t="s">
        <v>288</v>
      </c>
      <c r="F40" t="s">
        <v>289</v>
      </c>
      <c r="G40" t="s">
        <v>290</v>
      </c>
      <c r="H40" s="6" t="str">
        <f>VLOOKUP(Table1[[#This Row],[LastName]]&amp;"."&amp;Table1[[#This Row],[FirstName]],Fencers!C:H,6,FALSE)</f>
        <v>Women</v>
      </c>
      <c r="I40" s="5" t="str">
        <f>VLOOKUP(Table1[[#This Row],[LastName]]&amp;"."&amp;Table1[[#This Row],[FirstName]],Fencers!C:G,4,FALSE)</f>
        <v>AHFC</v>
      </c>
      <c r="J40" s="5" t="str">
        <f>VLOOKUP(Table1[[#This Row],[LastName]]&amp;"."&amp;Table1[[#This Row],[FirstName]],Fencers!C:H,5,FALSE)</f>
        <v>AU</v>
      </c>
      <c r="K40" s="4">
        <f>VLOOKUP(Table1[[#This Row],[LastName]]&amp;"."&amp;Table1[[#This Row],[FirstName]],Fencers!C:G,3,FALSE)</f>
        <v>13</v>
      </c>
      <c r="L40" s="10">
        <v>0</v>
      </c>
      <c r="M40" s="6">
        <f>IF(Table1[[#This Row],[Rank]]="Cancelled",1,IF(Table1[[#This Row],[Rank]]&gt;32,0,IF(L40=0,VLOOKUP(C40,'Ranking Values'!A:C,2,FALSE),VLOOKUP(C40,'Ranking Values'!A:C,3,FALSE))))</f>
        <v>8</v>
      </c>
    </row>
    <row r="41" spans="1:13" x14ac:dyDescent="0.35">
      <c r="A41" t="s">
        <v>167</v>
      </c>
      <c r="B41" t="s">
        <v>173</v>
      </c>
      <c r="C41">
        <v>3</v>
      </c>
      <c r="D41" s="8">
        <v>43891</v>
      </c>
      <c r="E41" s="9" t="s">
        <v>288</v>
      </c>
      <c r="F41" t="s">
        <v>289</v>
      </c>
      <c r="G41" t="s">
        <v>290</v>
      </c>
      <c r="H41" s="6" t="str">
        <f>VLOOKUP(Table1[[#This Row],[LastName]]&amp;"."&amp;Table1[[#This Row],[FirstName]],Fencers!C:H,6,FALSE)</f>
        <v>Women</v>
      </c>
      <c r="I41" s="5" t="str">
        <f>VLOOKUP(Table1[[#This Row],[LastName]]&amp;"."&amp;Table1[[#This Row],[FirstName]],Fencers!C:G,4,FALSE)</f>
        <v>AHFC</v>
      </c>
      <c r="J41" s="5" t="str">
        <f>VLOOKUP(Table1[[#This Row],[LastName]]&amp;"."&amp;Table1[[#This Row],[FirstName]],Fencers!C:H,5,FALSE)</f>
        <v>AU</v>
      </c>
      <c r="K41" s="4">
        <f>VLOOKUP(Table1[[#This Row],[LastName]]&amp;"."&amp;Table1[[#This Row],[FirstName]],Fencers!C:G,3,FALSE)</f>
        <v>14</v>
      </c>
      <c r="L41" s="10">
        <v>0</v>
      </c>
      <c r="M41" s="6">
        <f>IF(Table1[[#This Row],[Rank]]="Cancelled",1,IF(Table1[[#This Row],[Rank]]&gt;32,0,IF(L41=0,VLOOKUP(C41,'Ranking Values'!A:C,2,FALSE),VLOOKUP(C41,'Ranking Values'!A:C,3,FALSE))))</f>
        <v>8</v>
      </c>
    </row>
    <row r="42" spans="1:13" x14ac:dyDescent="0.35">
      <c r="A42" t="s">
        <v>131</v>
      </c>
      <c r="B42" t="s">
        <v>143</v>
      </c>
      <c r="C42" s="3">
        <v>5</v>
      </c>
      <c r="D42" s="8">
        <v>43891</v>
      </c>
      <c r="E42" s="9" t="s">
        <v>288</v>
      </c>
      <c r="F42" t="s">
        <v>289</v>
      </c>
      <c r="G42" t="s">
        <v>290</v>
      </c>
      <c r="H42" s="6" t="str">
        <f>VLOOKUP(Table1[[#This Row],[LastName]]&amp;"."&amp;Table1[[#This Row],[FirstName]],Fencers!C:H,6,FALSE)</f>
        <v>Women</v>
      </c>
      <c r="I42" s="5" t="str">
        <f>VLOOKUP(Table1[[#This Row],[LastName]]&amp;"."&amp;Table1[[#This Row],[FirstName]],Fencers!C:G,4,FALSE)</f>
        <v>CSFC</v>
      </c>
      <c r="J42" s="5" t="str">
        <f>VLOOKUP(Table1[[#This Row],[LastName]]&amp;"."&amp;Table1[[#This Row],[FirstName]],Fencers!C:H,5,FALSE)</f>
        <v>AU</v>
      </c>
      <c r="K42" s="4">
        <f>VLOOKUP(Table1[[#This Row],[LastName]]&amp;"."&amp;Table1[[#This Row],[FirstName]],Fencers!C:G,3,FALSE)</f>
        <v>13</v>
      </c>
      <c r="L42" s="10">
        <v>0</v>
      </c>
      <c r="M42" s="6">
        <f>IF(Table1[[#This Row],[Rank]]="Cancelled",1,IF(Table1[[#This Row],[Rank]]&gt;32,0,IF(L42=0,VLOOKUP(C42,'Ranking Values'!A:C,2,FALSE),VLOOKUP(C42,'Ranking Values'!A:C,3,FALSE))))</f>
        <v>6</v>
      </c>
    </row>
    <row r="43" spans="1:13" x14ac:dyDescent="0.35">
      <c r="A43" s="15" t="s">
        <v>121</v>
      </c>
      <c r="B43" s="15" t="s">
        <v>134</v>
      </c>
      <c r="C43" s="3">
        <v>1</v>
      </c>
      <c r="D43" s="5">
        <v>43905</v>
      </c>
      <c r="E43" s="16" t="s">
        <v>288</v>
      </c>
      <c r="F43" s="15" t="s">
        <v>311</v>
      </c>
      <c r="G43" s="15" t="s">
        <v>292</v>
      </c>
      <c r="H43" s="6" t="str">
        <f>VLOOKUP(Table1[[#This Row],[LastName]]&amp;"."&amp;Table1[[#This Row],[FirstName]],Fencers!C:H,6,FALSE)</f>
        <v>Men</v>
      </c>
      <c r="I43" s="5" t="str">
        <f>VLOOKUP(Table1[[#This Row],[LastName]]&amp;"."&amp;Table1[[#This Row],[FirstName]],Fencers!C:G,4,FALSE)</f>
        <v>ASC</v>
      </c>
      <c r="J43" s="5" t="str">
        <f>VLOOKUP(Table1[[#This Row],[LastName]]&amp;"."&amp;Table1[[#This Row],[FirstName]],Fencers!C:H,5,FALSE)</f>
        <v>AU</v>
      </c>
      <c r="K43" s="4">
        <f>VLOOKUP(Table1[[#This Row],[LastName]]&amp;"."&amp;Table1[[#This Row],[FirstName]],Fencers!C:G,3,FALSE)</f>
        <v>34</v>
      </c>
      <c r="L43" s="10">
        <v>0</v>
      </c>
      <c r="M43" s="6">
        <f>IF(Table1[[#This Row],[Rank]]="Cancelled",1,IF(Table1[[#This Row],[Rank]]&gt;32,0,IF(L43=0,VLOOKUP(C43,'Ranking Values'!A:C,2,FALSE),VLOOKUP(C43,'Ranking Values'!A:C,3,FALSE))))</f>
        <v>10</v>
      </c>
    </row>
    <row r="44" spans="1:13" x14ac:dyDescent="0.35">
      <c r="A44" s="15" t="s">
        <v>315</v>
      </c>
      <c r="B44" s="15" t="s">
        <v>316</v>
      </c>
      <c r="C44" s="3">
        <v>2</v>
      </c>
      <c r="D44" s="5">
        <v>43905</v>
      </c>
      <c r="E44" s="16" t="s">
        <v>288</v>
      </c>
      <c r="F44" s="15" t="s">
        <v>311</v>
      </c>
      <c r="G44" s="15" t="s">
        <v>292</v>
      </c>
      <c r="H44" s="6" t="str">
        <f>VLOOKUP(Table1[[#This Row],[LastName]]&amp;"."&amp;Table1[[#This Row],[FirstName]],Fencers!C:H,6,FALSE)</f>
        <v>Men</v>
      </c>
      <c r="I44" s="5" t="str">
        <f>VLOOKUP(Table1[[#This Row],[LastName]]&amp;"."&amp;Table1[[#This Row],[FirstName]],Fencers!C:G,4,FALSE)</f>
        <v>ASC</v>
      </c>
      <c r="J44" s="5" t="str">
        <f>VLOOKUP(Table1[[#This Row],[LastName]]&amp;"."&amp;Table1[[#This Row],[FirstName]],Fencers!C:H,5,FALSE)</f>
        <v>AU</v>
      </c>
      <c r="K44" s="4">
        <f>VLOOKUP(Table1[[#This Row],[LastName]]&amp;"."&amp;Table1[[#This Row],[FirstName]],Fencers!C:G,3,FALSE)</f>
        <v>33</v>
      </c>
      <c r="L44" s="10">
        <v>0</v>
      </c>
      <c r="M44" s="6">
        <f>IF(Table1[[#This Row],[Rank]]="Cancelled",1,IF(Table1[[#This Row],[Rank]]&gt;32,0,IF(L44=0,VLOOKUP(C44,'Ranking Values'!A:C,2,FALSE),VLOOKUP(C44,'Ranking Values'!A:C,3,FALSE))))</f>
        <v>9</v>
      </c>
    </row>
    <row r="45" spans="1:13" x14ac:dyDescent="0.35">
      <c r="A45" s="15" t="s">
        <v>20</v>
      </c>
      <c r="B45" s="15" t="s">
        <v>33</v>
      </c>
      <c r="C45" s="3">
        <v>3</v>
      </c>
      <c r="D45" s="5">
        <v>43905</v>
      </c>
      <c r="E45" s="16" t="s">
        <v>288</v>
      </c>
      <c r="F45" s="15" t="s">
        <v>311</v>
      </c>
      <c r="G45" s="15" t="s">
        <v>292</v>
      </c>
      <c r="H45" s="6" t="str">
        <f>VLOOKUP(Table1[[#This Row],[LastName]]&amp;"."&amp;Table1[[#This Row],[FirstName]],Fencers!C:H,6,FALSE)</f>
        <v>Men</v>
      </c>
      <c r="I45" s="5" t="str">
        <f>VLOOKUP(Table1[[#This Row],[LastName]]&amp;"."&amp;Table1[[#This Row],[FirstName]],Fencers!C:G,4,FALSE)</f>
        <v>ASC</v>
      </c>
      <c r="J45" s="5" t="str">
        <f>VLOOKUP(Table1[[#This Row],[LastName]]&amp;"."&amp;Table1[[#This Row],[FirstName]],Fencers!C:H,5,FALSE)</f>
        <v>AU</v>
      </c>
      <c r="K45" s="4">
        <f>VLOOKUP(Table1[[#This Row],[LastName]]&amp;"."&amp;Table1[[#This Row],[FirstName]],Fencers!C:G,3,FALSE)</f>
        <v>17</v>
      </c>
      <c r="L45" s="10">
        <v>0</v>
      </c>
      <c r="M45" s="6">
        <f>IF(Table1[[#This Row],[Rank]]="Cancelled",1,IF(Table1[[#This Row],[Rank]]&gt;32,0,IF(L45=0,VLOOKUP(C45,'Ranking Values'!A:C,2,FALSE),VLOOKUP(C45,'Ranking Values'!A:C,3,FALSE))))</f>
        <v>8</v>
      </c>
    </row>
    <row r="46" spans="1:13" x14ac:dyDescent="0.35">
      <c r="A46" s="15" t="s">
        <v>62</v>
      </c>
      <c r="B46" s="15" t="s">
        <v>64</v>
      </c>
      <c r="C46" s="3">
        <v>3</v>
      </c>
      <c r="D46" s="5">
        <v>43905</v>
      </c>
      <c r="E46" s="16" t="s">
        <v>288</v>
      </c>
      <c r="F46" s="15" t="s">
        <v>311</v>
      </c>
      <c r="G46" s="15" t="s">
        <v>292</v>
      </c>
      <c r="H46" s="6" t="str">
        <f>VLOOKUP(Table1[[#This Row],[LastName]]&amp;"."&amp;Table1[[#This Row],[FirstName]],Fencers!C:H,6,FALSE)</f>
        <v>Men</v>
      </c>
      <c r="I46" s="5" t="str">
        <f>VLOOKUP(Table1[[#This Row],[LastName]]&amp;"."&amp;Table1[[#This Row],[FirstName]],Fencers!C:G,4,FALSE)</f>
        <v>CSFC</v>
      </c>
      <c r="J46" s="5" t="str">
        <f>VLOOKUP(Table1[[#This Row],[LastName]]&amp;"."&amp;Table1[[#This Row],[FirstName]],Fencers!C:H,5,FALSE)</f>
        <v>AU</v>
      </c>
      <c r="K46" s="4">
        <f>VLOOKUP(Table1[[#This Row],[LastName]]&amp;"."&amp;Table1[[#This Row],[FirstName]],Fencers!C:G,3,FALSE)</f>
        <v>46</v>
      </c>
      <c r="L46" s="10">
        <v>0</v>
      </c>
      <c r="M46" s="6">
        <f>IF(Table1[[#This Row],[Rank]]="Cancelled",1,IF(Table1[[#This Row],[Rank]]&gt;32,0,IF(L46=0,VLOOKUP(C46,'Ranking Values'!A:C,2,FALSE),VLOOKUP(C46,'Ranking Values'!A:C,3,FALSE))))</f>
        <v>8</v>
      </c>
    </row>
    <row r="47" spans="1:13" x14ac:dyDescent="0.35">
      <c r="A47" s="15" t="s">
        <v>160</v>
      </c>
      <c r="B47" s="15" t="s">
        <v>161</v>
      </c>
      <c r="C47" s="3">
        <v>5</v>
      </c>
      <c r="D47" s="5">
        <v>43905</v>
      </c>
      <c r="E47" s="16" t="s">
        <v>288</v>
      </c>
      <c r="F47" s="15" t="s">
        <v>311</v>
      </c>
      <c r="G47" s="15" t="s">
        <v>292</v>
      </c>
      <c r="H47" s="6" t="str">
        <f>VLOOKUP(Table1[[#This Row],[LastName]]&amp;"."&amp;Table1[[#This Row],[FirstName]],Fencers!C:H,6,FALSE)</f>
        <v>Men</v>
      </c>
      <c r="I47" s="5" t="str">
        <f>VLOOKUP(Table1[[#This Row],[LastName]]&amp;"."&amp;Table1[[#This Row],[FirstName]],Fencers!C:G,4,FALSE)</f>
        <v>ASC</v>
      </c>
      <c r="J47" s="5" t="str">
        <f>VLOOKUP(Table1[[#This Row],[LastName]]&amp;"."&amp;Table1[[#This Row],[FirstName]],Fencers!C:H,5,FALSE)</f>
        <v>AU</v>
      </c>
      <c r="K47" s="4">
        <f>VLOOKUP(Table1[[#This Row],[LastName]]&amp;"."&amp;Table1[[#This Row],[FirstName]],Fencers!C:G,3,FALSE)</f>
        <v>47</v>
      </c>
      <c r="L47" s="10">
        <v>0</v>
      </c>
      <c r="M47" s="6">
        <f>IF(Table1[[#This Row],[Rank]]="Cancelled",1,IF(Table1[[#This Row],[Rank]]&gt;32,0,IF(L47=0,VLOOKUP(C47,'Ranking Values'!A:C,2,FALSE),VLOOKUP(C47,'Ranking Values'!A:C,3,FALSE))))</f>
        <v>6</v>
      </c>
    </row>
    <row r="48" spans="1:13" x14ac:dyDescent="0.35">
      <c r="A48" s="15" t="s">
        <v>31</v>
      </c>
      <c r="B48" s="15" t="s">
        <v>46</v>
      </c>
      <c r="C48" s="3">
        <v>6</v>
      </c>
      <c r="D48" s="5">
        <v>43905</v>
      </c>
      <c r="E48" s="16" t="s">
        <v>288</v>
      </c>
      <c r="F48" s="15" t="s">
        <v>311</v>
      </c>
      <c r="G48" s="15" t="s">
        <v>292</v>
      </c>
      <c r="H48" s="6" t="str">
        <f>VLOOKUP(Table1[[#This Row],[LastName]]&amp;"."&amp;Table1[[#This Row],[FirstName]],Fencers!C:H,6,FALSE)</f>
        <v>Men</v>
      </c>
      <c r="I48" s="5" t="str">
        <f>VLOOKUP(Table1[[#This Row],[LastName]]&amp;"."&amp;Table1[[#This Row],[FirstName]],Fencers!C:G,4,FALSE)</f>
        <v>AHFC</v>
      </c>
      <c r="J48" s="5" t="str">
        <f>VLOOKUP(Table1[[#This Row],[LastName]]&amp;"."&amp;Table1[[#This Row],[FirstName]],Fencers!C:H,5,FALSE)</f>
        <v>AU</v>
      </c>
      <c r="K48" s="4">
        <f>VLOOKUP(Table1[[#This Row],[LastName]]&amp;"."&amp;Table1[[#This Row],[FirstName]],Fencers!C:G,3,FALSE)</f>
        <v>43</v>
      </c>
      <c r="L48" s="10">
        <v>0</v>
      </c>
      <c r="M48" s="6">
        <f>IF(Table1[[#This Row],[Rank]]="Cancelled",1,IF(Table1[[#This Row],[Rank]]&gt;32,0,IF(L48=0,VLOOKUP(C48,'Ranking Values'!A:C,2,FALSE),VLOOKUP(C48,'Ranking Values'!A:C,3,FALSE))))</f>
        <v>5</v>
      </c>
    </row>
    <row r="49" spans="1:13" x14ac:dyDescent="0.35">
      <c r="A49" s="15" t="s">
        <v>71</v>
      </c>
      <c r="B49" s="15" t="s">
        <v>72</v>
      </c>
      <c r="C49" s="3">
        <v>7</v>
      </c>
      <c r="D49" s="5">
        <v>43905</v>
      </c>
      <c r="E49" s="16" t="s">
        <v>288</v>
      </c>
      <c r="F49" s="15" t="s">
        <v>311</v>
      </c>
      <c r="G49" s="15" t="s">
        <v>292</v>
      </c>
      <c r="H49" s="6" t="str">
        <f>VLOOKUP(Table1[[#This Row],[LastName]]&amp;"."&amp;Table1[[#This Row],[FirstName]],Fencers!C:H,6,FALSE)</f>
        <v>Men</v>
      </c>
      <c r="I49" s="5" t="str">
        <f>VLOOKUP(Table1[[#This Row],[LastName]]&amp;"."&amp;Table1[[#This Row],[FirstName]],Fencers!C:G,4,FALSE)</f>
        <v>AHFC</v>
      </c>
      <c r="J49" s="5" t="str">
        <f>VLOOKUP(Table1[[#This Row],[LastName]]&amp;"."&amp;Table1[[#This Row],[FirstName]],Fencers!C:H,5,FALSE)</f>
        <v>AU</v>
      </c>
      <c r="K49" s="4">
        <f>VLOOKUP(Table1[[#This Row],[LastName]]&amp;"."&amp;Table1[[#This Row],[FirstName]],Fencers!C:G,3,FALSE)</f>
        <v>25</v>
      </c>
      <c r="L49" s="10">
        <v>0</v>
      </c>
      <c r="M49" s="6">
        <f>IF(Table1[[#This Row],[Rank]]="Cancelled",1,IF(Table1[[#This Row],[Rank]]&gt;32,0,IF(L49=0,VLOOKUP(C49,'Ranking Values'!A:C,2,FALSE),VLOOKUP(C49,'Ranking Values'!A:C,3,FALSE))))</f>
        <v>4</v>
      </c>
    </row>
    <row r="50" spans="1:13" x14ac:dyDescent="0.35">
      <c r="A50" s="15" t="s">
        <v>58</v>
      </c>
      <c r="B50" s="15" t="s">
        <v>60</v>
      </c>
      <c r="C50" s="3">
        <v>8</v>
      </c>
      <c r="D50" s="5">
        <v>43905</v>
      </c>
      <c r="E50" s="16" t="s">
        <v>288</v>
      </c>
      <c r="F50" s="15" t="s">
        <v>311</v>
      </c>
      <c r="G50" s="15" t="s">
        <v>292</v>
      </c>
      <c r="H50" s="6" t="str">
        <f>VLOOKUP(Table1[[#This Row],[LastName]]&amp;"."&amp;Table1[[#This Row],[FirstName]],Fencers!C:H,6,FALSE)</f>
        <v>Men</v>
      </c>
      <c r="I50" s="5" t="str">
        <f>VLOOKUP(Table1[[#This Row],[LastName]]&amp;"."&amp;Table1[[#This Row],[FirstName]],Fencers!C:G,4,FALSE)</f>
        <v>AHFC</v>
      </c>
      <c r="J50" s="5" t="str">
        <f>VLOOKUP(Table1[[#This Row],[LastName]]&amp;"."&amp;Table1[[#This Row],[FirstName]],Fencers!C:H,5,FALSE)</f>
        <v>AU</v>
      </c>
      <c r="K50" s="4">
        <f>VLOOKUP(Table1[[#This Row],[LastName]]&amp;"."&amp;Table1[[#This Row],[FirstName]],Fencers!C:G,3,FALSE)</f>
        <v>66</v>
      </c>
      <c r="L50" s="10">
        <v>0</v>
      </c>
      <c r="M50" s="6">
        <f>IF(Table1[[#This Row],[Rank]]="Cancelled",1,IF(Table1[[#This Row],[Rank]]&gt;32,0,IF(L50=0,VLOOKUP(C50,'Ranking Values'!A:C,2,FALSE),VLOOKUP(C50,'Ranking Values'!A:C,3,FALSE))))</f>
        <v>3</v>
      </c>
    </row>
    <row r="51" spans="1:13" x14ac:dyDescent="0.35">
      <c r="A51" s="15" t="s">
        <v>88</v>
      </c>
      <c r="B51" s="15" t="s">
        <v>89</v>
      </c>
      <c r="C51" s="3">
        <v>9</v>
      </c>
      <c r="D51" s="5">
        <v>43905</v>
      </c>
      <c r="E51" s="16" t="s">
        <v>288</v>
      </c>
      <c r="F51" s="15" t="s">
        <v>311</v>
      </c>
      <c r="G51" s="15" t="s">
        <v>292</v>
      </c>
      <c r="H51" s="6" t="str">
        <f>VLOOKUP(Table1[[#This Row],[LastName]]&amp;"."&amp;Table1[[#This Row],[FirstName]],Fencers!C:H,6,FALSE)</f>
        <v>Men</v>
      </c>
      <c r="I51" s="5" t="str">
        <f>VLOOKUP(Table1[[#This Row],[LastName]]&amp;"."&amp;Table1[[#This Row],[FirstName]],Fencers!C:G,4,FALSE)</f>
        <v>AHFC</v>
      </c>
      <c r="J51" s="5" t="str">
        <f>VLOOKUP(Table1[[#This Row],[LastName]]&amp;"."&amp;Table1[[#This Row],[FirstName]],Fencers!C:H,5,FALSE)</f>
        <v>AU</v>
      </c>
      <c r="K51" s="4">
        <f>VLOOKUP(Table1[[#This Row],[LastName]]&amp;"."&amp;Table1[[#This Row],[FirstName]],Fencers!C:G,3,FALSE)</f>
        <v>31</v>
      </c>
      <c r="L51" s="10">
        <v>0</v>
      </c>
      <c r="M51" s="6">
        <f>IF(Table1[[#This Row],[Rank]]="Cancelled",1,IF(Table1[[#This Row],[Rank]]&gt;32,0,IF(L51=0,VLOOKUP(C51,'Ranking Values'!A:C,2,FALSE),VLOOKUP(C51,'Ranking Values'!A:C,3,FALSE))))</f>
        <v>2</v>
      </c>
    </row>
    <row r="52" spans="1:13" x14ac:dyDescent="0.35">
      <c r="A52" s="15" t="s">
        <v>79</v>
      </c>
      <c r="B52" s="15" t="s">
        <v>49</v>
      </c>
      <c r="C52" s="3">
        <v>10</v>
      </c>
      <c r="D52" s="5">
        <v>43905</v>
      </c>
      <c r="E52" s="16" t="s">
        <v>288</v>
      </c>
      <c r="F52" s="15" t="s">
        <v>311</v>
      </c>
      <c r="G52" s="15" t="s">
        <v>292</v>
      </c>
      <c r="H52" s="6" t="str">
        <f>VLOOKUP(Table1[[#This Row],[LastName]]&amp;"."&amp;Table1[[#This Row],[FirstName]],Fencers!C:H,6,FALSE)</f>
        <v>Men</v>
      </c>
      <c r="I52" s="5" t="str">
        <f>VLOOKUP(Table1[[#This Row],[LastName]]&amp;"."&amp;Table1[[#This Row],[FirstName]],Fencers!C:G,4,FALSE)</f>
        <v>ASC</v>
      </c>
      <c r="J52" s="5" t="str">
        <f>VLOOKUP(Table1[[#This Row],[LastName]]&amp;"."&amp;Table1[[#This Row],[FirstName]],Fencers!C:H,5,FALSE)</f>
        <v>AU</v>
      </c>
      <c r="K52" s="4">
        <f>VLOOKUP(Table1[[#This Row],[LastName]]&amp;"."&amp;Table1[[#This Row],[FirstName]],Fencers!C:G,3,FALSE)</f>
        <v>17</v>
      </c>
      <c r="L52" s="10">
        <v>0</v>
      </c>
      <c r="M52" s="6">
        <f>IF(Table1[[#This Row],[Rank]]="Cancelled",1,IF(Table1[[#This Row],[Rank]]&gt;32,0,IF(L52=0,VLOOKUP(C52,'Ranking Values'!A:C,2,FALSE),VLOOKUP(C52,'Ranking Values'!A:C,3,FALSE))))</f>
        <v>2</v>
      </c>
    </row>
    <row r="53" spans="1:13" x14ac:dyDescent="0.35">
      <c r="A53" s="15" t="s">
        <v>69</v>
      </c>
      <c r="B53" s="15" t="s">
        <v>317</v>
      </c>
      <c r="C53" s="3">
        <v>11</v>
      </c>
      <c r="D53" s="5">
        <v>43905</v>
      </c>
      <c r="E53" s="16" t="s">
        <v>288</v>
      </c>
      <c r="F53" s="15" t="s">
        <v>311</v>
      </c>
      <c r="G53" s="15" t="s">
        <v>292</v>
      </c>
      <c r="H53" s="6" t="str">
        <f>VLOOKUP(Table1[[#This Row],[LastName]]&amp;"."&amp;Table1[[#This Row],[FirstName]],Fencers!C:H,6,FALSE)</f>
        <v>Men</v>
      </c>
      <c r="I53" s="5" t="str">
        <f>VLOOKUP(Table1[[#This Row],[LastName]]&amp;"."&amp;Table1[[#This Row],[FirstName]],Fencers!C:G,4,FALSE)</f>
        <v>IND</v>
      </c>
      <c r="J53" s="5" t="str">
        <f>VLOOKUP(Table1[[#This Row],[LastName]]&amp;"."&amp;Table1[[#This Row],[FirstName]],Fencers!C:H,5,FALSE)</f>
        <v>AU</v>
      </c>
      <c r="K53" s="4">
        <f>VLOOKUP(Table1[[#This Row],[LastName]]&amp;"."&amp;Table1[[#This Row],[FirstName]],Fencers!C:G,3,FALSE)</f>
        <v>51</v>
      </c>
      <c r="L53" s="10">
        <v>0</v>
      </c>
      <c r="M53" s="6">
        <f>IF(Table1[[#This Row],[Rank]]="Cancelled",1,IF(Table1[[#This Row],[Rank]]&gt;32,0,IF(L53=0,VLOOKUP(C53,'Ranking Values'!A:C,2,FALSE),VLOOKUP(C53,'Ranking Values'!A:C,3,FALSE))))</f>
        <v>2</v>
      </c>
    </row>
    <row r="54" spans="1:13" x14ac:dyDescent="0.35">
      <c r="A54" s="15" t="s">
        <v>309</v>
      </c>
      <c r="B54" s="15" t="s">
        <v>310</v>
      </c>
      <c r="C54" s="3">
        <v>1</v>
      </c>
      <c r="D54" s="5">
        <v>43905</v>
      </c>
      <c r="E54" s="16" t="s">
        <v>288</v>
      </c>
      <c r="F54" s="15" t="s">
        <v>311</v>
      </c>
      <c r="G54" s="15" t="s">
        <v>292</v>
      </c>
      <c r="H54" s="6" t="str">
        <f>VLOOKUP(Table1[[#This Row],[LastName]]&amp;"."&amp;Table1[[#This Row],[FirstName]],Fencers!C:H,6,FALSE)</f>
        <v>Women</v>
      </c>
      <c r="I54" s="5" t="str">
        <f>VLOOKUP(Table1[[#This Row],[LastName]]&amp;"."&amp;Table1[[#This Row],[FirstName]],Fencers!C:G,4,FALSE)</f>
        <v>ASC</v>
      </c>
      <c r="J54" s="5" t="str">
        <f>VLOOKUP(Table1[[#This Row],[LastName]]&amp;"."&amp;Table1[[#This Row],[FirstName]],Fencers!C:H,5,FALSE)</f>
        <v>AU</v>
      </c>
      <c r="K54" s="4">
        <f>VLOOKUP(Table1[[#This Row],[LastName]]&amp;"."&amp;Table1[[#This Row],[FirstName]],Fencers!C:G,3,FALSE)</f>
        <v>20</v>
      </c>
      <c r="L54" s="10">
        <v>0</v>
      </c>
      <c r="M54" s="6">
        <f>IF(Table1[[#This Row],[Rank]]="Cancelled",1,IF(Table1[[#This Row],[Rank]]&gt;32,0,IF(L54=0,VLOOKUP(C54,'Ranking Values'!A:C,2,FALSE),VLOOKUP(C54,'Ranking Values'!A:C,3,FALSE))))</f>
        <v>10</v>
      </c>
    </row>
    <row r="55" spans="1:13" x14ac:dyDescent="0.35">
      <c r="A55" s="15" t="s">
        <v>62</v>
      </c>
      <c r="B55" s="15" t="s">
        <v>65</v>
      </c>
      <c r="C55" s="3">
        <v>2</v>
      </c>
      <c r="D55" s="5">
        <v>43905</v>
      </c>
      <c r="E55" s="16" t="s">
        <v>288</v>
      </c>
      <c r="F55" s="15" t="s">
        <v>311</v>
      </c>
      <c r="G55" s="15" t="s">
        <v>292</v>
      </c>
      <c r="H55" s="6" t="str">
        <f>VLOOKUP(Table1[[#This Row],[LastName]]&amp;"."&amp;Table1[[#This Row],[FirstName]],Fencers!C:H,6,FALSE)</f>
        <v>Women</v>
      </c>
      <c r="I55" s="5" t="str">
        <f>VLOOKUP(Table1[[#This Row],[LastName]]&amp;"."&amp;Table1[[#This Row],[FirstName]],Fencers!C:G,4,FALSE)</f>
        <v>CSFC</v>
      </c>
      <c r="J55" s="5" t="str">
        <f>VLOOKUP(Table1[[#This Row],[LastName]]&amp;"."&amp;Table1[[#This Row],[FirstName]],Fencers!C:H,5,FALSE)</f>
        <v>AU</v>
      </c>
      <c r="K55" s="4">
        <f>VLOOKUP(Table1[[#This Row],[LastName]]&amp;"."&amp;Table1[[#This Row],[FirstName]],Fencers!C:G,3,FALSE)</f>
        <v>44</v>
      </c>
      <c r="L55" s="10">
        <v>0</v>
      </c>
      <c r="M55" s="6">
        <f>IF(Table1[[#This Row],[Rank]]="Cancelled",1,IF(Table1[[#This Row],[Rank]]&gt;32,0,IF(L55=0,VLOOKUP(C55,'Ranking Values'!A:C,2,FALSE),VLOOKUP(C55,'Ranking Values'!A:C,3,FALSE))))</f>
        <v>9</v>
      </c>
    </row>
    <row r="56" spans="1:13" x14ac:dyDescent="0.35">
      <c r="A56" s="15" t="s">
        <v>312</v>
      </c>
      <c r="B56" s="15" t="s">
        <v>313</v>
      </c>
      <c r="C56" s="3">
        <v>3</v>
      </c>
      <c r="D56" s="5">
        <v>43905</v>
      </c>
      <c r="E56" s="16" t="s">
        <v>288</v>
      </c>
      <c r="F56" s="15" t="s">
        <v>311</v>
      </c>
      <c r="G56" s="15" t="s">
        <v>292</v>
      </c>
      <c r="H56" s="6" t="str">
        <f>VLOOKUP(Table1[[#This Row],[LastName]]&amp;"."&amp;Table1[[#This Row],[FirstName]],Fencers!C:H,6,FALSE)</f>
        <v>Women</v>
      </c>
      <c r="I56" s="5" t="str">
        <f>VLOOKUP(Table1[[#This Row],[LastName]]&amp;"."&amp;Table1[[#This Row],[FirstName]],Fencers!C:G,4,FALSE)</f>
        <v>AUFeC</v>
      </c>
      <c r="J56" s="5" t="str">
        <f>VLOOKUP(Table1[[#This Row],[LastName]]&amp;"."&amp;Table1[[#This Row],[FirstName]],Fencers!C:H,5,FALSE)</f>
        <v>AU</v>
      </c>
      <c r="K56" s="4">
        <f>VLOOKUP(Table1[[#This Row],[LastName]]&amp;"."&amp;Table1[[#This Row],[FirstName]],Fencers!C:G,3,FALSE)</f>
        <v>23</v>
      </c>
      <c r="L56" s="10">
        <v>0</v>
      </c>
      <c r="M56" s="6">
        <f>IF(Table1[[#This Row],[Rank]]="Cancelled",1,IF(Table1[[#This Row],[Rank]]&gt;32,0,IF(L56=0,VLOOKUP(C56,'Ranking Values'!A:C,2,FALSE),VLOOKUP(C56,'Ranking Values'!A:C,3,FALSE))))</f>
        <v>8</v>
      </c>
    </row>
    <row r="57" spans="1:13" x14ac:dyDescent="0.35">
      <c r="A57" s="15" t="s">
        <v>109</v>
      </c>
      <c r="B57" s="15" t="s">
        <v>116</v>
      </c>
      <c r="C57" s="3">
        <v>3</v>
      </c>
      <c r="D57" s="5">
        <v>43905</v>
      </c>
      <c r="E57" s="16" t="s">
        <v>288</v>
      </c>
      <c r="F57" s="15" t="s">
        <v>311</v>
      </c>
      <c r="G57" s="15" t="s">
        <v>292</v>
      </c>
      <c r="H57" s="6" t="str">
        <f>VLOOKUP(Table1[[#This Row],[LastName]]&amp;"."&amp;Table1[[#This Row],[FirstName]],Fencers!C:H,6,FALSE)</f>
        <v>Women</v>
      </c>
      <c r="I57" s="5" t="str">
        <f>VLOOKUP(Table1[[#This Row],[LastName]]&amp;"."&amp;Table1[[#This Row],[FirstName]],Fencers!C:G,4,FALSE)</f>
        <v>ASC</v>
      </c>
      <c r="J57" s="5" t="str">
        <f>VLOOKUP(Table1[[#This Row],[LastName]]&amp;"."&amp;Table1[[#This Row],[FirstName]],Fencers!C:H,5,FALSE)</f>
        <v>AU</v>
      </c>
      <c r="K57" s="4">
        <f>VLOOKUP(Table1[[#This Row],[LastName]]&amp;"."&amp;Table1[[#This Row],[FirstName]],Fencers!C:G,3,FALSE)</f>
        <v>59</v>
      </c>
      <c r="L57" s="10">
        <v>0</v>
      </c>
      <c r="M57" s="6">
        <f>IF(Table1[[#This Row],[Rank]]="Cancelled",1,IF(Table1[[#This Row],[Rank]]&gt;32,0,IF(L57=0,VLOOKUP(C57,'Ranking Values'!A:C,2,FALSE),VLOOKUP(C57,'Ranking Values'!A:C,3,FALSE))))</f>
        <v>8</v>
      </c>
    </row>
    <row r="58" spans="1:13" x14ac:dyDescent="0.35">
      <c r="A58" s="15" t="s">
        <v>22</v>
      </c>
      <c r="B58" s="15" t="s">
        <v>36</v>
      </c>
      <c r="C58" s="3">
        <v>1</v>
      </c>
      <c r="D58" s="5">
        <v>43905</v>
      </c>
      <c r="E58" s="16" t="s">
        <v>288</v>
      </c>
      <c r="F58" s="15" t="s">
        <v>311</v>
      </c>
      <c r="G58" s="15" t="s">
        <v>290</v>
      </c>
      <c r="H58" s="6" t="str">
        <f>VLOOKUP(Table1[[#This Row],[LastName]]&amp;"."&amp;Table1[[#This Row],[FirstName]],Fencers!C:H,6,FALSE)</f>
        <v>Men</v>
      </c>
      <c r="I58" s="5" t="str">
        <f>VLOOKUP(Table1[[#This Row],[LastName]]&amp;"."&amp;Table1[[#This Row],[FirstName]],Fencers!C:G,4,FALSE)</f>
        <v>AHFC</v>
      </c>
      <c r="J58" s="5" t="str">
        <f>VLOOKUP(Table1[[#This Row],[LastName]]&amp;"."&amp;Table1[[#This Row],[FirstName]],Fencers!C:H,5,FALSE)</f>
        <v>AU</v>
      </c>
      <c r="K58" s="4">
        <f>VLOOKUP(Table1[[#This Row],[LastName]]&amp;"."&amp;Table1[[#This Row],[FirstName]],Fencers!C:G,3,FALSE)</f>
        <v>15</v>
      </c>
      <c r="L58" s="10">
        <v>0</v>
      </c>
      <c r="M58" s="6">
        <f>IF(Table1[[#This Row],[Rank]]="Cancelled",1,IF(Table1[[#This Row],[Rank]]&gt;32,0,IF(L58=0,VLOOKUP(C58,'Ranking Values'!A:C,2,FALSE),VLOOKUP(C58,'Ranking Values'!A:C,3,FALSE))))</f>
        <v>10</v>
      </c>
    </row>
    <row r="59" spans="1:13" x14ac:dyDescent="0.35">
      <c r="A59" s="15" t="s">
        <v>148</v>
      </c>
      <c r="B59" s="15" t="s">
        <v>142</v>
      </c>
      <c r="C59" s="3">
        <v>2</v>
      </c>
      <c r="D59" s="5">
        <v>43905</v>
      </c>
      <c r="E59" s="16" t="s">
        <v>288</v>
      </c>
      <c r="F59" s="15" t="s">
        <v>311</v>
      </c>
      <c r="G59" s="15" t="s">
        <v>290</v>
      </c>
      <c r="H59" s="6" t="str">
        <f>VLOOKUP(Table1[[#This Row],[LastName]]&amp;"."&amp;Table1[[#This Row],[FirstName]],Fencers!C:H,6,FALSE)</f>
        <v>Men</v>
      </c>
      <c r="I59" s="5" t="str">
        <f>VLOOKUP(Table1[[#This Row],[LastName]]&amp;"."&amp;Table1[[#This Row],[FirstName]],Fencers!C:G,4,FALSE)</f>
        <v>AUFEC</v>
      </c>
      <c r="J59" s="5" t="str">
        <f>VLOOKUP(Table1[[#This Row],[LastName]]&amp;"."&amp;Table1[[#This Row],[FirstName]],Fencers!C:H,5,FALSE)</f>
        <v>AU</v>
      </c>
      <c r="K59" s="4">
        <f>VLOOKUP(Table1[[#This Row],[LastName]]&amp;"."&amp;Table1[[#This Row],[FirstName]],Fencers!C:G,3,FALSE)</f>
        <v>59</v>
      </c>
      <c r="L59" s="10">
        <v>0</v>
      </c>
      <c r="M59" s="6">
        <f>IF(Table1[[#This Row],[Rank]]="Cancelled",1,IF(Table1[[#This Row],[Rank]]&gt;32,0,IF(L59=0,VLOOKUP(C59,'Ranking Values'!A:C,2,FALSE),VLOOKUP(C59,'Ranking Values'!A:C,3,FALSE))))</f>
        <v>9</v>
      </c>
    </row>
    <row r="60" spans="1:13" x14ac:dyDescent="0.35">
      <c r="A60" s="15" t="s">
        <v>108</v>
      </c>
      <c r="B60" s="15" t="s">
        <v>144</v>
      </c>
      <c r="C60" s="3">
        <v>3</v>
      </c>
      <c r="D60" s="5">
        <v>43905</v>
      </c>
      <c r="E60" s="16" t="s">
        <v>288</v>
      </c>
      <c r="F60" s="15" t="s">
        <v>311</v>
      </c>
      <c r="G60" s="15" t="s">
        <v>290</v>
      </c>
      <c r="H60" s="6" t="str">
        <f>VLOOKUP(Table1[[#This Row],[LastName]]&amp;"."&amp;Table1[[#This Row],[FirstName]],Fencers!C:H,6,FALSE)</f>
        <v>Men</v>
      </c>
      <c r="I60" s="5" t="str">
        <f>VLOOKUP(Table1[[#This Row],[LastName]]&amp;"."&amp;Table1[[#This Row],[FirstName]],Fencers!C:G,4,FALSE)</f>
        <v>ASC</v>
      </c>
      <c r="J60" s="5" t="str">
        <f>VLOOKUP(Table1[[#This Row],[LastName]]&amp;"."&amp;Table1[[#This Row],[FirstName]],Fencers!C:H,5,FALSE)</f>
        <v>AU</v>
      </c>
      <c r="K60" s="4">
        <f>VLOOKUP(Table1[[#This Row],[LastName]]&amp;"."&amp;Table1[[#This Row],[FirstName]],Fencers!C:G,3,FALSE)</f>
        <v>13</v>
      </c>
      <c r="L60" s="10">
        <v>0</v>
      </c>
      <c r="M60" s="6">
        <f>IF(Table1[[#This Row],[Rank]]="Cancelled",1,IF(Table1[[#This Row],[Rank]]&gt;32,0,IF(L60=0,VLOOKUP(C60,'Ranking Values'!A:C,2,FALSE),VLOOKUP(C60,'Ranking Values'!A:C,3,FALSE))))</f>
        <v>8</v>
      </c>
    </row>
    <row r="61" spans="1:13" x14ac:dyDescent="0.35">
      <c r="A61" s="15" t="s">
        <v>91</v>
      </c>
      <c r="B61" s="15" t="s">
        <v>92</v>
      </c>
      <c r="C61" s="3">
        <v>3</v>
      </c>
      <c r="D61" s="5">
        <v>43905</v>
      </c>
      <c r="E61" s="16" t="s">
        <v>288</v>
      </c>
      <c r="F61" s="15" t="s">
        <v>311</v>
      </c>
      <c r="G61" s="15" t="s">
        <v>290</v>
      </c>
      <c r="H61" s="6" t="str">
        <f>VLOOKUP(Table1[[#This Row],[LastName]]&amp;"."&amp;Table1[[#This Row],[FirstName]],Fencers!C:H,6,FALSE)</f>
        <v>Men</v>
      </c>
      <c r="I61" s="5" t="str">
        <f>VLOOKUP(Table1[[#This Row],[LastName]]&amp;"."&amp;Table1[[#This Row],[FirstName]],Fencers!C:G,4,FALSE)</f>
        <v>TPFC</v>
      </c>
      <c r="J61" s="5" t="str">
        <f>VLOOKUP(Table1[[#This Row],[LastName]]&amp;"."&amp;Table1[[#This Row],[FirstName]],Fencers!C:H,5,FALSE)</f>
        <v>AU</v>
      </c>
      <c r="K61" s="4">
        <f>VLOOKUP(Table1[[#This Row],[LastName]]&amp;"."&amp;Table1[[#This Row],[FirstName]],Fencers!C:G,3,FALSE)</f>
        <v>48</v>
      </c>
      <c r="L61" s="10">
        <v>0</v>
      </c>
      <c r="M61" s="6">
        <f>IF(Table1[[#This Row],[Rank]]="Cancelled",1,IF(Table1[[#This Row],[Rank]]&gt;32,0,IF(L61=0,VLOOKUP(C61,'Ranking Values'!A:C,2,FALSE),VLOOKUP(C61,'Ranking Values'!A:C,3,FALSE))))</f>
        <v>8</v>
      </c>
    </row>
    <row r="62" spans="1:13" x14ac:dyDescent="0.35">
      <c r="A62" s="15" t="s">
        <v>312</v>
      </c>
      <c r="B62" s="15" t="s">
        <v>313</v>
      </c>
      <c r="C62" s="3">
        <v>1</v>
      </c>
      <c r="D62" s="5">
        <v>43905</v>
      </c>
      <c r="E62" s="16" t="s">
        <v>288</v>
      </c>
      <c r="F62" s="15" t="s">
        <v>311</v>
      </c>
      <c r="G62" s="15" t="s">
        <v>290</v>
      </c>
      <c r="H62" s="6" t="str">
        <f>VLOOKUP(Table1[[#This Row],[LastName]]&amp;"."&amp;Table1[[#This Row],[FirstName]],Fencers!C:H,6,FALSE)</f>
        <v>Women</v>
      </c>
      <c r="I62" s="5" t="str">
        <f>VLOOKUP(Table1[[#This Row],[LastName]]&amp;"."&amp;Table1[[#This Row],[FirstName]],Fencers!C:G,4,FALSE)</f>
        <v>AUFeC</v>
      </c>
      <c r="J62" s="5" t="str">
        <f>VLOOKUP(Table1[[#This Row],[LastName]]&amp;"."&amp;Table1[[#This Row],[FirstName]],Fencers!C:H,5,FALSE)</f>
        <v>AU</v>
      </c>
      <c r="K62" s="4">
        <f>VLOOKUP(Table1[[#This Row],[LastName]]&amp;"."&amp;Table1[[#This Row],[FirstName]],Fencers!C:G,3,FALSE)</f>
        <v>23</v>
      </c>
      <c r="L62" s="10">
        <v>0</v>
      </c>
      <c r="M62" s="6">
        <f>IF(Table1[[#This Row],[Rank]]="Cancelled",1,IF(Table1[[#This Row],[Rank]]&gt;32,0,IF(L62=0,VLOOKUP(C62,'Ranking Values'!A:C,2,FALSE),VLOOKUP(C62,'Ranking Values'!A:C,3,FALSE))))</f>
        <v>10</v>
      </c>
    </row>
    <row r="63" spans="1:13" x14ac:dyDescent="0.35">
      <c r="A63" s="15" t="s">
        <v>182</v>
      </c>
      <c r="B63" s="15" t="s">
        <v>183</v>
      </c>
      <c r="C63" s="3">
        <v>2</v>
      </c>
      <c r="D63" s="5">
        <v>43905</v>
      </c>
      <c r="E63" s="16" t="s">
        <v>288</v>
      </c>
      <c r="F63" s="15" t="s">
        <v>311</v>
      </c>
      <c r="G63" s="15" t="s">
        <v>290</v>
      </c>
      <c r="H63" s="6" t="str">
        <f>VLOOKUP(Table1[[#This Row],[LastName]]&amp;"."&amp;Table1[[#This Row],[FirstName]],Fencers!C:H,6,FALSE)</f>
        <v>Women</v>
      </c>
      <c r="I63" s="5" t="str">
        <f>VLOOKUP(Table1[[#This Row],[LastName]]&amp;"."&amp;Table1[[#This Row],[FirstName]],Fencers!C:G,4,FALSE)</f>
        <v>CSFC</v>
      </c>
      <c r="J63" s="5" t="str">
        <f>VLOOKUP(Table1[[#This Row],[LastName]]&amp;"."&amp;Table1[[#This Row],[FirstName]],Fencers!C:H,5,FALSE)</f>
        <v>AU</v>
      </c>
      <c r="K63" s="4">
        <f>VLOOKUP(Table1[[#This Row],[LastName]]&amp;"."&amp;Table1[[#This Row],[FirstName]],Fencers!C:G,3,FALSE)</f>
        <v>16</v>
      </c>
      <c r="L63" s="10">
        <v>0</v>
      </c>
      <c r="M63" s="6">
        <f>IF(Table1[[#This Row],[Rank]]="Cancelled",1,IF(Table1[[#This Row],[Rank]]&gt;32,0,IF(L63=0,VLOOKUP(C63,'Ranking Values'!A:C,2,FALSE),VLOOKUP(C63,'Ranking Values'!A:C,3,FALSE))))</f>
        <v>9</v>
      </c>
    </row>
    <row r="64" spans="1:13" x14ac:dyDescent="0.35">
      <c r="A64" s="15" t="s">
        <v>200</v>
      </c>
      <c r="B64" s="15" t="s">
        <v>201</v>
      </c>
      <c r="C64" s="3">
        <v>3</v>
      </c>
      <c r="D64" s="5">
        <v>43905</v>
      </c>
      <c r="E64" s="16" t="s">
        <v>288</v>
      </c>
      <c r="F64" s="15" t="s">
        <v>311</v>
      </c>
      <c r="G64" s="15" t="s">
        <v>290</v>
      </c>
      <c r="H64" s="6" t="str">
        <f>VLOOKUP(Table1[[#This Row],[LastName]]&amp;"."&amp;Table1[[#This Row],[FirstName]],Fencers!C:H,6,FALSE)</f>
        <v>Women</v>
      </c>
      <c r="I64" s="5" t="str">
        <f>VLOOKUP(Table1[[#This Row],[LastName]]&amp;"."&amp;Table1[[#This Row],[FirstName]],Fencers!C:G,4,FALSE)</f>
        <v>CSFC</v>
      </c>
      <c r="J64" s="5" t="str">
        <f>VLOOKUP(Table1[[#This Row],[LastName]]&amp;"."&amp;Table1[[#This Row],[FirstName]],Fencers!C:H,5,FALSE)</f>
        <v>AU</v>
      </c>
      <c r="K64" s="4">
        <f>VLOOKUP(Table1[[#This Row],[LastName]]&amp;"."&amp;Table1[[#This Row],[FirstName]],Fencers!C:G,3,FALSE)</f>
        <v>17</v>
      </c>
      <c r="L64" s="10">
        <v>0</v>
      </c>
      <c r="M64" s="6">
        <f>IF(Table1[[#This Row],[Rank]]="Cancelled",1,IF(Table1[[#This Row],[Rank]]&gt;32,0,IF(L64=0,VLOOKUP(C64,'Ranking Values'!A:C,2,FALSE),VLOOKUP(C64,'Ranking Values'!A:C,3,FALSE))))</f>
        <v>8</v>
      </c>
    </row>
    <row r="65" spans="1:13" x14ac:dyDescent="0.35">
      <c r="A65" s="15" t="s">
        <v>32</v>
      </c>
      <c r="B65" s="15" t="s">
        <v>49</v>
      </c>
      <c r="C65" s="3">
        <v>1</v>
      </c>
      <c r="D65" s="5">
        <v>43905</v>
      </c>
      <c r="E65" s="16" t="s">
        <v>288</v>
      </c>
      <c r="F65" s="15" t="s">
        <v>311</v>
      </c>
      <c r="G65" s="15" t="s">
        <v>319</v>
      </c>
      <c r="H65" s="6" t="str">
        <f>VLOOKUP(Table1[[#This Row],[LastName]]&amp;"."&amp;Table1[[#This Row],[FirstName]],Fencers!C:H,6,FALSE)</f>
        <v>Men</v>
      </c>
      <c r="I65" s="5" t="str">
        <f>VLOOKUP(Table1[[#This Row],[LastName]]&amp;"."&amp;Table1[[#This Row],[FirstName]],Fencers!C:G,4,FALSE)</f>
        <v>CSFC</v>
      </c>
      <c r="J65" s="5" t="str">
        <f>VLOOKUP(Table1[[#This Row],[LastName]]&amp;"."&amp;Table1[[#This Row],[FirstName]],Fencers!C:H,5,FALSE)</f>
        <v>AU</v>
      </c>
      <c r="K65" s="4">
        <f>VLOOKUP(Table1[[#This Row],[LastName]]&amp;"."&amp;Table1[[#This Row],[FirstName]],Fencers!C:G,3,FALSE)</f>
        <v>16</v>
      </c>
      <c r="L65" s="10">
        <v>0</v>
      </c>
      <c r="M65" s="6">
        <f>IF(Table1[[#This Row],[Rank]]="Cancelled",1,IF(Table1[[#This Row],[Rank]]&gt;32,0,IF(L65=0,VLOOKUP(C65,'Ranking Values'!A:C,2,FALSE),VLOOKUP(C65,'Ranking Values'!A:C,3,FALSE))))</f>
        <v>10</v>
      </c>
    </row>
    <row r="66" spans="1:13" x14ac:dyDescent="0.35">
      <c r="A66" s="15" t="s">
        <v>24</v>
      </c>
      <c r="B66" s="15" t="s">
        <v>39</v>
      </c>
      <c r="C66" s="3">
        <v>3</v>
      </c>
      <c r="D66" s="5">
        <v>43905</v>
      </c>
      <c r="E66" s="16" t="s">
        <v>288</v>
      </c>
      <c r="F66" s="15" t="s">
        <v>311</v>
      </c>
      <c r="G66" s="15" t="s">
        <v>319</v>
      </c>
      <c r="H66" s="6" t="str">
        <f>VLOOKUP(Table1[[#This Row],[LastName]]&amp;"."&amp;Table1[[#This Row],[FirstName]],Fencers!C:H,6,FALSE)</f>
        <v>Men</v>
      </c>
      <c r="I66" s="5" t="str">
        <f>VLOOKUP(Table1[[#This Row],[LastName]]&amp;"."&amp;Table1[[#This Row],[FirstName]],Fencers!C:G,4,FALSE)</f>
        <v>CSFC</v>
      </c>
      <c r="J66" s="5" t="str">
        <f>VLOOKUP(Table1[[#This Row],[LastName]]&amp;"."&amp;Table1[[#This Row],[FirstName]],Fencers!C:H,5,FALSE)</f>
        <v>AU</v>
      </c>
      <c r="K66" s="4">
        <f>VLOOKUP(Table1[[#This Row],[LastName]]&amp;"."&amp;Table1[[#This Row],[FirstName]],Fencers!C:G,3,FALSE)</f>
        <v>17</v>
      </c>
      <c r="L66" s="10">
        <v>0</v>
      </c>
      <c r="M66" s="6">
        <f>IF(Table1[[#This Row],[Rank]]="Cancelled",1,IF(Table1[[#This Row],[Rank]]&gt;32,0,IF(L66=0,VLOOKUP(C66,'Ranking Values'!A:C,2,FALSE),VLOOKUP(C66,'Ranking Values'!A:C,3,FALSE))))</f>
        <v>8</v>
      </c>
    </row>
    <row r="67" spans="1:13" x14ac:dyDescent="0.35">
      <c r="A67" s="15" t="s">
        <v>24</v>
      </c>
      <c r="B67" s="15" t="s">
        <v>114</v>
      </c>
      <c r="C67" s="3">
        <v>3</v>
      </c>
      <c r="D67" s="5">
        <v>43905</v>
      </c>
      <c r="E67" s="16" t="s">
        <v>288</v>
      </c>
      <c r="F67" s="15" t="s">
        <v>311</v>
      </c>
      <c r="G67" s="15" t="s">
        <v>319</v>
      </c>
      <c r="H67" s="6" t="str">
        <f>VLOOKUP(Table1[[#This Row],[LastName]]&amp;"."&amp;Table1[[#This Row],[FirstName]],Fencers!C:H,6,FALSE)</f>
        <v>Men</v>
      </c>
      <c r="I67" s="5" t="str">
        <f>VLOOKUP(Table1[[#This Row],[LastName]]&amp;"."&amp;Table1[[#This Row],[FirstName]],Fencers!C:G,4,FALSE)</f>
        <v>CSFC</v>
      </c>
      <c r="J67" s="5" t="str">
        <f>VLOOKUP(Table1[[#This Row],[LastName]]&amp;"."&amp;Table1[[#This Row],[FirstName]],Fencers!C:H,5,FALSE)</f>
        <v>AU</v>
      </c>
      <c r="K67" s="4">
        <f>VLOOKUP(Table1[[#This Row],[LastName]]&amp;"."&amp;Table1[[#This Row],[FirstName]],Fencers!C:G,3,FALSE)</f>
        <v>63</v>
      </c>
      <c r="L67" s="10">
        <v>0</v>
      </c>
      <c r="M67" s="6">
        <f>IF(Table1[[#This Row],[Rank]]="Cancelled",1,IF(Table1[[#This Row],[Rank]]&gt;32,0,IF(L67=0,VLOOKUP(C67,'Ranking Values'!A:C,2,FALSE),VLOOKUP(C67,'Ranking Values'!A:C,3,FALSE))))</f>
        <v>8</v>
      </c>
    </row>
    <row r="68" spans="1:13" x14ac:dyDescent="0.35">
      <c r="A68" s="15" t="s">
        <v>79</v>
      </c>
      <c r="B68" s="15" t="s">
        <v>80</v>
      </c>
      <c r="C68" s="3">
        <v>5</v>
      </c>
      <c r="D68" s="5">
        <v>43905</v>
      </c>
      <c r="E68" s="16" t="s">
        <v>288</v>
      </c>
      <c r="F68" s="15" t="s">
        <v>311</v>
      </c>
      <c r="G68" s="15" t="s">
        <v>319</v>
      </c>
      <c r="H68" s="6" t="str">
        <f>VLOOKUP(Table1[[#This Row],[LastName]]&amp;"."&amp;Table1[[#This Row],[FirstName]],Fencers!C:H,6,FALSE)</f>
        <v>Men</v>
      </c>
      <c r="I68" s="5" t="str">
        <f>VLOOKUP(Table1[[#This Row],[LastName]]&amp;"."&amp;Table1[[#This Row],[FirstName]],Fencers!C:G,4,FALSE)</f>
        <v>CSFC</v>
      </c>
      <c r="J68" s="5" t="str">
        <f>VLOOKUP(Table1[[#This Row],[LastName]]&amp;"."&amp;Table1[[#This Row],[FirstName]],Fencers!C:H,5,FALSE)</f>
        <v>AU</v>
      </c>
      <c r="K68" s="4">
        <f>VLOOKUP(Table1[[#This Row],[LastName]]&amp;"."&amp;Table1[[#This Row],[FirstName]],Fencers!C:G,3,FALSE)</f>
        <v>16</v>
      </c>
      <c r="L68" s="10">
        <v>0</v>
      </c>
      <c r="M68" s="6">
        <f>IF(Table1[[#This Row],[Rank]]="Cancelled",1,IF(Table1[[#This Row],[Rank]]&gt;32,0,IF(L68=0,VLOOKUP(C68,'Ranking Values'!A:C,2,FALSE),VLOOKUP(C68,'Ranking Values'!A:C,3,FALSE))))</f>
        <v>6</v>
      </c>
    </row>
    <row r="69" spans="1:13" x14ac:dyDescent="0.35">
      <c r="A69" s="15" t="s">
        <v>25</v>
      </c>
      <c r="B69" s="15" t="s">
        <v>40</v>
      </c>
      <c r="C69" s="3">
        <v>6</v>
      </c>
      <c r="D69" s="5">
        <v>43905</v>
      </c>
      <c r="E69" s="16" t="s">
        <v>288</v>
      </c>
      <c r="F69" s="15" t="s">
        <v>311</v>
      </c>
      <c r="G69" s="15" t="s">
        <v>319</v>
      </c>
      <c r="H69" s="6" t="str">
        <f>VLOOKUP(Table1[[#This Row],[LastName]]&amp;"."&amp;Table1[[#This Row],[FirstName]],Fencers!C:H,6,FALSE)</f>
        <v>Men</v>
      </c>
      <c r="I69" s="5" t="str">
        <f>VLOOKUP(Table1[[#This Row],[LastName]]&amp;"."&amp;Table1[[#This Row],[FirstName]],Fencers!C:G,4,FALSE)</f>
        <v>CSFC</v>
      </c>
      <c r="J69" s="5" t="str">
        <f>VLOOKUP(Table1[[#This Row],[LastName]]&amp;"."&amp;Table1[[#This Row],[FirstName]],Fencers!C:H,5,FALSE)</f>
        <v>AU</v>
      </c>
      <c r="K69" s="4">
        <f>VLOOKUP(Table1[[#This Row],[LastName]]&amp;"."&amp;Table1[[#This Row],[FirstName]],Fencers!C:G,3,FALSE)</f>
        <v>41</v>
      </c>
      <c r="L69" s="10">
        <v>0</v>
      </c>
      <c r="M69" s="6">
        <f>IF(Table1[[#This Row],[Rank]]="Cancelled",1,IF(Table1[[#This Row],[Rank]]&gt;32,0,IF(L69=0,VLOOKUP(C69,'Ranking Values'!A:C,2,FALSE),VLOOKUP(C69,'Ranking Values'!A:C,3,FALSE))))</f>
        <v>5</v>
      </c>
    </row>
    <row r="70" spans="1:13" x14ac:dyDescent="0.35">
      <c r="A70" s="15" t="s">
        <v>154</v>
      </c>
      <c r="B70" s="15" t="s">
        <v>158</v>
      </c>
      <c r="C70" s="3">
        <v>7</v>
      </c>
      <c r="D70" s="5">
        <v>43905</v>
      </c>
      <c r="E70" s="16" t="s">
        <v>288</v>
      </c>
      <c r="F70" s="15" t="s">
        <v>311</v>
      </c>
      <c r="G70" s="15" t="s">
        <v>319</v>
      </c>
      <c r="H70" s="6" t="str">
        <f>VLOOKUP(Table1[[#This Row],[LastName]]&amp;"."&amp;Table1[[#This Row],[FirstName]],Fencers!C:H,6,FALSE)</f>
        <v>Men</v>
      </c>
      <c r="I70" s="5" t="str">
        <f>VLOOKUP(Table1[[#This Row],[LastName]]&amp;"."&amp;Table1[[#This Row],[FirstName]],Fencers!C:G,4,FALSE)</f>
        <v>TPFC</v>
      </c>
      <c r="J70" s="5" t="str">
        <f>VLOOKUP(Table1[[#This Row],[LastName]]&amp;"."&amp;Table1[[#This Row],[FirstName]],Fencers!C:H,5,FALSE)</f>
        <v>AU</v>
      </c>
      <c r="K70" s="4">
        <f>VLOOKUP(Table1[[#This Row],[LastName]]&amp;"."&amp;Table1[[#This Row],[FirstName]],Fencers!C:G,3,FALSE)</f>
        <v>74</v>
      </c>
      <c r="L70" s="10">
        <v>0</v>
      </c>
      <c r="M70" s="6">
        <f>IF(Table1[[#This Row],[Rank]]="Cancelled",1,IF(Table1[[#This Row],[Rank]]&gt;32,0,IF(L70=0,VLOOKUP(C70,'Ranking Values'!A:C,2,FALSE),VLOOKUP(C70,'Ranking Values'!A:C,3,FALSE))))</f>
        <v>4</v>
      </c>
    </row>
    <row r="71" spans="1:13" x14ac:dyDescent="0.35">
      <c r="A71" s="15" t="s">
        <v>69</v>
      </c>
      <c r="B71" s="15" t="s">
        <v>70</v>
      </c>
      <c r="C71" s="3">
        <v>2</v>
      </c>
      <c r="D71" s="5">
        <v>43905</v>
      </c>
      <c r="E71" s="16" t="s">
        <v>288</v>
      </c>
      <c r="F71" s="15" t="s">
        <v>311</v>
      </c>
      <c r="G71" s="15" t="s">
        <v>319</v>
      </c>
      <c r="H71" s="6" t="str">
        <f>VLOOKUP(Table1[[#This Row],[LastName]]&amp;"."&amp;Table1[[#This Row],[FirstName]],Fencers!C:H,6,FALSE)</f>
        <v>Women</v>
      </c>
      <c r="I71" s="5" t="str">
        <f>VLOOKUP(Table1[[#This Row],[LastName]]&amp;"."&amp;Table1[[#This Row],[FirstName]],Fencers!C:G,4,FALSE)</f>
        <v>ASC</v>
      </c>
      <c r="J71" s="5" t="str">
        <f>VLOOKUP(Table1[[#This Row],[LastName]]&amp;"."&amp;Table1[[#This Row],[FirstName]],Fencers!C:H,5,FALSE)</f>
        <v>AU</v>
      </c>
      <c r="K71" s="4">
        <f>VLOOKUP(Table1[[#This Row],[LastName]]&amp;"."&amp;Table1[[#This Row],[FirstName]],Fencers!C:G,3,FALSE)</f>
        <v>17</v>
      </c>
      <c r="L71" s="10">
        <v>0</v>
      </c>
      <c r="M71" s="6">
        <f>IF(Table1[[#This Row],[Rank]]="Cancelled",1,IF(Table1[[#This Row],[Rank]]&gt;32,0,IF(L71=0,VLOOKUP(C71,'Ranking Values'!A:C,2,FALSE),VLOOKUP(C71,'Ranking Values'!A:C,3,FALSE))))</f>
        <v>9</v>
      </c>
    </row>
    <row r="72" spans="1:13" x14ac:dyDescent="0.35">
      <c r="A72" s="15" t="s">
        <v>58</v>
      </c>
      <c r="B72" s="15" t="s">
        <v>60</v>
      </c>
      <c r="C72" s="3">
        <v>1</v>
      </c>
      <c r="D72" s="5">
        <v>43905</v>
      </c>
      <c r="E72" s="16" t="s">
        <v>288</v>
      </c>
      <c r="F72" s="15" t="s">
        <v>320</v>
      </c>
      <c r="G72" s="15" t="s">
        <v>292</v>
      </c>
      <c r="H72" s="6" t="str">
        <f>VLOOKUP(Table1[[#This Row],[LastName]]&amp;"."&amp;Table1[[#This Row],[FirstName]],Fencers!C:H,6,FALSE)</f>
        <v>Men</v>
      </c>
      <c r="I72" s="5" t="str">
        <f>VLOOKUP(Table1[[#This Row],[LastName]]&amp;"."&amp;Table1[[#This Row],[FirstName]],Fencers!C:G,4,FALSE)</f>
        <v>AHFC</v>
      </c>
      <c r="J72" s="5" t="str">
        <f>VLOOKUP(Table1[[#This Row],[LastName]]&amp;"."&amp;Table1[[#This Row],[FirstName]],Fencers!C:H,5,FALSE)</f>
        <v>AU</v>
      </c>
      <c r="K72" s="4">
        <f>VLOOKUP(Table1[[#This Row],[LastName]]&amp;"."&amp;Table1[[#This Row],[FirstName]],Fencers!C:G,3,FALSE)</f>
        <v>66</v>
      </c>
      <c r="L72" s="10">
        <v>0</v>
      </c>
      <c r="M72" s="6">
        <f>IF(Table1[[#This Row],[Rank]]="Cancelled",1,IF(Table1[[#This Row],[Rank]]&gt;32,0,IF(L72=0,VLOOKUP(C72,'Ranking Values'!A:C,2,FALSE),VLOOKUP(C72,'Ranking Values'!A:C,3,FALSE))))</f>
        <v>10</v>
      </c>
    </row>
    <row r="73" spans="1:13" x14ac:dyDescent="0.35">
      <c r="A73" s="15" t="s">
        <v>62</v>
      </c>
      <c r="B73" s="15" t="s">
        <v>64</v>
      </c>
      <c r="C73" s="3">
        <v>2</v>
      </c>
      <c r="D73" s="5">
        <v>43905</v>
      </c>
      <c r="E73" s="16" t="s">
        <v>288</v>
      </c>
      <c r="F73" s="15" t="s">
        <v>320</v>
      </c>
      <c r="G73" s="15" t="s">
        <v>292</v>
      </c>
      <c r="H73" s="6" t="str">
        <f>VLOOKUP(Table1[[#This Row],[LastName]]&amp;"."&amp;Table1[[#This Row],[FirstName]],Fencers!C:H,6,FALSE)</f>
        <v>Men</v>
      </c>
      <c r="I73" s="5" t="str">
        <f>VLOOKUP(Table1[[#This Row],[LastName]]&amp;"."&amp;Table1[[#This Row],[FirstName]],Fencers!C:G,4,FALSE)</f>
        <v>CSFC</v>
      </c>
      <c r="J73" s="5" t="str">
        <f>VLOOKUP(Table1[[#This Row],[LastName]]&amp;"."&amp;Table1[[#This Row],[FirstName]],Fencers!C:H,5,FALSE)</f>
        <v>AU</v>
      </c>
      <c r="K73" s="4">
        <f>VLOOKUP(Table1[[#This Row],[LastName]]&amp;"."&amp;Table1[[#This Row],[FirstName]],Fencers!C:G,3,FALSE)</f>
        <v>46</v>
      </c>
      <c r="L73" s="10">
        <v>0</v>
      </c>
      <c r="M73" s="6">
        <f>IF(Table1[[#This Row],[Rank]]="Cancelled",1,IF(Table1[[#This Row],[Rank]]&gt;32,0,IF(L73=0,VLOOKUP(C73,'Ranking Values'!A:C,2,FALSE),VLOOKUP(C73,'Ranking Values'!A:C,3,FALSE))))</f>
        <v>9</v>
      </c>
    </row>
    <row r="74" spans="1:13" x14ac:dyDescent="0.35">
      <c r="A74" s="15" t="s">
        <v>69</v>
      </c>
      <c r="B74" s="15" t="s">
        <v>317</v>
      </c>
      <c r="C74" s="3">
        <v>3</v>
      </c>
      <c r="D74" s="5">
        <v>43905</v>
      </c>
      <c r="E74" s="16" t="s">
        <v>288</v>
      </c>
      <c r="F74" s="15" t="s">
        <v>320</v>
      </c>
      <c r="G74" s="15" t="s">
        <v>292</v>
      </c>
      <c r="H74" s="6" t="str">
        <f>VLOOKUP(Table1[[#This Row],[LastName]]&amp;"."&amp;Table1[[#This Row],[FirstName]],Fencers!C:H,6,FALSE)</f>
        <v>Men</v>
      </c>
      <c r="I74" s="5" t="str">
        <f>VLOOKUP(Table1[[#This Row],[LastName]]&amp;"."&amp;Table1[[#This Row],[FirstName]],Fencers!C:G,4,FALSE)</f>
        <v>IND</v>
      </c>
      <c r="J74" s="5" t="str">
        <f>VLOOKUP(Table1[[#This Row],[LastName]]&amp;"."&amp;Table1[[#This Row],[FirstName]],Fencers!C:H,5,FALSE)</f>
        <v>AU</v>
      </c>
      <c r="K74" s="4">
        <f>VLOOKUP(Table1[[#This Row],[LastName]]&amp;"."&amp;Table1[[#This Row],[FirstName]],Fencers!C:G,3,FALSE)</f>
        <v>51</v>
      </c>
      <c r="L74" s="10">
        <v>0</v>
      </c>
      <c r="M74" s="6">
        <f>IF(Table1[[#This Row],[Rank]]="Cancelled",1,IF(Table1[[#This Row],[Rank]]&gt;32,0,IF(L74=0,VLOOKUP(C74,'Ranking Values'!A:C,2,FALSE),VLOOKUP(C74,'Ranking Values'!A:C,3,FALSE))))</f>
        <v>8</v>
      </c>
    </row>
    <row r="75" spans="1:13" x14ac:dyDescent="0.35">
      <c r="A75" s="15" t="s">
        <v>31</v>
      </c>
      <c r="B75" s="15" t="s">
        <v>46</v>
      </c>
      <c r="C75" s="3">
        <v>3</v>
      </c>
      <c r="D75" s="5">
        <v>43905</v>
      </c>
      <c r="E75" s="16" t="s">
        <v>288</v>
      </c>
      <c r="F75" s="15" t="s">
        <v>320</v>
      </c>
      <c r="G75" s="15" t="s">
        <v>292</v>
      </c>
      <c r="H75" s="6" t="str">
        <f>VLOOKUP(Table1[[#This Row],[LastName]]&amp;"."&amp;Table1[[#This Row],[FirstName]],Fencers!C:H,6,FALSE)</f>
        <v>Men</v>
      </c>
      <c r="I75" s="5" t="str">
        <f>VLOOKUP(Table1[[#This Row],[LastName]]&amp;"."&amp;Table1[[#This Row],[FirstName]],Fencers!C:G,4,FALSE)</f>
        <v>AHFC</v>
      </c>
      <c r="J75" s="5" t="str">
        <f>VLOOKUP(Table1[[#This Row],[LastName]]&amp;"."&amp;Table1[[#This Row],[FirstName]],Fencers!C:H,5,FALSE)</f>
        <v>AU</v>
      </c>
      <c r="K75" s="4">
        <f>VLOOKUP(Table1[[#This Row],[LastName]]&amp;"."&amp;Table1[[#This Row],[FirstName]],Fencers!C:G,3,FALSE)</f>
        <v>43</v>
      </c>
      <c r="L75" s="10">
        <v>0</v>
      </c>
      <c r="M75" s="6">
        <f>IF(Table1[[#This Row],[Rank]]="Cancelled",1,IF(Table1[[#This Row],[Rank]]&gt;32,0,IF(L75=0,VLOOKUP(C75,'Ranking Values'!A:C,2,FALSE),VLOOKUP(C75,'Ranking Values'!A:C,3,FALSE))))</f>
        <v>8</v>
      </c>
    </row>
    <row r="76" spans="1:13" x14ac:dyDescent="0.35">
      <c r="A76" s="15" t="s">
        <v>108</v>
      </c>
      <c r="B76" s="15" t="s">
        <v>115</v>
      </c>
      <c r="C76" s="3">
        <v>5</v>
      </c>
      <c r="D76" s="5">
        <v>43905</v>
      </c>
      <c r="E76" s="16" t="s">
        <v>288</v>
      </c>
      <c r="F76" s="15" t="s">
        <v>320</v>
      </c>
      <c r="G76" s="15" t="s">
        <v>292</v>
      </c>
      <c r="H76" s="6" t="str">
        <f>VLOOKUP(Table1[[#This Row],[LastName]]&amp;"."&amp;Table1[[#This Row],[FirstName]],Fencers!C:H,6,FALSE)</f>
        <v>Men</v>
      </c>
      <c r="I76" s="5" t="str">
        <f>VLOOKUP(Table1[[#This Row],[LastName]]&amp;"."&amp;Table1[[#This Row],[FirstName]],Fencers!C:G,4,FALSE)</f>
        <v>ASC</v>
      </c>
      <c r="J76" s="5" t="str">
        <f>VLOOKUP(Table1[[#This Row],[LastName]]&amp;"."&amp;Table1[[#This Row],[FirstName]],Fencers!C:H,5,FALSE)</f>
        <v>AU</v>
      </c>
      <c r="K76" s="4">
        <f>VLOOKUP(Table1[[#This Row],[LastName]]&amp;"."&amp;Table1[[#This Row],[FirstName]],Fencers!C:G,3,FALSE)</f>
        <v>49</v>
      </c>
      <c r="L76" s="10">
        <v>0</v>
      </c>
      <c r="M76" s="6">
        <f>IF(Table1[[#This Row],[Rank]]="Cancelled",1,IF(Table1[[#This Row],[Rank]]&gt;32,0,IF(L76=0,VLOOKUP(C76,'Ranking Values'!A:C,2,FALSE),VLOOKUP(C76,'Ranking Values'!A:C,3,FALSE))))</f>
        <v>6</v>
      </c>
    </row>
    <row r="77" spans="1:13" x14ac:dyDescent="0.35">
      <c r="A77" s="15" t="s">
        <v>160</v>
      </c>
      <c r="B77" s="15" t="s">
        <v>161</v>
      </c>
      <c r="C77" s="3">
        <v>6</v>
      </c>
      <c r="D77" s="5">
        <v>43905</v>
      </c>
      <c r="E77" s="16" t="s">
        <v>288</v>
      </c>
      <c r="F77" s="15" t="s">
        <v>320</v>
      </c>
      <c r="G77" s="15" t="s">
        <v>292</v>
      </c>
      <c r="H77" s="6" t="str">
        <f>VLOOKUP(Table1[[#This Row],[LastName]]&amp;"."&amp;Table1[[#This Row],[FirstName]],Fencers!C:H,6,FALSE)</f>
        <v>Men</v>
      </c>
      <c r="I77" s="5" t="str">
        <f>VLOOKUP(Table1[[#This Row],[LastName]]&amp;"."&amp;Table1[[#This Row],[FirstName]],Fencers!C:G,4,FALSE)</f>
        <v>ASC</v>
      </c>
      <c r="J77" s="5" t="str">
        <f>VLOOKUP(Table1[[#This Row],[LastName]]&amp;"."&amp;Table1[[#This Row],[FirstName]],Fencers!C:H,5,FALSE)</f>
        <v>AU</v>
      </c>
      <c r="K77" s="4">
        <f>VLOOKUP(Table1[[#This Row],[LastName]]&amp;"."&amp;Table1[[#This Row],[FirstName]],Fencers!C:G,3,FALSE)</f>
        <v>47</v>
      </c>
      <c r="L77" s="10">
        <v>0</v>
      </c>
      <c r="M77" s="6">
        <f>IF(Table1[[#This Row],[Rank]]="Cancelled",1,IF(Table1[[#This Row],[Rank]]&gt;32,0,IF(L77=0,VLOOKUP(C77,'Ranking Values'!A:C,2,FALSE),VLOOKUP(C77,'Ranking Values'!A:C,3,FALSE))))</f>
        <v>5</v>
      </c>
    </row>
    <row r="78" spans="1:13" x14ac:dyDescent="0.35">
      <c r="A78" s="15" t="s">
        <v>127</v>
      </c>
      <c r="B78" s="15" t="s">
        <v>49</v>
      </c>
      <c r="C78" s="3">
        <v>7</v>
      </c>
      <c r="D78" s="5">
        <v>43905</v>
      </c>
      <c r="E78" s="16" t="s">
        <v>288</v>
      </c>
      <c r="F78" s="15" t="s">
        <v>320</v>
      </c>
      <c r="G78" s="15" t="s">
        <v>292</v>
      </c>
      <c r="H78" s="6" t="str">
        <f>VLOOKUP(Table1[[#This Row],[LastName]]&amp;"."&amp;Table1[[#This Row],[FirstName]],Fencers!C:H,6,FALSE)</f>
        <v>Men</v>
      </c>
      <c r="I78" s="5" t="str">
        <f>VLOOKUP(Table1[[#This Row],[LastName]]&amp;"."&amp;Table1[[#This Row],[FirstName]],Fencers!C:G,4,FALSE)</f>
        <v>ASC</v>
      </c>
      <c r="J78" s="5" t="str">
        <f>VLOOKUP(Table1[[#This Row],[LastName]]&amp;"."&amp;Table1[[#This Row],[FirstName]],Fencers!C:H,5,FALSE)</f>
        <v>AU</v>
      </c>
      <c r="K78" s="4">
        <f>VLOOKUP(Table1[[#This Row],[LastName]]&amp;"."&amp;Table1[[#This Row],[FirstName]],Fencers!C:G,3,FALSE)</f>
        <v>48</v>
      </c>
      <c r="L78" s="10">
        <v>0</v>
      </c>
      <c r="M78" s="6">
        <f>IF(Table1[[#This Row],[Rank]]="Cancelled",1,IF(Table1[[#This Row],[Rank]]&gt;32,0,IF(L78=0,VLOOKUP(C78,'Ranking Values'!A:C,2,FALSE),VLOOKUP(C78,'Ranking Values'!A:C,3,FALSE))))</f>
        <v>4</v>
      </c>
    </row>
    <row r="79" spans="1:13" x14ac:dyDescent="0.35">
      <c r="A79" s="15" t="s">
        <v>154</v>
      </c>
      <c r="B79" s="15" t="s">
        <v>158</v>
      </c>
      <c r="C79" s="3">
        <v>8</v>
      </c>
      <c r="D79" s="5">
        <v>43905</v>
      </c>
      <c r="E79" s="16" t="s">
        <v>288</v>
      </c>
      <c r="F79" s="15" t="s">
        <v>320</v>
      </c>
      <c r="G79" s="15" t="s">
        <v>292</v>
      </c>
      <c r="H79" s="6" t="str">
        <f>VLOOKUP(Table1[[#This Row],[LastName]]&amp;"."&amp;Table1[[#This Row],[FirstName]],Fencers!C:H,6,FALSE)</f>
        <v>Men</v>
      </c>
      <c r="I79" s="5" t="str">
        <f>VLOOKUP(Table1[[#This Row],[LastName]]&amp;"."&amp;Table1[[#This Row],[FirstName]],Fencers!C:G,4,FALSE)</f>
        <v>TPFC</v>
      </c>
      <c r="J79" s="5" t="str">
        <f>VLOOKUP(Table1[[#This Row],[LastName]]&amp;"."&amp;Table1[[#This Row],[FirstName]],Fencers!C:H,5,FALSE)</f>
        <v>AU</v>
      </c>
      <c r="K79" s="4">
        <f>VLOOKUP(Table1[[#This Row],[LastName]]&amp;"."&amp;Table1[[#This Row],[FirstName]],Fencers!C:G,3,FALSE)</f>
        <v>74</v>
      </c>
      <c r="L79" s="10">
        <v>0</v>
      </c>
      <c r="M79" s="6">
        <f>IF(Table1[[#This Row],[Rank]]="Cancelled",1,IF(Table1[[#This Row],[Rank]]&gt;32,0,IF(L79=0,VLOOKUP(C79,'Ranking Values'!A:C,2,FALSE),VLOOKUP(C79,'Ranking Values'!A:C,3,FALSE))))</f>
        <v>3</v>
      </c>
    </row>
    <row r="80" spans="1:13" x14ac:dyDescent="0.35">
      <c r="A80" s="15" t="s">
        <v>62</v>
      </c>
      <c r="B80" s="15" t="s">
        <v>65</v>
      </c>
      <c r="C80" s="3">
        <v>1</v>
      </c>
      <c r="D80" s="5">
        <v>43905</v>
      </c>
      <c r="E80" s="16" t="s">
        <v>288</v>
      </c>
      <c r="F80" s="15" t="s">
        <v>320</v>
      </c>
      <c r="G80" s="15" t="s">
        <v>292</v>
      </c>
      <c r="H80" s="6" t="str">
        <f>VLOOKUP(Table1[[#This Row],[LastName]]&amp;"."&amp;Table1[[#This Row],[FirstName]],Fencers!C:H,6,FALSE)</f>
        <v>Women</v>
      </c>
      <c r="I80" s="5" t="str">
        <f>VLOOKUP(Table1[[#This Row],[LastName]]&amp;"."&amp;Table1[[#This Row],[FirstName]],Fencers!C:G,4,FALSE)</f>
        <v>CSFC</v>
      </c>
      <c r="J80" s="5" t="str">
        <f>VLOOKUP(Table1[[#This Row],[LastName]]&amp;"."&amp;Table1[[#This Row],[FirstName]],Fencers!C:H,5,FALSE)</f>
        <v>AU</v>
      </c>
      <c r="K80" s="4">
        <f>VLOOKUP(Table1[[#This Row],[LastName]]&amp;"."&amp;Table1[[#This Row],[FirstName]],Fencers!C:G,3,FALSE)</f>
        <v>44</v>
      </c>
      <c r="L80" s="10">
        <v>0</v>
      </c>
      <c r="M80" s="6">
        <f>IF(Table1[[#This Row],[Rank]]="Cancelled",1,IF(Table1[[#This Row],[Rank]]&gt;32,0,IF(L80=0,VLOOKUP(C80,'Ranking Values'!A:C,2,FALSE),VLOOKUP(C80,'Ranking Values'!A:C,3,FALSE))))</f>
        <v>10</v>
      </c>
    </row>
    <row r="81" spans="1:13" x14ac:dyDescent="0.35">
      <c r="A81" s="15" t="s">
        <v>23</v>
      </c>
      <c r="B81" s="15" t="s">
        <v>37</v>
      </c>
      <c r="C81" s="3">
        <v>2</v>
      </c>
      <c r="D81" s="5">
        <v>43905</v>
      </c>
      <c r="E81" s="16" t="s">
        <v>288</v>
      </c>
      <c r="F81" s="15" t="s">
        <v>320</v>
      </c>
      <c r="G81" s="15" t="s">
        <v>292</v>
      </c>
      <c r="H81" s="6" t="str">
        <f>VLOOKUP(Table1[[#This Row],[LastName]]&amp;"."&amp;Table1[[#This Row],[FirstName]],Fencers!C:H,6,FALSE)</f>
        <v>Women</v>
      </c>
      <c r="I81" s="5" t="str">
        <f>VLOOKUP(Table1[[#This Row],[LastName]]&amp;"."&amp;Table1[[#This Row],[FirstName]],Fencers!C:G,4,FALSE)</f>
        <v>IND</v>
      </c>
      <c r="J81" s="5" t="str">
        <f>VLOOKUP(Table1[[#This Row],[LastName]]&amp;"."&amp;Table1[[#This Row],[FirstName]],Fencers!C:H,5,FALSE)</f>
        <v>AU</v>
      </c>
      <c r="K81" s="4">
        <f>VLOOKUP(Table1[[#This Row],[LastName]]&amp;"."&amp;Table1[[#This Row],[FirstName]],Fencers!C:G,3,FALSE)</f>
        <v>61</v>
      </c>
      <c r="L81" s="10">
        <v>0</v>
      </c>
      <c r="M81" s="6">
        <f>IF(Table1[[#This Row],[Rank]]="Cancelled",1,IF(Table1[[#This Row],[Rank]]&gt;32,0,IF(L81=0,VLOOKUP(C81,'Ranking Values'!A:C,2,FALSE),VLOOKUP(C81,'Ranking Values'!A:C,3,FALSE))))</f>
        <v>9</v>
      </c>
    </row>
    <row r="82" spans="1:13" x14ac:dyDescent="0.35">
      <c r="A82" s="15" t="s">
        <v>109</v>
      </c>
      <c r="B82" s="15" t="s">
        <v>116</v>
      </c>
      <c r="C82" s="3">
        <v>3</v>
      </c>
      <c r="D82" s="5">
        <v>43905</v>
      </c>
      <c r="E82" s="16" t="s">
        <v>288</v>
      </c>
      <c r="F82" s="15" t="s">
        <v>320</v>
      </c>
      <c r="G82" s="15" t="s">
        <v>292</v>
      </c>
      <c r="H82" s="6" t="str">
        <f>VLOOKUP(Table1[[#This Row],[LastName]]&amp;"."&amp;Table1[[#This Row],[FirstName]],Fencers!C:H,6,FALSE)</f>
        <v>Women</v>
      </c>
      <c r="I82" s="5" t="str">
        <f>VLOOKUP(Table1[[#This Row],[LastName]]&amp;"."&amp;Table1[[#This Row],[FirstName]],Fencers!C:G,4,FALSE)</f>
        <v>ASC</v>
      </c>
      <c r="J82" s="5" t="str">
        <f>VLOOKUP(Table1[[#This Row],[LastName]]&amp;"."&amp;Table1[[#This Row],[FirstName]],Fencers!C:H,5,FALSE)</f>
        <v>AU</v>
      </c>
      <c r="K82" s="4">
        <f>VLOOKUP(Table1[[#This Row],[LastName]]&amp;"."&amp;Table1[[#This Row],[FirstName]],Fencers!C:G,3,FALSE)</f>
        <v>59</v>
      </c>
      <c r="L82" s="10">
        <v>0</v>
      </c>
      <c r="M82" s="6">
        <f>IF(Table1[[#This Row],[Rank]]="Cancelled",1,IF(Table1[[#This Row],[Rank]]&gt;32,0,IF(L82=0,VLOOKUP(C82,'Ranking Values'!A:C,2,FALSE),VLOOKUP(C82,'Ranking Values'!A:C,3,FALSE))))</f>
        <v>8</v>
      </c>
    </row>
    <row r="83" spans="1:13" x14ac:dyDescent="0.35">
      <c r="A83" s="15" t="s">
        <v>148</v>
      </c>
      <c r="B83" s="15" t="s">
        <v>142</v>
      </c>
      <c r="C83" s="3">
        <v>1</v>
      </c>
      <c r="D83" s="5">
        <v>43905</v>
      </c>
      <c r="E83" s="16" t="s">
        <v>288</v>
      </c>
      <c r="F83" s="15" t="s">
        <v>320</v>
      </c>
      <c r="G83" s="15" t="s">
        <v>290</v>
      </c>
      <c r="H83" s="6" t="str">
        <f>VLOOKUP(Table1[[#This Row],[LastName]]&amp;"."&amp;Table1[[#This Row],[FirstName]],Fencers!C:H,6,FALSE)</f>
        <v>Men</v>
      </c>
      <c r="I83" s="5" t="str">
        <f>VLOOKUP(Table1[[#This Row],[LastName]]&amp;"."&amp;Table1[[#This Row],[FirstName]],Fencers!C:G,4,FALSE)</f>
        <v>AUFEC</v>
      </c>
      <c r="J83" s="5" t="str">
        <f>VLOOKUP(Table1[[#This Row],[LastName]]&amp;"."&amp;Table1[[#This Row],[FirstName]],Fencers!C:H,5,FALSE)</f>
        <v>AU</v>
      </c>
      <c r="K83" s="4">
        <f>VLOOKUP(Table1[[#This Row],[LastName]]&amp;"."&amp;Table1[[#This Row],[FirstName]],Fencers!C:G,3,FALSE)</f>
        <v>59</v>
      </c>
      <c r="L83" s="10">
        <v>0</v>
      </c>
      <c r="M83" s="6">
        <f>IF(Table1[[#This Row],[Rank]]="Cancelled",1,IF(Table1[[#This Row],[Rank]]&gt;32,0,IF(L83=0,VLOOKUP(C83,'Ranking Values'!A:C,2,FALSE),VLOOKUP(C83,'Ranking Values'!A:C,3,FALSE))))</f>
        <v>10</v>
      </c>
    </row>
    <row r="84" spans="1:13" x14ac:dyDescent="0.35">
      <c r="A84" s="15" t="s">
        <v>91</v>
      </c>
      <c r="B84" s="15" t="s">
        <v>92</v>
      </c>
      <c r="C84" s="3">
        <v>2</v>
      </c>
      <c r="D84" s="5">
        <v>43905</v>
      </c>
      <c r="E84" s="16" t="s">
        <v>288</v>
      </c>
      <c r="F84" s="15" t="s">
        <v>320</v>
      </c>
      <c r="G84" s="15" t="s">
        <v>290</v>
      </c>
      <c r="H84" s="6" t="str">
        <f>VLOOKUP(Table1[[#This Row],[LastName]]&amp;"."&amp;Table1[[#This Row],[FirstName]],Fencers!C:H,6,FALSE)</f>
        <v>Men</v>
      </c>
      <c r="I84" s="5" t="str">
        <f>VLOOKUP(Table1[[#This Row],[LastName]]&amp;"."&amp;Table1[[#This Row],[FirstName]],Fencers!C:G,4,FALSE)</f>
        <v>TPFC</v>
      </c>
      <c r="J84" s="5" t="str">
        <f>VLOOKUP(Table1[[#This Row],[LastName]]&amp;"."&amp;Table1[[#This Row],[FirstName]],Fencers!C:H,5,FALSE)</f>
        <v>AU</v>
      </c>
      <c r="K84" s="4">
        <f>VLOOKUP(Table1[[#This Row],[LastName]]&amp;"."&amp;Table1[[#This Row],[FirstName]],Fencers!C:G,3,FALSE)</f>
        <v>48</v>
      </c>
      <c r="L84" s="10">
        <v>0</v>
      </c>
      <c r="M84" s="6">
        <f>IF(Table1[[#This Row],[Rank]]="Cancelled",1,IF(Table1[[#This Row],[Rank]]&gt;32,0,IF(L84=0,VLOOKUP(C84,'Ranking Values'!A:C,2,FALSE),VLOOKUP(C84,'Ranking Values'!A:C,3,FALSE))))</f>
        <v>9</v>
      </c>
    </row>
    <row r="85" spans="1:13" x14ac:dyDescent="0.35">
      <c r="A85" s="15" t="s">
        <v>24</v>
      </c>
      <c r="B85" s="15" t="s">
        <v>114</v>
      </c>
      <c r="C85" s="3">
        <v>1</v>
      </c>
      <c r="D85" s="5">
        <v>43905</v>
      </c>
      <c r="E85" s="16" t="s">
        <v>288</v>
      </c>
      <c r="F85" s="15" t="s">
        <v>320</v>
      </c>
      <c r="G85" s="15" t="s">
        <v>319</v>
      </c>
      <c r="H85" s="6" t="str">
        <f>VLOOKUP(Table1[[#This Row],[LastName]]&amp;"."&amp;Table1[[#This Row],[FirstName]],Fencers!C:H,6,FALSE)</f>
        <v>Men</v>
      </c>
      <c r="I85" s="5" t="str">
        <f>VLOOKUP(Table1[[#This Row],[LastName]]&amp;"."&amp;Table1[[#This Row],[FirstName]],Fencers!C:G,4,FALSE)</f>
        <v>CSFC</v>
      </c>
      <c r="J85" s="5" t="str">
        <f>VLOOKUP(Table1[[#This Row],[LastName]]&amp;"."&amp;Table1[[#This Row],[FirstName]],Fencers!C:H,5,FALSE)</f>
        <v>AU</v>
      </c>
      <c r="K85" s="4">
        <f>VLOOKUP(Table1[[#This Row],[LastName]]&amp;"."&amp;Table1[[#This Row],[FirstName]],Fencers!C:G,3,FALSE)</f>
        <v>63</v>
      </c>
      <c r="L85" s="10">
        <v>0</v>
      </c>
      <c r="M85" s="6">
        <f>IF(Table1[[#This Row],[Rank]]="Cancelled",1,IF(Table1[[#This Row],[Rank]]&gt;32,0,IF(L85=0,VLOOKUP(C85,'Ranking Values'!A:C,2,FALSE),VLOOKUP(C85,'Ranking Values'!A:C,3,FALSE))))</f>
        <v>10</v>
      </c>
    </row>
    <row r="86" spans="1:13" x14ac:dyDescent="0.35">
      <c r="A86" s="15" t="s">
        <v>25</v>
      </c>
      <c r="B86" s="15" t="s">
        <v>40</v>
      </c>
      <c r="C86" s="3">
        <v>2</v>
      </c>
      <c r="D86" s="5">
        <v>43905</v>
      </c>
      <c r="E86" s="16" t="s">
        <v>288</v>
      </c>
      <c r="F86" s="15" t="s">
        <v>320</v>
      </c>
      <c r="G86" s="15" t="s">
        <v>319</v>
      </c>
      <c r="H86" s="6" t="str">
        <f>VLOOKUP(Table1[[#This Row],[LastName]]&amp;"."&amp;Table1[[#This Row],[FirstName]],Fencers!C:H,6,FALSE)</f>
        <v>Men</v>
      </c>
      <c r="I86" s="5" t="str">
        <f>VLOOKUP(Table1[[#This Row],[LastName]]&amp;"."&amp;Table1[[#This Row],[FirstName]],Fencers!C:G,4,FALSE)</f>
        <v>CSFC</v>
      </c>
      <c r="J86" s="5" t="str">
        <f>VLOOKUP(Table1[[#This Row],[LastName]]&amp;"."&amp;Table1[[#This Row],[FirstName]],Fencers!C:H,5,FALSE)</f>
        <v>AU</v>
      </c>
      <c r="K86" s="4">
        <f>VLOOKUP(Table1[[#This Row],[LastName]]&amp;"."&amp;Table1[[#This Row],[FirstName]],Fencers!C:G,3,FALSE)</f>
        <v>41</v>
      </c>
      <c r="L86" s="10">
        <v>0</v>
      </c>
      <c r="M86" s="6">
        <f>IF(Table1[[#This Row],[Rank]]="Cancelled",1,IF(Table1[[#This Row],[Rank]]&gt;32,0,IF(L86=0,VLOOKUP(C86,'Ranking Values'!A:C,2,FALSE),VLOOKUP(C86,'Ranking Values'!A:C,3,FALSE))))</f>
        <v>9</v>
      </c>
    </row>
    <row r="87" spans="1:13" x14ac:dyDescent="0.35">
      <c r="A87" s="15" t="s">
        <v>154</v>
      </c>
      <c r="B87" s="15" t="s">
        <v>158</v>
      </c>
      <c r="C87" s="3">
        <v>3</v>
      </c>
      <c r="D87" s="5">
        <v>43905</v>
      </c>
      <c r="E87" s="16" t="s">
        <v>288</v>
      </c>
      <c r="F87" s="15" t="s">
        <v>320</v>
      </c>
      <c r="G87" s="15" t="s">
        <v>319</v>
      </c>
      <c r="H87" s="6" t="str">
        <f>VLOOKUP(Table1[[#This Row],[LastName]]&amp;"."&amp;Table1[[#This Row],[FirstName]],Fencers!C:H,6,FALSE)</f>
        <v>Men</v>
      </c>
      <c r="I87" s="5" t="str">
        <f>VLOOKUP(Table1[[#This Row],[LastName]]&amp;"."&amp;Table1[[#This Row],[FirstName]],Fencers!C:G,4,FALSE)</f>
        <v>TPFC</v>
      </c>
      <c r="J87" s="5" t="str">
        <f>VLOOKUP(Table1[[#This Row],[LastName]]&amp;"."&amp;Table1[[#This Row],[FirstName]],Fencers!C:H,5,FALSE)</f>
        <v>AU</v>
      </c>
      <c r="K87" s="4">
        <f>VLOOKUP(Table1[[#This Row],[LastName]]&amp;"."&amp;Table1[[#This Row],[FirstName]],Fencers!C:G,3,FALSE)</f>
        <v>74</v>
      </c>
      <c r="L87" s="10">
        <v>0</v>
      </c>
      <c r="M87" s="6">
        <f>IF(Table1[[#This Row],[Rank]]="Cancelled",1,IF(Table1[[#This Row],[Rank]]&gt;32,0,IF(L87=0,VLOOKUP(C87,'Ranking Values'!A:C,2,FALSE),VLOOKUP(C87,'Ranking Values'!A:C,3,FALSE))))</f>
        <v>8</v>
      </c>
    </row>
    <row r="88" spans="1:13" x14ac:dyDescent="0.35">
      <c r="A88" s="15" t="s">
        <v>20</v>
      </c>
      <c r="B88" s="15" t="s">
        <v>34</v>
      </c>
      <c r="C88" s="3">
        <v>1</v>
      </c>
      <c r="D88" s="5">
        <v>44038</v>
      </c>
      <c r="E88" s="16" t="s">
        <v>288</v>
      </c>
      <c r="F88" s="15" t="s">
        <v>311</v>
      </c>
      <c r="G88" s="15" t="s">
        <v>292</v>
      </c>
      <c r="H88" s="6" t="str">
        <f>VLOOKUP(Table1[[#This Row],[LastName]]&amp;"."&amp;Table1[[#This Row],[FirstName]],Fencers!C:H,6,FALSE)</f>
        <v>Men</v>
      </c>
      <c r="I88" s="5" t="str">
        <f>VLOOKUP(Table1[[#This Row],[LastName]]&amp;"."&amp;Table1[[#This Row],[FirstName]],Fencers!C:G,4,FALSE)</f>
        <v>ASC</v>
      </c>
      <c r="J88" s="5" t="str">
        <f>VLOOKUP(Table1[[#This Row],[LastName]]&amp;"."&amp;Table1[[#This Row],[FirstName]],Fencers!C:H,5,FALSE)</f>
        <v>AU</v>
      </c>
      <c r="K88" s="4">
        <f>VLOOKUP(Table1[[#This Row],[LastName]]&amp;"."&amp;Table1[[#This Row],[FirstName]],Fencers!C:G,3,FALSE)</f>
        <v>17</v>
      </c>
      <c r="L88" s="10">
        <v>0</v>
      </c>
      <c r="M88" s="6">
        <f>IF(Table1[[#This Row],[Rank]]="Cancelled",1,IF(Table1[[#This Row],[Rank]]&gt;32,0,IF(L88=0,VLOOKUP(C88,'Ranking Values'!A:C,2,FALSE),VLOOKUP(C88,'Ranking Values'!A:C,3,FALSE))))</f>
        <v>10</v>
      </c>
    </row>
    <row r="89" spans="1:13" x14ac:dyDescent="0.35">
      <c r="A89" s="15" t="s">
        <v>20</v>
      </c>
      <c r="B89" s="15" t="s">
        <v>33</v>
      </c>
      <c r="C89" s="3">
        <v>2</v>
      </c>
      <c r="D89" s="5">
        <v>44038</v>
      </c>
      <c r="E89" s="16" t="s">
        <v>288</v>
      </c>
      <c r="F89" s="15" t="s">
        <v>311</v>
      </c>
      <c r="G89" s="15" t="s">
        <v>292</v>
      </c>
      <c r="H89" s="6" t="str">
        <f>VLOOKUP(Table1[[#This Row],[LastName]]&amp;"."&amp;Table1[[#This Row],[FirstName]],Fencers!C:H,6,FALSE)</f>
        <v>Men</v>
      </c>
      <c r="I89" s="5" t="str">
        <f>VLOOKUP(Table1[[#This Row],[LastName]]&amp;"."&amp;Table1[[#This Row],[FirstName]],Fencers!C:G,4,FALSE)</f>
        <v>ASC</v>
      </c>
      <c r="J89" s="5" t="str">
        <f>VLOOKUP(Table1[[#This Row],[LastName]]&amp;"."&amp;Table1[[#This Row],[FirstName]],Fencers!C:H,5,FALSE)</f>
        <v>AU</v>
      </c>
      <c r="K89" s="4">
        <f>VLOOKUP(Table1[[#This Row],[LastName]]&amp;"."&amp;Table1[[#This Row],[FirstName]],Fencers!C:G,3,FALSE)</f>
        <v>17</v>
      </c>
      <c r="L89" s="10">
        <v>0</v>
      </c>
      <c r="M89" s="6">
        <f>IF(Table1[[#This Row],[Rank]]="Cancelled",1,IF(Table1[[#This Row],[Rank]]&gt;32,0,IF(L89=0,VLOOKUP(C89,'Ranking Values'!A:C,2,FALSE),VLOOKUP(C89,'Ranking Values'!A:C,3,FALSE))))</f>
        <v>9</v>
      </c>
    </row>
    <row r="90" spans="1:13" x14ac:dyDescent="0.35">
      <c r="A90" s="15" t="s">
        <v>31</v>
      </c>
      <c r="B90" s="15" t="s">
        <v>46</v>
      </c>
      <c r="C90" s="3">
        <v>3</v>
      </c>
      <c r="D90" s="5">
        <v>44038</v>
      </c>
      <c r="E90" s="16" t="s">
        <v>288</v>
      </c>
      <c r="F90" s="15" t="s">
        <v>311</v>
      </c>
      <c r="G90" s="15" t="s">
        <v>292</v>
      </c>
      <c r="H90" s="6" t="str">
        <f>VLOOKUP(Table1[[#This Row],[LastName]]&amp;"."&amp;Table1[[#This Row],[FirstName]],Fencers!C:H,6,FALSE)</f>
        <v>Men</v>
      </c>
      <c r="I90" s="5" t="str">
        <f>VLOOKUP(Table1[[#This Row],[LastName]]&amp;"."&amp;Table1[[#This Row],[FirstName]],Fencers!C:G,4,FALSE)</f>
        <v>AHFC</v>
      </c>
      <c r="J90" s="5" t="str">
        <f>VLOOKUP(Table1[[#This Row],[LastName]]&amp;"."&amp;Table1[[#This Row],[FirstName]],Fencers!C:H,5,FALSE)</f>
        <v>AU</v>
      </c>
      <c r="K90" s="4">
        <f>VLOOKUP(Table1[[#This Row],[LastName]]&amp;"."&amp;Table1[[#This Row],[FirstName]],Fencers!C:G,3,FALSE)</f>
        <v>43</v>
      </c>
      <c r="L90" s="10">
        <v>0</v>
      </c>
      <c r="M90" s="6">
        <f>IF(Table1[[#This Row],[Rank]]="Cancelled",1,IF(Table1[[#This Row],[Rank]]&gt;32,0,IF(L90=0,VLOOKUP(C90,'Ranking Values'!A:C,2,FALSE),VLOOKUP(C90,'Ranking Values'!A:C,3,FALSE))))</f>
        <v>8</v>
      </c>
    </row>
    <row r="91" spans="1:13" x14ac:dyDescent="0.35">
      <c r="A91" s="15" t="s">
        <v>71</v>
      </c>
      <c r="B91" s="3" t="s">
        <v>72</v>
      </c>
      <c r="C91" s="3">
        <v>3</v>
      </c>
      <c r="D91" s="5">
        <v>44038</v>
      </c>
      <c r="E91" s="16" t="s">
        <v>288</v>
      </c>
      <c r="F91" s="15" t="s">
        <v>311</v>
      </c>
      <c r="G91" s="15" t="s">
        <v>292</v>
      </c>
      <c r="H91" s="6" t="str">
        <f>VLOOKUP(Table1[[#This Row],[LastName]]&amp;"."&amp;Table1[[#This Row],[FirstName]],Fencers!C:H,6,FALSE)</f>
        <v>Men</v>
      </c>
      <c r="I91" s="5" t="str">
        <f>VLOOKUP(Table1[[#This Row],[LastName]]&amp;"."&amp;Table1[[#This Row],[FirstName]],Fencers!C:G,4,FALSE)</f>
        <v>AHFC</v>
      </c>
      <c r="J91" s="5" t="str">
        <f>VLOOKUP(Table1[[#This Row],[LastName]]&amp;"."&amp;Table1[[#This Row],[FirstName]],Fencers!C:H,5,FALSE)</f>
        <v>AU</v>
      </c>
      <c r="K91" s="4">
        <f>VLOOKUP(Table1[[#This Row],[LastName]]&amp;"."&amp;Table1[[#This Row],[FirstName]],Fencers!C:G,3,FALSE)</f>
        <v>25</v>
      </c>
      <c r="L91" s="10">
        <v>0</v>
      </c>
      <c r="M91" s="6">
        <f>IF(Table1[[#This Row],[Rank]]="Cancelled",1,IF(Table1[[#This Row],[Rank]]&gt;32,0,IF(L91=0,VLOOKUP(C91,'Ranking Values'!A:C,2,FALSE),VLOOKUP(C91,'Ranking Values'!A:C,3,FALSE))))</f>
        <v>8</v>
      </c>
    </row>
    <row r="92" spans="1:13" x14ac:dyDescent="0.35">
      <c r="A92" s="15" t="s">
        <v>58</v>
      </c>
      <c r="B92" s="15" t="s">
        <v>60</v>
      </c>
      <c r="C92" s="3">
        <v>5</v>
      </c>
      <c r="D92" s="5">
        <v>44038</v>
      </c>
      <c r="E92" s="16" t="s">
        <v>288</v>
      </c>
      <c r="F92" s="15" t="s">
        <v>311</v>
      </c>
      <c r="G92" s="15" t="s">
        <v>292</v>
      </c>
      <c r="H92" s="6" t="str">
        <f>VLOOKUP(Table1[[#This Row],[LastName]]&amp;"."&amp;Table1[[#This Row],[FirstName]],Fencers!C:H,6,FALSE)</f>
        <v>Men</v>
      </c>
      <c r="I92" s="5" t="str">
        <f>VLOOKUP(Table1[[#This Row],[LastName]]&amp;"."&amp;Table1[[#This Row],[FirstName]],Fencers!C:G,4,FALSE)</f>
        <v>AHFC</v>
      </c>
      <c r="J92" s="5" t="str">
        <f>VLOOKUP(Table1[[#This Row],[LastName]]&amp;"."&amp;Table1[[#This Row],[FirstName]],Fencers!C:H,5,FALSE)</f>
        <v>AU</v>
      </c>
      <c r="K92" s="4">
        <f>VLOOKUP(Table1[[#This Row],[LastName]]&amp;"."&amp;Table1[[#This Row],[FirstName]],Fencers!C:G,3,FALSE)</f>
        <v>66</v>
      </c>
      <c r="L92" s="10">
        <v>0</v>
      </c>
      <c r="M92" s="6">
        <f>IF(Table1[[#This Row],[Rank]]="Cancelled",1,IF(Table1[[#This Row],[Rank]]&gt;32,0,IF(L92=0,VLOOKUP(C92,'Ranking Values'!A:C,2,FALSE),VLOOKUP(C92,'Ranking Values'!A:C,3,FALSE))))</f>
        <v>6</v>
      </c>
    </row>
    <row r="93" spans="1:13" x14ac:dyDescent="0.35">
      <c r="A93" s="15" t="s">
        <v>327</v>
      </c>
      <c r="B93" s="15" t="s">
        <v>328</v>
      </c>
      <c r="C93" s="3">
        <v>6</v>
      </c>
      <c r="D93" s="5">
        <v>44038</v>
      </c>
      <c r="E93" s="16" t="s">
        <v>288</v>
      </c>
      <c r="F93" s="15" t="s">
        <v>311</v>
      </c>
      <c r="G93" s="15" t="s">
        <v>292</v>
      </c>
      <c r="H93" s="6" t="str">
        <f>VLOOKUP(Table1[[#This Row],[LastName]]&amp;"."&amp;Table1[[#This Row],[FirstName]],Fencers!C:H,6,FALSE)</f>
        <v>Men</v>
      </c>
      <c r="I93" s="5" t="str">
        <f>VLOOKUP(Table1[[#This Row],[LastName]]&amp;"."&amp;Table1[[#This Row],[FirstName]],Fencers!C:G,4,FALSE)</f>
        <v>ASC</v>
      </c>
      <c r="J93" s="5" t="str">
        <f>VLOOKUP(Table1[[#This Row],[LastName]]&amp;"."&amp;Table1[[#This Row],[FirstName]],Fencers!C:H,5,FALSE)</f>
        <v>AU</v>
      </c>
      <c r="K93" s="4">
        <f>VLOOKUP(Table1[[#This Row],[LastName]]&amp;"."&amp;Table1[[#This Row],[FirstName]],Fencers!C:G,3,FALSE)</f>
        <v>47</v>
      </c>
      <c r="L93" s="10">
        <v>0</v>
      </c>
      <c r="M93" s="6">
        <f>IF(Table1[[#This Row],[Rank]]="Cancelled",1,IF(Table1[[#This Row],[Rank]]&gt;32,0,IF(L93=0,VLOOKUP(C93,'Ranking Values'!A:C,2,FALSE),VLOOKUP(C93,'Ranking Values'!A:C,3,FALSE))))</f>
        <v>5</v>
      </c>
    </row>
    <row r="94" spans="1:13" x14ac:dyDescent="0.35">
      <c r="A94" s="15" t="s">
        <v>62</v>
      </c>
      <c r="B94" s="15" t="s">
        <v>64</v>
      </c>
      <c r="C94" s="3">
        <v>7</v>
      </c>
      <c r="D94" s="5">
        <v>44038</v>
      </c>
      <c r="E94" s="16" t="s">
        <v>288</v>
      </c>
      <c r="F94" s="15" t="s">
        <v>311</v>
      </c>
      <c r="G94" s="15" t="s">
        <v>292</v>
      </c>
      <c r="H94" s="6" t="str">
        <f>VLOOKUP(Table1[[#This Row],[LastName]]&amp;"."&amp;Table1[[#This Row],[FirstName]],Fencers!C:H,6,FALSE)</f>
        <v>Men</v>
      </c>
      <c r="I94" s="5" t="str">
        <f>VLOOKUP(Table1[[#This Row],[LastName]]&amp;"."&amp;Table1[[#This Row],[FirstName]],Fencers!C:G,4,FALSE)</f>
        <v>CSFC</v>
      </c>
      <c r="J94" s="5" t="str">
        <f>VLOOKUP(Table1[[#This Row],[LastName]]&amp;"."&amp;Table1[[#This Row],[FirstName]],Fencers!C:H,5,FALSE)</f>
        <v>AU</v>
      </c>
      <c r="K94" s="4">
        <f>VLOOKUP(Table1[[#This Row],[LastName]]&amp;"."&amp;Table1[[#This Row],[FirstName]],Fencers!C:G,3,FALSE)</f>
        <v>46</v>
      </c>
      <c r="L94" s="10">
        <v>0</v>
      </c>
      <c r="M94" s="6">
        <f>IF(Table1[[#This Row],[Rank]]="Cancelled",1,IF(Table1[[#This Row],[Rank]]&gt;32,0,IF(L94=0,VLOOKUP(C94,'Ranking Values'!A:C,2,FALSE),VLOOKUP(C94,'Ranking Values'!A:C,3,FALSE))))</f>
        <v>4</v>
      </c>
    </row>
    <row r="95" spans="1:13" x14ac:dyDescent="0.35">
      <c r="A95" s="15" t="s">
        <v>79</v>
      </c>
      <c r="B95" s="15" t="s">
        <v>49</v>
      </c>
      <c r="C95" s="3">
        <v>8</v>
      </c>
      <c r="D95" s="5">
        <v>44038</v>
      </c>
      <c r="E95" s="16" t="s">
        <v>288</v>
      </c>
      <c r="F95" s="15" t="s">
        <v>311</v>
      </c>
      <c r="G95" s="15" t="s">
        <v>292</v>
      </c>
      <c r="H95" s="6" t="str">
        <f>VLOOKUP(Table1[[#This Row],[LastName]]&amp;"."&amp;Table1[[#This Row],[FirstName]],Fencers!C:H,6,FALSE)</f>
        <v>Men</v>
      </c>
      <c r="I95" s="5" t="str">
        <f>VLOOKUP(Table1[[#This Row],[LastName]]&amp;"."&amp;Table1[[#This Row],[FirstName]],Fencers!C:G,4,FALSE)</f>
        <v>ASC</v>
      </c>
      <c r="J95" s="5" t="str">
        <f>VLOOKUP(Table1[[#This Row],[LastName]]&amp;"."&amp;Table1[[#This Row],[FirstName]],Fencers!C:H,5,FALSE)</f>
        <v>AU</v>
      </c>
      <c r="K95" s="4">
        <f>VLOOKUP(Table1[[#This Row],[LastName]]&amp;"."&amp;Table1[[#This Row],[FirstName]],Fencers!C:G,3,FALSE)</f>
        <v>17</v>
      </c>
      <c r="L95" s="10">
        <v>0</v>
      </c>
      <c r="M95" s="6">
        <f>IF(Table1[[#This Row],[Rank]]="Cancelled",1,IF(Table1[[#This Row],[Rank]]&gt;32,0,IF(L95=0,VLOOKUP(C95,'Ranking Values'!A:C,2,FALSE),VLOOKUP(C95,'Ranking Values'!A:C,3,FALSE))))</f>
        <v>3</v>
      </c>
    </row>
    <row r="96" spans="1:13" x14ac:dyDescent="0.35">
      <c r="A96" s="15" t="s">
        <v>85</v>
      </c>
      <c r="B96" s="15" t="s">
        <v>86</v>
      </c>
      <c r="C96" s="3">
        <v>9</v>
      </c>
      <c r="D96" s="5">
        <v>44038</v>
      </c>
      <c r="E96" s="16" t="s">
        <v>288</v>
      </c>
      <c r="F96" s="15" t="s">
        <v>311</v>
      </c>
      <c r="G96" s="15" t="s">
        <v>292</v>
      </c>
      <c r="H96" s="6" t="str">
        <f>VLOOKUP(Table1[[#This Row],[LastName]]&amp;"."&amp;Table1[[#This Row],[FirstName]],Fencers!C:H,6,FALSE)</f>
        <v>Men</v>
      </c>
      <c r="I96" s="5" t="str">
        <f>VLOOKUP(Table1[[#This Row],[LastName]]&amp;"."&amp;Table1[[#This Row],[FirstName]],Fencers!C:G,4,FALSE)</f>
        <v>AHFC</v>
      </c>
      <c r="J96" s="5" t="str">
        <f>VLOOKUP(Table1[[#This Row],[LastName]]&amp;"."&amp;Table1[[#This Row],[FirstName]],Fencers!C:H,5,FALSE)</f>
        <v>AU</v>
      </c>
      <c r="K96" s="4">
        <f>VLOOKUP(Table1[[#This Row],[LastName]]&amp;"."&amp;Table1[[#This Row],[FirstName]],Fencers!C:G,3,FALSE)</f>
        <v>49</v>
      </c>
      <c r="L96" s="10">
        <v>0</v>
      </c>
      <c r="M96" s="6">
        <f>IF(Table1[[#This Row],[Rank]]="Cancelled",1,IF(Table1[[#This Row],[Rank]]&gt;32,0,IF(L96=0,VLOOKUP(C96,'Ranking Values'!A:C,2,FALSE),VLOOKUP(C96,'Ranking Values'!A:C,3,FALSE))))</f>
        <v>2</v>
      </c>
    </row>
    <row r="97" spans="1:13" x14ac:dyDescent="0.35">
      <c r="A97" s="15" t="s">
        <v>69</v>
      </c>
      <c r="B97" s="15" t="s">
        <v>317</v>
      </c>
      <c r="C97" s="3">
        <v>10</v>
      </c>
      <c r="D97" s="5">
        <v>44038</v>
      </c>
      <c r="E97" s="16" t="s">
        <v>288</v>
      </c>
      <c r="F97" s="15" t="s">
        <v>311</v>
      </c>
      <c r="G97" s="15" t="s">
        <v>292</v>
      </c>
      <c r="H97" s="6" t="str">
        <f>VLOOKUP(Table1[[#This Row],[LastName]]&amp;"."&amp;Table1[[#This Row],[FirstName]],Fencers!C:H,6,FALSE)</f>
        <v>Men</v>
      </c>
      <c r="I97" s="5" t="str">
        <f>VLOOKUP(Table1[[#This Row],[LastName]]&amp;"."&amp;Table1[[#This Row],[FirstName]],Fencers!C:G,4,FALSE)</f>
        <v>IND</v>
      </c>
      <c r="J97" s="5" t="str">
        <f>VLOOKUP(Table1[[#This Row],[LastName]]&amp;"."&amp;Table1[[#This Row],[FirstName]],Fencers!C:H,5,FALSE)</f>
        <v>AU</v>
      </c>
      <c r="K97" s="4">
        <f>VLOOKUP(Table1[[#This Row],[LastName]]&amp;"."&amp;Table1[[#This Row],[FirstName]],Fencers!C:G,3,FALSE)</f>
        <v>51</v>
      </c>
      <c r="L97" s="10">
        <v>0</v>
      </c>
      <c r="M97" s="6">
        <f>IF(Table1[[#This Row],[Rank]]="Cancelled",1,IF(Table1[[#This Row],[Rank]]&gt;32,0,IF(L97=0,VLOOKUP(C97,'Ranking Values'!A:C,2,FALSE),VLOOKUP(C97,'Ranking Values'!A:C,3,FALSE))))</f>
        <v>2</v>
      </c>
    </row>
    <row r="98" spans="1:13" x14ac:dyDescent="0.35">
      <c r="A98" s="15" t="s">
        <v>108</v>
      </c>
      <c r="B98" s="15" t="s">
        <v>115</v>
      </c>
      <c r="C98" s="3">
        <v>11</v>
      </c>
      <c r="D98" s="5">
        <v>44038</v>
      </c>
      <c r="E98" s="16" t="s">
        <v>288</v>
      </c>
      <c r="F98" s="15" t="s">
        <v>311</v>
      </c>
      <c r="G98" s="15" t="s">
        <v>292</v>
      </c>
      <c r="H98" s="6" t="str">
        <f>VLOOKUP(Table1[[#This Row],[LastName]]&amp;"."&amp;Table1[[#This Row],[FirstName]],Fencers!C:H,6,FALSE)</f>
        <v>Men</v>
      </c>
      <c r="I98" s="5" t="str">
        <f>VLOOKUP(Table1[[#This Row],[LastName]]&amp;"."&amp;Table1[[#This Row],[FirstName]],Fencers!C:G,4,FALSE)</f>
        <v>ASC</v>
      </c>
      <c r="J98" s="5" t="str">
        <f>VLOOKUP(Table1[[#This Row],[LastName]]&amp;"."&amp;Table1[[#This Row],[FirstName]],Fencers!C:H,5,FALSE)</f>
        <v>AU</v>
      </c>
      <c r="K98" s="4">
        <f>VLOOKUP(Table1[[#This Row],[LastName]]&amp;"."&amp;Table1[[#This Row],[FirstName]],Fencers!C:G,3,FALSE)</f>
        <v>49</v>
      </c>
      <c r="L98" s="10">
        <v>0</v>
      </c>
      <c r="M98" s="6">
        <f>IF(Table1[[#This Row],[Rank]]="Cancelled",1,IF(Table1[[#This Row],[Rank]]&gt;32,0,IF(L98=0,VLOOKUP(C98,'Ranking Values'!A:C,2,FALSE),VLOOKUP(C98,'Ranking Values'!A:C,3,FALSE))))</f>
        <v>2</v>
      </c>
    </row>
    <row r="99" spans="1:13" x14ac:dyDescent="0.35">
      <c r="A99" s="15" t="s">
        <v>62</v>
      </c>
      <c r="B99" s="15" t="s">
        <v>65</v>
      </c>
      <c r="C99" s="3">
        <v>1</v>
      </c>
      <c r="D99" s="5">
        <v>44038</v>
      </c>
      <c r="E99" s="16" t="s">
        <v>288</v>
      </c>
      <c r="F99" s="15" t="s">
        <v>311</v>
      </c>
      <c r="G99" s="15" t="s">
        <v>292</v>
      </c>
      <c r="H99" s="6" t="str">
        <f>VLOOKUP(Table1[[#This Row],[LastName]]&amp;"."&amp;Table1[[#This Row],[FirstName]],Fencers!C:H,6,FALSE)</f>
        <v>Women</v>
      </c>
      <c r="I99" s="5" t="str">
        <f>VLOOKUP(Table1[[#This Row],[LastName]]&amp;"."&amp;Table1[[#This Row],[FirstName]],Fencers!C:G,4,FALSE)</f>
        <v>CSFC</v>
      </c>
      <c r="J99" s="5" t="str">
        <f>VLOOKUP(Table1[[#This Row],[LastName]]&amp;"."&amp;Table1[[#This Row],[FirstName]],Fencers!C:H,5,FALSE)</f>
        <v>AU</v>
      </c>
      <c r="K99" s="4">
        <f>VLOOKUP(Table1[[#This Row],[LastName]]&amp;"."&amp;Table1[[#This Row],[FirstName]],Fencers!C:G,3,FALSE)</f>
        <v>44</v>
      </c>
      <c r="L99" s="10">
        <v>0</v>
      </c>
      <c r="M99" s="6">
        <f>IF(Table1[[#This Row],[Rank]]="Cancelled",1,IF(Table1[[#This Row],[Rank]]&gt;32,0,IF(L99=0,VLOOKUP(C99,'Ranking Values'!A:C,2,FALSE),VLOOKUP(C99,'Ranking Values'!A:C,3,FALSE))))</f>
        <v>10</v>
      </c>
    </row>
    <row r="100" spans="1:13" x14ac:dyDescent="0.35">
      <c r="A100" s="15" t="s">
        <v>180</v>
      </c>
      <c r="B100" s="15" t="s">
        <v>181</v>
      </c>
      <c r="C100" s="3">
        <v>2</v>
      </c>
      <c r="D100" s="5">
        <v>44038</v>
      </c>
      <c r="E100" s="16" t="s">
        <v>288</v>
      </c>
      <c r="F100" s="15" t="s">
        <v>311</v>
      </c>
      <c r="G100" s="15" t="s">
        <v>292</v>
      </c>
      <c r="H100" s="6" t="str">
        <f>VLOOKUP(Table1[[#This Row],[LastName]]&amp;"."&amp;Table1[[#This Row],[FirstName]],Fencers!C:H,6,FALSE)</f>
        <v>Women</v>
      </c>
      <c r="I100" s="5" t="str">
        <f>VLOOKUP(Table1[[#This Row],[LastName]]&amp;"."&amp;Table1[[#This Row],[FirstName]],Fencers!C:G,4,FALSE)</f>
        <v>ASC</v>
      </c>
      <c r="J100" s="5" t="str">
        <f>VLOOKUP(Table1[[#This Row],[LastName]]&amp;"."&amp;Table1[[#This Row],[FirstName]],Fencers!C:H,5,FALSE)</f>
        <v>AU</v>
      </c>
      <c r="K100" s="4">
        <f>VLOOKUP(Table1[[#This Row],[LastName]]&amp;"."&amp;Table1[[#This Row],[FirstName]],Fencers!C:G,3,FALSE)</f>
        <v>22</v>
      </c>
      <c r="L100" s="10">
        <v>0</v>
      </c>
      <c r="M100" s="6">
        <f>IF(Table1[[#This Row],[Rank]]="Cancelled",1,IF(Table1[[#This Row],[Rank]]&gt;32,0,IF(L100=0,VLOOKUP(C100,'Ranking Values'!A:C,2,FALSE),VLOOKUP(C100,'Ranking Values'!A:C,3,FALSE))))</f>
        <v>9</v>
      </c>
    </row>
    <row r="101" spans="1:13" x14ac:dyDescent="0.35">
      <c r="A101" s="15" t="s">
        <v>109</v>
      </c>
      <c r="B101" s="15" t="s">
        <v>116</v>
      </c>
      <c r="C101" s="3">
        <v>3</v>
      </c>
      <c r="D101" s="5">
        <v>44038</v>
      </c>
      <c r="E101" s="16" t="s">
        <v>288</v>
      </c>
      <c r="F101" s="15" t="s">
        <v>311</v>
      </c>
      <c r="G101" s="15" t="s">
        <v>292</v>
      </c>
      <c r="H101" s="6" t="str">
        <f>VLOOKUP(Table1[[#This Row],[LastName]]&amp;"."&amp;Table1[[#This Row],[FirstName]],Fencers!C:H,6,FALSE)</f>
        <v>Women</v>
      </c>
      <c r="I101" s="5" t="str">
        <f>VLOOKUP(Table1[[#This Row],[LastName]]&amp;"."&amp;Table1[[#This Row],[FirstName]],Fencers!C:G,4,FALSE)</f>
        <v>ASC</v>
      </c>
      <c r="J101" s="5" t="str">
        <f>VLOOKUP(Table1[[#This Row],[LastName]]&amp;"."&amp;Table1[[#This Row],[FirstName]],Fencers!C:H,5,FALSE)</f>
        <v>AU</v>
      </c>
      <c r="K101" s="4">
        <f>VLOOKUP(Table1[[#This Row],[LastName]]&amp;"."&amp;Table1[[#This Row],[FirstName]],Fencers!C:G,3,FALSE)</f>
        <v>59</v>
      </c>
      <c r="L101" s="10">
        <v>0</v>
      </c>
      <c r="M101" s="6">
        <f>IF(Table1[[#This Row],[Rank]]="Cancelled",1,IF(Table1[[#This Row],[Rank]]&gt;32,0,IF(L101=0,VLOOKUP(C101,'Ranking Values'!A:C,2,FALSE),VLOOKUP(C101,'Ranking Values'!A:C,3,FALSE))))</f>
        <v>8</v>
      </c>
    </row>
    <row r="102" spans="1:13" x14ac:dyDescent="0.35">
      <c r="A102" s="15" t="s">
        <v>147</v>
      </c>
      <c r="B102" s="15" t="s">
        <v>84</v>
      </c>
      <c r="C102" s="3">
        <v>1</v>
      </c>
      <c r="D102" s="5">
        <v>44038</v>
      </c>
      <c r="E102" s="16" t="s">
        <v>288</v>
      </c>
      <c r="F102" s="15" t="s">
        <v>311</v>
      </c>
      <c r="G102" s="15" t="s">
        <v>290</v>
      </c>
      <c r="H102" s="6" t="str">
        <f>VLOOKUP(Table1[[#This Row],[LastName]]&amp;"."&amp;Table1[[#This Row],[FirstName]],Fencers!C:H,6,FALSE)</f>
        <v>Women</v>
      </c>
      <c r="I102" s="5" t="str">
        <f>VLOOKUP(Table1[[#This Row],[LastName]]&amp;"."&amp;Table1[[#This Row],[FirstName]],Fencers!C:G,4,FALSE)</f>
        <v>ASC</v>
      </c>
      <c r="J102" s="5" t="str">
        <f>VLOOKUP(Table1[[#This Row],[LastName]]&amp;"."&amp;Table1[[#This Row],[FirstName]],Fencers!C:H,5,FALSE)</f>
        <v>AU</v>
      </c>
      <c r="K102" s="4">
        <f>VLOOKUP(Table1[[#This Row],[LastName]]&amp;"."&amp;Table1[[#This Row],[FirstName]],Fencers!C:G,3,FALSE)</f>
        <v>24</v>
      </c>
      <c r="L102" s="10">
        <v>0</v>
      </c>
      <c r="M102" s="6">
        <f>IF(Table1[[#This Row],[Rank]]="Cancelled",1,IF(Table1[[#This Row],[Rank]]&gt;32,0,IF(L102=0,VLOOKUP(C102,'Ranking Values'!A:C,2,FALSE),VLOOKUP(C102,'Ranking Values'!A:C,3,FALSE))))</f>
        <v>10</v>
      </c>
    </row>
    <row r="103" spans="1:13" x14ac:dyDescent="0.35">
      <c r="A103" s="15" t="s">
        <v>163</v>
      </c>
      <c r="B103" s="15" t="s">
        <v>170</v>
      </c>
      <c r="C103" s="3">
        <v>2</v>
      </c>
      <c r="D103" s="5">
        <v>44038</v>
      </c>
      <c r="E103" s="16" t="s">
        <v>288</v>
      </c>
      <c r="F103" s="15" t="s">
        <v>311</v>
      </c>
      <c r="G103" s="15" t="s">
        <v>290</v>
      </c>
      <c r="H103" s="6" t="str">
        <f>VLOOKUP(Table1[[#This Row],[LastName]]&amp;"."&amp;Table1[[#This Row],[FirstName]],Fencers!C:H,6,FALSE)</f>
        <v>Men</v>
      </c>
      <c r="I103" s="5" t="str">
        <f>VLOOKUP(Table1[[#This Row],[LastName]]&amp;"."&amp;Table1[[#This Row],[FirstName]],Fencers!C:G,4,FALSE)</f>
        <v>AHFC</v>
      </c>
      <c r="J103" s="5" t="str">
        <f>VLOOKUP(Table1[[#This Row],[LastName]]&amp;"."&amp;Table1[[#This Row],[FirstName]],Fencers!C:H,5,FALSE)</f>
        <v>AU</v>
      </c>
      <c r="K103" s="4">
        <f>VLOOKUP(Table1[[#This Row],[LastName]]&amp;"."&amp;Table1[[#This Row],[FirstName]],Fencers!C:G,3,FALSE)</f>
        <v>49</v>
      </c>
      <c r="L103" s="10">
        <v>0</v>
      </c>
      <c r="M103" s="6">
        <f>IF(Table1[[#This Row],[Rank]]="Cancelled",1,IF(Table1[[#This Row],[Rank]]&gt;32,0,IF(L103=0,VLOOKUP(C103,'Ranking Values'!A:C,2,FALSE),VLOOKUP(C103,'Ranking Values'!A:C,3,FALSE))))</f>
        <v>9</v>
      </c>
    </row>
    <row r="104" spans="1:13" x14ac:dyDescent="0.35">
      <c r="A104" s="15" t="s">
        <v>22</v>
      </c>
      <c r="B104" s="15" t="s">
        <v>36</v>
      </c>
      <c r="C104" s="3">
        <v>3</v>
      </c>
      <c r="D104" s="5">
        <v>44038</v>
      </c>
      <c r="E104" s="16" t="s">
        <v>288</v>
      </c>
      <c r="F104" s="15" t="s">
        <v>311</v>
      </c>
      <c r="G104" s="15" t="s">
        <v>290</v>
      </c>
      <c r="H104" s="6" t="str">
        <f>VLOOKUP(Table1[[#This Row],[LastName]]&amp;"."&amp;Table1[[#This Row],[FirstName]],Fencers!C:H,6,FALSE)</f>
        <v>Men</v>
      </c>
      <c r="I104" s="5" t="str">
        <f>VLOOKUP(Table1[[#This Row],[LastName]]&amp;"."&amp;Table1[[#This Row],[FirstName]],Fencers!C:G,4,FALSE)</f>
        <v>AHFC</v>
      </c>
      <c r="J104" s="5" t="str">
        <f>VLOOKUP(Table1[[#This Row],[LastName]]&amp;"."&amp;Table1[[#This Row],[FirstName]],Fencers!C:H,5,FALSE)</f>
        <v>AU</v>
      </c>
      <c r="K104" s="4">
        <f>VLOOKUP(Table1[[#This Row],[LastName]]&amp;"."&amp;Table1[[#This Row],[FirstName]],Fencers!C:G,3,FALSE)</f>
        <v>15</v>
      </c>
      <c r="L104" s="10">
        <v>0</v>
      </c>
      <c r="M104" s="6">
        <f>IF(Table1[[#This Row],[Rank]]="Cancelled",1,IF(Table1[[#This Row],[Rank]]&gt;32,0,IF(L104=0,VLOOKUP(C104,'Ranking Values'!A:C,2,FALSE),VLOOKUP(C104,'Ranking Values'!A:C,3,FALSE))))</f>
        <v>8</v>
      </c>
    </row>
    <row r="105" spans="1:13" x14ac:dyDescent="0.35">
      <c r="A105" s="15" t="s">
        <v>148</v>
      </c>
      <c r="B105" s="15" t="s">
        <v>142</v>
      </c>
      <c r="C105" s="3">
        <v>3</v>
      </c>
      <c r="D105" s="5">
        <v>44038</v>
      </c>
      <c r="E105" s="16" t="s">
        <v>288</v>
      </c>
      <c r="F105" s="15" t="s">
        <v>311</v>
      </c>
      <c r="G105" s="15" t="s">
        <v>290</v>
      </c>
      <c r="H105" s="6" t="str">
        <f>VLOOKUP(Table1[[#This Row],[LastName]]&amp;"."&amp;Table1[[#This Row],[FirstName]],Fencers!C:H,6,FALSE)</f>
        <v>Men</v>
      </c>
      <c r="I105" s="5" t="str">
        <f>VLOOKUP(Table1[[#This Row],[LastName]]&amp;"."&amp;Table1[[#This Row],[FirstName]],Fencers!C:G,4,FALSE)</f>
        <v>AUFEC</v>
      </c>
      <c r="J105" s="5" t="str">
        <f>VLOOKUP(Table1[[#This Row],[LastName]]&amp;"."&amp;Table1[[#This Row],[FirstName]],Fencers!C:H,5,FALSE)</f>
        <v>AU</v>
      </c>
      <c r="K105" s="4">
        <f>VLOOKUP(Table1[[#This Row],[LastName]]&amp;"."&amp;Table1[[#This Row],[FirstName]],Fencers!C:G,3,FALSE)</f>
        <v>59</v>
      </c>
      <c r="L105" s="10">
        <v>0</v>
      </c>
      <c r="M105" s="6">
        <f>IF(Table1[[#This Row],[Rank]]="Cancelled",1,IF(Table1[[#This Row],[Rank]]&gt;32,0,IF(L105=0,VLOOKUP(C105,'Ranking Values'!A:C,2,FALSE),VLOOKUP(C105,'Ranking Values'!A:C,3,FALSE))))</f>
        <v>8</v>
      </c>
    </row>
    <row r="106" spans="1:13" x14ac:dyDescent="0.35">
      <c r="A106" s="15" t="s">
        <v>182</v>
      </c>
      <c r="B106" s="15" t="s">
        <v>183</v>
      </c>
      <c r="C106" s="3">
        <v>5</v>
      </c>
      <c r="D106" s="5">
        <v>44038</v>
      </c>
      <c r="E106" s="16" t="s">
        <v>288</v>
      </c>
      <c r="F106" s="15" t="s">
        <v>311</v>
      </c>
      <c r="G106" s="15" t="s">
        <v>290</v>
      </c>
      <c r="H106" s="6" t="str">
        <f>VLOOKUP(Table1[[#This Row],[LastName]]&amp;"."&amp;Table1[[#This Row],[FirstName]],Fencers!C:H,6,FALSE)</f>
        <v>Women</v>
      </c>
      <c r="I106" s="5" t="str">
        <f>VLOOKUP(Table1[[#This Row],[LastName]]&amp;"."&amp;Table1[[#This Row],[FirstName]],Fencers!C:G,4,FALSE)</f>
        <v>CSFC</v>
      </c>
      <c r="J106" s="5" t="str">
        <f>VLOOKUP(Table1[[#This Row],[LastName]]&amp;"."&amp;Table1[[#This Row],[FirstName]],Fencers!C:H,5,FALSE)</f>
        <v>AU</v>
      </c>
      <c r="K106" s="4">
        <f>VLOOKUP(Table1[[#This Row],[LastName]]&amp;"."&amp;Table1[[#This Row],[FirstName]],Fencers!C:G,3,FALSE)</f>
        <v>16</v>
      </c>
      <c r="L106" s="10">
        <v>0</v>
      </c>
      <c r="M106" s="6">
        <f>IF(Table1[[#This Row],[Rank]]="Cancelled",1,IF(Table1[[#This Row],[Rank]]&gt;32,0,IF(L106=0,VLOOKUP(C106,'Ranking Values'!A:C,2,FALSE),VLOOKUP(C106,'Ranking Values'!A:C,3,FALSE))))</f>
        <v>6</v>
      </c>
    </row>
    <row r="107" spans="1:13" x14ac:dyDescent="0.35">
      <c r="A107" s="15" t="s">
        <v>108</v>
      </c>
      <c r="B107" s="15" t="s">
        <v>144</v>
      </c>
      <c r="C107" s="3">
        <v>6</v>
      </c>
      <c r="D107" s="5">
        <v>44038</v>
      </c>
      <c r="E107" s="16" t="s">
        <v>288</v>
      </c>
      <c r="F107" s="15" t="s">
        <v>311</v>
      </c>
      <c r="G107" s="15" t="s">
        <v>290</v>
      </c>
      <c r="H107" s="6" t="str">
        <f>VLOOKUP(Table1[[#This Row],[LastName]]&amp;"."&amp;Table1[[#This Row],[FirstName]],Fencers!C:H,6,FALSE)</f>
        <v>Men</v>
      </c>
      <c r="I107" s="5" t="str">
        <f>VLOOKUP(Table1[[#This Row],[LastName]]&amp;"."&amp;Table1[[#This Row],[FirstName]],Fencers!C:G,4,FALSE)</f>
        <v>ASC</v>
      </c>
      <c r="J107" s="5" t="str">
        <f>VLOOKUP(Table1[[#This Row],[LastName]]&amp;"."&amp;Table1[[#This Row],[FirstName]],Fencers!C:H,5,FALSE)</f>
        <v>AU</v>
      </c>
      <c r="K107" s="4">
        <f>VLOOKUP(Table1[[#This Row],[LastName]]&amp;"."&amp;Table1[[#This Row],[FirstName]],Fencers!C:G,3,FALSE)</f>
        <v>13</v>
      </c>
      <c r="L107" s="10">
        <v>0</v>
      </c>
      <c r="M107" s="6">
        <f>IF(Table1[[#This Row],[Rank]]="Cancelled",1,IF(Table1[[#This Row],[Rank]]&gt;32,0,IF(L107=0,VLOOKUP(C107,'Ranking Values'!A:C,2,FALSE),VLOOKUP(C107,'Ranking Values'!A:C,3,FALSE))))</f>
        <v>5</v>
      </c>
    </row>
    <row r="108" spans="1:13" x14ac:dyDescent="0.35">
      <c r="A108" s="15" t="s">
        <v>163</v>
      </c>
      <c r="B108" s="15" t="s">
        <v>170</v>
      </c>
      <c r="C108" s="3">
        <v>1</v>
      </c>
      <c r="D108" s="5">
        <v>44038</v>
      </c>
      <c r="E108" s="16" t="s">
        <v>288</v>
      </c>
      <c r="F108" s="15" t="s">
        <v>320</v>
      </c>
      <c r="G108" s="15" t="s">
        <v>290</v>
      </c>
      <c r="H108" s="6" t="str">
        <f>VLOOKUP(Table1[[#This Row],[LastName]]&amp;"."&amp;Table1[[#This Row],[FirstName]],Fencers!C:H,6,FALSE)</f>
        <v>Men</v>
      </c>
      <c r="I108" s="5" t="str">
        <f>VLOOKUP(Table1[[#This Row],[LastName]]&amp;"."&amp;Table1[[#This Row],[FirstName]],Fencers!C:G,4,FALSE)</f>
        <v>AHFC</v>
      </c>
      <c r="J108" s="5" t="str">
        <f>VLOOKUP(Table1[[#This Row],[LastName]]&amp;"."&amp;Table1[[#This Row],[FirstName]],Fencers!C:H,5,FALSE)</f>
        <v>AU</v>
      </c>
      <c r="K108" s="4">
        <f>VLOOKUP(Table1[[#This Row],[LastName]]&amp;"."&amp;Table1[[#This Row],[FirstName]],Fencers!C:G,3,FALSE)</f>
        <v>49</v>
      </c>
      <c r="L108" s="10">
        <v>0</v>
      </c>
      <c r="M108" s="6">
        <f>IF(Table1[[#This Row],[Rank]]="Cancelled",1,IF(Table1[[#This Row],[Rank]]&gt;32,0,IF(L108=0,VLOOKUP(C108,'Ranking Values'!A:C,2,FALSE),VLOOKUP(C108,'Ranking Values'!A:C,3,FALSE))))</f>
        <v>10</v>
      </c>
    </row>
    <row r="109" spans="1:13" x14ac:dyDescent="0.35">
      <c r="A109" s="15" t="s">
        <v>148</v>
      </c>
      <c r="B109" s="15" t="s">
        <v>142</v>
      </c>
      <c r="C109" s="3">
        <v>2</v>
      </c>
      <c r="D109" s="5">
        <v>44038</v>
      </c>
      <c r="E109" s="16" t="s">
        <v>288</v>
      </c>
      <c r="F109" s="15" t="s">
        <v>320</v>
      </c>
      <c r="G109" s="15" t="s">
        <v>290</v>
      </c>
      <c r="H109" s="6" t="str">
        <f>VLOOKUP(Table1[[#This Row],[LastName]]&amp;"."&amp;Table1[[#This Row],[FirstName]],Fencers!C:H,6,FALSE)</f>
        <v>Men</v>
      </c>
      <c r="I109" s="5" t="str">
        <f>VLOOKUP(Table1[[#This Row],[LastName]]&amp;"."&amp;Table1[[#This Row],[FirstName]],Fencers!C:G,4,FALSE)</f>
        <v>AUFEC</v>
      </c>
      <c r="J109" s="5" t="str">
        <f>VLOOKUP(Table1[[#This Row],[LastName]]&amp;"."&amp;Table1[[#This Row],[FirstName]],Fencers!C:H,5,FALSE)</f>
        <v>AU</v>
      </c>
      <c r="K109" s="4">
        <f>VLOOKUP(Table1[[#This Row],[LastName]]&amp;"."&amp;Table1[[#This Row],[FirstName]],Fencers!C:G,3,FALSE)</f>
        <v>59</v>
      </c>
      <c r="L109" s="10">
        <v>0</v>
      </c>
      <c r="M109" s="6">
        <f>IF(Table1[[#This Row],[Rank]]="Cancelled",1,IF(Table1[[#This Row],[Rank]]&gt;32,0,IF(L109=0,VLOOKUP(C109,'Ranking Values'!A:C,2,FALSE),VLOOKUP(C109,'Ranking Values'!A:C,3,FALSE))))</f>
        <v>9</v>
      </c>
    </row>
    <row r="110" spans="1:13" x14ac:dyDescent="0.35">
      <c r="A110" s="15" t="s">
        <v>69</v>
      </c>
      <c r="B110" s="15" t="s">
        <v>70</v>
      </c>
      <c r="C110" s="3">
        <v>1</v>
      </c>
      <c r="D110" s="5">
        <v>44038</v>
      </c>
      <c r="E110" s="16" t="s">
        <v>288</v>
      </c>
      <c r="F110" s="15" t="s">
        <v>311</v>
      </c>
      <c r="G110" s="15" t="s">
        <v>319</v>
      </c>
      <c r="H110" s="6" t="str">
        <f>VLOOKUP(Table1[[#This Row],[LastName]]&amp;"."&amp;Table1[[#This Row],[FirstName]],Fencers!C:H,6,FALSE)</f>
        <v>Women</v>
      </c>
      <c r="I110" s="5" t="str">
        <f>VLOOKUP(Table1[[#This Row],[LastName]]&amp;"."&amp;Table1[[#This Row],[FirstName]],Fencers!C:G,4,FALSE)</f>
        <v>ASC</v>
      </c>
      <c r="J110" s="5" t="str">
        <f>VLOOKUP(Table1[[#This Row],[LastName]]&amp;"."&amp;Table1[[#This Row],[FirstName]],Fencers!C:H,5,FALSE)</f>
        <v>AU</v>
      </c>
      <c r="K110" s="4">
        <f>VLOOKUP(Table1[[#This Row],[LastName]]&amp;"."&amp;Table1[[#This Row],[FirstName]],Fencers!C:G,3,FALSE)</f>
        <v>17</v>
      </c>
      <c r="L110" s="10">
        <v>0</v>
      </c>
      <c r="M110" s="6">
        <f>IF(Table1[[#This Row],[Rank]]="Cancelled",1,IF(Table1[[#This Row],[Rank]]&gt;32,0,IF(L110=0,VLOOKUP(C110,'Ranking Values'!A:C,2,FALSE),VLOOKUP(C110,'Ranking Values'!A:C,3,FALSE))))</f>
        <v>10</v>
      </c>
    </row>
    <row r="111" spans="1:13" x14ac:dyDescent="0.35">
      <c r="A111" s="15" t="s">
        <v>25</v>
      </c>
      <c r="B111" s="15" t="s">
        <v>40</v>
      </c>
      <c r="C111" s="3">
        <v>2</v>
      </c>
      <c r="D111" s="5">
        <v>44038</v>
      </c>
      <c r="E111" s="16" t="s">
        <v>288</v>
      </c>
      <c r="F111" s="15" t="s">
        <v>311</v>
      </c>
      <c r="G111" s="15" t="s">
        <v>319</v>
      </c>
      <c r="H111" s="6" t="str">
        <f>VLOOKUP(Table1[[#This Row],[LastName]]&amp;"."&amp;Table1[[#This Row],[FirstName]],Fencers!C:H,6,FALSE)</f>
        <v>Men</v>
      </c>
      <c r="I111" s="5" t="str">
        <f>VLOOKUP(Table1[[#This Row],[LastName]]&amp;"."&amp;Table1[[#This Row],[FirstName]],Fencers!C:G,4,FALSE)</f>
        <v>CSFC</v>
      </c>
      <c r="J111" s="5" t="str">
        <f>VLOOKUP(Table1[[#This Row],[LastName]]&amp;"."&amp;Table1[[#This Row],[FirstName]],Fencers!C:H,5,FALSE)</f>
        <v>AU</v>
      </c>
      <c r="K111" s="4">
        <f>VLOOKUP(Table1[[#This Row],[LastName]]&amp;"."&amp;Table1[[#This Row],[FirstName]],Fencers!C:G,3,FALSE)</f>
        <v>41</v>
      </c>
      <c r="L111" s="10">
        <v>0</v>
      </c>
      <c r="M111" s="6">
        <f>IF(Table1[[#This Row],[Rank]]="Cancelled",1,IF(Table1[[#This Row],[Rank]]&gt;32,0,IF(L111=0,VLOOKUP(C111,'Ranking Values'!A:C,2,FALSE),VLOOKUP(C111,'Ranking Values'!A:C,3,FALSE))))</f>
        <v>9</v>
      </c>
    </row>
    <row r="112" spans="1:13" x14ac:dyDescent="0.35">
      <c r="A112" s="15" t="s">
        <v>24</v>
      </c>
      <c r="B112" s="15" t="s">
        <v>39</v>
      </c>
      <c r="C112" s="3">
        <v>3</v>
      </c>
      <c r="D112" s="5">
        <v>44038</v>
      </c>
      <c r="E112" s="16" t="s">
        <v>288</v>
      </c>
      <c r="F112" s="15" t="s">
        <v>311</v>
      </c>
      <c r="G112" s="15" t="s">
        <v>319</v>
      </c>
      <c r="H112" s="6" t="str">
        <f>VLOOKUP(Table1[[#This Row],[LastName]]&amp;"."&amp;Table1[[#This Row],[FirstName]],Fencers!C:H,6,FALSE)</f>
        <v>Men</v>
      </c>
      <c r="I112" s="5" t="str">
        <f>VLOOKUP(Table1[[#This Row],[LastName]]&amp;"."&amp;Table1[[#This Row],[FirstName]],Fencers!C:G,4,FALSE)</f>
        <v>CSFC</v>
      </c>
      <c r="J112" s="5" t="str">
        <f>VLOOKUP(Table1[[#This Row],[LastName]]&amp;"."&amp;Table1[[#This Row],[FirstName]],Fencers!C:H,5,FALSE)</f>
        <v>AU</v>
      </c>
      <c r="K112" s="4">
        <f>VLOOKUP(Table1[[#This Row],[LastName]]&amp;"."&amp;Table1[[#This Row],[FirstName]],Fencers!C:G,3,FALSE)</f>
        <v>17</v>
      </c>
      <c r="L112" s="10">
        <v>0</v>
      </c>
      <c r="M112" s="6">
        <f>IF(Table1[[#This Row],[Rank]]="Cancelled",1,IF(Table1[[#This Row],[Rank]]&gt;32,0,IF(L112=0,VLOOKUP(C112,'Ranking Values'!A:C,2,FALSE),VLOOKUP(C112,'Ranking Values'!A:C,3,FALSE))))</f>
        <v>8</v>
      </c>
    </row>
    <row r="113" spans="1:13" x14ac:dyDescent="0.35">
      <c r="A113" s="15" t="s">
        <v>79</v>
      </c>
      <c r="B113" s="15" t="s">
        <v>80</v>
      </c>
      <c r="C113" s="3">
        <v>3</v>
      </c>
      <c r="D113" s="5">
        <v>44038</v>
      </c>
      <c r="E113" s="16" t="s">
        <v>288</v>
      </c>
      <c r="F113" s="15" t="s">
        <v>311</v>
      </c>
      <c r="G113" s="15" t="s">
        <v>319</v>
      </c>
      <c r="H113" s="6" t="str">
        <f>VLOOKUP(Table1[[#This Row],[LastName]]&amp;"."&amp;Table1[[#This Row],[FirstName]],Fencers!C:H,6,FALSE)</f>
        <v>Men</v>
      </c>
      <c r="I113" s="5" t="str">
        <f>VLOOKUP(Table1[[#This Row],[LastName]]&amp;"."&amp;Table1[[#This Row],[FirstName]],Fencers!C:G,4,FALSE)</f>
        <v>CSFC</v>
      </c>
      <c r="J113" s="5" t="str">
        <f>VLOOKUP(Table1[[#This Row],[LastName]]&amp;"."&amp;Table1[[#This Row],[FirstName]],Fencers!C:H,5,FALSE)</f>
        <v>AU</v>
      </c>
      <c r="K113" s="4">
        <f>VLOOKUP(Table1[[#This Row],[LastName]]&amp;"."&amp;Table1[[#This Row],[FirstName]],Fencers!C:G,3,FALSE)</f>
        <v>16</v>
      </c>
      <c r="L113" s="10">
        <v>0</v>
      </c>
      <c r="M113" s="6">
        <f>IF(Table1[[#This Row],[Rank]]="Cancelled",1,IF(Table1[[#This Row],[Rank]]&gt;32,0,IF(L113=0,VLOOKUP(C113,'Ranking Values'!A:C,2,FALSE),VLOOKUP(C113,'Ranking Values'!A:C,3,FALSE))))</f>
        <v>8</v>
      </c>
    </row>
    <row r="114" spans="1:13" x14ac:dyDescent="0.35">
      <c r="A114" s="15" t="s">
        <v>24</v>
      </c>
      <c r="B114" s="15" t="s">
        <v>114</v>
      </c>
      <c r="C114" s="3">
        <v>5</v>
      </c>
      <c r="D114" s="5">
        <v>44038</v>
      </c>
      <c r="E114" s="16" t="s">
        <v>288</v>
      </c>
      <c r="F114" s="15" t="s">
        <v>311</v>
      </c>
      <c r="G114" s="15" t="s">
        <v>319</v>
      </c>
      <c r="H114" s="6" t="str">
        <f>VLOOKUP(Table1[[#This Row],[LastName]]&amp;"."&amp;Table1[[#This Row],[FirstName]],Fencers!C:H,6,FALSE)</f>
        <v>Men</v>
      </c>
      <c r="I114" s="5" t="str">
        <f>VLOOKUP(Table1[[#This Row],[LastName]]&amp;"."&amp;Table1[[#This Row],[FirstName]],Fencers!C:G,4,FALSE)</f>
        <v>CSFC</v>
      </c>
      <c r="J114" s="5" t="str">
        <f>VLOOKUP(Table1[[#This Row],[LastName]]&amp;"."&amp;Table1[[#This Row],[FirstName]],Fencers!C:H,5,FALSE)</f>
        <v>AU</v>
      </c>
      <c r="K114" s="4">
        <f>VLOOKUP(Table1[[#This Row],[LastName]]&amp;"."&amp;Table1[[#This Row],[FirstName]],Fencers!C:G,3,FALSE)</f>
        <v>63</v>
      </c>
      <c r="L114" s="10">
        <v>0</v>
      </c>
      <c r="M114" s="6">
        <f>IF(Table1[[#This Row],[Rank]]="Cancelled",1,IF(Table1[[#This Row],[Rank]]&gt;32,0,IF(L114=0,VLOOKUP(C114,'Ranking Values'!A:C,2,FALSE),VLOOKUP(C114,'Ranking Values'!A:C,3,FALSE))))</f>
        <v>6</v>
      </c>
    </row>
    <row r="115" spans="1:13" x14ac:dyDescent="0.35">
      <c r="A115" s="15" t="s">
        <v>154</v>
      </c>
      <c r="B115" s="15" t="s">
        <v>158</v>
      </c>
      <c r="C115" s="3">
        <v>6</v>
      </c>
      <c r="D115" s="5">
        <v>44038</v>
      </c>
      <c r="E115" s="16" t="s">
        <v>288</v>
      </c>
      <c r="F115" s="15" t="s">
        <v>311</v>
      </c>
      <c r="G115" s="15" t="s">
        <v>319</v>
      </c>
      <c r="H115" s="6" t="str">
        <f>VLOOKUP(Table1[[#This Row],[LastName]]&amp;"."&amp;Table1[[#This Row],[FirstName]],Fencers!C:H,6,FALSE)</f>
        <v>Men</v>
      </c>
      <c r="I115" s="5" t="str">
        <f>VLOOKUP(Table1[[#This Row],[LastName]]&amp;"."&amp;Table1[[#This Row],[FirstName]],Fencers!C:G,4,FALSE)</f>
        <v>TPFC</v>
      </c>
      <c r="J115" s="5" t="str">
        <f>VLOOKUP(Table1[[#This Row],[LastName]]&amp;"."&amp;Table1[[#This Row],[FirstName]],Fencers!C:H,5,FALSE)</f>
        <v>AU</v>
      </c>
      <c r="K115" s="4">
        <f>VLOOKUP(Table1[[#This Row],[LastName]]&amp;"."&amp;Table1[[#This Row],[FirstName]],Fencers!C:G,3,FALSE)</f>
        <v>74</v>
      </c>
      <c r="L115" s="10">
        <v>0</v>
      </c>
      <c r="M115" s="6">
        <f>IF(Table1[[#This Row],[Rank]]="Cancelled",1,IF(Table1[[#This Row],[Rank]]&gt;32,0,IF(L115=0,VLOOKUP(C115,'Ranking Values'!A:C,2,FALSE),VLOOKUP(C115,'Ranking Values'!A:C,3,FALSE))))</f>
        <v>5</v>
      </c>
    </row>
    <row r="116" spans="1:13" x14ac:dyDescent="0.35">
      <c r="A116" s="15" t="s">
        <v>25</v>
      </c>
      <c r="B116" s="15" t="s">
        <v>40</v>
      </c>
      <c r="C116" s="3">
        <v>1</v>
      </c>
      <c r="D116" s="5">
        <v>44038</v>
      </c>
      <c r="E116" s="16" t="s">
        <v>288</v>
      </c>
      <c r="F116" s="15" t="s">
        <v>320</v>
      </c>
      <c r="G116" s="15" t="s">
        <v>319</v>
      </c>
      <c r="H116" s="6" t="str">
        <f>VLOOKUP(Table1[[#This Row],[LastName]]&amp;"."&amp;Table1[[#This Row],[FirstName]],Fencers!C:H,6,FALSE)</f>
        <v>Men</v>
      </c>
      <c r="I116" s="5" t="str">
        <f>VLOOKUP(Table1[[#This Row],[LastName]]&amp;"."&amp;Table1[[#This Row],[FirstName]],Fencers!C:G,4,FALSE)</f>
        <v>CSFC</v>
      </c>
      <c r="J116" s="5" t="str">
        <f>VLOOKUP(Table1[[#This Row],[LastName]]&amp;"."&amp;Table1[[#This Row],[FirstName]],Fencers!C:H,5,FALSE)</f>
        <v>AU</v>
      </c>
      <c r="K116" s="4">
        <f>VLOOKUP(Table1[[#This Row],[LastName]]&amp;"."&amp;Table1[[#This Row],[FirstName]],Fencers!C:G,3,FALSE)</f>
        <v>41</v>
      </c>
      <c r="L116" s="10">
        <v>0</v>
      </c>
      <c r="M116" s="6">
        <f>IF(Table1[[#This Row],[Rank]]="Cancelled",1,IF(Table1[[#This Row],[Rank]]&gt;32,0,IF(L116=0,VLOOKUP(C116,'Ranking Values'!A:C,2,FALSE),VLOOKUP(C116,'Ranking Values'!A:C,3,FALSE))))</f>
        <v>10</v>
      </c>
    </row>
    <row r="117" spans="1:13" x14ac:dyDescent="0.35">
      <c r="A117" s="15" t="s">
        <v>24</v>
      </c>
      <c r="B117" s="15" t="s">
        <v>114</v>
      </c>
      <c r="C117" s="3">
        <v>2</v>
      </c>
      <c r="D117" s="5">
        <v>44038</v>
      </c>
      <c r="E117" s="16" t="s">
        <v>288</v>
      </c>
      <c r="F117" s="15" t="s">
        <v>320</v>
      </c>
      <c r="G117" s="15" t="s">
        <v>319</v>
      </c>
      <c r="H117" s="6" t="str">
        <f>VLOOKUP(Table1[[#This Row],[LastName]]&amp;"."&amp;Table1[[#This Row],[FirstName]],Fencers!C:H,6,FALSE)</f>
        <v>Men</v>
      </c>
      <c r="I117" s="5" t="str">
        <f>VLOOKUP(Table1[[#This Row],[LastName]]&amp;"."&amp;Table1[[#This Row],[FirstName]],Fencers!C:G,4,FALSE)</f>
        <v>CSFC</v>
      </c>
      <c r="J117" s="5" t="str">
        <f>VLOOKUP(Table1[[#This Row],[LastName]]&amp;"."&amp;Table1[[#This Row],[FirstName]],Fencers!C:H,5,FALSE)</f>
        <v>AU</v>
      </c>
      <c r="K117" s="4">
        <f>VLOOKUP(Table1[[#This Row],[LastName]]&amp;"."&amp;Table1[[#This Row],[FirstName]],Fencers!C:G,3,FALSE)</f>
        <v>63</v>
      </c>
      <c r="L117" s="10">
        <v>0</v>
      </c>
      <c r="M117" s="6">
        <f>IF(Table1[[#This Row],[Rank]]="Cancelled",1,IF(Table1[[#This Row],[Rank]]&gt;32,0,IF(L117=0,VLOOKUP(C117,'Ranking Values'!A:C,2,FALSE),VLOOKUP(C117,'Ranking Values'!A:C,3,FALSE))))</f>
        <v>9</v>
      </c>
    </row>
    <row r="118" spans="1:13" x14ac:dyDescent="0.35">
      <c r="A118" s="15" t="s">
        <v>154</v>
      </c>
      <c r="B118" s="15" t="s">
        <v>158</v>
      </c>
      <c r="C118" s="3">
        <v>3</v>
      </c>
      <c r="D118" s="5">
        <v>44038</v>
      </c>
      <c r="E118" s="16" t="s">
        <v>288</v>
      </c>
      <c r="F118" s="15" t="s">
        <v>320</v>
      </c>
      <c r="G118" s="15" t="s">
        <v>319</v>
      </c>
      <c r="H118" s="6" t="str">
        <f>VLOOKUP(Table1[[#This Row],[LastName]]&amp;"."&amp;Table1[[#This Row],[FirstName]],Fencers!C:H,6,FALSE)</f>
        <v>Men</v>
      </c>
      <c r="I118" s="5" t="str">
        <f>VLOOKUP(Table1[[#This Row],[LastName]]&amp;"."&amp;Table1[[#This Row],[FirstName]],Fencers!C:G,4,FALSE)</f>
        <v>TPFC</v>
      </c>
      <c r="J118" s="5" t="str">
        <f>VLOOKUP(Table1[[#This Row],[LastName]]&amp;"."&amp;Table1[[#This Row],[FirstName]],Fencers!C:H,5,FALSE)</f>
        <v>AU</v>
      </c>
      <c r="K118" s="4">
        <f>VLOOKUP(Table1[[#This Row],[LastName]]&amp;"."&amp;Table1[[#This Row],[FirstName]],Fencers!C:G,3,FALSE)</f>
        <v>74</v>
      </c>
      <c r="L118" s="10">
        <v>0</v>
      </c>
      <c r="M118" s="6">
        <f>IF(Table1[[#This Row],[Rank]]="Cancelled",1,IF(Table1[[#This Row],[Rank]]&gt;32,0,IF(L118=0,VLOOKUP(C118,'Ranking Values'!A:C,2,FALSE),VLOOKUP(C118,'Ranking Values'!A:C,3,FALSE))))</f>
        <v>8</v>
      </c>
    </row>
    <row r="119" spans="1:13" x14ac:dyDescent="0.35">
      <c r="A119" s="15" t="s">
        <v>31</v>
      </c>
      <c r="B119" s="15" t="s">
        <v>46</v>
      </c>
      <c r="C119" s="3">
        <v>1</v>
      </c>
      <c r="D119" s="5">
        <v>44038</v>
      </c>
      <c r="E119" s="16" t="s">
        <v>288</v>
      </c>
      <c r="F119" s="15" t="s">
        <v>320</v>
      </c>
      <c r="G119" s="15" t="s">
        <v>292</v>
      </c>
      <c r="H119" s="6" t="str">
        <f>VLOOKUP(Table1[[#This Row],[LastName]]&amp;"."&amp;Table1[[#This Row],[FirstName]],Fencers!C:H,6,FALSE)</f>
        <v>Men</v>
      </c>
      <c r="I119" s="5" t="str">
        <f>VLOOKUP(Table1[[#This Row],[LastName]]&amp;"."&amp;Table1[[#This Row],[FirstName]],Fencers!C:G,4,FALSE)</f>
        <v>AHFC</v>
      </c>
      <c r="J119" s="5" t="str">
        <f>VLOOKUP(Table1[[#This Row],[LastName]]&amp;"."&amp;Table1[[#This Row],[FirstName]],Fencers!C:H,5,FALSE)</f>
        <v>AU</v>
      </c>
      <c r="K119" s="4">
        <f>VLOOKUP(Table1[[#This Row],[LastName]]&amp;"."&amp;Table1[[#This Row],[FirstName]],Fencers!C:G,3,FALSE)</f>
        <v>43</v>
      </c>
      <c r="L119" s="10">
        <v>0</v>
      </c>
      <c r="M119" s="6">
        <f>IF(Table1[[#This Row],[Rank]]="Cancelled",1,IF(Table1[[#This Row],[Rank]]&gt;32,0,IF(L119=0,VLOOKUP(C119,'Ranking Values'!A:C,2,FALSE),VLOOKUP(C119,'Ranking Values'!A:C,3,FALSE))))</f>
        <v>10</v>
      </c>
    </row>
    <row r="120" spans="1:13" x14ac:dyDescent="0.35">
      <c r="A120" s="15" t="s">
        <v>62</v>
      </c>
      <c r="B120" s="15" t="s">
        <v>64</v>
      </c>
      <c r="C120" s="3">
        <v>2</v>
      </c>
      <c r="D120" s="5">
        <v>44038</v>
      </c>
      <c r="E120" s="16" t="s">
        <v>288</v>
      </c>
      <c r="F120" s="15" t="s">
        <v>320</v>
      </c>
      <c r="G120" s="15" t="s">
        <v>292</v>
      </c>
      <c r="H120" s="6" t="str">
        <f>VLOOKUP(Table1[[#This Row],[LastName]]&amp;"."&amp;Table1[[#This Row],[FirstName]],Fencers!C:H,6,FALSE)</f>
        <v>Men</v>
      </c>
      <c r="I120" s="5" t="str">
        <f>VLOOKUP(Table1[[#This Row],[LastName]]&amp;"."&amp;Table1[[#This Row],[FirstName]],Fencers!C:G,4,FALSE)</f>
        <v>CSFC</v>
      </c>
      <c r="J120" s="5" t="str">
        <f>VLOOKUP(Table1[[#This Row],[LastName]]&amp;"."&amp;Table1[[#This Row],[FirstName]],Fencers!C:H,5,FALSE)</f>
        <v>AU</v>
      </c>
      <c r="K120" s="4">
        <f>VLOOKUP(Table1[[#This Row],[LastName]]&amp;"."&amp;Table1[[#This Row],[FirstName]],Fencers!C:G,3,FALSE)</f>
        <v>46</v>
      </c>
      <c r="L120" s="10">
        <v>0</v>
      </c>
      <c r="M120" s="6">
        <f>IF(Table1[[#This Row],[Rank]]="Cancelled",1,IF(Table1[[#This Row],[Rank]]&gt;32,0,IF(L120=0,VLOOKUP(C120,'Ranking Values'!A:C,2,FALSE),VLOOKUP(C120,'Ranking Values'!A:C,3,FALSE))))</f>
        <v>9</v>
      </c>
    </row>
    <row r="121" spans="1:13" x14ac:dyDescent="0.35">
      <c r="A121" s="15" t="s">
        <v>85</v>
      </c>
      <c r="B121" s="15" t="s">
        <v>86</v>
      </c>
      <c r="C121" s="3">
        <v>3</v>
      </c>
      <c r="D121" s="5">
        <v>44038</v>
      </c>
      <c r="E121" s="16" t="s">
        <v>288</v>
      </c>
      <c r="F121" s="15" t="s">
        <v>320</v>
      </c>
      <c r="G121" s="15" t="s">
        <v>292</v>
      </c>
      <c r="H121" s="6" t="str">
        <f>VLOOKUP(Table1[[#This Row],[LastName]]&amp;"."&amp;Table1[[#This Row],[FirstName]],Fencers!C:H,6,FALSE)</f>
        <v>Men</v>
      </c>
      <c r="I121" s="5" t="str">
        <f>VLOOKUP(Table1[[#This Row],[LastName]]&amp;"."&amp;Table1[[#This Row],[FirstName]],Fencers!C:G,4,FALSE)</f>
        <v>AHFC</v>
      </c>
      <c r="J121" s="5" t="str">
        <f>VLOOKUP(Table1[[#This Row],[LastName]]&amp;"."&amp;Table1[[#This Row],[FirstName]],Fencers!C:H,5,FALSE)</f>
        <v>AU</v>
      </c>
      <c r="K121" s="4">
        <f>VLOOKUP(Table1[[#This Row],[LastName]]&amp;"."&amp;Table1[[#This Row],[FirstName]],Fencers!C:G,3,FALSE)</f>
        <v>49</v>
      </c>
      <c r="L121" s="10">
        <v>0</v>
      </c>
      <c r="M121" s="6">
        <f>IF(Table1[[#This Row],[Rank]]="Cancelled",1,IF(Table1[[#This Row],[Rank]]&gt;32,0,IF(L121=0,VLOOKUP(C121,'Ranking Values'!A:C,2,FALSE),VLOOKUP(C121,'Ranking Values'!A:C,3,FALSE))))</f>
        <v>8</v>
      </c>
    </row>
    <row r="122" spans="1:13" x14ac:dyDescent="0.35">
      <c r="A122" s="15" t="s">
        <v>69</v>
      </c>
      <c r="B122" s="15" t="s">
        <v>317</v>
      </c>
      <c r="C122" s="3">
        <v>3</v>
      </c>
      <c r="D122" s="5">
        <v>44038</v>
      </c>
      <c r="E122" s="16" t="s">
        <v>288</v>
      </c>
      <c r="F122" s="15" t="s">
        <v>320</v>
      </c>
      <c r="G122" s="15" t="s">
        <v>292</v>
      </c>
      <c r="H122" s="6" t="str">
        <f>VLOOKUP(Table1[[#This Row],[LastName]]&amp;"."&amp;Table1[[#This Row],[FirstName]],Fencers!C:H,6,FALSE)</f>
        <v>Men</v>
      </c>
      <c r="I122" s="5" t="str">
        <f>VLOOKUP(Table1[[#This Row],[LastName]]&amp;"."&amp;Table1[[#This Row],[FirstName]],Fencers!C:G,4,FALSE)</f>
        <v>IND</v>
      </c>
      <c r="J122" s="5" t="str">
        <f>VLOOKUP(Table1[[#This Row],[LastName]]&amp;"."&amp;Table1[[#This Row],[FirstName]],Fencers!C:H,5,FALSE)</f>
        <v>AU</v>
      </c>
      <c r="K122" s="4">
        <f>VLOOKUP(Table1[[#This Row],[LastName]]&amp;"."&amp;Table1[[#This Row],[FirstName]],Fencers!C:G,3,FALSE)</f>
        <v>51</v>
      </c>
      <c r="L122" s="10">
        <v>0</v>
      </c>
      <c r="M122" s="6">
        <f>IF(Table1[[#This Row],[Rank]]="Cancelled",1,IF(Table1[[#This Row],[Rank]]&gt;32,0,IF(L122=0,VLOOKUP(C122,'Ranking Values'!A:C,2,FALSE),VLOOKUP(C122,'Ranking Values'!A:C,3,FALSE))))</f>
        <v>8</v>
      </c>
    </row>
    <row r="123" spans="1:13" x14ac:dyDescent="0.35">
      <c r="A123" s="15" t="s">
        <v>58</v>
      </c>
      <c r="B123" s="15" t="s">
        <v>60</v>
      </c>
      <c r="C123" s="3">
        <v>5</v>
      </c>
      <c r="D123" s="5">
        <v>44038</v>
      </c>
      <c r="E123" s="16" t="s">
        <v>288</v>
      </c>
      <c r="F123" s="15" t="s">
        <v>320</v>
      </c>
      <c r="G123" s="15" t="s">
        <v>292</v>
      </c>
      <c r="H123" s="6" t="str">
        <f>VLOOKUP(Table1[[#This Row],[LastName]]&amp;"."&amp;Table1[[#This Row],[FirstName]],Fencers!C:H,6,FALSE)</f>
        <v>Men</v>
      </c>
      <c r="I123" s="5" t="str">
        <f>VLOOKUP(Table1[[#This Row],[LastName]]&amp;"."&amp;Table1[[#This Row],[FirstName]],Fencers!C:G,4,FALSE)</f>
        <v>AHFC</v>
      </c>
      <c r="J123" s="5" t="str">
        <f>VLOOKUP(Table1[[#This Row],[LastName]]&amp;"."&amp;Table1[[#This Row],[FirstName]],Fencers!C:H,5,FALSE)</f>
        <v>AU</v>
      </c>
      <c r="K123" s="4">
        <f>VLOOKUP(Table1[[#This Row],[LastName]]&amp;"."&amp;Table1[[#This Row],[FirstName]],Fencers!C:G,3,FALSE)</f>
        <v>66</v>
      </c>
      <c r="L123" s="10">
        <v>0</v>
      </c>
      <c r="M123" s="6">
        <f>IF(Table1[[#This Row],[Rank]]="Cancelled",1,IF(Table1[[#This Row],[Rank]]&gt;32,0,IF(L123=0,VLOOKUP(C123,'Ranking Values'!A:C,2,FALSE),VLOOKUP(C123,'Ranking Values'!A:C,3,FALSE))))</f>
        <v>6</v>
      </c>
    </row>
    <row r="124" spans="1:13" x14ac:dyDescent="0.35">
      <c r="A124" s="15" t="s">
        <v>62</v>
      </c>
      <c r="B124" s="15" t="s">
        <v>65</v>
      </c>
      <c r="C124" s="3">
        <v>6</v>
      </c>
      <c r="D124" s="5">
        <v>44038</v>
      </c>
      <c r="E124" s="16" t="s">
        <v>288</v>
      </c>
      <c r="F124" s="15" t="s">
        <v>320</v>
      </c>
      <c r="G124" s="15" t="s">
        <v>292</v>
      </c>
      <c r="H124" s="6" t="str">
        <f>VLOOKUP(Table1[[#This Row],[LastName]]&amp;"."&amp;Table1[[#This Row],[FirstName]],Fencers!C:H,6,FALSE)</f>
        <v>Women</v>
      </c>
      <c r="I124" s="5" t="str">
        <f>VLOOKUP(Table1[[#This Row],[LastName]]&amp;"."&amp;Table1[[#This Row],[FirstName]],Fencers!C:G,4,FALSE)</f>
        <v>CSFC</v>
      </c>
      <c r="J124" s="5" t="str">
        <f>VLOOKUP(Table1[[#This Row],[LastName]]&amp;"."&amp;Table1[[#This Row],[FirstName]],Fencers!C:H,5,FALSE)</f>
        <v>AU</v>
      </c>
      <c r="K124" s="4">
        <f>VLOOKUP(Table1[[#This Row],[LastName]]&amp;"."&amp;Table1[[#This Row],[FirstName]],Fencers!C:G,3,FALSE)</f>
        <v>44</v>
      </c>
      <c r="L124" s="10">
        <v>0</v>
      </c>
      <c r="M124" s="6">
        <f>IF(Table1[[#This Row],[Rank]]="Cancelled",1,IF(Table1[[#This Row],[Rank]]&gt;32,0,IF(L124=0,VLOOKUP(C124,'Ranking Values'!A:C,2,FALSE),VLOOKUP(C124,'Ranking Values'!A:C,3,FALSE))))</f>
        <v>5</v>
      </c>
    </row>
    <row r="125" spans="1:13" x14ac:dyDescent="0.35">
      <c r="A125" s="15" t="s">
        <v>108</v>
      </c>
      <c r="B125" s="15" t="s">
        <v>115</v>
      </c>
      <c r="C125" s="3">
        <v>7</v>
      </c>
      <c r="D125" s="5">
        <v>44038</v>
      </c>
      <c r="E125" s="16" t="s">
        <v>288</v>
      </c>
      <c r="F125" s="15" t="s">
        <v>320</v>
      </c>
      <c r="G125" s="15" t="s">
        <v>292</v>
      </c>
      <c r="H125" s="6" t="str">
        <f>VLOOKUP(Table1[[#This Row],[LastName]]&amp;"."&amp;Table1[[#This Row],[FirstName]],Fencers!C:H,6,FALSE)</f>
        <v>Men</v>
      </c>
      <c r="I125" s="5" t="str">
        <f>VLOOKUP(Table1[[#This Row],[LastName]]&amp;"."&amp;Table1[[#This Row],[FirstName]],Fencers!C:G,4,FALSE)</f>
        <v>ASC</v>
      </c>
      <c r="J125" s="5" t="str">
        <f>VLOOKUP(Table1[[#This Row],[LastName]]&amp;"."&amp;Table1[[#This Row],[FirstName]],Fencers!C:H,5,FALSE)</f>
        <v>AU</v>
      </c>
      <c r="K125" s="4">
        <f>VLOOKUP(Table1[[#This Row],[LastName]]&amp;"."&amp;Table1[[#This Row],[FirstName]],Fencers!C:G,3,FALSE)</f>
        <v>49</v>
      </c>
      <c r="L125" s="10">
        <v>0</v>
      </c>
      <c r="M125" s="6">
        <f>IF(Table1[[#This Row],[Rank]]="Cancelled",1,IF(Table1[[#This Row],[Rank]]&gt;32,0,IF(L125=0,VLOOKUP(C125,'Ranking Values'!A:C,2,FALSE),VLOOKUP(C125,'Ranking Values'!A:C,3,FALSE))))</f>
        <v>4</v>
      </c>
    </row>
    <row r="126" spans="1:13" x14ac:dyDescent="0.35">
      <c r="A126" s="15" t="s">
        <v>127</v>
      </c>
      <c r="B126" s="15" t="s">
        <v>49</v>
      </c>
      <c r="C126" s="3">
        <v>8</v>
      </c>
      <c r="D126" s="5">
        <v>44038</v>
      </c>
      <c r="E126" s="16" t="s">
        <v>288</v>
      </c>
      <c r="F126" s="15" t="s">
        <v>320</v>
      </c>
      <c r="G126" s="15" t="s">
        <v>292</v>
      </c>
      <c r="H126" s="6" t="str">
        <f>VLOOKUP(Table1[[#This Row],[LastName]]&amp;"."&amp;Table1[[#This Row],[FirstName]],Fencers!C:H,6,FALSE)</f>
        <v>Men</v>
      </c>
      <c r="I126" s="5" t="str">
        <f>VLOOKUP(Table1[[#This Row],[LastName]]&amp;"."&amp;Table1[[#This Row],[FirstName]],Fencers!C:G,4,FALSE)</f>
        <v>ASC</v>
      </c>
      <c r="J126" s="5" t="str">
        <f>VLOOKUP(Table1[[#This Row],[LastName]]&amp;"."&amp;Table1[[#This Row],[FirstName]],Fencers!C:H,5,FALSE)</f>
        <v>AU</v>
      </c>
      <c r="K126" s="4">
        <f>VLOOKUP(Table1[[#This Row],[LastName]]&amp;"."&amp;Table1[[#This Row],[FirstName]],Fencers!C:G,3,FALSE)</f>
        <v>48</v>
      </c>
      <c r="L126" s="10">
        <v>0</v>
      </c>
      <c r="M126" s="6">
        <f>IF(Table1[[#This Row],[Rank]]="Cancelled",1,IF(Table1[[#This Row],[Rank]]&gt;32,0,IF(L126=0,VLOOKUP(C126,'Ranking Values'!A:C,2,FALSE),VLOOKUP(C126,'Ranking Values'!A:C,3,FALSE))))</f>
        <v>3</v>
      </c>
    </row>
    <row r="127" spans="1:13" x14ac:dyDescent="0.35">
      <c r="A127" s="15" t="s">
        <v>109</v>
      </c>
      <c r="B127" s="15" t="s">
        <v>116</v>
      </c>
      <c r="C127" s="3">
        <v>9</v>
      </c>
      <c r="D127" s="5">
        <v>44038</v>
      </c>
      <c r="E127" s="16" t="s">
        <v>288</v>
      </c>
      <c r="F127" s="15" t="s">
        <v>320</v>
      </c>
      <c r="G127" s="15" t="s">
        <v>292</v>
      </c>
      <c r="H127" s="6" t="str">
        <f>VLOOKUP(Table1[[#This Row],[LastName]]&amp;"."&amp;Table1[[#This Row],[FirstName]],Fencers!C:H,6,FALSE)</f>
        <v>Women</v>
      </c>
      <c r="I127" s="5" t="str">
        <f>VLOOKUP(Table1[[#This Row],[LastName]]&amp;"."&amp;Table1[[#This Row],[FirstName]],Fencers!C:G,4,FALSE)</f>
        <v>ASC</v>
      </c>
      <c r="J127" s="5" t="str">
        <f>VLOOKUP(Table1[[#This Row],[LastName]]&amp;"."&amp;Table1[[#This Row],[FirstName]],Fencers!C:H,5,FALSE)</f>
        <v>AU</v>
      </c>
      <c r="K127" s="4">
        <f>VLOOKUP(Table1[[#This Row],[LastName]]&amp;"."&amp;Table1[[#This Row],[FirstName]],Fencers!C:G,3,FALSE)</f>
        <v>59</v>
      </c>
      <c r="L127" s="10">
        <v>0</v>
      </c>
      <c r="M127" s="6">
        <f>IF(Table1[[#This Row],[Rank]]="Cancelled",1,IF(Table1[[#This Row],[Rank]]&gt;32,0,IF(L127=0,VLOOKUP(C127,'Ranking Values'!A:C,2,FALSE),VLOOKUP(C127,'Ranking Values'!A:C,3,FALSE))))</f>
        <v>2</v>
      </c>
    </row>
    <row r="128" spans="1:13" x14ac:dyDescent="0.35">
      <c r="A128" s="15" t="s">
        <v>154</v>
      </c>
      <c r="B128" s="15" t="s">
        <v>158</v>
      </c>
      <c r="C128" s="3">
        <v>9</v>
      </c>
      <c r="D128" s="5">
        <v>44038</v>
      </c>
      <c r="E128" s="16" t="s">
        <v>288</v>
      </c>
      <c r="F128" s="15" t="s">
        <v>320</v>
      </c>
      <c r="G128" s="15" t="s">
        <v>292</v>
      </c>
      <c r="H128" s="6" t="str">
        <f>VLOOKUP(Table1[[#This Row],[LastName]]&amp;"."&amp;Table1[[#This Row],[FirstName]],Fencers!C:H,6,FALSE)</f>
        <v>Men</v>
      </c>
      <c r="I128" s="5" t="str">
        <f>VLOOKUP(Table1[[#This Row],[LastName]]&amp;"."&amp;Table1[[#This Row],[FirstName]],Fencers!C:G,4,FALSE)</f>
        <v>TPFC</v>
      </c>
      <c r="J128" s="5" t="str">
        <f>VLOOKUP(Table1[[#This Row],[LastName]]&amp;"."&amp;Table1[[#This Row],[FirstName]],Fencers!C:H,5,FALSE)</f>
        <v>AU</v>
      </c>
      <c r="K128" s="4">
        <f>VLOOKUP(Table1[[#This Row],[LastName]]&amp;"."&amp;Table1[[#This Row],[FirstName]],Fencers!C:G,3,FALSE)</f>
        <v>74</v>
      </c>
      <c r="L128" s="10">
        <v>0</v>
      </c>
      <c r="M128" s="6">
        <f>IF(Table1[[#This Row],[Rank]]="Cancelled",1,IF(Table1[[#This Row],[Rank]]&gt;32,0,IF(L128=0,VLOOKUP(C128,'Ranking Values'!A:C,2,FALSE),VLOOKUP(C128,'Ranking Values'!A:C,3,FALSE))))</f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L168"/>
  <sheetViews>
    <sheetView topLeftCell="A11" workbookViewId="0">
      <selection activeCell="B19" sqref="B19"/>
    </sheetView>
  </sheetViews>
  <sheetFormatPr defaultRowHeight="14.5" x14ac:dyDescent="0.35"/>
  <cols>
    <col min="1" max="1" width="29" bestFit="1" customWidth="1"/>
    <col min="2" max="2" width="15.1796875" bestFit="1" customWidth="1"/>
    <col min="3" max="3" width="24.54296875" bestFit="1" customWidth="1"/>
    <col min="4" max="4" width="10.7265625" bestFit="1" customWidth="1"/>
    <col min="5" max="5" width="16.1796875" style="2" bestFit="1" customWidth="1"/>
    <col min="6" max="6" width="8.453125" bestFit="1" customWidth="1"/>
    <col min="7" max="7" width="10.26953125" bestFit="1" customWidth="1"/>
    <col min="8" max="8" width="10" bestFit="1" customWidth="1"/>
    <col min="10" max="10" width="5.1796875" bestFit="1" customWidth="1"/>
    <col min="11" max="11" width="9.7265625" bestFit="1" customWidth="1"/>
    <col min="12" max="12" width="4" bestFit="1" customWidth="1"/>
    <col min="13" max="13" width="2" bestFit="1" customWidth="1"/>
  </cols>
  <sheetData>
    <row r="1" spans="1:12" x14ac:dyDescent="0.35">
      <c r="A1" t="s">
        <v>6</v>
      </c>
      <c r="B1" t="s">
        <v>7</v>
      </c>
      <c r="C1" t="s">
        <v>14</v>
      </c>
      <c r="D1" t="s">
        <v>4</v>
      </c>
      <c r="E1" s="2" t="s">
        <v>17</v>
      </c>
      <c r="F1" t="s">
        <v>11</v>
      </c>
      <c r="G1" t="s">
        <v>15</v>
      </c>
      <c r="H1" t="s">
        <v>5</v>
      </c>
      <c r="J1" t="s">
        <v>16</v>
      </c>
      <c r="K1" s="1">
        <v>43831</v>
      </c>
    </row>
    <row r="2" spans="1:12" x14ac:dyDescent="0.35">
      <c r="A2" s="11" t="s">
        <v>95</v>
      </c>
      <c r="B2" s="11" t="s">
        <v>100</v>
      </c>
      <c r="C2" t="str">
        <f>Table13[[#This Row],[LastName]]&amp;"."&amp;Table13[[#This Row],[FirstName]]</f>
        <v>Abdelmonem.Ola</v>
      </c>
      <c r="D2" s="12">
        <v>29480</v>
      </c>
      <c r="E2" s="2">
        <f>ROUNDDOWN((K2-Table13[[#This Row],[DOB]])/365,0)</f>
        <v>39</v>
      </c>
      <c r="F2" s="11" t="s">
        <v>209</v>
      </c>
      <c r="G2" t="s">
        <v>199</v>
      </c>
      <c r="H2" s="11" t="s">
        <v>321</v>
      </c>
      <c r="K2" s="1">
        <f t="shared" ref="K2:K39" si="0">$K$1</f>
        <v>43831</v>
      </c>
      <c r="L2" s="2">
        <f>ROUNDDOWN((K2-Table13[[#This Row],[DOB]])/365,0)</f>
        <v>39</v>
      </c>
    </row>
    <row r="3" spans="1:12" x14ac:dyDescent="0.35">
      <c r="A3" t="s">
        <v>194</v>
      </c>
      <c r="B3" t="s">
        <v>53</v>
      </c>
      <c r="C3" t="str">
        <f>Table13[[#This Row],[LastName]]&amp;"."&amp;Table13[[#This Row],[FirstName]]</f>
        <v>Adam.Harry</v>
      </c>
      <c r="D3" s="1">
        <v>39317</v>
      </c>
      <c r="E3" s="2">
        <f>ROUNDDOWN((K3-Table13[[#This Row],[DOB]])/365,0)</f>
        <v>12</v>
      </c>
      <c r="F3" t="s">
        <v>12</v>
      </c>
      <c r="G3" t="s">
        <v>199</v>
      </c>
      <c r="H3" t="s">
        <v>322</v>
      </c>
      <c r="K3" s="1">
        <f t="shared" si="0"/>
        <v>43831</v>
      </c>
      <c r="L3" s="2">
        <f>ROUNDDOWN((K3-Table13[[#This Row],[DOB]])/365,0)</f>
        <v>12</v>
      </c>
    </row>
    <row r="4" spans="1:12" x14ac:dyDescent="0.35">
      <c r="A4" t="s">
        <v>293</v>
      </c>
      <c r="B4" t="s">
        <v>294</v>
      </c>
      <c r="C4" t="str">
        <f>Table13[[#This Row],[LastName]]&amp;"."&amp;Table13[[#This Row],[FirstName]]</f>
        <v>Al-Ashwal.Layal</v>
      </c>
      <c r="D4" s="1">
        <v>39084</v>
      </c>
      <c r="E4" s="2">
        <f>ROUNDDOWN((K4-Table13[[#This Row],[DOB]])/365,0)</f>
        <v>13</v>
      </c>
      <c r="F4" t="s">
        <v>209</v>
      </c>
      <c r="G4" t="s">
        <v>199</v>
      </c>
      <c r="H4" t="s">
        <v>321</v>
      </c>
      <c r="K4" s="1">
        <f t="shared" si="0"/>
        <v>43831</v>
      </c>
      <c r="L4" s="2">
        <f>ROUNDDOWN((K4-Table13[[#This Row],[DOB]])/365,0)</f>
        <v>13</v>
      </c>
    </row>
    <row r="5" spans="1:12" x14ac:dyDescent="0.35">
      <c r="A5" t="s">
        <v>213</v>
      </c>
      <c r="B5" t="s">
        <v>214</v>
      </c>
      <c r="C5" t="str">
        <f>Table13[[#This Row],[LastName]]&amp;"."&amp;Table13[[#This Row],[FirstName]]</f>
        <v>Alexander.Matthew</v>
      </c>
      <c r="D5" s="1">
        <v>39058</v>
      </c>
      <c r="E5" s="2">
        <f>ROUNDDOWN((K5-Table13[[#This Row],[DOB]])/365,0)</f>
        <v>13</v>
      </c>
      <c r="F5" t="s">
        <v>12</v>
      </c>
      <c r="G5" t="s">
        <v>199</v>
      </c>
      <c r="H5" t="s">
        <v>322</v>
      </c>
      <c r="K5" s="1">
        <f t="shared" si="0"/>
        <v>43831</v>
      </c>
      <c r="L5" s="2">
        <f>ROUNDDOWN((K5-Table13[[#This Row],[DOB]])/365,0)</f>
        <v>13</v>
      </c>
    </row>
    <row r="6" spans="1:12" x14ac:dyDescent="0.35">
      <c r="A6" t="s">
        <v>191</v>
      </c>
      <c r="B6" t="s">
        <v>186</v>
      </c>
      <c r="C6" t="str">
        <f>Table13[[#This Row],[LastName]]&amp;"."&amp;Table13[[#This Row],[FirstName]]</f>
        <v>Aly.Aasem</v>
      </c>
      <c r="D6" s="1">
        <v>40130</v>
      </c>
      <c r="E6" s="2">
        <f>ROUNDDOWN((K6-Table13[[#This Row],[DOB]])/365,0)</f>
        <v>10</v>
      </c>
      <c r="F6" t="s">
        <v>209</v>
      </c>
      <c r="G6" t="s">
        <v>199</v>
      </c>
      <c r="H6" t="s">
        <v>322</v>
      </c>
      <c r="K6" s="1">
        <f t="shared" si="0"/>
        <v>43831</v>
      </c>
      <c r="L6" s="2">
        <f>ROUNDDOWN((K6-Table13[[#This Row],[DOB]])/365,0)</f>
        <v>10</v>
      </c>
    </row>
    <row r="7" spans="1:12" x14ac:dyDescent="0.35">
      <c r="A7" t="s">
        <v>215</v>
      </c>
      <c r="B7" t="s">
        <v>216</v>
      </c>
      <c r="C7" t="str">
        <f>Table13[[#This Row],[LastName]]&amp;"."&amp;Table13[[#This Row],[FirstName]]</f>
        <v>Anderson.Kinyin</v>
      </c>
      <c r="D7" s="1">
        <v>40041</v>
      </c>
      <c r="E7" s="2">
        <f>ROUNDDOWN((K7-Table13[[#This Row],[DOB]])/365,0)</f>
        <v>10</v>
      </c>
      <c r="F7" t="s">
        <v>51</v>
      </c>
      <c r="G7" t="s">
        <v>199</v>
      </c>
      <c r="H7" t="s">
        <v>322</v>
      </c>
      <c r="K7" s="1">
        <f t="shared" si="0"/>
        <v>43831</v>
      </c>
      <c r="L7" s="2">
        <f>ROUNDDOWN((K7-Table13[[#This Row],[DOB]])/365,0)</f>
        <v>10</v>
      </c>
    </row>
    <row r="8" spans="1:12" x14ac:dyDescent="0.35">
      <c r="A8" t="s">
        <v>119</v>
      </c>
      <c r="B8" t="s">
        <v>133</v>
      </c>
      <c r="C8" t="str">
        <f>Table13[[#This Row],[LastName]]&amp;"."&amp;Table13[[#This Row],[FirstName]]</f>
        <v>Ashman.Luke</v>
      </c>
      <c r="D8" s="1">
        <v>39389</v>
      </c>
      <c r="E8" s="2">
        <f>ROUNDDOWN((K8-Table13[[#This Row],[DOB]])/365,0)</f>
        <v>12</v>
      </c>
      <c r="F8" t="s">
        <v>12</v>
      </c>
      <c r="G8" t="s">
        <v>199</v>
      </c>
      <c r="H8" t="s">
        <v>322</v>
      </c>
      <c r="K8" s="1">
        <f t="shared" si="0"/>
        <v>43831</v>
      </c>
      <c r="L8" s="2">
        <f>ROUNDDOWN((K8-Table13[[#This Row],[DOB]])/365,0)</f>
        <v>12</v>
      </c>
    </row>
    <row r="9" spans="1:12" x14ac:dyDescent="0.35">
      <c r="A9" t="s">
        <v>162</v>
      </c>
      <c r="B9" t="s">
        <v>54</v>
      </c>
      <c r="C9" t="str">
        <f>Table13[[#This Row],[LastName]]&amp;"."&amp;Table13[[#This Row],[FirstName]]</f>
        <v>Bailes.Hugo</v>
      </c>
      <c r="D9" s="1">
        <v>38859</v>
      </c>
      <c r="E9" s="2">
        <f>ROUNDDOWN((K9-Table13[[#This Row],[DOB]])/365,0)</f>
        <v>13</v>
      </c>
      <c r="F9" t="s">
        <v>202</v>
      </c>
      <c r="G9" t="s">
        <v>199</v>
      </c>
      <c r="H9" t="s">
        <v>322</v>
      </c>
      <c r="K9" s="1">
        <f t="shared" si="0"/>
        <v>43831</v>
      </c>
      <c r="L9" s="2">
        <f>ROUNDDOWN((K9-Table13[[#This Row],[DOB]])/365,0)</f>
        <v>13</v>
      </c>
    </row>
    <row r="10" spans="1:12" x14ac:dyDescent="0.35">
      <c r="A10" t="s">
        <v>217</v>
      </c>
      <c r="B10" t="s">
        <v>218</v>
      </c>
      <c r="C10" t="str">
        <f>Table13[[#This Row],[LastName]]&amp;"."&amp;Table13[[#This Row],[FirstName]]</f>
        <v>Barbaro.Marina</v>
      </c>
      <c r="D10" s="1">
        <v>39632</v>
      </c>
      <c r="E10" s="2">
        <f>ROUNDDOWN((K10-Table13[[#This Row],[DOB]])/365,0)</f>
        <v>11</v>
      </c>
      <c r="F10" t="s">
        <v>50</v>
      </c>
      <c r="G10" t="s">
        <v>199</v>
      </c>
      <c r="H10" t="s">
        <v>322</v>
      </c>
      <c r="K10" s="1">
        <f t="shared" si="0"/>
        <v>43831</v>
      </c>
      <c r="L10" s="2">
        <f>ROUNDDOWN((K10-Table13[[#This Row],[DOB]])/365,0)</f>
        <v>11</v>
      </c>
    </row>
    <row r="11" spans="1:12" x14ac:dyDescent="0.35">
      <c r="A11" t="s">
        <v>327</v>
      </c>
      <c r="B11" t="s">
        <v>328</v>
      </c>
      <c r="C11" s="14" t="str">
        <f>Table13[[#This Row],[LastName]]&amp;"."&amp;Table13[[#This Row],[FirstName]]</f>
        <v>Barchies.Matteo</v>
      </c>
      <c r="D11" s="1">
        <v>26553</v>
      </c>
      <c r="E11" s="2">
        <f>ROUNDDOWN((K11-Table13[[#This Row],[DOB]])/365,0)</f>
        <v>47</v>
      </c>
      <c r="F11" t="s">
        <v>12</v>
      </c>
      <c r="G11" t="s">
        <v>199</v>
      </c>
      <c r="H11" t="s">
        <v>322</v>
      </c>
      <c r="K11" s="1">
        <f t="shared" si="0"/>
        <v>43831</v>
      </c>
      <c r="L11" s="2">
        <f>ROUNDDOWN((K11-Table13[[#This Row],[DOB]])/365,0)</f>
        <v>47</v>
      </c>
    </row>
    <row r="12" spans="1:12" x14ac:dyDescent="0.35">
      <c r="A12" t="s">
        <v>219</v>
      </c>
      <c r="B12" t="s">
        <v>220</v>
      </c>
      <c r="C12" t="str">
        <f>Table13[[#This Row],[LastName]]&amp;"."&amp;Table13[[#This Row],[FirstName]]</f>
        <v>Barnes.Talley</v>
      </c>
      <c r="D12" s="1">
        <v>40232</v>
      </c>
      <c r="E12" s="2">
        <f>ROUNDDOWN((K12-Table13[[#This Row],[DOB]])/365,0)</f>
        <v>9</v>
      </c>
      <c r="F12" t="s">
        <v>51</v>
      </c>
      <c r="G12" t="s">
        <v>199</v>
      </c>
      <c r="H12" t="s">
        <v>321</v>
      </c>
      <c r="K12" s="1">
        <f t="shared" si="0"/>
        <v>43831</v>
      </c>
      <c r="L12" s="2">
        <f>ROUNDDOWN((K12-Table13[[#This Row],[DOB]])/365,0)</f>
        <v>9</v>
      </c>
    </row>
    <row r="13" spans="1:12" x14ac:dyDescent="0.35">
      <c r="A13" t="s">
        <v>147</v>
      </c>
      <c r="B13" t="s">
        <v>84</v>
      </c>
      <c r="C13" t="str">
        <f>Table13[[#This Row],[LastName]]&amp;"."&amp;Table13[[#This Row],[FirstName]]</f>
        <v>Barratt.Georgina</v>
      </c>
      <c r="D13" s="1">
        <v>34826</v>
      </c>
      <c r="E13" s="2">
        <f>ROUNDDOWN((K13-Table13[[#This Row],[DOB]])/365,0)</f>
        <v>24</v>
      </c>
      <c r="F13" t="s">
        <v>12</v>
      </c>
      <c r="G13" t="s">
        <v>199</v>
      </c>
      <c r="H13" t="s">
        <v>321</v>
      </c>
      <c r="K13" s="1">
        <f t="shared" si="0"/>
        <v>43831</v>
      </c>
      <c r="L13" s="2">
        <f>ROUNDDOWN((K13-Table13[[#This Row],[DOB]])/365,0)</f>
        <v>24</v>
      </c>
    </row>
    <row r="14" spans="1:12" x14ac:dyDescent="0.35">
      <c r="A14" t="s">
        <v>148</v>
      </c>
      <c r="B14" t="s">
        <v>142</v>
      </c>
      <c r="C14" t="str">
        <f>Table13[[#This Row],[LastName]]&amp;"."&amp;Table13[[#This Row],[FirstName]]</f>
        <v>Barry.Peter</v>
      </c>
      <c r="D14" s="1">
        <v>22033</v>
      </c>
      <c r="E14" s="2">
        <f>ROUNDDOWN((K14-Table13[[#This Row],[DOB]])/365,0)</f>
        <v>59</v>
      </c>
      <c r="F14" t="s">
        <v>308</v>
      </c>
      <c r="G14" t="s">
        <v>199</v>
      </c>
      <c r="H14" t="s">
        <v>322</v>
      </c>
      <c r="K14" s="1">
        <f t="shared" si="0"/>
        <v>43831</v>
      </c>
      <c r="L14" s="2">
        <f>ROUNDDOWN((K14-Table13[[#This Row],[DOB]])/365,0)</f>
        <v>59</v>
      </c>
    </row>
    <row r="15" spans="1:12" x14ac:dyDescent="0.35">
      <c r="A15" t="s">
        <v>96</v>
      </c>
      <c r="B15" t="s">
        <v>221</v>
      </c>
      <c r="C15" t="str">
        <f>Table13[[#This Row],[LastName]]&amp;"."&amp;Table13[[#This Row],[FirstName]]</f>
        <v>Beaubois.Ash</v>
      </c>
      <c r="D15" s="1">
        <v>38672</v>
      </c>
      <c r="E15" s="2">
        <f>ROUNDDOWN((K15-Table13[[#This Row],[DOB]])/365,0)</f>
        <v>14</v>
      </c>
      <c r="F15" t="s">
        <v>51</v>
      </c>
      <c r="G15" t="s">
        <v>199</v>
      </c>
      <c r="H15" t="s">
        <v>322</v>
      </c>
      <c r="K15" s="1">
        <f t="shared" si="0"/>
        <v>43831</v>
      </c>
      <c r="L15" s="2">
        <f>ROUNDDOWN((K15-Table13[[#This Row],[DOB]])/365,0)</f>
        <v>14</v>
      </c>
    </row>
    <row r="16" spans="1:12" x14ac:dyDescent="0.35">
      <c r="A16" t="s">
        <v>222</v>
      </c>
      <c r="B16" t="s">
        <v>155</v>
      </c>
      <c r="C16" t="str">
        <f>Table13[[#This Row],[LastName]]&amp;"."&amp;Table13[[#This Row],[FirstName]]</f>
        <v>Berberyan.Lara</v>
      </c>
      <c r="D16" s="1">
        <v>37569</v>
      </c>
      <c r="E16" s="2">
        <f>ROUNDDOWN((K16-Table13[[#This Row],[DOB]])/365,0)</f>
        <v>17</v>
      </c>
      <c r="F16" t="s">
        <v>12</v>
      </c>
      <c r="G16" t="s">
        <v>199</v>
      </c>
      <c r="H16" t="s">
        <v>321</v>
      </c>
      <c r="K16" s="1">
        <f t="shared" si="0"/>
        <v>43831</v>
      </c>
      <c r="L16" s="2">
        <f>ROUNDDOWN((K16-Table13[[#This Row],[DOB]])/365,0)</f>
        <v>17</v>
      </c>
    </row>
    <row r="17" spans="1:12" x14ac:dyDescent="0.35">
      <c r="A17" t="s">
        <v>163</v>
      </c>
      <c r="B17" t="s">
        <v>169</v>
      </c>
      <c r="C17" t="str">
        <f>Table13[[#This Row],[LastName]]&amp;"."&amp;Table13[[#This Row],[FirstName]]</f>
        <v>Betts.Byron</v>
      </c>
      <c r="D17" s="1">
        <v>37776</v>
      </c>
      <c r="E17" s="2">
        <f>ROUNDDOWN((K17-Table13[[#This Row],[DOB]])/365,0)</f>
        <v>16</v>
      </c>
      <c r="F17" t="s">
        <v>51</v>
      </c>
      <c r="G17" t="s">
        <v>199</v>
      </c>
      <c r="H17" t="s">
        <v>322</v>
      </c>
      <c r="K17" s="1">
        <f t="shared" si="0"/>
        <v>43831</v>
      </c>
      <c r="L17" s="2">
        <f>ROUNDDOWN((K17-Table13[[#This Row],[DOB]])/365,0)</f>
        <v>16</v>
      </c>
    </row>
    <row r="18" spans="1:12" x14ac:dyDescent="0.35">
      <c r="A18" t="s">
        <v>163</v>
      </c>
      <c r="B18" t="s">
        <v>303</v>
      </c>
      <c r="C18" t="str">
        <f>Table13[[#This Row],[LastName]]&amp;"."&amp;Table13[[#This Row],[FirstName]]</f>
        <v>Betts.Korey</v>
      </c>
      <c r="D18" s="1">
        <v>38391</v>
      </c>
      <c r="E18" s="2">
        <f>ROUNDDOWN((K18-Table13[[#This Row],[DOB]])/365,0)</f>
        <v>14</v>
      </c>
      <c r="F18" t="s">
        <v>51</v>
      </c>
      <c r="G18" t="s">
        <v>199</v>
      </c>
      <c r="H18" t="s">
        <v>322</v>
      </c>
      <c r="K18" s="1">
        <f t="shared" si="0"/>
        <v>43831</v>
      </c>
      <c r="L18" s="2">
        <f>ROUNDDOWN((K18-Table13[[#This Row],[DOB]])/365,0)</f>
        <v>14</v>
      </c>
    </row>
    <row r="19" spans="1:12" x14ac:dyDescent="0.35">
      <c r="A19" t="s">
        <v>163</v>
      </c>
      <c r="B19" t="s">
        <v>170</v>
      </c>
      <c r="C19" t="str">
        <f>Table13[[#This Row],[LastName]]&amp;"."&amp;Table13[[#This Row],[FirstName]]</f>
        <v>Betts.Nicholas</v>
      </c>
      <c r="D19" s="1">
        <v>25941</v>
      </c>
      <c r="E19" s="2">
        <f>ROUNDDOWN((K19-Table13[[#This Row],[DOB]])/365,0)</f>
        <v>49</v>
      </c>
      <c r="F19" t="s">
        <v>51</v>
      </c>
      <c r="G19" t="s">
        <v>199</v>
      </c>
      <c r="H19" t="s">
        <v>322</v>
      </c>
      <c r="K19" s="1">
        <f t="shared" si="0"/>
        <v>43831</v>
      </c>
      <c r="L19" s="2">
        <f>ROUNDDOWN((K19-Table13[[#This Row],[DOB]])/365,0)</f>
        <v>49</v>
      </c>
    </row>
    <row r="20" spans="1:12" x14ac:dyDescent="0.35">
      <c r="A20" t="s">
        <v>163</v>
      </c>
      <c r="B20" t="s">
        <v>304</v>
      </c>
      <c r="C20" t="str">
        <f>Table13[[#This Row],[LastName]]&amp;"."&amp;Table13[[#This Row],[FirstName]]</f>
        <v>Betts.Toby</v>
      </c>
      <c r="D20" s="1">
        <v>39436</v>
      </c>
      <c r="E20" s="2">
        <f>ROUNDDOWN((K20-Table13[[#This Row],[DOB]])/365,0)</f>
        <v>12</v>
      </c>
      <c r="F20" t="s">
        <v>51</v>
      </c>
      <c r="G20" t="s">
        <v>199</v>
      </c>
      <c r="H20" t="s">
        <v>322</v>
      </c>
      <c r="K20" s="1">
        <f t="shared" si="0"/>
        <v>43831</v>
      </c>
      <c r="L20" s="2">
        <f>ROUNDDOWN((K20-Table13[[#This Row],[DOB]])/365,0)</f>
        <v>12</v>
      </c>
    </row>
    <row r="21" spans="1:12" x14ac:dyDescent="0.35">
      <c r="A21" t="s">
        <v>223</v>
      </c>
      <c r="B21" t="s">
        <v>224</v>
      </c>
      <c r="C21" t="str">
        <f>Table13[[#This Row],[LastName]]&amp;"."&amp;Table13[[#This Row],[FirstName]]</f>
        <v>Biddle.Damin</v>
      </c>
      <c r="D21" s="1">
        <v>39385</v>
      </c>
      <c r="E21" s="2">
        <f>ROUNDDOWN((K21-Table13[[#This Row],[DOB]])/365,0)</f>
        <v>12</v>
      </c>
      <c r="F21" t="s">
        <v>51</v>
      </c>
      <c r="G21" t="s">
        <v>199</v>
      </c>
      <c r="H21" t="s">
        <v>322</v>
      </c>
      <c r="K21" s="1">
        <f t="shared" si="0"/>
        <v>43831</v>
      </c>
      <c r="L21" s="2">
        <f>ROUNDDOWN((K21-Table13[[#This Row],[DOB]])/365,0)</f>
        <v>12</v>
      </c>
    </row>
    <row r="22" spans="1:12" x14ac:dyDescent="0.35">
      <c r="A22" t="s">
        <v>225</v>
      </c>
      <c r="B22" t="s">
        <v>226</v>
      </c>
      <c r="C22" t="str">
        <f>Table13[[#This Row],[LastName]]&amp;"."&amp;Table13[[#This Row],[FirstName]]</f>
        <v>Blakely.Ryan</v>
      </c>
      <c r="D22" s="1">
        <v>39268</v>
      </c>
      <c r="E22" s="2">
        <f>ROUNDDOWN((K22-Table13[[#This Row],[DOB]])/365,0)</f>
        <v>12</v>
      </c>
      <c r="F22" t="s">
        <v>202</v>
      </c>
      <c r="G22" t="s">
        <v>199</v>
      </c>
      <c r="H22" t="s">
        <v>322</v>
      </c>
      <c r="K22" s="1">
        <f t="shared" si="0"/>
        <v>43831</v>
      </c>
      <c r="L22" s="2">
        <f>ROUNDDOWN((K22-Table13[[#This Row],[DOB]])/365,0)</f>
        <v>12</v>
      </c>
    </row>
    <row r="23" spans="1:12" x14ac:dyDescent="0.35">
      <c r="A23" t="s">
        <v>97</v>
      </c>
      <c r="B23" t="s">
        <v>101</v>
      </c>
      <c r="C23" t="str">
        <f>Table13[[#This Row],[LastName]]&amp;"."&amp;Table13[[#This Row],[FirstName]]</f>
        <v>Bodycomb.Leo</v>
      </c>
      <c r="D23" s="1">
        <v>37603</v>
      </c>
      <c r="E23" s="2">
        <f>ROUNDDOWN((K23-Table13[[#This Row],[DOB]])/365,0)</f>
        <v>17</v>
      </c>
      <c r="F23" t="s">
        <v>50</v>
      </c>
      <c r="G23" t="s">
        <v>199</v>
      </c>
      <c r="H23" t="s">
        <v>322</v>
      </c>
      <c r="K23" s="1">
        <f t="shared" si="0"/>
        <v>43831</v>
      </c>
      <c r="L23" s="2">
        <f>ROUNDDOWN((K23-Table13[[#This Row],[DOB]])/365,0)</f>
        <v>17</v>
      </c>
    </row>
    <row r="24" spans="1:12" x14ac:dyDescent="0.35">
      <c r="A24" t="s">
        <v>98</v>
      </c>
      <c r="B24" t="s">
        <v>102</v>
      </c>
      <c r="C24" t="str">
        <f>Table13[[#This Row],[LastName]]&amp;"."&amp;Table13[[#This Row],[FirstName]]</f>
        <v>Bradfield.Tyla-Rose</v>
      </c>
      <c r="D24" s="1">
        <v>39034</v>
      </c>
      <c r="E24" s="2">
        <f>ROUNDDOWN((K24-Table13[[#This Row],[DOB]])/365,0)</f>
        <v>13</v>
      </c>
      <c r="F24" t="s">
        <v>51</v>
      </c>
      <c r="G24" t="s">
        <v>199</v>
      </c>
      <c r="H24" t="s">
        <v>321</v>
      </c>
      <c r="K24" s="1">
        <f t="shared" si="0"/>
        <v>43831</v>
      </c>
      <c r="L24" s="2">
        <f>ROUNDDOWN((K24-Table13[[#This Row],[DOB]])/365,0)</f>
        <v>13</v>
      </c>
    </row>
    <row r="25" spans="1:12" x14ac:dyDescent="0.35">
      <c r="A25" t="s">
        <v>299</v>
      </c>
      <c r="B25" t="s">
        <v>54</v>
      </c>
      <c r="C25" t="str">
        <f>Table13[[#This Row],[LastName]]&amp;"."&amp;Table13[[#This Row],[FirstName]]</f>
        <v>Brammer.Hugo</v>
      </c>
      <c r="D25" s="1">
        <v>40399</v>
      </c>
      <c r="E25" s="2">
        <f>ROUNDDOWN((K25-Table13[[#This Row],[DOB]])/365,0)</f>
        <v>9</v>
      </c>
      <c r="F25" t="s">
        <v>12</v>
      </c>
      <c r="G25" t="s">
        <v>199</v>
      </c>
      <c r="H25" t="s">
        <v>322</v>
      </c>
      <c r="K25" s="1">
        <f t="shared" si="0"/>
        <v>43831</v>
      </c>
      <c r="L25" s="2">
        <f>ROUNDDOWN((K25-Table13[[#This Row],[DOB]])/365,0)</f>
        <v>9</v>
      </c>
    </row>
    <row r="26" spans="1:12" x14ac:dyDescent="0.35">
      <c r="A26" t="s">
        <v>120</v>
      </c>
      <c r="B26" t="s">
        <v>40</v>
      </c>
      <c r="C26" t="str">
        <f>Table13[[#This Row],[LastName]]&amp;"."&amp;Table13[[#This Row],[FirstName]]</f>
        <v>Brautigan.David</v>
      </c>
      <c r="D26" s="1">
        <v>24347</v>
      </c>
      <c r="E26" s="2">
        <f>ROUNDDOWN((K26-Table13[[#This Row],[DOB]])/365,0)</f>
        <v>53</v>
      </c>
      <c r="F26" t="s">
        <v>12</v>
      </c>
      <c r="G26" t="s">
        <v>199</v>
      </c>
      <c r="H26" t="s">
        <v>322</v>
      </c>
      <c r="K26" s="1">
        <f t="shared" si="0"/>
        <v>43831</v>
      </c>
      <c r="L26" s="2">
        <f>ROUNDDOWN((K26-Table13[[#This Row],[DOB]])/365,0)</f>
        <v>53</v>
      </c>
    </row>
    <row r="27" spans="1:12" x14ac:dyDescent="0.35">
      <c r="A27" t="s">
        <v>192</v>
      </c>
      <c r="B27" t="s">
        <v>187</v>
      </c>
      <c r="C27" t="str">
        <f>Table13[[#This Row],[LastName]]&amp;"."&amp;Table13[[#This Row],[FirstName]]</f>
        <v>Brender.Clive</v>
      </c>
      <c r="D27" s="1">
        <v>38366</v>
      </c>
      <c r="E27" s="2">
        <f>ROUNDDOWN((K27-Table13[[#This Row],[DOB]])/365,0)</f>
        <v>14</v>
      </c>
      <c r="F27" t="s">
        <v>12</v>
      </c>
      <c r="G27" t="s">
        <v>199</v>
      </c>
      <c r="H27" t="s">
        <v>322</v>
      </c>
      <c r="K27" s="1">
        <f t="shared" si="0"/>
        <v>43831</v>
      </c>
      <c r="L27" s="2">
        <f>ROUNDDOWN((K27-Table13[[#This Row],[DOB]])/365,0)</f>
        <v>14</v>
      </c>
    </row>
    <row r="28" spans="1:12" x14ac:dyDescent="0.35">
      <c r="A28" t="s">
        <v>184</v>
      </c>
      <c r="B28" t="s">
        <v>185</v>
      </c>
      <c r="C28" t="str">
        <f>Table13[[#This Row],[LastName]]&amp;"."&amp;Table13[[#This Row],[FirstName]]</f>
        <v>Brion.Fraser</v>
      </c>
      <c r="D28" s="1">
        <v>38101</v>
      </c>
      <c r="E28" s="2">
        <f>ROUNDDOWN((K28-Table13[[#This Row],[DOB]])/365,0)</f>
        <v>15</v>
      </c>
      <c r="F28" t="s">
        <v>12</v>
      </c>
      <c r="G28" t="s">
        <v>199</v>
      </c>
      <c r="H28" t="s">
        <v>322</v>
      </c>
      <c r="K28" s="1">
        <f t="shared" si="0"/>
        <v>43831</v>
      </c>
      <c r="L28" s="2">
        <f>ROUNDDOWN((K28-Table13[[#This Row],[DOB]])/365,0)</f>
        <v>15</v>
      </c>
    </row>
    <row r="29" spans="1:12" x14ac:dyDescent="0.35">
      <c r="A29" t="s">
        <v>182</v>
      </c>
      <c r="B29" t="s">
        <v>183</v>
      </c>
      <c r="C29" t="str">
        <f>Table13[[#This Row],[LastName]]&amp;"."&amp;Table13[[#This Row],[FirstName]]</f>
        <v>Brown.Sophie</v>
      </c>
      <c r="D29" s="1">
        <v>37805</v>
      </c>
      <c r="E29" s="2">
        <f>ROUNDDOWN((K29-Table13[[#This Row],[DOB]])/365,0)</f>
        <v>16</v>
      </c>
      <c r="F29" t="s">
        <v>50</v>
      </c>
      <c r="G29" t="s">
        <v>199</v>
      </c>
      <c r="H29" t="s">
        <v>321</v>
      </c>
      <c r="K29" s="1">
        <f t="shared" si="0"/>
        <v>43831</v>
      </c>
      <c r="L29" s="2">
        <f>ROUNDDOWN((K29-Table13[[#This Row],[DOB]])/365,0)</f>
        <v>16</v>
      </c>
    </row>
    <row r="30" spans="1:12" x14ac:dyDescent="0.35">
      <c r="A30" t="s">
        <v>121</v>
      </c>
      <c r="B30" t="s">
        <v>134</v>
      </c>
      <c r="C30" t="str">
        <f>Table13[[#This Row],[LastName]]&amp;"."&amp;Table13[[#This Row],[FirstName]]</f>
        <v>Burgun.Alexandre</v>
      </c>
      <c r="D30" s="1">
        <v>31399</v>
      </c>
      <c r="E30" s="2">
        <f>ROUNDDOWN((K30-Table13[[#This Row],[DOB]])/365,0)</f>
        <v>34</v>
      </c>
      <c r="F30" t="s">
        <v>12</v>
      </c>
      <c r="G30" t="s">
        <v>199</v>
      </c>
      <c r="H30" t="s">
        <v>322</v>
      </c>
      <c r="K30" s="1">
        <f t="shared" si="0"/>
        <v>43831</v>
      </c>
      <c r="L30" s="2">
        <f>ROUNDDOWN((K30-Table13[[#This Row],[DOB]])/365,0)</f>
        <v>34</v>
      </c>
    </row>
    <row r="31" spans="1:12" x14ac:dyDescent="0.35">
      <c r="A31" t="s">
        <v>55</v>
      </c>
      <c r="B31" t="s">
        <v>56</v>
      </c>
      <c r="C31" t="str">
        <f>Table13[[#This Row],[LastName]]&amp;"."&amp;Table13[[#This Row],[FirstName]]</f>
        <v>Bury.Connor</v>
      </c>
      <c r="D31" s="1">
        <v>36161</v>
      </c>
      <c r="E31" s="2">
        <f>ROUNDDOWN((K31-Table13[[#This Row],[DOB]])/365,0)</f>
        <v>21</v>
      </c>
      <c r="F31" t="s">
        <v>12</v>
      </c>
      <c r="G31" t="s">
        <v>199</v>
      </c>
      <c r="H31" t="s">
        <v>322</v>
      </c>
      <c r="K31" s="1">
        <f t="shared" si="0"/>
        <v>43831</v>
      </c>
      <c r="L31" s="2">
        <f>ROUNDDOWN((K31-Table13[[#This Row],[DOB]])/365,0)</f>
        <v>21</v>
      </c>
    </row>
    <row r="32" spans="1:12" x14ac:dyDescent="0.35">
      <c r="A32" t="s">
        <v>227</v>
      </c>
      <c r="B32" t="s">
        <v>228</v>
      </c>
      <c r="C32" t="str">
        <f>Table13[[#This Row],[LastName]]&amp;"."&amp;Table13[[#This Row],[FirstName]]</f>
        <v>CAMERLENGO.AARON</v>
      </c>
      <c r="D32" s="1">
        <v>39521</v>
      </c>
      <c r="E32" s="2">
        <f>ROUNDDOWN((K32-Table13[[#This Row],[DOB]])/365,0)</f>
        <v>11</v>
      </c>
      <c r="F32" t="s">
        <v>202</v>
      </c>
      <c r="G32" t="s">
        <v>199</v>
      </c>
      <c r="H32" t="s">
        <v>322</v>
      </c>
      <c r="K32" s="1">
        <f t="shared" si="0"/>
        <v>43831</v>
      </c>
      <c r="L32" s="2">
        <f>ROUNDDOWN((K32-Table13[[#This Row],[DOB]])/365,0)</f>
        <v>11</v>
      </c>
    </row>
    <row r="33" spans="1:12" x14ac:dyDescent="0.35">
      <c r="A33" t="s">
        <v>104</v>
      </c>
      <c r="B33" t="s">
        <v>110</v>
      </c>
      <c r="C33" t="str">
        <f>Table13[[#This Row],[LastName]]&amp;"."&amp;Table13[[#This Row],[FirstName]]</f>
        <v>Campbell.William</v>
      </c>
      <c r="D33" s="1">
        <v>35355</v>
      </c>
      <c r="E33" s="2">
        <f>ROUNDDOWN((K33-Table13[[#This Row],[DOB]])/365,0)</f>
        <v>23</v>
      </c>
      <c r="F33" t="s">
        <v>50</v>
      </c>
      <c r="G33" t="s">
        <v>199</v>
      </c>
      <c r="H33" t="s">
        <v>322</v>
      </c>
      <c r="K33" s="1">
        <f t="shared" si="0"/>
        <v>43831</v>
      </c>
      <c r="L33" s="2">
        <f>ROUNDDOWN((K33-Table13[[#This Row],[DOB]])/365,0)</f>
        <v>23</v>
      </c>
    </row>
    <row r="34" spans="1:12" x14ac:dyDescent="0.35">
      <c r="A34" t="s">
        <v>164</v>
      </c>
      <c r="B34" t="s">
        <v>48</v>
      </c>
      <c r="C34" t="str">
        <f>Table13[[#This Row],[LastName]]&amp;"."&amp;Table13[[#This Row],[FirstName]]</f>
        <v>Casey.Max</v>
      </c>
      <c r="D34" s="1">
        <v>39892</v>
      </c>
      <c r="E34" s="2">
        <f>ROUNDDOWN((K34-Table13[[#This Row],[DOB]])/365,0)</f>
        <v>10</v>
      </c>
      <c r="F34" t="s">
        <v>202</v>
      </c>
      <c r="G34" t="s">
        <v>199</v>
      </c>
      <c r="H34" t="s">
        <v>322</v>
      </c>
      <c r="K34" s="1">
        <f t="shared" si="0"/>
        <v>43831</v>
      </c>
      <c r="L34" s="2">
        <f>ROUNDDOWN((K34-Table13[[#This Row],[DOB]])/365,0)</f>
        <v>10</v>
      </c>
    </row>
    <row r="35" spans="1:12" x14ac:dyDescent="0.35">
      <c r="A35" t="s">
        <v>57</v>
      </c>
      <c r="B35" t="s">
        <v>229</v>
      </c>
      <c r="C35" t="str">
        <f>Table13[[#This Row],[LastName]]&amp;"."&amp;Table13[[#This Row],[FirstName]]</f>
        <v>Cassidy.Jennifer</v>
      </c>
      <c r="D35" s="1">
        <v>21840</v>
      </c>
      <c r="E35" s="2">
        <f>ROUNDDOWN((K35-Table13[[#This Row],[DOB]])/365,0)</f>
        <v>60</v>
      </c>
      <c r="F35" t="s">
        <v>52</v>
      </c>
      <c r="G35" t="s">
        <v>199</v>
      </c>
      <c r="H35" t="s">
        <v>321</v>
      </c>
      <c r="K35" s="1">
        <f t="shared" si="0"/>
        <v>43831</v>
      </c>
      <c r="L35" s="2">
        <f>ROUNDDOWN((K35-Table13[[#This Row],[DOB]])/365,0)</f>
        <v>60</v>
      </c>
    </row>
    <row r="36" spans="1:12" x14ac:dyDescent="0.35">
      <c r="A36" t="s">
        <v>230</v>
      </c>
      <c r="B36" t="s">
        <v>140</v>
      </c>
      <c r="C36" t="str">
        <f>Table13[[#This Row],[LastName]]&amp;"."&amp;Table13[[#This Row],[FirstName]]</f>
        <v>Chambers.Oscar</v>
      </c>
      <c r="D36" s="1">
        <v>38810</v>
      </c>
      <c r="E36" s="2">
        <f>ROUNDDOWN((K36-Table13[[#This Row],[DOB]])/365,0)</f>
        <v>13</v>
      </c>
      <c r="F36" t="s">
        <v>12</v>
      </c>
      <c r="G36" t="s">
        <v>199</v>
      </c>
      <c r="H36" t="s">
        <v>322</v>
      </c>
      <c r="K36" s="1">
        <f t="shared" si="0"/>
        <v>43831</v>
      </c>
      <c r="L36" s="2">
        <f>ROUNDDOWN((K36-Table13[[#This Row],[DOB]])/365,0)</f>
        <v>13</v>
      </c>
    </row>
    <row r="37" spans="1:12" x14ac:dyDescent="0.35">
      <c r="A37" t="s">
        <v>20</v>
      </c>
      <c r="B37" t="s">
        <v>34</v>
      </c>
      <c r="C37" t="str">
        <f>Table13[[#This Row],[LastName]]&amp;"."&amp;Table13[[#This Row],[FirstName]]</f>
        <v>Chandran.Nalin</v>
      </c>
      <c r="D37" s="1">
        <v>37556</v>
      </c>
      <c r="E37" s="2">
        <f>ROUNDDOWN((K37-Table13[[#This Row],[DOB]])/365,0)</f>
        <v>17</v>
      </c>
      <c r="F37" t="s">
        <v>12</v>
      </c>
      <c r="G37" t="s">
        <v>199</v>
      </c>
      <c r="H37" t="s">
        <v>322</v>
      </c>
      <c r="K37" s="1">
        <f t="shared" si="0"/>
        <v>43831</v>
      </c>
      <c r="L37" s="2">
        <f>ROUNDDOWN((K37-Table13[[#This Row],[DOB]])/365,0)</f>
        <v>17</v>
      </c>
    </row>
    <row r="38" spans="1:12" x14ac:dyDescent="0.35">
      <c r="A38" t="s">
        <v>20</v>
      </c>
      <c r="B38" t="s">
        <v>33</v>
      </c>
      <c r="C38" t="str">
        <f>Table13[[#This Row],[LastName]]&amp;"."&amp;Table13[[#This Row],[FirstName]]</f>
        <v>Chandran.Roshan</v>
      </c>
      <c r="D38" s="1">
        <v>37556</v>
      </c>
      <c r="E38" s="2">
        <f>ROUNDDOWN((K38-Table13[[#This Row],[DOB]])/365,0)</f>
        <v>17</v>
      </c>
      <c r="F38" t="s">
        <v>12</v>
      </c>
      <c r="G38" t="s">
        <v>199</v>
      </c>
      <c r="H38" t="s">
        <v>322</v>
      </c>
      <c r="K38" s="1">
        <f t="shared" si="0"/>
        <v>43831</v>
      </c>
      <c r="L38" s="2">
        <f>ROUNDDOWN((K38-Table13[[#This Row],[DOB]])/365,0)</f>
        <v>17</v>
      </c>
    </row>
    <row r="39" spans="1:12" x14ac:dyDescent="0.35">
      <c r="A39" t="s">
        <v>21</v>
      </c>
      <c r="B39" t="s">
        <v>35</v>
      </c>
      <c r="C39" t="str">
        <f>Table13[[#This Row],[LastName]]&amp;"."&amp;Table13[[#This Row],[FirstName]]</f>
        <v>Chaplin.Andrea</v>
      </c>
      <c r="D39" s="1">
        <v>23379</v>
      </c>
      <c r="E39" s="2">
        <f>ROUNDDOWN((K39-Table13[[#This Row],[DOB]])/365,0)</f>
        <v>56</v>
      </c>
      <c r="F39" t="s">
        <v>12</v>
      </c>
      <c r="G39" t="s">
        <v>199</v>
      </c>
      <c r="H39" t="s">
        <v>321</v>
      </c>
      <c r="K39" s="1">
        <f t="shared" si="0"/>
        <v>43831</v>
      </c>
      <c r="L39" s="2">
        <f>ROUNDDOWN((K39-Table13[[#This Row],[DOB]])/365,0)</f>
        <v>56</v>
      </c>
    </row>
    <row r="40" spans="1:12" x14ac:dyDescent="0.35">
      <c r="A40" t="s">
        <v>149</v>
      </c>
      <c r="B40" t="s">
        <v>155</v>
      </c>
      <c r="C40" t="str">
        <f>Table13[[#This Row],[LastName]]&amp;"."&amp;Table13[[#This Row],[FirstName]]</f>
        <v>Chapman.Lara</v>
      </c>
      <c r="D40" s="1">
        <v>39987</v>
      </c>
      <c r="E40" s="2">
        <f>ROUNDDOWN((K40-Table13[[#This Row],[DOB]])/365,0)</f>
        <v>10</v>
      </c>
      <c r="F40" t="s">
        <v>12</v>
      </c>
      <c r="G40" t="s">
        <v>199</v>
      </c>
      <c r="H40" t="s">
        <v>321</v>
      </c>
      <c r="K40" s="1">
        <f t="shared" ref="K40:K99" si="1">$K$1</f>
        <v>43831</v>
      </c>
      <c r="L40" s="2">
        <f>ROUNDDOWN((K40-Table13[[#This Row],[DOB]])/365,0)</f>
        <v>10</v>
      </c>
    </row>
    <row r="41" spans="1:12" x14ac:dyDescent="0.35">
      <c r="A41" t="s">
        <v>149</v>
      </c>
      <c r="B41" t="s">
        <v>113</v>
      </c>
      <c r="C41" t="str">
        <f>Table13[[#This Row],[LastName]]&amp;"."&amp;Table13[[#This Row],[FirstName]]</f>
        <v>Chapman.Patrick</v>
      </c>
      <c r="D41" s="1">
        <v>38230</v>
      </c>
      <c r="E41" s="2">
        <f>ROUNDDOWN((K41-Table13[[#This Row],[DOB]])/365,0)</f>
        <v>15</v>
      </c>
      <c r="F41" t="s">
        <v>12</v>
      </c>
      <c r="G41" t="s">
        <v>199</v>
      </c>
      <c r="H41" t="s">
        <v>322</v>
      </c>
      <c r="K41" s="1">
        <f t="shared" si="1"/>
        <v>43831</v>
      </c>
      <c r="L41" s="2">
        <f>ROUNDDOWN((K41-Table13[[#This Row],[DOB]])/365,0)</f>
        <v>15</v>
      </c>
    </row>
    <row r="42" spans="1:12" x14ac:dyDescent="0.35">
      <c r="A42" t="s">
        <v>195</v>
      </c>
      <c r="B42" t="s">
        <v>197</v>
      </c>
      <c r="C42" t="str">
        <f>Table13[[#This Row],[LastName]]&amp;"."&amp;Table13[[#This Row],[FirstName]]</f>
        <v>Clarke.Declan</v>
      </c>
      <c r="D42" s="1">
        <v>38355</v>
      </c>
      <c r="E42" s="2">
        <f>ROUNDDOWN((K42-Table13[[#This Row],[DOB]])/365,0)</f>
        <v>15</v>
      </c>
      <c r="F42" t="s">
        <v>12</v>
      </c>
      <c r="G42" t="s">
        <v>199</v>
      </c>
      <c r="H42" t="s">
        <v>322</v>
      </c>
      <c r="K42" s="1">
        <f t="shared" si="1"/>
        <v>43831</v>
      </c>
      <c r="L42" s="2">
        <f>ROUNDDOWN((K42-Table13[[#This Row],[DOB]])/365,0)</f>
        <v>15</v>
      </c>
    </row>
    <row r="43" spans="1:12" x14ac:dyDescent="0.35">
      <c r="A43" t="s">
        <v>231</v>
      </c>
      <c r="B43" t="s">
        <v>159</v>
      </c>
      <c r="C43" t="str">
        <f>Table13[[#This Row],[LastName]]&amp;"."&amp;Table13[[#This Row],[FirstName]]</f>
        <v>Collins.Elizabeth</v>
      </c>
      <c r="D43" s="1">
        <v>22758</v>
      </c>
      <c r="E43" s="2">
        <f>ROUNDDOWN((K43-Table13[[#This Row],[DOB]])/365,0)</f>
        <v>57</v>
      </c>
      <c r="F43" t="s">
        <v>12</v>
      </c>
      <c r="G43" t="s">
        <v>199</v>
      </c>
      <c r="H43" t="s">
        <v>321</v>
      </c>
      <c r="K43" s="1">
        <f t="shared" si="1"/>
        <v>43831</v>
      </c>
      <c r="L43" s="2">
        <f>ROUNDDOWN((K43-Table13[[#This Row],[DOB]])/365,0)</f>
        <v>57</v>
      </c>
    </row>
    <row r="44" spans="1:12" x14ac:dyDescent="0.35">
      <c r="A44" t="s">
        <v>122</v>
      </c>
      <c r="B44" t="s">
        <v>135</v>
      </c>
      <c r="C44" t="str">
        <f>Table13[[#This Row],[LastName]]&amp;"."&amp;Table13[[#This Row],[FirstName]]</f>
        <v>Coombe.Nathaniel</v>
      </c>
      <c r="D44" s="1">
        <v>38236</v>
      </c>
      <c r="E44" s="2">
        <f>ROUNDDOWN((K44-Table13[[#This Row],[DOB]])/365,0)</f>
        <v>15</v>
      </c>
      <c r="F44" t="s">
        <v>51</v>
      </c>
      <c r="G44" t="s">
        <v>199</v>
      </c>
      <c r="H44" t="s">
        <v>322</v>
      </c>
      <c r="K44" s="1">
        <f t="shared" si="1"/>
        <v>43831</v>
      </c>
      <c r="L44" s="2">
        <f>ROUNDDOWN((K44-Table13[[#This Row],[DOB]])/365,0)</f>
        <v>15</v>
      </c>
    </row>
    <row r="45" spans="1:12" x14ac:dyDescent="0.35">
      <c r="A45" t="s">
        <v>232</v>
      </c>
      <c r="B45" t="s">
        <v>49</v>
      </c>
      <c r="C45" t="str">
        <f>Table13[[#This Row],[LastName]]&amp;"."&amp;Table13[[#This Row],[FirstName]]</f>
        <v>Cosgriff.Angus</v>
      </c>
      <c r="D45" s="1">
        <v>40282</v>
      </c>
      <c r="E45" s="2">
        <f>ROUNDDOWN((K45-Table13[[#This Row],[DOB]])/365,0)</f>
        <v>9</v>
      </c>
      <c r="F45" t="s">
        <v>51</v>
      </c>
      <c r="G45" t="s">
        <v>199</v>
      </c>
      <c r="H45" t="s">
        <v>322</v>
      </c>
      <c r="K45" s="1">
        <f t="shared" si="1"/>
        <v>43831</v>
      </c>
      <c r="L45" s="2">
        <f>ROUNDDOWN((K45-Table13[[#This Row],[DOB]])/365,0)</f>
        <v>9</v>
      </c>
    </row>
    <row r="46" spans="1:12" x14ac:dyDescent="0.35">
      <c r="A46" t="s">
        <v>22</v>
      </c>
      <c r="B46" t="s">
        <v>36</v>
      </c>
      <c r="C46" t="str">
        <f>Table13[[#This Row],[LastName]]&amp;"."&amp;Table13[[#This Row],[FirstName]]</f>
        <v>Cowling.Darcy</v>
      </c>
      <c r="D46" s="1">
        <v>38052</v>
      </c>
      <c r="E46" s="2">
        <f>ROUNDDOWN((K46-Table13[[#This Row],[DOB]])/365,0)</f>
        <v>15</v>
      </c>
      <c r="F46" t="s">
        <v>51</v>
      </c>
      <c r="G46" t="s">
        <v>199</v>
      </c>
      <c r="H46" t="s">
        <v>322</v>
      </c>
      <c r="K46" s="1">
        <f t="shared" si="1"/>
        <v>43831</v>
      </c>
      <c r="L46" s="2">
        <f>ROUNDDOWN((K46-Table13[[#This Row],[DOB]])/365,0)</f>
        <v>15</v>
      </c>
    </row>
    <row r="47" spans="1:12" x14ac:dyDescent="0.35">
      <c r="A47" t="s">
        <v>123</v>
      </c>
      <c r="B47" t="s">
        <v>136</v>
      </c>
      <c r="C47" t="str">
        <f>Table13[[#This Row],[LastName]]&amp;"."&amp;Table13[[#This Row],[FirstName]]</f>
        <v>Dal Moro Ferreira.Isabela</v>
      </c>
      <c r="D47" s="1">
        <v>39431</v>
      </c>
      <c r="E47" s="2">
        <f>ROUNDDOWN((K47-Table13[[#This Row],[DOB]])/365,0)</f>
        <v>12</v>
      </c>
      <c r="F47" t="s">
        <v>12</v>
      </c>
      <c r="G47" t="s">
        <v>199</v>
      </c>
      <c r="H47" t="s">
        <v>321</v>
      </c>
      <c r="K47" s="1">
        <f t="shared" si="1"/>
        <v>43831</v>
      </c>
      <c r="L47" s="2">
        <f>ROUNDDOWN((K47-Table13[[#This Row],[DOB]])/365,0)</f>
        <v>12</v>
      </c>
    </row>
    <row r="48" spans="1:12" x14ac:dyDescent="0.35">
      <c r="A48" t="s">
        <v>58</v>
      </c>
      <c r="B48" t="s">
        <v>60</v>
      </c>
      <c r="C48" t="str">
        <f>Table13[[#This Row],[LastName]]&amp;"."&amp;Table13[[#This Row],[FirstName]]</f>
        <v>Dawson.Bruce</v>
      </c>
      <c r="D48" s="1">
        <v>19555</v>
      </c>
      <c r="E48" s="2">
        <f>ROUNDDOWN((K48-Table13[[#This Row],[DOB]])/365,0)</f>
        <v>66</v>
      </c>
      <c r="F48" t="s">
        <v>51</v>
      </c>
      <c r="G48" t="s">
        <v>199</v>
      </c>
      <c r="H48" t="s">
        <v>322</v>
      </c>
      <c r="K48" s="1">
        <f t="shared" si="1"/>
        <v>43831</v>
      </c>
      <c r="L48" s="2">
        <f>ROUNDDOWN((K48-Table13[[#This Row],[DOB]])/365,0)</f>
        <v>66</v>
      </c>
    </row>
    <row r="49" spans="1:12" x14ac:dyDescent="0.35">
      <c r="A49" t="s">
        <v>58</v>
      </c>
      <c r="B49" t="s">
        <v>59</v>
      </c>
      <c r="C49" t="str">
        <f>Table13[[#This Row],[LastName]]&amp;"."&amp;Table13[[#This Row],[FirstName]]</f>
        <v>Dawson.Jackie</v>
      </c>
      <c r="D49" s="1">
        <v>26350</v>
      </c>
      <c r="E49" s="2">
        <f>ROUNDDOWN((K49-Table13[[#This Row],[DOB]])/365,0)</f>
        <v>47</v>
      </c>
      <c r="F49" t="s">
        <v>51</v>
      </c>
      <c r="G49" t="s">
        <v>199</v>
      </c>
      <c r="H49" t="s">
        <v>321</v>
      </c>
      <c r="K49" s="1">
        <f t="shared" si="1"/>
        <v>43831</v>
      </c>
      <c r="L49" s="2">
        <f>ROUNDDOWN((K49-Table13[[#This Row],[DOB]])/365,0)</f>
        <v>47</v>
      </c>
    </row>
    <row r="50" spans="1:12" x14ac:dyDescent="0.35">
      <c r="A50" t="s">
        <v>196</v>
      </c>
      <c r="B50" t="s">
        <v>198</v>
      </c>
      <c r="C50" t="str">
        <f>Table13[[#This Row],[LastName]]&amp;"."&amp;Table13[[#This Row],[FirstName]]</f>
        <v>De Groot.Bas</v>
      </c>
      <c r="D50" s="1">
        <v>28333</v>
      </c>
      <c r="E50" s="2">
        <f>ROUNDDOWN((K50-Table13[[#This Row],[DOB]])/365,0)</f>
        <v>42</v>
      </c>
      <c r="F50" t="s">
        <v>287</v>
      </c>
      <c r="G50" t="s">
        <v>199</v>
      </c>
      <c r="H50" t="s">
        <v>322</v>
      </c>
      <c r="K50" s="1">
        <f t="shared" si="1"/>
        <v>43831</v>
      </c>
      <c r="L50" s="2">
        <f>ROUNDDOWN((K50-Table13[[#This Row],[DOB]])/365,0)</f>
        <v>42</v>
      </c>
    </row>
    <row r="51" spans="1:12" x14ac:dyDescent="0.35">
      <c r="A51" t="s">
        <v>233</v>
      </c>
      <c r="B51" t="s">
        <v>234</v>
      </c>
      <c r="C51" t="str">
        <f>Table13[[#This Row],[LastName]]&amp;"."&amp;Table13[[#This Row],[FirstName]]</f>
        <v>Dhami.Nina</v>
      </c>
      <c r="D51" s="1">
        <v>40284</v>
      </c>
      <c r="E51" s="2">
        <f>ROUNDDOWN((K51-Table13[[#This Row],[DOB]])/365,0)</f>
        <v>9</v>
      </c>
      <c r="F51" t="s">
        <v>50</v>
      </c>
      <c r="G51" t="s">
        <v>199</v>
      </c>
      <c r="H51" t="s">
        <v>321</v>
      </c>
      <c r="K51" s="1">
        <f t="shared" si="1"/>
        <v>43831</v>
      </c>
      <c r="L51" s="2">
        <f>ROUNDDOWN((K51-Table13[[#This Row],[DOB]])/365,0)</f>
        <v>9</v>
      </c>
    </row>
    <row r="52" spans="1:12" x14ac:dyDescent="0.35">
      <c r="A52" t="s">
        <v>233</v>
      </c>
      <c r="B52" t="s">
        <v>235</v>
      </c>
      <c r="C52" t="str">
        <f>Table13[[#This Row],[LastName]]&amp;"."&amp;Table13[[#This Row],[FirstName]]</f>
        <v>Dhami.Rajvir</v>
      </c>
      <c r="D52" s="1">
        <v>41144</v>
      </c>
      <c r="E52" s="2">
        <f>ROUNDDOWN((K52-Table13[[#This Row],[DOB]])/365,0)</f>
        <v>7</v>
      </c>
      <c r="F52" t="s">
        <v>50</v>
      </c>
      <c r="G52" t="s">
        <v>199</v>
      </c>
      <c r="H52" t="s">
        <v>322</v>
      </c>
      <c r="K52" s="1">
        <f t="shared" si="1"/>
        <v>43831</v>
      </c>
      <c r="L52" s="2">
        <f>ROUNDDOWN((K52-Table13[[#This Row],[DOB]])/365,0)</f>
        <v>7</v>
      </c>
    </row>
    <row r="53" spans="1:12" x14ac:dyDescent="0.35">
      <c r="A53" t="s">
        <v>124</v>
      </c>
      <c r="B53" t="s">
        <v>137</v>
      </c>
      <c r="C53" t="str">
        <f>Table13[[#This Row],[LastName]]&amp;"."&amp;Table13[[#This Row],[FirstName]]</f>
        <v>Dippy.Charlotte</v>
      </c>
      <c r="D53" s="1">
        <v>39000</v>
      </c>
      <c r="E53" s="2">
        <f>ROUNDDOWN((K53-Table13[[#This Row],[DOB]])/365,0)</f>
        <v>13</v>
      </c>
      <c r="F53" t="s">
        <v>50</v>
      </c>
      <c r="G53" t="s">
        <v>199</v>
      </c>
      <c r="H53" t="s">
        <v>321</v>
      </c>
      <c r="K53" s="1">
        <f t="shared" si="1"/>
        <v>43831</v>
      </c>
      <c r="L53" s="2">
        <f>ROUNDDOWN((K53-Table13[[#This Row],[DOB]])/365,0)</f>
        <v>13</v>
      </c>
    </row>
    <row r="54" spans="1:12" x14ac:dyDescent="0.35">
      <c r="A54" t="s">
        <v>150</v>
      </c>
      <c r="B54" t="s">
        <v>156</v>
      </c>
      <c r="C54" t="str">
        <f>Table13[[#This Row],[LastName]]&amp;"."&amp;Table13[[#This Row],[FirstName]]</f>
        <v>Doe.Leighlan</v>
      </c>
      <c r="D54" s="1">
        <v>34944</v>
      </c>
      <c r="E54" s="2">
        <f>ROUNDDOWN((K54-Table13[[#This Row],[DOB]])/365,0)</f>
        <v>24</v>
      </c>
      <c r="G54" t="s">
        <v>199</v>
      </c>
      <c r="H54" t="s">
        <v>322</v>
      </c>
      <c r="K54" s="1">
        <f t="shared" si="1"/>
        <v>43831</v>
      </c>
      <c r="L54" s="2">
        <f>ROUNDDOWN((K54-Table13[[#This Row],[DOB]])/365,0)</f>
        <v>24</v>
      </c>
    </row>
    <row r="55" spans="1:12" x14ac:dyDescent="0.35">
      <c r="A55" t="s">
        <v>236</v>
      </c>
      <c r="B55" t="s">
        <v>56</v>
      </c>
      <c r="C55" t="str">
        <f>Table13[[#This Row],[LastName]]&amp;"."&amp;Table13[[#This Row],[FirstName]]</f>
        <v>Dwyer.Connor</v>
      </c>
      <c r="D55" s="1">
        <v>39902</v>
      </c>
      <c r="E55" s="2">
        <f>ROUNDDOWN((K55-Table13[[#This Row],[DOB]])/365,0)</f>
        <v>10</v>
      </c>
      <c r="F55" t="s">
        <v>202</v>
      </c>
      <c r="G55" t="s">
        <v>199</v>
      </c>
      <c r="H55" t="s">
        <v>322</v>
      </c>
      <c r="K55" s="1">
        <f t="shared" si="1"/>
        <v>43831</v>
      </c>
      <c r="L55" s="2">
        <f>ROUNDDOWN((K55-Table13[[#This Row],[DOB]])/365,0)</f>
        <v>10</v>
      </c>
    </row>
    <row r="56" spans="1:12" x14ac:dyDescent="0.35">
      <c r="A56" t="s">
        <v>236</v>
      </c>
      <c r="B56" t="s">
        <v>140</v>
      </c>
      <c r="C56" t="str">
        <f>Table13[[#This Row],[LastName]]&amp;"."&amp;Table13[[#This Row],[FirstName]]</f>
        <v>Dwyer.Oscar</v>
      </c>
      <c r="D56" s="1">
        <v>39087</v>
      </c>
      <c r="E56" s="2">
        <f>ROUNDDOWN((K56-Table13[[#This Row],[DOB]])/365,0)</f>
        <v>12</v>
      </c>
      <c r="F56" t="s">
        <v>202</v>
      </c>
      <c r="G56" t="s">
        <v>199</v>
      </c>
      <c r="H56" t="s">
        <v>322</v>
      </c>
      <c r="K56" s="1">
        <f t="shared" si="1"/>
        <v>43831</v>
      </c>
      <c r="L56" s="2">
        <f>ROUNDDOWN((K56-Table13[[#This Row],[DOB]])/365,0)</f>
        <v>12</v>
      </c>
    </row>
    <row r="57" spans="1:12" x14ac:dyDescent="0.35">
      <c r="A57" t="s">
        <v>125</v>
      </c>
      <c r="B57" t="s">
        <v>237</v>
      </c>
      <c r="C57" t="str">
        <f>Table13[[#This Row],[LastName]]&amp;"."&amp;Table13[[#This Row],[FirstName]]</f>
        <v>Eladly.Laila</v>
      </c>
      <c r="D57" s="1">
        <v>38882</v>
      </c>
      <c r="E57" s="2">
        <f>ROUNDDOWN((K57-Table13[[#This Row],[DOB]])/365,0)</f>
        <v>13</v>
      </c>
      <c r="F57" t="s">
        <v>209</v>
      </c>
      <c r="G57" t="s">
        <v>199</v>
      </c>
      <c r="H57" t="s">
        <v>321</v>
      </c>
      <c r="K57" s="1">
        <f t="shared" si="1"/>
        <v>43831</v>
      </c>
      <c r="L57" s="2">
        <f>ROUNDDOWN((K57-Table13[[#This Row],[DOB]])/365,0)</f>
        <v>13</v>
      </c>
    </row>
    <row r="58" spans="1:12" x14ac:dyDescent="0.35">
      <c r="A58" t="s">
        <v>125</v>
      </c>
      <c r="B58" t="s">
        <v>138</v>
      </c>
      <c r="C58" t="str">
        <f>Table13[[#This Row],[LastName]]&amp;"."&amp;Table13[[#This Row],[FirstName]]</f>
        <v>Eladly.Salma</v>
      </c>
      <c r="D58" s="1">
        <v>40294</v>
      </c>
      <c r="E58" s="2">
        <f>ROUNDDOWN((K58-Table13[[#This Row],[DOB]])/365,0)</f>
        <v>9</v>
      </c>
      <c r="F58" t="s">
        <v>209</v>
      </c>
      <c r="G58" t="s">
        <v>199</v>
      </c>
      <c r="H58" t="s">
        <v>321</v>
      </c>
      <c r="K58" s="1">
        <f t="shared" si="1"/>
        <v>43831</v>
      </c>
      <c r="L58" s="2">
        <f>ROUNDDOWN((K58-Table13[[#This Row],[DOB]])/365,0)</f>
        <v>9</v>
      </c>
    </row>
    <row r="59" spans="1:12" x14ac:dyDescent="0.35">
      <c r="A59" t="s">
        <v>238</v>
      </c>
      <c r="B59" t="s">
        <v>152</v>
      </c>
      <c r="C59" t="str">
        <f>Table13[[#This Row],[LastName]]&amp;"."&amp;Table13[[#This Row],[FirstName]]</f>
        <v>Farrer.Henry</v>
      </c>
      <c r="D59" s="1">
        <v>39566</v>
      </c>
      <c r="E59" s="2">
        <f>ROUNDDOWN((K59-Table13[[#This Row],[DOB]])/365,0)</f>
        <v>11</v>
      </c>
      <c r="F59" t="s">
        <v>202</v>
      </c>
      <c r="G59" t="s">
        <v>199</v>
      </c>
      <c r="H59" t="s">
        <v>322</v>
      </c>
      <c r="K59" s="1">
        <f t="shared" si="1"/>
        <v>43831</v>
      </c>
      <c r="L59" s="2">
        <f>ROUNDDOWN((K59-Table13[[#This Row],[DOB]])/365,0)</f>
        <v>11</v>
      </c>
    </row>
    <row r="60" spans="1:12" x14ac:dyDescent="0.35">
      <c r="A60" t="s">
        <v>62</v>
      </c>
      <c r="B60" t="s">
        <v>66</v>
      </c>
      <c r="C60" t="str">
        <f>Table13[[#This Row],[LastName]]&amp;"."&amp;Table13[[#This Row],[FirstName]]</f>
        <v>Ferguson.Christian</v>
      </c>
      <c r="D60" s="1">
        <v>39420</v>
      </c>
      <c r="E60" s="2">
        <f>ROUNDDOWN((K60-Table13[[#This Row],[DOB]])/365,0)</f>
        <v>12</v>
      </c>
      <c r="F60" t="s">
        <v>50</v>
      </c>
      <c r="G60" t="s">
        <v>199</v>
      </c>
      <c r="H60" t="s">
        <v>322</v>
      </c>
      <c r="K60" s="1">
        <f t="shared" si="1"/>
        <v>43831</v>
      </c>
      <c r="L60" s="2">
        <f>ROUNDDOWN((K60-Table13[[#This Row],[DOB]])/365,0)</f>
        <v>12</v>
      </c>
    </row>
    <row r="61" spans="1:12" x14ac:dyDescent="0.35">
      <c r="A61" t="s">
        <v>62</v>
      </c>
      <c r="B61" t="s">
        <v>63</v>
      </c>
      <c r="C61" t="str">
        <f>Table13[[#This Row],[LastName]]&amp;"."&amp;Table13[[#This Row],[FirstName]]</f>
        <v>Ferguson.Clayton</v>
      </c>
      <c r="D61" s="1">
        <v>36770</v>
      </c>
      <c r="E61" s="2">
        <f>ROUNDDOWN((K61-Table13[[#This Row],[DOB]])/365,0)</f>
        <v>19</v>
      </c>
      <c r="F61" t="s">
        <v>50</v>
      </c>
      <c r="G61" t="s">
        <v>199</v>
      </c>
      <c r="H61" t="s">
        <v>322</v>
      </c>
      <c r="K61" s="1">
        <f t="shared" si="1"/>
        <v>43831</v>
      </c>
      <c r="L61" s="2">
        <f>ROUNDDOWN((K61-Table13[[#This Row],[DOB]])/365,0)</f>
        <v>19</v>
      </c>
    </row>
    <row r="62" spans="1:12" x14ac:dyDescent="0.35">
      <c r="A62" t="s">
        <v>62</v>
      </c>
      <c r="B62" t="s">
        <v>64</v>
      </c>
      <c r="C62" t="str">
        <f>Table13[[#This Row],[LastName]]&amp;"."&amp;Table13[[#This Row],[FirstName]]</f>
        <v>Ferguson.Darren</v>
      </c>
      <c r="D62" s="1">
        <v>26818</v>
      </c>
      <c r="E62" s="2">
        <f>ROUNDDOWN((K62-Table13[[#This Row],[DOB]])/365,0)</f>
        <v>46</v>
      </c>
      <c r="F62" t="s">
        <v>50</v>
      </c>
      <c r="G62" t="s">
        <v>199</v>
      </c>
      <c r="H62" t="s">
        <v>322</v>
      </c>
      <c r="K62" s="1">
        <f t="shared" si="1"/>
        <v>43831</v>
      </c>
      <c r="L62" s="2">
        <f>ROUNDDOWN((K62-Table13[[#This Row],[DOB]])/365,0)</f>
        <v>46</v>
      </c>
    </row>
    <row r="63" spans="1:12" x14ac:dyDescent="0.35">
      <c r="A63" t="s">
        <v>62</v>
      </c>
      <c r="B63" t="s">
        <v>65</v>
      </c>
      <c r="C63" t="str">
        <f>Table13[[#This Row],[LastName]]&amp;"."&amp;Table13[[#This Row],[FirstName]]</f>
        <v>Ferguson.Nadine</v>
      </c>
      <c r="D63" s="1">
        <v>27640</v>
      </c>
      <c r="E63" s="2">
        <f>ROUNDDOWN((K63-Table13[[#This Row],[DOB]])/365,0)</f>
        <v>44</v>
      </c>
      <c r="F63" t="s">
        <v>50</v>
      </c>
      <c r="G63" t="s">
        <v>199</v>
      </c>
      <c r="H63" t="s">
        <v>321</v>
      </c>
      <c r="K63" s="1">
        <f t="shared" si="1"/>
        <v>43831</v>
      </c>
      <c r="L63" s="2">
        <f>ROUNDDOWN((K63-Table13[[#This Row],[DOB]])/365,0)</f>
        <v>44</v>
      </c>
    </row>
    <row r="64" spans="1:12" x14ac:dyDescent="0.35">
      <c r="A64" t="s">
        <v>239</v>
      </c>
      <c r="B64" t="s">
        <v>183</v>
      </c>
      <c r="C64" t="str">
        <f>Table13[[#This Row],[LastName]]&amp;"."&amp;Table13[[#This Row],[FirstName]]</f>
        <v>Field.Sophie</v>
      </c>
      <c r="D64" s="1">
        <v>37803</v>
      </c>
      <c r="E64" s="2">
        <f>ROUNDDOWN((K64-Table13[[#This Row],[DOB]])/365,0)</f>
        <v>16</v>
      </c>
      <c r="F64" t="s">
        <v>52</v>
      </c>
      <c r="G64" t="s">
        <v>199</v>
      </c>
      <c r="H64" t="s">
        <v>321</v>
      </c>
      <c r="K64" s="1">
        <f t="shared" si="1"/>
        <v>43831</v>
      </c>
      <c r="L64" s="2">
        <f>ROUNDDOWN((K64-Table13[[#This Row],[DOB]])/365,0)</f>
        <v>16</v>
      </c>
    </row>
    <row r="65" spans="1:12" x14ac:dyDescent="0.35">
      <c r="A65" t="s">
        <v>23</v>
      </c>
      <c r="B65" t="s">
        <v>37</v>
      </c>
      <c r="C65" t="str">
        <f>Table13[[#This Row],[LastName]]&amp;"."&amp;Table13[[#This Row],[FirstName]]</f>
        <v>Foale.Anna</v>
      </c>
      <c r="D65" s="1">
        <v>21317</v>
      </c>
      <c r="E65" s="2">
        <f>ROUNDDOWN((K65-Table13[[#This Row],[DOB]])/365,0)</f>
        <v>61</v>
      </c>
      <c r="F65" t="s">
        <v>318</v>
      </c>
      <c r="G65" t="s">
        <v>199</v>
      </c>
      <c r="H65" t="s">
        <v>321</v>
      </c>
      <c r="K65" s="1">
        <f t="shared" si="1"/>
        <v>43831</v>
      </c>
      <c r="L65" s="2">
        <f>ROUNDDOWN((K65-Table13[[#This Row],[DOB]])/365,0)</f>
        <v>61</v>
      </c>
    </row>
    <row r="66" spans="1:12" x14ac:dyDescent="0.35">
      <c r="A66" t="s">
        <v>240</v>
      </c>
      <c r="B66" t="s">
        <v>241</v>
      </c>
      <c r="C66" t="str">
        <f>Table13[[#This Row],[LastName]]&amp;"."&amp;Table13[[#This Row],[FirstName]]</f>
        <v>Foxx.Lexie</v>
      </c>
      <c r="D66" s="1">
        <v>38869</v>
      </c>
      <c r="E66" s="2">
        <f>ROUNDDOWN((K66-Table13[[#This Row],[DOB]])/365,0)</f>
        <v>13</v>
      </c>
      <c r="F66" t="s">
        <v>50</v>
      </c>
      <c r="G66" t="s">
        <v>199</v>
      </c>
      <c r="H66" t="s">
        <v>321</v>
      </c>
      <c r="K66" s="1">
        <f t="shared" si="1"/>
        <v>43831</v>
      </c>
      <c r="L66" s="2">
        <f>ROUNDDOWN((K66-Table13[[#This Row],[DOB]])/365,0)</f>
        <v>13</v>
      </c>
    </row>
    <row r="67" spans="1:12" x14ac:dyDescent="0.35">
      <c r="A67" t="s">
        <v>105</v>
      </c>
      <c r="B67" t="s">
        <v>111</v>
      </c>
      <c r="C67" t="str">
        <f>Table13[[#This Row],[LastName]]&amp;"."&amp;Table13[[#This Row],[FirstName]]</f>
        <v>Fuda.Nate</v>
      </c>
      <c r="D67" s="1">
        <v>38590</v>
      </c>
      <c r="E67" s="2">
        <f>ROUNDDOWN((K67-Table13[[#This Row],[DOB]])/365,0)</f>
        <v>14</v>
      </c>
      <c r="F67" t="s">
        <v>12</v>
      </c>
      <c r="G67" t="s">
        <v>199</v>
      </c>
      <c r="H67" t="s">
        <v>322</v>
      </c>
      <c r="K67" s="1">
        <f t="shared" si="1"/>
        <v>43831</v>
      </c>
      <c r="L67" s="2">
        <f>ROUNDDOWN((K67-Table13[[#This Row],[DOB]])/365,0)</f>
        <v>14</v>
      </c>
    </row>
    <row r="68" spans="1:12" x14ac:dyDescent="0.35">
      <c r="A68" t="s">
        <v>151</v>
      </c>
      <c r="B68" t="s">
        <v>157</v>
      </c>
      <c r="C68" t="str">
        <f>Table13[[#This Row],[LastName]]&amp;"."&amp;Table13[[#This Row],[FirstName]]</f>
        <v>Fulcher.Aaron</v>
      </c>
      <c r="D68" s="1">
        <v>38908</v>
      </c>
      <c r="E68" s="2">
        <f>ROUNDDOWN((K68-Table13[[#This Row],[DOB]])/365,0)</f>
        <v>13</v>
      </c>
      <c r="F68" t="s">
        <v>12</v>
      </c>
      <c r="G68" t="s">
        <v>199</v>
      </c>
      <c r="H68" t="s">
        <v>322</v>
      </c>
      <c r="K68" s="1">
        <f t="shared" si="1"/>
        <v>43831</v>
      </c>
      <c r="L68" s="2">
        <f>ROUNDDOWN((K68-Table13[[#This Row],[DOB]])/365,0)</f>
        <v>13</v>
      </c>
    </row>
    <row r="69" spans="1:12" x14ac:dyDescent="0.35">
      <c r="A69" t="s">
        <v>106</v>
      </c>
      <c r="B69" t="s">
        <v>112</v>
      </c>
      <c r="C69" t="str">
        <f>Table13[[#This Row],[LastName]]&amp;"."&amp;Table13[[#This Row],[FirstName]]</f>
        <v>Groom.Lydon</v>
      </c>
      <c r="D69" s="1">
        <v>38895</v>
      </c>
      <c r="E69" s="2">
        <f>ROUNDDOWN((K69-Table13[[#This Row],[DOB]])/365,0)</f>
        <v>13</v>
      </c>
      <c r="F69" t="s">
        <v>12</v>
      </c>
      <c r="G69" t="s">
        <v>199</v>
      </c>
      <c r="H69" t="s">
        <v>322</v>
      </c>
      <c r="K69" s="1">
        <f t="shared" si="1"/>
        <v>43831</v>
      </c>
      <c r="L69" s="2">
        <f>ROUNDDOWN((K69-Table13[[#This Row],[DOB]])/365,0)</f>
        <v>13</v>
      </c>
    </row>
    <row r="70" spans="1:12" x14ac:dyDescent="0.35">
      <c r="A70" t="s">
        <v>312</v>
      </c>
      <c r="B70" t="s">
        <v>313</v>
      </c>
      <c r="C70" t="str">
        <f>Table13[[#This Row],[LastName]]&amp;"."&amp;Table13[[#This Row],[FirstName]]</f>
        <v>Hamilton.Rhona</v>
      </c>
      <c r="D70" s="1">
        <v>35156</v>
      </c>
      <c r="E70" s="2">
        <f>ROUNDDOWN((K70-Table13[[#This Row],[DOB]])/365,0)</f>
        <v>23</v>
      </c>
      <c r="F70" t="s">
        <v>314</v>
      </c>
      <c r="G70" t="s">
        <v>199</v>
      </c>
      <c r="H70" t="s">
        <v>321</v>
      </c>
      <c r="K70" s="1">
        <f t="shared" si="1"/>
        <v>43831</v>
      </c>
      <c r="L70" s="2">
        <f>ROUNDDOWN((K70-Table13[[#This Row],[DOB]])/365,0)</f>
        <v>23</v>
      </c>
    </row>
    <row r="71" spans="1:12" x14ac:dyDescent="0.35">
      <c r="A71" t="s">
        <v>242</v>
      </c>
      <c r="B71" t="s">
        <v>243</v>
      </c>
      <c r="C71" t="str">
        <f>Table13[[#This Row],[LastName]]&amp;"."&amp;Table13[[#This Row],[FirstName]]</f>
        <v>Harkin-Noack.Jai</v>
      </c>
      <c r="D71" s="1">
        <v>39492</v>
      </c>
      <c r="E71" s="2">
        <f>ROUNDDOWN((K71-Table13[[#This Row],[DOB]])/365,0)</f>
        <v>11</v>
      </c>
      <c r="F71" t="s">
        <v>50</v>
      </c>
      <c r="G71" t="s">
        <v>199</v>
      </c>
      <c r="H71" t="s">
        <v>322</v>
      </c>
      <c r="K71" s="1">
        <f t="shared" si="1"/>
        <v>43831</v>
      </c>
      <c r="L71" s="2">
        <f>ROUNDDOWN((K71-Table13[[#This Row],[DOB]])/365,0)</f>
        <v>11</v>
      </c>
    </row>
    <row r="72" spans="1:12" x14ac:dyDescent="0.35">
      <c r="A72" t="s">
        <v>244</v>
      </c>
      <c r="B72" t="s">
        <v>245</v>
      </c>
      <c r="C72" t="str">
        <f>Table13[[#This Row],[LastName]]&amp;"."&amp;Table13[[#This Row],[FirstName]]</f>
        <v>Hasan.Aaliyah</v>
      </c>
      <c r="D72" s="1">
        <v>41069</v>
      </c>
      <c r="E72" s="2">
        <f>ROUNDDOWN((K72-Table13[[#This Row],[DOB]])/365,0)</f>
        <v>7</v>
      </c>
      <c r="F72" t="s">
        <v>209</v>
      </c>
      <c r="G72" t="s">
        <v>199</v>
      </c>
      <c r="H72" t="s">
        <v>321</v>
      </c>
      <c r="K72" s="1">
        <f t="shared" si="1"/>
        <v>43831</v>
      </c>
      <c r="L72" s="2">
        <f>ROUNDDOWN((K72-Table13[[#This Row],[DOB]])/365,0)</f>
        <v>7</v>
      </c>
    </row>
    <row r="73" spans="1:12" x14ac:dyDescent="0.35">
      <c r="A73" t="s">
        <v>246</v>
      </c>
      <c r="B73" t="s">
        <v>247</v>
      </c>
      <c r="C73" t="str">
        <f>Table13[[#This Row],[LastName]]&amp;"."&amp;Table13[[#This Row],[FirstName]]</f>
        <v>Haynes.Christopher</v>
      </c>
      <c r="D73" s="1">
        <v>40385</v>
      </c>
      <c r="E73" s="2">
        <f>ROUNDDOWN((K73-Table13[[#This Row],[DOB]])/365,0)</f>
        <v>9</v>
      </c>
      <c r="F73" t="s">
        <v>51</v>
      </c>
      <c r="G73" t="s">
        <v>199</v>
      </c>
      <c r="H73" t="s">
        <v>322</v>
      </c>
      <c r="K73" s="1">
        <f t="shared" si="1"/>
        <v>43831</v>
      </c>
      <c r="L73" s="2">
        <f>ROUNDDOWN((K73-Table13[[#This Row],[DOB]])/365,0)</f>
        <v>9</v>
      </c>
    </row>
    <row r="74" spans="1:12" x14ac:dyDescent="0.35">
      <c r="A74" t="s">
        <v>152</v>
      </c>
      <c r="B74" t="s">
        <v>177</v>
      </c>
      <c r="C74" t="str">
        <f>Table13[[#This Row],[LastName]]&amp;"."&amp;Table13[[#This Row],[FirstName]]</f>
        <v>Henry.Jack</v>
      </c>
      <c r="D74" s="1">
        <v>39925</v>
      </c>
      <c r="E74" s="2">
        <f>ROUNDDOWN((K74-Table13[[#This Row],[DOB]])/365,0)</f>
        <v>10</v>
      </c>
      <c r="F74" t="s">
        <v>51</v>
      </c>
      <c r="G74" t="s">
        <v>199</v>
      </c>
      <c r="H74" t="s">
        <v>322</v>
      </c>
      <c r="K74" s="1">
        <f t="shared" si="1"/>
        <v>43831</v>
      </c>
      <c r="L74" s="2">
        <f>ROUNDDOWN((K74-Table13[[#This Row],[DOB]])/365,0)</f>
        <v>10</v>
      </c>
    </row>
    <row r="75" spans="1:12" x14ac:dyDescent="0.35">
      <c r="A75" t="s">
        <v>152</v>
      </c>
      <c r="B75" t="s">
        <v>32</v>
      </c>
      <c r="C75" t="str">
        <f>Table13[[#This Row],[LastName]]&amp;"."&amp;Table13[[#This Row],[FirstName]]</f>
        <v>Henry.Thomas</v>
      </c>
      <c r="D75" s="1">
        <v>39051</v>
      </c>
      <c r="E75" s="2">
        <f>ROUNDDOWN((K75-Table13[[#This Row],[DOB]])/365,0)</f>
        <v>13</v>
      </c>
      <c r="F75" t="s">
        <v>51</v>
      </c>
      <c r="G75" t="s">
        <v>199</v>
      </c>
      <c r="H75" t="s">
        <v>322</v>
      </c>
      <c r="K75" s="1">
        <f t="shared" si="1"/>
        <v>43831</v>
      </c>
      <c r="L75" s="2">
        <f>ROUNDDOWN((K75-Table13[[#This Row],[DOB]])/365,0)</f>
        <v>13</v>
      </c>
    </row>
    <row r="76" spans="1:12" x14ac:dyDescent="0.35">
      <c r="A76" t="s">
        <v>248</v>
      </c>
      <c r="B76" t="s">
        <v>249</v>
      </c>
      <c r="C76" t="str">
        <f>Table13[[#This Row],[LastName]]&amp;"."&amp;Table13[[#This Row],[FirstName]]</f>
        <v>Hofmann.Audrey</v>
      </c>
      <c r="D76" s="1">
        <v>40629</v>
      </c>
      <c r="E76" s="2">
        <f>ROUNDDOWN((K76-Table13[[#This Row],[DOB]])/365,0)</f>
        <v>8</v>
      </c>
      <c r="F76" t="s">
        <v>51</v>
      </c>
      <c r="G76" t="s">
        <v>199</v>
      </c>
      <c r="H76" t="s">
        <v>321</v>
      </c>
      <c r="K76" s="1">
        <f t="shared" si="1"/>
        <v>43831</v>
      </c>
      <c r="L76" s="2">
        <f>ROUNDDOWN((K76-Table13[[#This Row],[DOB]])/365,0)</f>
        <v>8</v>
      </c>
    </row>
    <row r="77" spans="1:12" x14ac:dyDescent="0.35">
      <c r="A77" t="s">
        <v>248</v>
      </c>
      <c r="B77" t="s">
        <v>250</v>
      </c>
      <c r="C77" t="str">
        <f>Table13[[#This Row],[LastName]]&amp;"."&amp;Table13[[#This Row],[FirstName]]</f>
        <v>Hofmann.Maeve</v>
      </c>
      <c r="D77" s="1">
        <v>41346</v>
      </c>
      <c r="E77" s="2">
        <f>ROUNDDOWN((K77-Table13[[#This Row],[DOB]])/365,0)</f>
        <v>6</v>
      </c>
      <c r="F77" t="s">
        <v>51</v>
      </c>
      <c r="G77" t="s">
        <v>199</v>
      </c>
      <c r="H77" t="s">
        <v>321</v>
      </c>
      <c r="K77" s="1">
        <f t="shared" si="1"/>
        <v>43831</v>
      </c>
      <c r="L77" s="2">
        <f>ROUNDDOWN((K77-Table13[[#This Row],[DOB]])/365,0)</f>
        <v>6</v>
      </c>
    </row>
    <row r="78" spans="1:12" x14ac:dyDescent="0.35">
      <c r="A78" t="s">
        <v>165</v>
      </c>
      <c r="B78" t="s">
        <v>171</v>
      </c>
      <c r="C78" t="str">
        <f>Table13[[#This Row],[LastName]]&amp;"."&amp;Table13[[#This Row],[FirstName]]</f>
        <v>Hooper.Mason</v>
      </c>
      <c r="D78" s="1">
        <v>39119</v>
      </c>
      <c r="E78" s="2">
        <f>ROUNDDOWN((K78-Table13[[#This Row],[DOB]])/365,0)</f>
        <v>12</v>
      </c>
      <c r="F78" t="s">
        <v>202</v>
      </c>
      <c r="G78" t="s">
        <v>199</v>
      </c>
      <c r="H78" t="s">
        <v>322</v>
      </c>
      <c r="K78" s="1">
        <f t="shared" si="1"/>
        <v>43831</v>
      </c>
      <c r="L78" s="2">
        <f>ROUNDDOWN((K78-Table13[[#This Row],[DOB]])/365,0)</f>
        <v>12</v>
      </c>
    </row>
    <row r="79" spans="1:12" x14ac:dyDescent="0.35">
      <c r="A79" t="s">
        <v>67</v>
      </c>
      <c r="B79" t="s">
        <v>68</v>
      </c>
      <c r="C79" t="str">
        <f>Table13[[#This Row],[LastName]]&amp;"."&amp;Table13[[#This Row],[FirstName]]</f>
        <v>Howlett.Steve</v>
      </c>
      <c r="D79" s="1">
        <v>25764</v>
      </c>
      <c r="E79" s="2">
        <f>ROUNDDOWN((K79-Table13[[#This Row],[DOB]])/365,0)</f>
        <v>49</v>
      </c>
      <c r="F79" t="s">
        <v>12</v>
      </c>
      <c r="G79" t="s">
        <v>199</v>
      </c>
      <c r="H79" t="s">
        <v>322</v>
      </c>
      <c r="K79" s="1">
        <f t="shared" si="1"/>
        <v>43831</v>
      </c>
      <c r="L79" s="2">
        <f>ROUNDDOWN((K79-Table13[[#This Row],[DOB]])/365,0)</f>
        <v>49</v>
      </c>
    </row>
    <row r="80" spans="1:12" x14ac:dyDescent="0.35">
      <c r="A80" t="s">
        <v>251</v>
      </c>
      <c r="B80" t="s">
        <v>252</v>
      </c>
      <c r="C80" t="str">
        <f>Table13[[#This Row],[LastName]]&amp;"."&amp;Table13[[#This Row],[FirstName]]</f>
        <v>Iacopetta.Leonardo</v>
      </c>
      <c r="D80" s="1">
        <v>40429</v>
      </c>
      <c r="E80" s="2">
        <f>ROUNDDOWN((K80-Table13[[#This Row],[DOB]])/365,0)</f>
        <v>9</v>
      </c>
      <c r="F80" t="s">
        <v>51</v>
      </c>
      <c r="G80" t="s">
        <v>199</v>
      </c>
      <c r="H80" t="s">
        <v>322</v>
      </c>
      <c r="K80" s="1">
        <f t="shared" si="1"/>
        <v>43831</v>
      </c>
      <c r="L80" s="2">
        <f>ROUNDDOWN((K80-Table13[[#This Row],[DOB]])/365,0)</f>
        <v>9</v>
      </c>
    </row>
    <row r="81" spans="1:12" x14ac:dyDescent="0.35">
      <c r="A81" t="s">
        <v>253</v>
      </c>
      <c r="B81" t="s">
        <v>53</v>
      </c>
      <c r="C81" t="str">
        <f>Table13[[#This Row],[LastName]]&amp;"."&amp;Table13[[#This Row],[FirstName]]</f>
        <v>Ince.Harry</v>
      </c>
      <c r="D81" s="1">
        <v>38522</v>
      </c>
      <c r="E81" s="2">
        <f>ROUNDDOWN((K81-Table13[[#This Row],[DOB]])/365,0)</f>
        <v>14</v>
      </c>
      <c r="F81" t="s">
        <v>202</v>
      </c>
      <c r="G81" t="s">
        <v>199</v>
      </c>
      <c r="H81" t="s">
        <v>322</v>
      </c>
      <c r="K81" s="1">
        <f t="shared" si="1"/>
        <v>43831</v>
      </c>
      <c r="L81" s="2">
        <f>ROUNDDOWN((K81-Table13[[#This Row],[DOB]])/365,0)</f>
        <v>14</v>
      </c>
    </row>
    <row r="82" spans="1:12" x14ac:dyDescent="0.35">
      <c r="A82" t="s">
        <v>300</v>
      </c>
      <c r="B82" t="s">
        <v>305</v>
      </c>
      <c r="C82" t="str">
        <f>Table13[[#This Row],[LastName]]&amp;"."&amp;Table13[[#This Row],[FirstName]]</f>
        <v>Ismael.Lanya</v>
      </c>
      <c r="D82" s="1">
        <v>40978</v>
      </c>
      <c r="E82" s="2">
        <f>ROUNDDOWN((K82-Table13[[#This Row],[DOB]])/365,0)</f>
        <v>7</v>
      </c>
      <c r="F82" t="s">
        <v>209</v>
      </c>
      <c r="G82" t="s">
        <v>199</v>
      </c>
      <c r="H82" t="s">
        <v>321</v>
      </c>
      <c r="K82" s="1">
        <f t="shared" si="1"/>
        <v>43831</v>
      </c>
      <c r="L82" s="2">
        <f>ROUNDDOWN((K82-Table13[[#This Row],[DOB]])/365,0)</f>
        <v>7</v>
      </c>
    </row>
    <row r="83" spans="1:12" x14ac:dyDescent="0.35">
      <c r="A83" t="s">
        <v>300</v>
      </c>
      <c r="B83" t="s">
        <v>306</v>
      </c>
      <c r="C83" t="str">
        <f>Table13[[#This Row],[LastName]]&amp;"."&amp;Table13[[#This Row],[FirstName]]</f>
        <v>Ismael.Ronya</v>
      </c>
      <c r="D83" s="1">
        <v>39499</v>
      </c>
      <c r="E83" s="2">
        <f>ROUNDDOWN((K83-Table13[[#This Row],[DOB]])/365,0)</f>
        <v>11</v>
      </c>
      <c r="F83" t="s">
        <v>209</v>
      </c>
      <c r="G83" t="s">
        <v>199</v>
      </c>
      <c r="H83" t="s">
        <v>321</v>
      </c>
      <c r="K83" s="1">
        <f t="shared" si="1"/>
        <v>43831</v>
      </c>
      <c r="L83" s="2">
        <f>ROUNDDOWN((K83-Table13[[#This Row],[DOB]])/365,0)</f>
        <v>11</v>
      </c>
    </row>
    <row r="84" spans="1:12" x14ac:dyDescent="0.35">
      <c r="A84" t="s">
        <v>153</v>
      </c>
      <c r="B84" t="s">
        <v>146</v>
      </c>
      <c r="C84" t="str">
        <f>Table13[[#This Row],[LastName]]&amp;"."&amp;Table13[[#This Row],[FirstName]]</f>
        <v>Jackson.Sam</v>
      </c>
      <c r="D84" s="1">
        <v>35386</v>
      </c>
      <c r="E84" s="2">
        <f>ROUNDDOWN((K84-Table13[[#This Row],[DOB]])/365,0)</f>
        <v>23</v>
      </c>
      <c r="F84" t="s">
        <v>12</v>
      </c>
      <c r="G84" t="s">
        <v>199</v>
      </c>
      <c r="H84" t="s">
        <v>322</v>
      </c>
      <c r="K84" s="1">
        <f t="shared" si="1"/>
        <v>43831</v>
      </c>
      <c r="L84" s="2">
        <f>ROUNDDOWN((K84-Table13[[#This Row],[DOB]])/365,0)</f>
        <v>23</v>
      </c>
    </row>
    <row r="85" spans="1:12" x14ac:dyDescent="0.35">
      <c r="A85" t="s">
        <v>126</v>
      </c>
      <c r="B85" t="s">
        <v>139</v>
      </c>
      <c r="C85" t="str">
        <f>Table13[[#This Row],[LastName]]&amp;"."&amp;Table13[[#This Row],[FirstName]]</f>
        <v>Jamieson.Makayla</v>
      </c>
      <c r="D85" s="1">
        <v>39901</v>
      </c>
      <c r="E85" s="2">
        <f>ROUNDDOWN((K85-Table13[[#This Row],[DOB]])/365,0)</f>
        <v>10</v>
      </c>
      <c r="F85" t="s">
        <v>12</v>
      </c>
      <c r="G85" t="s">
        <v>199</v>
      </c>
      <c r="H85" t="s">
        <v>321</v>
      </c>
      <c r="K85" s="1">
        <f t="shared" si="1"/>
        <v>43831</v>
      </c>
      <c r="L85" s="2">
        <f>ROUNDDOWN((K85-Table13[[#This Row],[DOB]])/365,0)</f>
        <v>10</v>
      </c>
    </row>
    <row r="86" spans="1:12" x14ac:dyDescent="0.35">
      <c r="A86" t="s">
        <v>107</v>
      </c>
      <c r="B86" t="s">
        <v>113</v>
      </c>
      <c r="C86" t="str">
        <f>Table13[[#This Row],[LastName]]&amp;"."&amp;Table13[[#This Row],[FirstName]]</f>
        <v>Jones.Patrick</v>
      </c>
      <c r="D86" s="1">
        <v>38151</v>
      </c>
      <c r="E86" s="2">
        <f>ROUNDDOWN((K86-Table13[[#This Row],[DOB]])/365,0)</f>
        <v>15</v>
      </c>
      <c r="F86" t="s">
        <v>202</v>
      </c>
      <c r="G86" t="s">
        <v>199</v>
      </c>
      <c r="H86" t="s">
        <v>322</v>
      </c>
      <c r="K86" s="1">
        <f t="shared" si="1"/>
        <v>43831</v>
      </c>
      <c r="L86" s="2">
        <f>ROUNDDOWN((K86-Table13[[#This Row],[DOB]])/365,0)</f>
        <v>15</v>
      </c>
    </row>
    <row r="87" spans="1:12" x14ac:dyDescent="0.35">
      <c r="A87" t="s">
        <v>24</v>
      </c>
      <c r="B87" t="s">
        <v>38</v>
      </c>
      <c r="C87" t="str">
        <f>Table13[[#This Row],[LastName]]&amp;"."&amp;Table13[[#This Row],[FirstName]]</f>
        <v>Kasperski.Andrew</v>
      </c>
      <c r="D87" s="1">
        <v>19934</v>
      </c>
      <c r="E87" s="2">
        <f>ROUNDDOWN((K87-Table13[[#This Row],[DOB]])/365,0)</f>
        <v>65</v>
      </c>
      <c r="F87" t="s">
        <v>50</v>
      </c>
      <c r="G87" t="s">
        <v>199</v>
      </c>
      <c r="H87" t="s">
        <v>322</v>
      </c>
      <c r="K87" s="1">
        <f t="shared" si="1"/>
        <v>43831</v>
      </c>
      <c r="L87" s="2">
        <f>ROUNDDOWN((K87-Table13[[#This Row],[DOB]])/365,0)</f>
        <v>65</v>
      </c>
    </row>
    <row r="88" spans="1:12" x14ac:dyDescent="0.35">
      <c r="A88" t="s">
        <v>24</v>
      </c>
      <c r="B88" t="s">
        <v>39</v>
      </c>
      <c r="C88" t="str">
        <f>Table13[[#This Row],[LastName]]&amp;"."&amp;Table13[[#This Row],[FirstName]]</f>
        <v>Kasperski.Louis</v>
      </c>
      <c r="D88" s="1">
        <v>37555</v>
      </c>
      <c r="E88" s="2">
        <f>ROUNDDOWN((K88-Table13[[#This Row],[DOB]])/365,0)</f>
        <v>17</v>
      </c>
      <c r="F88" t="s">
        <v>50</v>
      </c>
      <c r="G88" t="s">
        <v>199</v>
      </c>
      <c r="H88" t="s">
        <v>322</v>
      </c>
      <c r="K88" s="1">
        <f t="shared" si="1"/>
        <v>43831</v>
      </c>
      <c r="L88" s="2">
        <f>ROUNDDOWN((K88-Table13[[#This Row],[DOB]])/365,0)</f>
        <v>17</v>
      </c>
    </row>
    <row r="89" spans="1:12" x14ac:dyDescent="0.35">
      <c r="A89" t="s">
        <v>24</v>
      </c>
      <c r="B89" t="s">
        <v>114</v>
      </c>
      <c r="C89" t="str">
        <f>Table13[[#This Row],[LastName]]&amp;"."&amp;Table13[[#This Row],[FirstName]]</f>
        <v>Kasperski.Marek</v>
      </c>
      <c r="D89" s="1">
        <v>20665</v>
      </c>
      <c r="E89" s="2">
        <f>ROUNDDOWN((K89-Table13[[#This Row],[DOB]])/365,0)</f>
        <v>63</v>
      </c>
      <c r="F89" t="s">
        <v>50</v>
      </c>
      <c r="G89" t="s">
        <v>199</v>
      </c>
      <c r="H89" t="s">
        <v>322</v>
      </c>
      <c r="K89" s="1">
        <f t="shared" si="1"/>
        <v>43831</v>
      </c>
      <c r="L89" s="2">
        <f>ROUNDDOWN((K89-Table13[[#This Row],[DOB]])/365,0)</f>
        <v>63</v>
      </c>
    </row>
    <row r="90" spans="1:12" x14ac:dyDescent="0.35">
      <c r="A90" t="s">
        <v>166</v>
      </c>
      <c r="B90" t="s">
        <v>172</v>
      </c>
      <c r="C90" t="str">
        <f>Table13[[#This Row],[LastName]]&amp;"."&amp;Table13[[#This Row],[FirstName]]</f>
        <v>Kempe.Dougal</v>
      </c>
      <c r="D90" s="1">
        <v>38787</v>
      </c>
      <c r="E90" s="2">
        <f>ROUNDDOWN((K90-Table13[[#This Row],[DOB]])/365,0)</f>
        <v>13</v>
      </c>
      <c r="F90" t="s">
        <v>202</v>
      </c>
      <c r="G90" t="s">
        <v>199</v>
      </c>
      <c r="H90" t="s">
        <v>322</v>
      </c>
      <c r="K90" s="1">
        <f t="shared" si="1"/>
        <v>43831</v>
      </c>
      <c r="L90" s="2">
        <f>ROUNDDOWN((K90-Table13[[#This Row],[DOB]])/365,0)</f>
        <v>13</v>
      </c>
    </row>
    <row r="91" spans="1:12" x14ac:dyDescent="0.35">
      <c r="A91" t="s">
        <v>127</v>
      </c>
      <c r="B91" t="s">
        <v>49</v>
      </c>
      <c r="C91" t="str">
        <f>Table13[[#This Row],[LastName]]&amp;"."&amp;Table13[[#This Row],[FirstName]]</f>
        <v>Kingston.Angus</v>
      </c>
      <c r="D91" s="1">
        <v>26075</v>
      </c>
      <c r="E91" s="2">
        <f>ROUNDDOWN((K91-Table13[[#This Row],[DOB]])/365,0)</f>
        <v>48</v>
      </c>
      <c r="F91" t="s">
        <v>12</v>
      </c>
      <c r="G91" t="s">
        <v>199</v>
      </c>
      <c r="H91" t="s">
        <v>322</v>
      </c>
      <c r="K91" s="1">
        <f t="shared" si="1"/>
        <v>43831</v>
      </c>
      <c r="L91" s="2">
        <f>ROUNDDOWN((K91-Table13[[#This Row],[DOB]])/365,0)</f>
        <v>48</v>
      </c>
    </row>
    <row r="92" spans="1:12" x14ac:dyDescent="0.35">
      <c r="A92" t="s">
        <v>127</v>
      </c>
      <c r="B92" t="s">
        <v>140</v>
      </c>
      <c r="C92" t="str">
        <f>Table13[[#This Row],[LastName]]&amp;"."&amp;Table13[[#This Row],[FirstName]]</f>
        <v>Kingston.Oscar</v>
      </c>
      <c r="D92" s="1">
        <v>39279</v>
      </c>
      <c r="E92" s="2">
        <f>ROUNDDOWN((K92-Table13[[#This Row],[DOB]])/365,0)</f>
        <v>12</v>
      </c>
      <c r="F92" t="s">
        <v>12</v>
      </c>
      <c r="G92" t="s">
        <v>199</v>
      </c>
      <c r="H92" t="s">
        <v>322</v>
      </c>
      <c r="K92" s="1">
        <f t="shared" si="1"/>
        <v>43831</v>
      </c>
      <c r="L92" s="2">
        <f>ROUNDDOWN((K92-Table13[[#This Row],[DOB]])/365,0)</f>
        <v>12</v>
      </c>
    </row>
    <row r="93" spans="1:12" x14ac:dyDescent="0.35">
      <c r="A93" t="s">
        <v>25</v>
      </c>
      <c r="B93" t="s">
        <v>40</v>
      </c>
      <c r="C93" t="str">
        <f>Table13[[#This Row],[LastName]]&amp;"."&amp;Table13[[#This Row],[FirstName]]</f>
        <v>Kinnon.David</v>
      </c>
      <c r="D93" s="1">
        <v>28695</v>
      </c>
      <c r="E93" s="2">
        <f>ROUNDDOWN((K93-Table13[[#This Row],[DOB]])/365,0)</f>
        <v>41</v>
      </c>
      <c r="F93" t="s">
        <v>50</v>
      </c>
      <c r="G93" t="s">
        <v>199</v>
      </c>
      <c r="H93" t="s">
        <v>322</v>
      </c>
      <c r="K93" s="1">
        <f t="shared" si="1"/>
        <v>43831</v>
      </c>
      <c r="L93" s="2">
        <f>ROUNDDOWN((K93-Table13[[#This Row],[DOB]])/365,0)</f>
        <v>41</v>
      </c>
    </row>
    <row r="94" spans="1:12" x14ac:dyDescent="0.35">
      <c r="A94" t="s">
        <v>69</v>
      </c>
      <c r="B94" t="s">
        <v>70</v>
      </c>
      <c r="C94" t="str">
        <f>Table13[[#This Row],[LastName]]&amp;"."&amp;Table13[[#This Row],[FirstName]]</f>
        <v>Kurbatfinski.Ashleigh</v>
      </c>
      <c r="D94" s="1">
        <v>37326</v>
      </c>
      <c r="E94" s="2">
        <f>ROUNDDOWN((K94-Table13[[#This Row],[DOB]])/365,0)</f>
        <v>17</v>
      </c>
      <c r="F94" t="s">
        <v>12</v>
      </c>
      <c r="G94" t="s">
        <v>199</v>
      </c>
      <c r="H94" t="s">
        <v>321</v>
      </c>
      <c r="K94" s="1">
        <f t="shared" si="1"/>
        <v>43831</v>
      </c>
      <c r="L94" s="2">
        <f>ROUNDDOWN((K94-Table13[[#This Row],[DOB]])/365,0)</f>
        <v>17</v>
      </c>
    </row>
    <row r="95" spans="1:12" x14ac:dyDescent="0.35">
      <c r="A95" t="s">
        <v>69</v>
      </c>
      <c r="B95" t="s">
        <v>317</v>
      </c>
      <c r="C95" s="14" t="str">
        <f>Table13[[#This Row],[LastName]]&amp;"."&amp;Table13[[#This Row],[FirstName]]</f>
        <v>Kurbatfinski.Zvonko</v>
      </c>
      <c r="D95" s="1">
        <v>25145</v>
      </c>
      <c r="E95" s="2">
        <f>ROUNDDOWN((K95-Table13[[#This Row],[DOB]])/365,0)</f>
        <v>51</v>
      </c>
      <c r="F95" t="s">
        <v>318</v>
      </c>
      <c r="G95" t="s">
        <v>199</v>
      </c>
      <c r="H95" t="s">
        <v>322</v>
      </c>
      <c r="K95" s="1">
        <f t="shared" si="1"/>
        <v>43831</v>
      </c>
      <c r="L95" s="2">
        <f>ROUNDDOWN((K95-Table13[[#This Row],[DOB]])/365,0)</f>
        <v>51</v>
      </c>
    </row>
    <row r="96" spans="1:12" x14ac:dyDescent="0.35">
      <c r="A96" t="s">
        <v>71</v>
      </c>
      <c r="B96" t="s">
        <v>72</v>
      </c>
      <c r="C96" t="str">
        <f>Table13[[#This Row],[LastName]]&amp;"."&amp;Table13[[#This Row],[FirstName]]</f>
        <v>Lam.Tai Yuen</v>
      </c>
      <c r="D96" s="1">
        <v>34512</v>
      </c>
      <c r="E96" s="2">
        <f>ROUNDDOWN((K96-Table13[[#This Row],[DOB]])/365,0)</f>
        <v>25</v>
      </c>
      <c r="F96" t="s">
        <v>51</v>
      </c>
      <c r="G96" t="s">
        <v>199</v>
      </c>
      <c r="H96" t="s">
        <v>322</v>
      </c>
      <c r="K96" s="1">
        <f t="shared" si="1"/>
        <v>43831</v>
      </c>
      <c r="L96" s="2">
        <f>ROUNDDOWN((K96-Table13[[#This Row],[DOB]])/365,0)</f>
        <v>25</v>
      </c>
    </row>
    <row r="97" spans="1:12" x14ac:dyDescent="0.35">
      <c r="A97" t="s">
        <v>254</v>
      </c>
      <c r="B97" t="s">
        <v>255</v>
      </c>
      <c r="C97" t="str">
        <f>Table13[[#This Row],[LastName]]&amp;"."&amp;Table13[[#This Row],[FirstName]]</f>
        <v>Leach.Noah</v>
      </c>
      <c r="D97" s="1">
        <v>40165</v>
      </c>
      <c r="E97" s="2">
        <f>ROUNDDOWN((K97-Table13[[#This Row],[DOB]])/365,0)</f>
        <v>10</v>
      </c>
      <c r="F97" t="s">
        <v>202</v>
      </c>
      <c r="G97" t="s">
        <v>199</v>
      </c>
      <c r="H97" t="s">
        <v>322</v>
      </c>
      <c r="K97" s="1">
        <f t="shared" si="1"/>
        <v>43831</v>
      </c>
      <c r="L97" s="2">
        <f>ROUNDDOWN((K97-Table13[[#This Row],[DOB]])/365,0)</f>
        <v>10</v>
      </c>
    </row>
    <row r="98" spans="1:12" x14ac:dyDescent="0.35">
      <c r="A98" t="s">
        <v>128</v>
      </c>
      <c r="B98" t="s">
        <v>141</v>
      </c>
      <c r="C98" t="str">
        <f>Table13[[#This Row],[LastName]]&amp;"."&amp;Table13[[#This Row],[FirstName]]</f>
        <v>Leclercq.Milan</v>
      </c>
      <c r="D98" s="1">
        <v>39646</v>
      </c>
      <c r="E98" s="2">
        <f>ROUNDDOWN((K98-Table13[[#This Row],[DOB]])/365,0)</f>
        <v>11</v>
      </c>
      <c r="F98" t="s">
        <v>12</v>
      </c>
      <c r="G98" t="s">
        <v>199</v>
      </c>
      <c r="H98" t="s">
        <v>322</v>
      </c>
      <c r="K98" s="1">
        <f t="shared" si="1"/>
        <v>43831</v>
      </c>
      <c r="L98" s="2">
        <f>ROUNDDOWN((K98-Table13[[#This Row],[DOB]])/365,0)</f>
        <v>11</v>
      </c>
    </row>
    <row r="99" spans="1:12" x14ac:dyDescent="0.35">
      <c r="A99" t="s">
        <v>301</v>
      </c>
      <c r="B99" t="s">
        <v>307</v>
      </c>
      <c r="C99" t="str">
        <f>Table13[[#This Row],[LastName]]&amp;"."&amp;Table13[[#This Row],[FirstName]]</f>
        <v>Leonov.Tikhon</v>
      </c>
      <c r="D99" s="1">
        <v>40604</v>
      </c>
      <c r="E99" s="2">
        <f>ROUNDDOWN((K99-Table13[[#This Row],[DOB]])/365,0)</f>
        <v>8</v>
      </c>
      <c r="F99" t="s">
        <v>12</v>
      </c>
      <c r="G99" t="s">
        <v>199</v>
      </c>
      <c r="H99" t="s">
        <v>322</v>
      </c>
      <c r="K99" s="1">
        <f t="shared" si="1"/>
        <v>43831</v>
      </c>
      <c r="L99" s="2">
        <f>ROUNDDOWN((K99-Table13[[#This Row],[DOB]])/365,0)</f>
        <v>8</v>
      </c>
    </row>
    <row r="100" spans="1:12" x14ac:dyDescent="0.35">
      <c r="A100" t="s">
        <v>302</v>
      </c>
      <c r="B100" t="s">
        <v>113</v>
      </c>
      <c r="C100" t="str">
        <f>Table13[[#This Row],[LastName]]&amp;"."&amp;Table13[[#This Row],[FirstName]]</f>
        <v>Liptak.Patrick</v>
      </c>
      <c r="D100" s="1">
        <v>26295</v>
      </c>
      <c r="E100" s="2">
        <f>ROUNDDOWN((K100-Table13[[#This Row],[DOB]])/365,0)</f>
        <v>48</v>
      </c>
      <c r="F100" t="s">
        <v>50</v>
      </c>
      <c r="G100" t="s">
        <v>199</v>
      </c>
      <c r="H100" t="s">
        <v>322</v>
      </c>
      <c r="K100" s="1">
        <f t="shared" ref="K100:K156" si="2">$K$1</f>
        <v>43831</v>
      </c>
      <c r="L100" s="2">
        <f>ROUNDDOWN((K100-Table13[[#This Row],[DOB]])/365,0)</f>
        <v>48</v>
      </c>
    </row>
    <row r="101" spans="1:12" x14ac:dyDescent="0.35">
      <c r="A101" t="s">
        <v>256</v>
      </c>
      <c r="B101" t="s">
        <v>257</v>
      </c>
      <c r="C101" t="str">
        <f>Table13[[#This Row],[LastName]]&amp;"."&amp;Table13[[#This Row],[FirstName]]</f>
        <v>Loveday.Malachi</v>
      </c>
      <c r="D101" s="1">
        <v>40103</v>
      </c>
      <c r="E101" s="2">
        <f>ROUNDDOWN((K101-Table13[[#This Row],[DOB]])/365,0)</f>
        <v>10</v>
      </c>
      <c r="F101" t="s">
        <v>50</v>
      </c>
      <c r="G101" t="s">
        <v>199</v>
      </c>
      <c r="H101" t="s">
        <v>322</v>
      </c>
      <c r="K101" s="1">
        <f t="shared" si="2"/>
        <v>43831</v>
      </c>
      <c r="L101" s="2">
        <f>ROUNDDOWN((K101-Table13[[#This Row],[DOB]])/365,0)</f>
        <v>10</v>
      </c>
    </row>
    <row r="102" spans="1:12" x14ac:dyDescent="0.35">
      <c r="A102" t="s">
        <v>26</v>
      </c>
      <c r="B102" t="s">
        <v>41</v>
      </c>
      <c r="C102" t="str">
        <f>Table13[[#This Row],[LastName]]&amp;"."&amp;Table13[[#This Row],[FirstName]]</f>
        <v>Lucy.Sarah</v>
      </c>
      <c r="D102" s="1">
        <v>26742</v>
      </c>
      <c r="E102" s="2">
        <f>ROUNDDOWN((K102-Table13[[#This Row],[DOB]])/365,0)</f>
        <v>46</v>
      </c>
      <c r="F102" t="s">
        <v>12</v>
      </c>
      <c r="G102" t="s">
        <v>199</v>
      </c>
      <c r="H102" t="s">
        <v>321</v>
      </c>
      <c r="K102" s="1">
        <f t="shared" si="2"/>
        <v>43831</v>
      </c>
      <c r="L102" s="2">
        <f>ROUNDDOWN((K102-Table13[[#This Row],[DOB]])/365,0)</f>
        <v>46</v>
      </c>
    </row>
    <row r="103" spans="1:12" x14ac:dyDescent="0.35">
      <c r="A103" t="s">
        <v>73</v>
      </c>
      <c r="B103" t="s">
        <v>74</v>
      </c>
      <c r="C103" t="str">
        <f>Table13[[#This Row],[LastName]]&amp;"."&amp;Table13[[#This Row],[FirstName]]</f>
        <v>Mackenzie.Jonathan</v>
      </c>
      <c r="D103" s="1">
        <v>33491</v>
      </c>
      <c r="E103" s="2">
        <f>ROUNDDOWN((K103-Table13[[#This Row],[DOB]])/365,0)</f>
        <v>28</v>
      </c>
      <c r="F103" t="s">
        <v>52</v>
      </c>
      <c r="G103" t="s">
        <v>199</v>
      </c>
      <c r="H103" t="s">
        <v>322</v>
      </c>
      <c r="K103" s="1">
        <f t="shared" si="2"/>
        <v>43831</v>
      </c>
      <c r="L103" s="2">
        <f>ROUNDDOWN((K103-Table13[[#This Row],[DOB]])/365,0)</f>
        <v>28</v>
      </c>
    </row>
    <row r="104" spans="1:12" x14ac:dyDescent="0.35">
      <c r="A104" t="s">
        <v>258</v>
      </c>
      <c r="B104" t="s">
        <v>259</v>
      </c>
      <c r="C104" t="str">
        <f>Table13[[#This Row],[LastName]]&amp;"."&amp;Table13[[#This Row],[FirstName]]</f>
        <v>Maksimovic.Danica</v>
      </c>
      <c r="D104" s="1">
        <v>38795</v>
      </c>
      <c r="E104" s="2">
        <f>ROUNDDOWN((K104-Table13[[#This Row],[DOB]])/365,0)</f>
        <v>13</v>
      </c>
      <c r="F104" t="s">
        <v>52</v>
      </c>
      <c r="G104" t="s">
        <v>199</v>
      </c>
      <c r="H104" t="s">
        <v>321</v>
      </c>
      <c r="K104" s="1">
        <f t="shared" si="2"/>
        <v>43831</v>
      </c>
      <c r="L104" s="2">
        <f>ROUNDDOWN((K104-Table13[[#This Row],[DOB]])/365,0)</f>
        <v>13</v>
      </c>
    </row>
    <row r="105" spans="1:12" x14ac:dyDescent="0.35">
      <c r="A105" t="s">
        <v>260</v>
      </c>
      <c r="B105" t="s">
        <v>207</v>
      </c>
      <c r="C105" t="str">
        <f>Table13[[#This Row],[LastName]]&amp;"."&amp;Table13[[#This Row],[FirstName]]</f>
        <v>Markham.Daniel</v>
      </c>
      <c r="D105" s="1">
        <v>40283</v>
      </c>
      <c r="E105" s="2">
        <f>ROUNDDOWN((K105-Table13[[#This Row],[DOB]])/365,0)</f>
        <v>9</v>
      </c>
      <c r="F105" t="s">
        <v>50</v>
      </c>
      <c r="G105" t="s">
        <v>199</v>
      </c>
      <c r="H105" t="s">
        <v>322</v>
      </c>
      <c r="K105" s="1">
        <f t="shared" si="2"/>
        <v>43831</v>
      </c>
      <c r="L105" s="2">
        <f>ROUNDDOWN((K105-Table13[[#This Row],[DOB]])/365,0)</f>
        <v>9</v>
      </c>
    </row>
    <row r="106" spans="1:12" x14ac:dyDescent="0.35">
      <c r="A106" t="s">
        <v>75</v>
      </c>
      <c r="B106" t="s">
        <v>76</v>
      </c>
      <c r="C106" t="str">
        <f>Table13[[#This Row],[LastName]]&amp;"."&amp;Table13[[#This Row],[FirstName]]</f>
        <v>Markovs.Arturs</v>
      </c>
      <c r="D106" s="1">
        <v>32224</v>
      </c>
      <c r="E106" s="2">
        <f>ROUNDDOWN((K106-Table13[[#This Row],[DOB]])/365,0)</f>
        <v>31</v>
      </c>
      <c r="F106" t="s">
        <v>51</v>
      </c>
      <c r="G106" t="s">
        <v>199</v>
      </c>
      <c r="H106" t="s">
        <v>322</v>
      </c>
      <c r="K106" s="1">
        <f t="shared" si="2"/>
        <v>43831</v>
      </c>
      <c r="L106" s="2">
        <f>ROUNDDOWN((K106-Table13[[#This Row],[DOB]])/365,0)</f>
        <v>31</v>
      </c>
    </row>
    <row r="107" spans="1:12" x14ac:dyDescent="0.35">
      <c r="A107" t="s">
        <v>315</v>
      </c>
      <c r="B107" t="s">
        <v>316</v>
      </c>
      <c r="C107" s="14" t="str">
        <f>Table13[[#This Row],[LastName]]&amp;"."&amp;Table13[[#This Row],[FirstName]]</f>
        <v>Marshall.Stuart</v>
      </c>
      <c r="D107" s="1">
        <v>31780</v>
      </c>
      <c r="E107" s="2">
        <f>ROUNDDOWN((K107-Table13[[#This Row],[DOB]])/365,0)</f>
        <v>33</v>
      </c>
      <c r="F107" t="s">
        <v>12</v>
      </c>
      <c r="G107" t="s">
        <v>199</v>
      </c>
      <c r="H107" t="s">
        <v>322</v>
      </c>
      <c r="K107" s="1">
        <f t="shared" si="2"/>
        <v>43831</v>
      </c>
      <c r="L107" s="2">
        <f>ROUNDDOWN((K107-Table13[[#This Row],[DOB]])/365,0)</f>
        <v>33</v>
      </c>
    </row>
    <row r="108" spans="1:12" x14ac:dyDescent="0.35">
      <c r="A108" t="s">
        <v>188</v>
      </c>
      <c r="B108" t="s">
        <v>204</v>
      </c>
      <c r="C108" t="str">
        <f>Table13[[#This Row],[LastName]]&amp;"."&amp;Table13[[#This Row],[FirstName]]</f>
        <v>Martin.Errol</v>
      </c>
      <c r="D108" s="1">
        <v>38638</v>
      </c>
      <c r="E108" s="2">
        <f>ROUNDDOWN((K108-Table13[[#This Row],[DOB]])/365,0)</f>
        <v>14</v>
      </c>
      <c r="F108" t="s">
        <v>202</v>
      </c>
      <c r="G108" t="s">
        <v>199</v>
      </c>
      <c r="H108" t="s">
        <v>322</v>
      </c>
      <c r="K108" s="1">
        <f t="shared" si="2"/>
        <v>43831</v>
      </c>
      <c r="L108" s="2">
        <f>ROUNDDOWN((K108-Table13[[#This Row],[DOB]])/365,0)</f>
        <v>14</v>
      </c>
    </row>
    <row r="109" spans="1:12" x14ac:dyDescent="0.35">
      <c r="A109" t="s">
        <v>129</v>
      </c>
      <c r="B109" t="s">
        <v>142</v>
      </c>
      <c r="C109" t="str">
        <f>Table13[[#This Row],[LastName]]&amp;"."&amp;Table13[[#This Row],[FirstName]]</f>
        <v>Mayer.Peter</v>
      </c>
      <c r="D109" s="1">
        <v>15125</v>
      </c>
      <c r="E109" s="2">
        <f>ROUNDDOWN((K109-Table13[[#This Row],[DOB]])/365,0)</f>
        <v>78</v>
      </c>
      <c r="F109" t="s">
        <v>51</v>
      </c>
      <c r="G109" t="s">
        <v>199</v>
      </c>
      <c r="H109" t="s">
        <v>322</v>
      </c>
      <c r="K109" s="1">
        <f t="shared" si="2"/>
        <v>43831</v>
      </c>
      <c r="L109" s="2">
        <f>ROUNDDOWN((K109-Table13[[#This Row],[DOB]])/365,0)</f>
        <v>78</v>
      </c>
    </row>
    <row r="110" spans="1:12" x14ac:dyDescent="0.35">
      <c r="A110" t="s">
        <v>203</v>
      </c>
      <c r="B110" t="s">
        <v>205</v>
      </c>
      <c r="C110" t="str">
        <f>Table13[[#This Row],[LastName]]&amp;"."&amp;Table13[[#This Row],[FirstName]]</f>
        <v>Mckenzie-Campbell.Reegan</v>
      </c>
      <c r="D110" s="1">
        <v>33524</v>
      </c>
      <c r="E110" s="2">
        <f>ROUNDDOWN((K110-Table13[[#This Row],[DOB]])/365,0)</f>
        <v>28</v>
      </c>
      <c r="F110" t="s">
        <v>287</v>
      </c>
      <c r="G110" t="s">
        <v>199</v>
      </c>
      <c r="H110" t="s">
        <v>322</v>
      </c>
      <c r="K110" s="1">
        <f t="shared" si="2"/>
        <v>43831</v>
      </c>
      <c r="L110" s="2">
        <f>ROUNDDOWN((K110-Table13[[#This Row],[DOB]])/365,0)</f>
        <v>28</v>
      </c>
    </row>
    <row r="111" spans="1:12" x14ac:dyDescent="0.35">
      <c r="A111" t="s">
        <v>27</v>
      </c>
      <c r="B111" t="s">
        <v>42</v>
      </c>
      <c r="C111" t="str">
        <f>Table13[[#This Row],[LastName]]&amp;"."&amp;Table13[[#This Row],[FirstName]]</f>
        <v>Menz.Ursula</v>
      </c>
      <c r="D111" s="1">
        <v>32485</v>
      </c>
      <c r="E111" s="2">
        <f>ROUNDDOWN((K111-Table13[[#This Row],[DOB]])/365,0)</f>
        <v>31</v>
      </c>
      <c r="F111" t="s">
        <v>12</v>
      </c>
      <c r="G111" t="s">
        <v>199</v>
      </c>
      <c r="H111" t="s">
        <v>321</v>
      </c>
      <c r="K111" s="1">
        <f t="shared" si="2"/>
        <v>43831</v>
      </c>
      <c r="L111" s="2">
        <f>ROUNDDOWN((K111-Table13[[#This Row],[DOB]])/365,0)</f>
        <v>31</v>
      </c>
    </row>
    <row r="112" spans="1:12" x14ac:dyDescent="0.35">
      <c r="A112" t="s">
        <v>261</v>
      </c>
      <c r="B112" t="s">
        <v>262</v>
      </c>
      <c r="C112" t="str">
        <f>Table13[[#This Row],[LastName]]&amp;"."&amp;Table13[[#This Row],[FirstName]]</f>
        <v>Menzel.Phoebe</v>
      </c>
      <c r="D112" s="1">
        <v>40050</v>
      </c>
      <c r="E112" s="2">
        <f>ROUNDDOWN((K112-Table13[[#This Row],[DOB]])/365,0)</f>
        <v>10</v>
      </c>
      <c r="F112" t="s">
        <v>202</v>
      </c>
      <c r="G112" t="s">
        <v>199</v>
      </c>
      <c r="H112" t="s">
        <v>321</v>
      </c>
      <c r="K112" s="1">
        <f t="shared" si="2"/>
        <v>43831</v>
      </c>
      <c r="L112" s="2">
        <f>ROUNDDOWN((K112-Table13[[#This Row],[DOB]])/365,0)</f>
        <v>10</v>
      </c>
    </row>
    <row r="113" spans="1:12" x14ac:dyDescent="0.35">
      <c r="A113" t="s">
        <v>206</v>
      </c>
      <c r="B113" t="s">
        <v>208</v>
      </c>
      <c r="C113" t="str">
        <f>Table13[[#This Row],[LastName]]&amp;"."&amp;Table13[[#This Row],[FirstName]]</f>
        <v>Metha.Demelza</v>
      </c>
      <c r="D113" s="1">
        <v>37925</v>
      </c>
      <c r="E113" s="2">
        <f>ROUNDDOWN((K113-Table13[[#This Row],[DOB]])/365,0)</f>
        <v>16</v>
      </c>
      <c r="F113" t="s">
        <v>51</v>
      </c>
      <c r="G113" t="s">
        <v>199</v>
      </c>
      <c r="H113" t="s">
        <v>321</v>
      </c>
      <c r="K113" s="1">
        <f t="shared" si="2"/>
        <v>43831</v>
      </c>
      <c r="L113" s="2">
        <f>ROUNDDOWN((K113-Table13[[#This Row],[DOB]])/365,0)</f>
        <v>16</v>
      </c>
    </row>
    <row r="114" spans="1:12" x14ac:dyDescent="0.35">
      <c r="A114" t="s">
        <v>263</v>
      </c>
      <c r="B114" t="s">
        <v>264</v>
      </c>
      <c r="C114" t="str">
        <f>Table13[[#This Row],[LastName]]&amp;"."&amp;Table13[[#This Row],[FirstName]]</f>
        <v>Millard.Eddie</v>
      </c>
      <c r="D114" s="1">
        <v>39961</v>
      </c>
      <c r="E114" s="2">
        <f>ROUNDDOWN((K114-Table13[[#This Row],[DOB]])/365,0)</f>
        <v>10</v>
      </c>
      <c r="F114" t="s">
        <v>202</v>
      </c>
      <c r="G114" t="s">
        <v>199</v>
      </c>
      <c r="H114" t="s">
        <v>322</v>
      </c>
      <c r="K114" s="1">
        <f t="shared" si="2"/>
        <v>43831</v>
      </c>
      <c r="L114" s="2">
        <f>ROUNDDOWN((K114-Table13[[#This Row],[DOB]])/365,0)</f>
        <v>10</v>
      </c>
    </row>
    <row r="115" spans="1:12" x14ac:dyDescent="0.35">
      <c r="A115" t="s">
        <v>265</v>
      </c>
      <c r="B115" t="s">
        <v>266</v>
      </c>
      <c r="C115" t="str">
        <f>Table13[[#This Row],[LastName]]&amp;"."&amp;Table13[[#This Row],[FirstName]]</f>
        <v>Mortimer.Julian</v>
      </c>
      <c r="D115" s="1">
        <v>37853</v>
      </c>
      <c r="E115" s="2">
        <f>ROUNDDOWN((K115-Table13[[#This Row],[DOB]])/365,0)</f>
        <v>16</v>
      </c>
      <c r="F115" t="s">
        <v>12</v>
      </c>
      <c r="G115" t="s">
        <v>199</v>
      </c>
      <c r="H115" t="s">
        <v>322</v>
      </c>
      <c r="K115" s="1">
        <f t="shared" si="2"/>
        <v>43831</v>
      </c>
      <c r="L115" s="2">
        <f>ROUNDDOWN((K115-Table13[[#This Row],[DOB]])/365,0)</f>
        <v>16</v>
      </c>
    </row>
    <row r="116" spans="1:12" x14ac:dyDescent="0.35">
      <c r="A116" t="s">
        <v>28</v>
      </c>
      <c r="B116" t="s">
        <v>43</v>
      </c>
      <c r="C116" t="str">
        <f>Table13[[#This Row],[LastName]]&amp;"."&amp;Table13[[#This Row],[FirstName]]</f>
        <v>Mowis.Ian</v>
      </c>
      <c r="D116" s="1">
        <v>21377</v>
      </c>
      <c r="E116" s="2">
        <f>ROUNDDOWN((K116-Table13[[#This Row],[DOB]])/365,0)</f>
        <v>61</v>
      </c>
      <c r="F116" t="s">
        <v>50</v>
      </c>
      <c r="G116" t="s">
        <v>199</v>
      </c>
      <c r="H116" t="s">
        <v>322</v>
      </c>
      <c r="K116" s="1">
        <f t="shared" si="2"/>
        <v>43831</v>
      </c>
      <c r="L116" s="2">
        <f>ROUNDDOWN((K116-Table13[[#This Row],[DOB]])/365,0)</f>
        <v>61</v>
      </c>
    </row>
    <row r="117" spans="1:12" x14ac:dyDescent="0.35">
      <c r="A117" t="s">
        <v>267</v>
      </c>
      <c r="B117" t="s">
        <v>268</v>
      </c>
      <c r="C117" t="str">
        <f>Table13[[#This Row],[LastName]]&amp;"."&amp;Table13[[#This Row],[FirstName]]</f>
        <v>Murphy.Adrian</v>
      </c>
      <c r="D117" s="1">
        <v>23836</v>
      </c>
      <c r="E117" s="2">
        <f>ROUNDDOWN((K117-Table13[[#This Row],[DOB]])/365,0)</f>
        <v>54</v>
      </c>
      <c r="G117" t="s">
        <v>199</v>
      </c>
      <c r="H117" t="s">
        <v>322</v>
      </c>
      <c r="K117" s="1">
        <f t="shared" si="2"/>
        <v>43831</v>
      </c>
      <c r="L117" s="2">
        <f>ROUNDDOWN((K117-Table13[[#This Row],[DOB]])/365,0)</f>
        <v>54</v>
      </c>
    </row>
    <row r="118" spans="1:12" x14ac:dyDescent="0.35">
      <c r="A118" t="s">
        <v>193</v>
      </c>
      <c r="B118" t="s">
        <v>189</v>
      </c>
      <c r="C118" t="str">
        <f>Table13[[#This Row],[LastName]]&amp;"."&amp;Table13[[#This Row],[FirstName]]</f>
        <v>Nejat.Latifa</v>
      </c>
      <c r="D118" s="1">
        <v>39316</v>
      </c>
      <c r="E118" s="2">
        <f>ROUNDDOWN((K118-Table13[[#This Row],[DOB]])/365,0)</f>
        <v>12</v>
      </c>
      <c r="F118" t="s">
        <v>209</v>
      </c>
      <c r="G118" t="s">
        <v>199</v>
      </c>
      <c r="H118" t="s">
        <v>321</v>
      </c>
      <c r="K118" s="1">
        <f t="shared" si="2"/>
        <v>43831</v>
      </c>
      <c r="L118" s="2">
        <f>ROUNDDOWN((K118-Table13[[#This Row],[DOB]])/365,0)</f>
        <v>12</v>
      </c>
    </row>
    <row r="119" spans="1:12" x14ac:dyDescent="0.35">
      <c r="A119" t="s">
        <v>193</v>
      </c>
      <c r="B119" t="s">
        <v>190</v>
      </c>
      <c r="C119" t="str">
        <f>Table13[[#This Row],[LastName]]&amp;"."&amp;Table13[[#This Row],[FirstName]]</f>
        <v>Nejat.Saleem</v>
      </c>
      <c r="D119" s="1">
        <v>40304</v>
      </c>
      <c r="E119" s="2">
        <f>ROUNDDOWN((K119-Table13[[#This Row],[DOB]])/365,0)</f>
        <v>9</v>
      </c>
      <c r="F119" t="s">
        <v>209</v>
      </c>
      <c r="G119" t="s">
        <v>199</v>
      </c>
      <c r="H119" t="s">
        <v>322</v>
      </c>
      <c r="K119" s="1">
        <f t="shared" si="2"/>
        <v>43831</v>
      </c>
      <c r="L119" s="2">
        <f>ROUNDDOWN((K119-Table13[[#This Row],[DOB]])/365,0)</f>
        <v>9</v>
      </c>
    </row>
    <row r="120" spans="1:12" x14ac:dyDescent="0.35">
      <c r="A120" t="s">
        <v>77</v>
      </c>
      <c r="B120" t="s">
        <v>78</v>
      </c>
      <c r="C120" t="str">
        <f>Table13[[#This Row],[LastName]]&amp;"."&amp;Table13[[#This Row],[FirstName]]</f>
        <v>Newitt.Jesse</v>
      </c>
      <c r="D120" s="1">
        <v>35374</v>
      </c>
      <c r="E120" s="2">
        <f>ROUNDDOWN((K120-Table13[[#This Row],[DOB]])/365,0)</f>
        <v>23</v>
      </c>
      <c r="F120" t="s">
        <v>12</v>
      </c>
      <c r="G120" t="s">
        <v>199</v>
      </c>
      <c r="H120" t="s">
        <v>322</v>
      </c>
      <c r="K120" s="1">
        <f t="shared" si="2"/>
        <v>43831</v>
      </c>
      <c r="L120" s="2">
        <f>ROUNDDOWN((K120-Table13[[#This Row],[DOB]])/365,0)</f>
        <v>23</v>
      </c>
    </row>
    <row r="121" spans="1:12" x14ac:dyDescent="0.35">
      <c r="A121" t="s">
        <v>269</v>
      </c>
      <c r="B121" t="s">
        <v>49</v>
      </c>
      <c r="C121" t="str">
        <f>Table13[[#This Row],[LastName]]&amp;"."&amp;Table13[[#This Row],[FirstName]]</f>
        <v>Nielsen.Angus</v>
      </c>
      <c r="D121" s="1">
        <v>40240</v>
      </c>
      <c r="E121" s="2">
        <f>ROUNDDOWN((K121-Table13[[#This Row],[DOB]])/365,0)</f>
        <v>9</v>
      </c>
      <c r="F121" t="s">
        <v>51</v>
      </c>
      <c r="G121" t="s">
        <v>199</v>
      </c>
      <c r="H121" t="s">
        <v>322</v>
      </c>
      <c r="K121" s="1">
        <f t="shared" si="2"/>
        <v>43831</v>
      </c>
      <c r="L121" s="2">
        <f>ROUNDDOWN((K121-Table13[[#This Row],[DOB]])/365,0)</f>
        <v>9</v>
      </c>
    </row>
    <row r="122" spans="1:12" x14ac:dyDescent="0.35">
      <c r="A122" t="s">
        <v>130</v>
      </c>
      <c r="B122" t="s">
        <v>83</v>
      </c>
      <c r="C122" t="str">
        <f>Table13[[#This Row],[LastName]]&amp;"."&amp;Table13[[#This Row],[FirstName]]</f>
        <v>Omari.Felix</v>
      </c>
      <c r="D122" s="1">
        <v>39686</v>
      </c>
      <c r="E122" s="2">
        <f>ROUNDDOWN((K122-Table13[[#This Row],[DOB]])/365,0)</f>
        <v>11</v>
      </c>
      <c r="F122" t="s">
        <v>12</v>
      </c>
      <c r="G122" t="s">
        <v>199</v>
      </c>
      <c r="H122" t="s">
        <v>322</v>
      </c>
      <c r="K122" s="1">
        <f t="shared" si="2"/>
        <v>43831</v>
      </c>
      <c r="L122" s="2">
        <f>ROUNDDOWN((K122-Table13[[#This Row],[DOB]])/365,0)</f>
        <v>11</v>
      </c>
    </row>
    <row r="123" spans="1:12" x14ac:dyDescent="0.35">
      <c r="A123" t="s">
        <v>79</v>
      </c>
      <c r="B123" t="s">
        <v>49</v>
      </c>
      <c r="C123" t="str">
        <f>Table13[[#This Row],[LastName]]&amp;"."&amp;Table13[[#This Row],[FirstName]]</f>
        <v>Pattinson.Angus</v>
      </c>
      <c r="D123" s="1">
        <v>37348</v>
      </c>
      <c r="E123" s="2">
        <f>ROUNDDOWN((K123-Table13[[#This Row],[DOB]])/365,0)</f>
        <v>17</v>
      </c>
      <c r="F123" t="s">
        <v>12</v>
      </c>
      <c r="G123" t="s">
        <v>199</v>
      </c>
      <c r="H123" t="s">
        <v>322</v>
      </c>
      <c r="K123" s="1">
        <f t="shared" si="2"/>
        <v>43831</v>
      </c>
      <c r="L123" s="2">
        <f>ROUNDDOWN((K123-Table13[[#This Row],[DOB]])/365,0)</f>
        <v>17</v>
      </c>
    </row>
    <row r="124" spans="1:12" x14ac:dyDescent="0.35">
      <c r="A124" t="s">
        <v>79</v>
      </c>
      <c r="B124" t="s">
        <v>80</v>
      </c>
      <c r="C124" t="str">
        <f>Table13[[#This Row],[LastName]]&amp;"."&amp;Table13[[#This Row],[FirstName]]</f>
        <v>Pattinson.Finn</v>
      </c>
      <c r="D124" s="1">
        <v>37837</v>
      </c>
      <c r="E124" s="2">
        <f>ROUNDDOWN((K124-Table13[[#This Row],[DOB]])/365,0)</f>
        <v>16</v>
      </c>
      <c r="F124" t="s">
        <v>50</v>
      </c>
      <c r="G124" t="s">
        <v>199</v>
      </c>
      <c r="H124" t="s">
        <v>322</v>
      </c>
      <c r="K124" s="1">
        <f t="shared" si="2"/>
        <v>43831</v>
      </c>
      <c r="L124" s="2">
        <f>ROUNDDOWN((K124-Table13[[#This Row],[DOB]])/365,0)</f>
        <v>16</v>
      </c>
    </row>
    <row r="125" spans="1:12" x14ac:dyDescent="0.35">
      <c r="A125" t="s">
        <v>29</v>
      </c>
      <c r="B125" t="s">
        <v>44</v>
      </c>
      <c r="C125" t="str">
        <f>Table13[[#This Row],[LastName]]&amp;"."&amp;Table13[[#This Row],[FirstName]]</f>
        <v>Pay.Shayne</v>
      </c>
      <c r="D125" s="1">
        <v>23630</v>
      </c>
      <c r="E125" s="2">
        <f>ROUNDDOWN((K125-Table13[[#This Row],[DOB]])/365,0)</f>
        <v>55</v>
      </c>
      <c r="F125" t="s">
        <v>50</v>
      </c>
      <c r="G125" t="s">
        <v>199</v>
      </c>
      <c r="H125" t="s">
        <v>322</v>
      </c>
      <c r="K125" s="1">
        <f t="shared" si="2"/>
        <v>43831</v>
      </c>
      <c r="L125" s="2">
        <f>ROUNDDOWN((K125-Table13[[#This Row],[DOB]])/365,0)</f>
        <v>55</v>
      </c>
    </row>
    <row r="126" spans="1:12" x14ac:dyDescent="0.35">
      <c r="A126" t="s">
        <v>167</v>
      </c>
      <c r="B126" t="s">
        <v>173</v>
      </c>
      <c r="C126" t="str">
        <f>Table13[[#This Row],[LastName]]&amp;"."&amp;Table13[[#This Row],[FirstName]]</f>
        <v>Pearce.Elsie</v>
      </c>
      <c r="D126" s="1">
        <v>38505</v>
      </c>
      <c r="E126" s="2">
        <f>ROUNDDOWN((K126-Table13[[#This Row],[DOB]])/365,0)</f>
        <v>14</v>
      </c>
      <c r="F126" t="s">
        <v>51</v>
      </c>
      <c r="G126" t="s">
        <v>199</v>
      </c>
      <c r="H126" t="s">
        <v>321</v>
      </c>
      <c r="K126" s="1">
        <f t="shared" si="2"/>
        <v>43831</v>
      </c>
      <c r="L126" s="2">
        <f>ROUNDDOWN((K126-Table13[[#This Row],[DOB]])/365,0)</f>
        <v>14</v>
      </c>
    </row>
    <row r="127" spans="1:12" x14ac:dyDescent="0.35">
      <c r="A127" t="s">
        <v>270</v>
      </c>
      <c r="B127" t="s">
        <v>255</v>
      </c>
      <c r="C127" t="str">
        <f>Table13[[#This Row],[LastName]]&amp;"."&amp;Table13[[#This Row],[FirstName]]</f>
        <v>Pitkin.Noah</v>
      </c>
      <c r="D127" s="1">
        <v>38048</v>
      </c>
      <c r="E127" s="2">
        <f>ROUNDDOWN((K127-Table13[[#This Row],[DOB]])/365,0)</f>
        <v>15</v>
      </c>
      <c r="F127" t="s">
        <v>50</v>
      </c>
      <c r="G127" t="s">
        <v>199</v>
      </c>
      <c r="H127" t="s">
        <v>322</v>
      </c>
      <c r="K127" s="1">
        <f t="shared" si="2"/>
        <v>43831</v>
      </c>
      <c r="L127" s="2">
        <f>ROUNDDOWN((K127-Table13[[#This Row],[DOB]])/365,0)</f>
        <v>15</v>
      </c>
    </row>
    <row r="128" spans="1:12" x14ac:dyDescent="0.35">
      <c r="A128" t="s">
        <v>271</v>
      </c>
      <c r="B128" t="s">
        <v>48</v>
      </c>
      <c r="C128" t="str">
        <f>Table13[[#This Row],[LastName]]&amp;"."&amp;Table13[[#This Row],[FirstName]]</f>
        <v>Pook-Kathriner.Max</v>
      </c>
      <c r="D128" s="1">
        <v>39075</v>
      </c>
      <c r="E128" s="2">
        <f>ROUNDDOWN((K128-Table13[[#This Row],[DOB]])/365,0)</f>
        <v>13</v>
      </c>
      <c r="F128" t="s">
        <v>50</v>
      </c>
      <c r="G128" t="s">
        <v>199</v>
      </c>
      <c r="H128" t="s">
        <v>322</v>
      </c>
      <c r="K128" s="1">
        <f t="shared" si="2"/>
        <v>43831</v>
      </c>
      <c r="L128" s="2">
        <f>ROUNDDOWN((K128-Table13[[#This Row],[DOB]])/365,0)</f>
        <v>13</v>
      </c>
    </row>
    <row r="129" spans="1:12" x14ac:dyDescent="0.35">
      <c r="A129" t="s">
        <v>272</v>
      </c>
      <c r="B129" t="s">
        <v>273</v>
      </c>
      <c r="C129" t="str">
        <f>Table13[[#This Row],[LastName]]&amp;"."&amp;Table13[[#This Row],[FirstName]]</f>
        <v>Potter.Matilda</v>
      </c>
      <c r="D129" s="1">
        <v>39794</v>
      </c>
      <c r="E129" s="2">
        <f>ROUNDDOWN((K129-Table13[[#This Row],[DOB]])/365,0)</f>
        <v>11</v>
      </c>
      <c r="F129" t="s">
        <v>52</v>
      </c>
      <c r="G129" t="s">
        <v>199</v>
      </c>
      <c r="H129" t="s">
        <v>321</v>
      </c>
      <c r="K129" s="1">
        <f t="shared" si="2"/>
        <v>43831</v>
      </c>
      <c r="L129" s="2">
        <f>ROUNDDOWN((K129-Table13[[#This Row],[DOB]])/365,0)</f>
        <v>11</v>
      </c>
    </row>
    <row r="130" spans="1:12" x14ac:dyDescent="0.35">
      <c r="A130" t="s">
        <v>272</v>
      </c>
      <c r="B130" t="s">
        <v>274</v>
      </c>
      <c r="C130" t="str">
        <f>Table13[[#This Row],[LastName]]&amp;"."&amp;Table13[[#This Row],[FirstName]]</f>
        <v>Potter.Willem</v>
      </c>
      <c r="D130" s="1">
        <v>39170</v>
      </c>
      <c r="E130" s="2">
        <f>ROUNDDOWN((K130-Table13[[#This Row],[DOB]])/365,0)</f>
        <v>12</v>
      </c>
      <c r="F130" t="s">
        <v>52</v>
      </c>
      <c r="G130" t="s">
        <v>199</v>
      </c>
      <c r="H130" t="s">
        <v>322</v>
      </c>
      <c r="K130" s="1">
        <f t="shared" si="2"/>
        <v>43831</v>
      </c>
      <c r="L130" s="2">
        <f>ROUNDDOWN((K130-Table13[[#This Row],[DOB]])/365,0)</f>
        <v>12</v>
      </c>
    </row>
    <row r="131" spans="1:12" x14ac:dyDescent="0.35">
      <c r="A131" t="s">
        <v>82</v>
      </c>
      <c r="B131" t="s">
        <v>83</v>
      </c>
      <c r="C131" t="str">
        <f>Table13[[#This Row],[LastName]]&amp;"."&amp;Table13[[#This Row],[FirstName]]</f>
        <v>Probert.Felix</v>
      </c>
      <c r="D131" s="1">
        <v>38492</v>
      </c>
      <c r="E131" s="2">
        <f>ROUNDDOWN((K131-Table13[[#This Row],[DOB]])/365,0)</f>
        <v>14</v>
      </c>
      <c r="F131" t="s">
        <v>51</v>
      </c>
      <c r="G131" t="s">
        <v>199</v>
      </c>
      <c r="H131" t="s">
        <v>322</v>
      </c>
      <c r="K131" s="1">
        <f t="shared" si="2"/>
        <v>43831</v>
      </c>
      <c r="L131" s="2">
        <f>ROUNDDOWN((K131-Table13[[#This Row],[DOB]])/365,0)</f>
        <v>14</v>
      </c>
    </row>
    <row r="132" spans="1:12" x14ac:dyDescent="0.35">
      <c r="A132" t="s">
        <v>85</v>
      </c>
      <c r="B132" t="s">
        <v>86</v>
      </c>
      <c r="C132" t="str">
        <f>Table13[[#This Row],[LastName]]&amp;"."&amp;Table13[[#This Row],[FirstName]]</f>
        <v>Rendo.Carlos</v>
      </c>
      <c r="D132" s="1">
        <v>25841</v>
      </c>
      <c r="E132" s="2">
        <f>ROUNDDOWN((K132-Table13[[#This Row],[DOB]])/365,0)</f>
        <v>49</v>
      </c>
      <c r="F132" t="s">
        <v>51</v>
      </c>
      <c r="G132" t="s">
        <v>199</v>
      </c>
      <c r="H132" t="s">
        <v>322</v>
      </c>
      <c r="K132" s="1">
        <f t="shared" si="2"/>
        <v>43831</v>
      </c>
      <c r="L132" s="2">
        <f>ROUNDDOWN((K132-Table13[[#This Row],[DOB]])/365,0)</f>
        <v>49</v>
      </c>
    </row>
    <row r="133" spans="1:12" x14ac:dyDescent="0.35">
      <c r="A133" t="s">
        <v>85</v>
      </c>
      <c r="B133" t="s">
        <v>87</v>
      </c>
      <c r="C133" t="str">
        <f>Table13[[#This Row],[LastName]]&amp;"."&amp;Table13[[#This Row],[FirstName]]</f>
        <v>Rendo.Lucas</v>
      </c>
      <c r="D133" s="1">
        <v>39286</v>
      </c>
      <c r="E133" s="2">
        <f>ROUNDDOWN((K133-Table13[[#This Row],[DOB]])/365,0)</f>
        <v>12</v>
      </c>
      <c r="F133" t="s">
        <v>51</v>
      </c>
      <c r="G133" t="s">
        <v>199</v>
      </c>
      <c r="H133" t="s">
        <v>322</v>
      </c>
      <c r="K133" s="1">
        <f t="shared" si="2"/>
        <v>43831</v>
      </c>
      <c r="L133" s="2">
        <f>ROUNDDOWN((K133-Table13[[#This Row],[DOB]])/365,0)</f>
        <v>12</v>
      </c>
    </row>
    <row r="134" spans="1:12" x14ac:dyDescent="0.35">
      <c r="A134" t="s">
        <v>131</v>
      </c>
      <c r="B134" t="s">
        <v>143</v>
      </c>
      <c r="C134" t="str">
        <f>Table13[[#This Row],[LastName]]&amp;"."&amp;Table13[[#This Row],[FirstName]]</f>
        <v>Roberts.Alisha</v>
      </c>
      <c r="D134" s="1">
        <v>38786</v>
      </c>
      <c r="E134" s="2">
        <f>ROUNDDOWN((K134-Table13[[#This Row],[DOB]])/365,0)</f>
        <v>13</v>
      </c>
      <c r="F134" t="s">
        <v>50</v>
      </c>
      <c r="G134" t="s">
        <v>199</v>
      </c>
      <c r="H134" t="s">
        <v>321</v>
      </c>
      <c r="K134" s="1">
        <f t="shared" si="2"/>
        <v>43831</v>
      </c>
      <c r="L134" s="2">
        <f>ROUNDDOWN((K134-Table13[[#This Row],[DOB]])/365,0)</f>
        <v>13</v>
      </c>
    </row>
    <row r="135" spans="1:12" x14ac:dyDescent="0.35">
      <c r="A135" t="s">
        <v>296</v>
      </c>
      <c r="B135" t="s">
        <v>298</v>
      </c>
      <c r="C135" t="str">
        <f>Table13[[#This Row],[LastName]]&amp;"."&amp;Table13[[#This Row],[FirstName]]</f>
        <v>Saifuddin S Mohd Ezanie Fikrie.Muhammad</v>
      </c>
      <c r="D135" s="1">
        <v>39938</v>
      </c>
      <c r="E135" s="2">
        <f>ROUNDDOWN((K135-Table13[[#This Row],[DOB]])/365,0)</f>
        <v>10</v>
      </c>
      <c r="F135" t="s">
        <v>209</v>
      </c>
      <c r="G135" t="s">
        <v>199</v>
      </c>
      <c r="H135" t="s">
        <v>322</v>
      </c>
      <c r="K135" s="1">
        <f t="shared" si="2"/>
        <v>43831</v>
      </c>
      <c r="L135" s="2">
        <f>ROUNDDOWN((K135-Table13[[#This Row],[DOB]])/365,0)</f>
        <v>10</v>
      </c>
    </row>
    <row r="136" spans="1:12" x14ac:dyDescent="0.35">
      <c r="A136" t="s">
        <v>175</v>
      </c>
      <c r="B136" t="s">
        <v>178</v>
      </c>
      <c r="C136" t="str">
        <f>Table13[[#This Row],[LastName]]&amp;"."&amp;Table13[[#This Row],[FirstName]]</f>
        <v>Skrabanich.Sunday</v>
      </c>
      <c r="D136" s="1">
        <v>40742</v>
      </c>
      <c r="E136" s="2">
        <f>ROUNDDOWN((K136-Table13[[#This Row],[DOB]])/365,0)</f>
        <v>8</v>
      </c>
      <c r="F136" t="s">
        <v>12</v>
      </c>
      <c r="G136" t="s">
        <v>199</v>
      </c>
      <c r="H136" t="s">
        <v>321</v>
      </c>
      <c r="K136" s="1">
        <f t="shared" si="2"/>
        <v>43831</v>
      </c>
      <c r="L136" s="2">
        <f>ROUNDDOWN((K136-Table13[[#This Row],[DOB]])/365,0)</f>
        <v>8</v>
      </c>
    </row>
    <row r="137" spans="1:12" x14ac:dyDescent="0.35">
      <c r="A137" t="s">
        <v>275</v>
      </c>
      <c r="B137" t="s">
        <v>276</v>
      </c>
      <c r="C137" t="str">
        <f>Table13[[#This Row],[LastName]]&amp;"."&amp;Table13[[#This Row],[FirstName]]</f>
        <v>Smith.Jacob</v>
      </c>
      <c r="D137" s="1">
        <v>39567</v>
      </c>
      <c r="E137" s="2">
        <f>ROUNDDOWN((K137-Table13[[#This Row],[DOB]])/365,0)</f>
        <v>11</v>
      </c>
      <c r="F137" t="s">
        <v>12</v>
      </c>
      <c r="G137" t="s">
        <v>179</v>
      </c>
      <c r="H137" t="s">
        <v>322</v>
      </c>
      <c r="K137" s="1">
        <f t="shared" si="2"/>
        <v>43831</v>
      </c>
      <c r="L137" s="2">
        <f>ROUNDDOWN((K137-Table13[[#This Row],[DOB]])/365,0)</f>
        <v>11</v>
      </c>
    </row>
    <row r="138" spans="1:12" x14ac:dyDescent="0.35">
      <c r="A138" t="s">
        <v>154</v>
      </c>
      <c r="B138" t="s">
        <v>158</v>
      </c>
      <c r="C138" t="str">
        <f>Table13[[#This Row],[LastName]]&amp;"."&amp;Table13[[#This Row],[FirstName]]</f>
        <v>Sollars.Alan</v>
      </c>
      <c r="D138" s="1">
        <v>16615</v>
      </c>
      <c r="E138" s="2">
        <f>ROUNDDOWN((K138-Table13[[#This Row],[DOB]])/365,0)</f>
        <v>74</v>
      </c>
      <c r="F138" t="s">
        <v>52</v>
      </c>
      <c r="G138" t="s">
        <v>199</v>
      </c>
      <c r="H138" t="s">
        <v>322</v>
      </c>
      <c r="K138" s="1">
        <f t="shared" si="2"/>
        <v>43831</v>
      </c>
      <c r="L138" s="2">
        <f>ROUNDDOWN((K138-Table13[[#This Row],[DOB]])/365,0)</f>
        <v>74</v>
      </c>
    </row>
    <row r="139" spans="1:12" x14ac:dyDescent="0.35">
      <c r="A139" t="s">
        <v>30</v>
      </c>
      <c r="B139" t="s">
        <v>45</v>
      </c>
      <c r="C139" t="str">
        <f>Table13[[#This Row],[LastName]]&amp;"."&amp;Table13[[#This Row],[FirstName]]</f>
        <v>Sopru.Coraine</v>
      </c>
      <c r="D139" s="1">
        <v>17487</v>
      </c>
      <c r="E139" s="2">
        <f>ROUNDDOWN((K139-Table13[[#This Row],[DOB]])/365,0)</f>
        <v>72</v>
      </c>
      <c r="F139" t="s">
        <v>12</v>
      </c>
      <c r="G139" t="s">
        <v>199</v>
      </c>
      <c r="H139" t="s">
        <v>321</v>
      </c>
      <c r="K139" s="1">
        <f t="shared" si="2"/>
        <v>43831</v>
      </c>
      <c r="L139" s="2">
        <f>ROUNDDOWN((K139-Table13[[#This Row],[DOB]])/365,0)</f>
        <v>72</v>
      </c>
    </row>
    <row r="140" spans="1:12" x14ac:dyDescent="0.35">
      <c r="A140" t="s">
        <v>88</v>
      </c>
      <c r="B140" t="s">
        <v>89</v>
      </c>
      <c r="C140" t="str">
        <f>Table13[[#This Row],[LastName]]&amp;"."&amp;Table13[[#This Row],[FirstName]]</f>
        <v>Spangler.Ashton</v>
      </c>
      <c r="D140" s="1">
        <v>32198</v>
      </c>
      <c r="E140" s="2">
        <f>ROUNDDOWN((K140-Table13[[#This Row],[DOB]])/365,0)</f>
        <v>31</v>
      </c>
      <c r="F140" t="s">
        <v>51</v>
      </c>
      <c r="G140" t="s">
        <v>199</v>
      </c>
      <c r="H140" t="s">
        <v>322</v>
      </c>
      <c r="K140" s="1">
        <f t="shared" si="2"/>
        <v>43831</v>
      </c>
      <c r="L140" s="2">
        <f>ROUNDDOWN((K140-Table13[[#This Row],[DOB]])/365,0)</f>
        <v>31</v>
      </c>
    </row>
    <row r="141" spans="1:12" x14ac:dyDescent="0.35">
      <c r="A141" t="s">
        <v>31</v>
      </c>
      <c r="B141" t="s">
        <v>46</v>
      </c>
      <c r="C141" t="str">
        <f>Table13[[#This Row],[LastName]]&amp;"."&amp;Table13[[#This Row],[FirstName]]</f>
        <v>Spinks.Dov</v>
      </c>
      <c r="D141" s="1">
        <v>28067</v>
      </c>
      <c r="E141" s="2">
        <f>ROUNDDOWN((K141-Table13[[#This Row],[DOB]])/365,0)</f>
        <v>43</v>
      </c>
      <c r="F141" t="s">
        <v>51</v>
      </c>
      <c r="G141" t="s">
        <v>199</v>
      </c>
      <c r="H141" t="s">
        <v>322</v>
      </c>
      <c r="K141" s="1">
        <f t="shared" si="2"/>
        <v>43831</v>
      </c>
      <c r="L141" s="2">
        <f>ROUNDDOWN((K141-Table13[[#This Row],[DOB]])/365,0)</f>
        <v>43</v>
      </c>
    </row>
    <row r="142" spans="1:12" x14ac:dyDescent="0.35">
      <c r="A142" t="s">
        <v>31</v>
      </c>
      <c r="B142" t="s">
        <v>90</v>
      </c>
      <c r="C142" t="str">
        <f>Table13[[#This Row],[LastName]]&amp;"."&amp;Table13[[#This Row],[FirstName]]</f>
        <v>Spinks.Ranger</v>
      </c>
      <c r="D142" s="1">
        <v>39299</v>
      </c>
      <c r="E142" s="2">
        <f>ROUNDDOWN((K142-Table13[[#This Row],[DOB]])/365,0)</f>
        <v>12</v>
      </c>
      <c r="F142" t="s">
        <v>51</v>
      </c>
      <c r="G142" t="s">
        <v>199</v>
      </c>
      <c r="H142" t="s">
        <v>322</v>
      </c>
      <c r="K142" s="1">
        <f t="shared" si="2"/>
        <v>43831</v>
      </c>
      <c r="L142" s="2">
        <f>ROUNDDOWN((K142-Table13[[#This Row],[DOB]])/365,0)</f>
        <v>12</v>
      </c>
    </row>
    <row r="143" spans="1:12" x14ac:dyDescent="0.35">
      <c r="A143" t="s">
        <v>160</v>
      </c>
      <c r="B143" t="s">
        <v>161</v>
      </c>
      <c r="C143" t="str">
        <f>Table13[[#This Row],[LastName]]&amp;"."&amp;Table13[[#This Row],[FirstName]]</f>
        <v>Staehr.Craig</v>
      </c>
      <c r="D143" s="1">
        <v>26410</v>
      </c>
      <c r="E143" s="2">
        <f>ROUNDDOWN((K143-Table13[[#This Row],[DOB]])/365,0)</f>
        <v>47</v>
      </c>
      <c r="F143" t="s">
        <v>12</v>
      </c>
      <c r="G143" t="s">
        <v>199</v>
      </c>
      <c r="H143" t="s">
        <v>322</v>
      </c>
      <c r="K143" s="1">
        <f t="shared" si="2"/>
        <v>43831</v>
      </c>
      <c r="L143" s="2">
        <f>ROUNDDOWN((K143-Table13[[#This Row],[DOB]])/365,0)</f>
        <v>47</v>
      </c>
    </row>
    <row r="144" spans="1:12" x14ac:dyDescent="0.35">
      <c r="A144" t="s">
        <v>277</v>
      </c>
      <c r="B144" t="s">
        <v>278</v>
      </c>
      <c r="C144" t="str">
        <f>Table13[[#This Row],[LastName]]&amp;"."&amp;Table13[[#This Row],[FirstName]]</f>
        <v>Stewart.Alex</v>
      </c>
      <c r="D144" s="1">
        <v>24576</v>
      </c>
      <c r="E144" s="2">
        <f>ROUNDDOWN((K144-Table13[[#This Row],[DOB]])/365,0)</f>
        <v>52</v>
      </c>
      <c r="F144" t="s">
        <v>50</v>
      </c>
      <c r="G144" t="s">
        <v>199</v>
      </c>
      <c r="H144" t="s">
        <v>322</v>
      </c>
      <c r="K144" s="1">
        <f t="shared" si="2"/>
        <v>43831</v>
      </c>
      <c r="L144" s="2">
        <f>ROUNDDOWN((K144-Table13[[#This Row],[DOB]])/365,0)</f>
        <v>52</v>
      </c>
    </row>
    <row r="145" spans="1:12" x14ac:dyDescent="0.35">
      <c r="A145" t="s">
        <v>279</v>
      </c>
      <c r="B145" t="s">
        <v>280</v>
      </c>
      <c r="C145" t="str">
        <f>Table13[[#This Row],[LastName]]&amp;"."&amp;Table13[[#This Row],[FirstName]]</f>
        <v>Strangis.Cesidio</v>
      </c>
      <c r="D145" s="1">
        <v>40676</v>
      </c>
      <c r="E145" s="2">
        <f>ROUNDDOWN((K145-Table13[[#This Row],[DOB]])/365,0)</f>
        <v>8</v>
      </c>
      <c r="F145" t="s">
        <v>51</v>
      </c>
      <c r="G145" t="s">
        <v>199</v>
      </c>
      <c r="H145" t="s">
        <v>322</v>
      </c>
      <c r="K145" s="1">
        <f t="shared" si="2"/>
        <v>43831</v>
      </c>
      <c r="L145" s="2">
        <f>ROUNDDOWN((K145-Table13[[#This Row],[DOB]])/365,0)</f>
        <v>8</v>
      </c>
    </row>
    <row r="146" spans="1:12" x14ac:dyDescent="0.35">
      <c r="A146" t="s">
        <v>99</v>
      </c>
      <c r="B146" t="s">
        <v>103</v>
      </c>
      <c r="C146" t="str">
        <f>Table13[[#This Row],[LastName]]&amp;"."&amp;Table13[[#This Row],[FirstName]]</f>
        <v>Stratton.Ben</v>
      </c>
      <c r="D146" s="1">
        <v>28944</v>
      </c>
      <c r="E146" s="2">
        <f>ROUNDDOWN((K146-Table13[[#This Row],[DOB]])/365,0)</f>
        <v>40</v>
      </c>
      <c r="F146" t="s">
        <v>51</v>
      </c>
      <c r="G146" t="s">
        <v>199</v>
      </c>
      <c r="H146" t="s">
        <v>322</v>
      </c>
      <c r="K146" s="1">
        <f t="shared" si="2"/>
        <v>43831</v>
      </c>
      <c r="L146" s="2">
        <f>ROUNDDOWN((K146-Table13[[#This Row],[DOB]])/365,0)</f>
        <v>40</v>
      </c>
    </row>
    <row r="147" spans="1:12" x14ac:dyDescent="0.35">
      <c r="A147" t="s">
        <v>99</v>
      </c>
      <c r="B147" t="s">
        <v>81</v>
      </c>
      <c r="C147" t="str">
        <f>Table13[[#This Row],[LastName]]&amp;"."&amp;Table13[[#This Row],[FirstName]]</f>
        <v>Stratton.Oliver</v>
      </c>
      <c r="D147" s="1">
        <v>38925</v>
      </c>
      <c r="E147" s="2">
        <f>ROUNDDOWN((K147-Table13[[#This Row],[DOB]])/365,0)</f>
        <v>13</v>
      </c>
      <c r="F147" t="s">
        <v>51</v>
      </c>
      <c r="G147" t="s">
        <v>199</v>
      </c>
      <c r="H147" t="s">
        <v>322</v>
      </c>
      <c r="K147" s="1">
        <f t="shared" si="2"/>
        <v>43831</v>
      </c>
      <c r="L147" s="2">
        <f>ROUNDDOWN((K147-Table13[[#This Row],[DOB]])/365,0)</f>
        <v>13</v>
      </c>
    </row>
    <row r="148" spans="1:12" x14ac:dyDescent="0.35">
      <c r="A148" t="s">
        <v>297</v>
      </c>
      <c r="B148" t="s">
        <v>298</v>
      </c>
      <c r="C148" t="str">
        <f>Table13[[#This Row],[LastName]]&amp;"."&amp;Table13[[#This Row],[FirstName]]</f>
        <v>Tajuddin Sh Mohd Ezanie Fikrie.Muhammad</v>
      </c>
      <c r="D148" s="1">
        <v>40524</v>
      </c>
      <c r="E148" s="2">
        <f>ROUNDDOWN((K148-Table13[[#This Row],[DOB]])/365,0)</f>
        <v>9</v>
      </c>
      <c r="F148" t="s">
        <v>209</v>
      </c>
      <c r="G148" t="s">
        <v>199</v>
      </c>
      <c r="H148" t="s">
        <v>322</v>
      </c>
      <c r="K148" s="1">
        <f t="shared" si="2"/>
        <v>43831</v>
      </c>
      <c r="L148" s="2">
        <f>ROUNDDOWN((K148-Table13[[#This Row],[DOB]])/365,0)</f>
        <v>9</v>
      </c>
    </row>
    <row r="149" spans="1:12" x14ac:dyDescent="0.35">
      <c r="A149" t="s">
        <v>200</v>
      </c>
      <c r="B149" t="s">
        <v>201</v>
      </c>
      <c r="C149" t="str">
        <f>Table13[[#This Row],[LastName]]&amp;"."&amp;Table13[[#This Row],[FirstName]]</f>
        <v>Tang.Chin Ton Naomi</v>
      </c>
      <c r="D149" s="1">
        <v>37418</v>
      </c>
      <c r="E149" s="2">
        <f>ROUNDDOWN((K149-Table13[[#This Row],[DOB]])/365,0)</f>
        <v>17</v>
      </c>
      <c r="F149" t="s">
        <v>50</v>
      </c>
      <c r="G149" t="s">
        <v>199</v>
      </c>
      <c r="H149" t="s">
        <v>321</v>
      </c>
      <c r="K149" s="1">
        <f t="shared" si="2"/>
        <v>43831</v>
      </c>
      <c r="L149" s="2">
        <f>ROUNDDOWN((K149-Table13[[#This Row],[DOB]])/365,0)</f>
        <v>17</v>
      </c>
    </row>
    <row r="150" spans="1:12" x14ac:dyDescent="0.35">
      <c r="A150" t="s">
        <v>168</v>
      </c>
      <c r="B150" t="s">
        <v>174</v>
      </c>
      <c r="C150" t="str">
        <f>Table13[[#This Row],[LastName]]&amp;"."&amp;Table13[[#This Row],[FirstName]]</f>
        <v>Taylor.Blake</v>
      </c>
      <c r="D150" s="1">
        <v>39384</v>
      </c>
      <c r="E150" s="2">
        <f>ROUNDDOWN((K150-Table13[[#This Row],[DOB]])/365,0)</f>
        <v>12</v>
      </c>
      <c r="F150" t="s">
        <v>202</v>
      </c>
      <c r="G150" t="s">
        <v>199</v>
      </c>
      <c r="H150" t="s">
        <v>322</v>
      </c>
      <c r="K150" s="1">
        <f t="shared" si="2"/>
        <v>43831</v>
      </c>
      <c r="L150" s="2">
        <f>ROUNDDOWN((K150-Table13[[#This Row],[DOB]])/365,0)</f>
        <v>12</v>
      </c>
    </row>
    <row r="151" spans="1:12" x14ac:dyDescent="0.35">
      <c r="A151" t="s">
        <v>32</v>
      </c>
      <c r="B151" t="s">
        <v>49</v>
      </c>
      <c r="C151" t="str">
        <f>Table13[[#This Row],[LastName]]&amp;"."&amp;Table13[[#This Row],[FirstName]]</f>
        <v>Thomas.Angus</v>
      </c>
      <c r="D151" s="1">
        <v>37883</v>
      </c>
      <c r="E151" s="2">
        <f>ROUNDDOWN((K151-Table13[[#This Row],[DOB]])/365,0)</f>
        <v>16</v>
      </c>
      <c r="F151" t="s">
        <v>50</v>
      </c>
      <c r="G151" t="s">
        <v>199</v>
      </c>
      <c r="H151" t="s">
        <v>322</v>
      </c>
      <c r="K151" s="1">
        <f t="shared" si="2"/>
        <v>43831</v>
      </c>
      <c r="L151" s="2">
        <f>ROUNDDOWN((K151-Table13[[#This Row],[DOB]])/365,0)</f>
        <v>16</v>
      </c>
    </row>
    <row r="152" spans="1:12" x14ac:dyDescent="0.35">
      <c r="A152" t="s">
        <v>32</v>
      </c>
      <c r="B152" t="s">
        <v>281</v>
      </c>
      <c r="C152" t="str">
        <f>Table13[[#This Row],[LastName]]&amp;"."&amp;Table13[[#This Row],[FirstName]]</f>
        <v>Thomas.Leon</v>
      </c>
      <c r="D152" s="1">
        <v>20700</v>
      </c>
      <c r="E152" s="2">
        <f>ROUNDDOWN((K152-Table13[[#This Row],[DOB]])/365,0)</f>
        <v>63</v>
      </c>
      <c r="F152" t="s">
        <v>12</v>
      </c>
      <c r="G152" t="s">
        <v>199</v>
      </c>
      <c r="H152" t="s">
        <v>322</v>
      </c>
      <c r="K152" s="1">
        <f t="shared" si="2"/>
        <v>43831</v>
      </c>
      <c r="L152" s="2">
        <f>ROUNDDOWN((K152-Table13[[#This Row],[DOB]])/365,0)</f>
        <v>63</v>
      </c>
    </row>
    <row r="153" spans="1:12" x14ac:dyDescent="0.35">
      <c r="A153" t="s">
        <v>32</v>
      </c>
      <c r="B153" t="s">
        <v>48</v>
      </c>
      <c r="C153" t="str">
        <f>Table13[[#This Row],[LastName]]&amp;"."&amp;Table13[[#This Row],[FirstName]]</f>
        <v>Thomas.Max</v>
      </c>
      <c r="D153" s="1">
        <v>37303</v>
      </c>
      <c r="E153" s="2">
        <f>ROUNDDOWN((K153-Table13[[#This Row],[DOB]])/365,0)</f>
        <v>17</v>
      </c>
      <c r="F153" t="s">
        <v>12</v>
      </c>
      <c r="G153" t="s">
        <v>199</v>
      </c>
      <c r="H153" t="s">
        <v>322</v>
      </c>
      <c r="K153" s="1">
        <f t="shared" si="2"/>
        <v>43831</v>
      </c>
      <c r="L153" s="2">
        <f>ROUNDDOWN((K153-Table13[[#This Row],[DOB]])/365,0)</f>
        <v>17</v>
      </c>
    </row>
    <row r="154" spans="1:12" x14ac:dyDescent="0.35">
      <c r="A154" t="s">
        <v>32</v>
      </c>
      <c r="B154" t="s">
        <v>47</v>
      </c>
      <c r="C154" t="str">
        <f>Table13[[#This Row],[LastName]]&amp;"."&amp;Table13[[#This Row],[FirstName]]</f>
        <v>Thomas.Rob</v>
      </c>
      <c r="D154" s="1">
        <v>23857</v>
      </c>
      <c r="E154" s="2">
        <f>ROUNDDOWN((K154-Table13[[#This Row],[DOB]])/365,0)</f>
        <v>54</v>
      </c>
      <c r="F154" t="s">
        <v>50</v>
      </c>
      <c r="G154" t="s">
        <v>199</v>
      </c>
      <c r="H154" t="s">
        <v>322</v>
      </c>
      <c r="K154" s="1">
        <f t="shared" si="2"/>
        <v>43831</v>
      </c>
      <c r="L154" s="2">
        <f>ROUNDDOWN((K154-Table13[[#This Row],[DOB]])/365,0)</f>
        <v>54</v>
      </c>
    </row>
    <row r="155" spans="1:12" x14ac:dyDescent="0.35">
      <c r="A155" t="s">
        <v>282</v>
      </c>
      <c r="B155" t="s">
        <v>283</v>
      </c>
      <c r="C155" t="str">
        <f>Table13[[#This Row],[LastName]]&amp;"."&amp;Table13[[#This Row],[FirstName]]</f>
        <v>Veaney.Gabriel</v>
      </c>
      <c r="D155" s="1">
        <v>38450</v>
      </c>
      <c r="E155" s="2">
        <f>ROUNDDOWN((K155-Table13[[#This Row],[DOB]])/365,0)</f>
        <v>14</v>
      </c>
      <c r="F155" t="s">
        <v>50</v>
      </c>
      <c r="G155" t="s">
        <v>199</v>
      </c>
      <c r="H155" t="s">
        <v>322</v>
      </c>
      <c r="K155" s="1">
        <f t="shared" si="2"/>
        <v>43831</v>
      </c>
      <c r="L155" s="2">
        <f>ROUNDDOWN((K155-Table13[[#This Row],[DOB]])/365,0)</f>
        <v>14</v>
      </c>
    </row>
    <row r="156" spans="1:12" x14ac:dyDescent="0.35">
      <c r="A156" t="s">
        <v>108</v>
      </c>
      <c r="B156" t="s">
        <v>145</v>
      </c>
      <c r="C156" t="str">
        <f>Table13[[#This Row],[LastName]]&amp;"."&amp;Table13[[#This Row],[FirstName]]</f>
        <v>Vingelis-Plant.Arky</v>
      </c>
      <c r="D156" s="1">
        <v>40326</v>
      </c>
      <c r="E156" s="2">
        <f>ROUNDDOWN((K156-Table13[[#This Row],[DOB]])/365,0)</f>
        <v>9</v>
      </c>
      <c r="F156" t="s">
        <v>12</v>
      </c>
      <c r="G156" t="s">
        <v>199</v>
      </c>
      <c r="H156" t="s">
        <v>322</v>
      </c>
      <c r="K156" s="1">
        <f t="shared" si="2"/>
        <v>43831</v>
      </c>
      <c r="L156" s="2">
        <f>ROUNDDOWN((K156-Table13[[#This Row],[DOB]])/365,0)</f>
        <v>9</v>
      </c>
    </row>
    <row r="157" spans="1:12" x14ac:dyDescent="0.35">
      <c r="A157" t="s">
        <v>108</v>
      </c>
      <c r="B157" t="s">
        <v>115</v>
      </c>
      <c r="C157" t="str">
        <f>Table13[[#This Row],[LastName]]&amp;"."&amp;Table13[[#This Row],[FirstName]]</f>
        <v>Vingelis-Plant.Keith</v>
      </c>
      <c r="D157" s="1">
        <v>25771</v>
      </c>
      <c r="E157" s="2">
        <f>ROUNDDOWN((K157-Table13[[#This Row],[DOB]])/365,0)</f>
        <v>49</v>
      </c>
      <c r="F157" t="s">
        <v>12</v>
      </c>
      <c r="G157" t="s">
        <v>199</v>
      </c>
      <c r="H157" t="s">
        <v>322</v>
      </c>
      <c r="K157" s="1">
        <f t="shared" ref="K157:K168" si="3">$K$1</f>
        <v>43831</v>
      </c>
      <c r="L157" s="2">
        <f>ROUNDDOWN((K157-Table13[[#This Row],[DOB]])/365,0)</f>
        <v>49</v>
      </c>
    </row>
    <row r="158" spans="1:12" x14ac:dyDescent="0.35">
      <c r="A158" t="s">
        <v>108</v>
      </c>
      <c r="B158" t="s">
        <v>144</v>
      </c>
      <c r="C158" t="str">
        <f>Table13[[#This Row],[LastName]]&amp;"."&amp;Table13[[#This Row],[FirstName]]</f>
        <v>Vingelis-Plant.Myka</v>
      </c>
      <c r="D158" s="1">
        <v>38849</v>
      </c>
      <c r="E158" s="2">
        <f>ROUNDDOWN((K158-Table13[[#This Row],[DOB]])/365,0)</f>
        <v>13</v>
      </c>
      <c r="F158" t="s">
        <v>12</v>
      </c>
      <c r="G158" t="s">
        <v>199</v>
      </c>
      <c r="H158" t="s">
        <v>322</v>
      </c>
      <c r="K158" s="1">
        <f t="shared" si="3"/>
        <v>43831</v>
      </c>
      <c r="L158" s="2">
        <f>ROUNDDOWN((K158-Table13[[#This Row],[DOB]])/365,0)</f>
        <v>13</v>
      </c>
    </row>
    <row r="159" spans="1:12" x14ac:dyDescent="0.35">
      <c r="A159" t="s">
        <v>180</v>
      </c>
      <c r="B159" t="s">
        <v>181</v>
      </c>
      <c r="C159" t="str">
        <f>Table13[[#This Row],[LastName]]&amp;"."&amp;Table13[[#This Row],[FirstName]]</f>
        <v>Walmsley.Amelia</v>
      </c>
      <c r="D159" s="1">
        <v>35641</v>
      </c>
      <c r="E159" s="2">
        <f>ROUNDDOWN((K159-Table13[[#This Row],[DOB]])/365,0)</f>
        <v>22</v>
      </c>
      <c r="F159" t="s">
        <v>12</v>
      </c>
      <c r="G159" t="s">
        <v>199</v>
      </c>
      <c r="H159" t="s">
        <v>321</v>
      </c>
      <c r="K159" s="1">
        <f t="shared" si="3"/>
        <v>43831</v>
      </c>
      <c r="L159" s="2">
        <f>ROUNDDOWN((K159-Table13[[#This Row],[DOB]])/365,0)</f>
        <v>22</v>
      </c>
    </row>
    <row r="160" spans="1:12" x14ac:dyDescent="0.35">
      <c r="A160" t="s">
        <v>132</v>
      </c>
      <c r="B160" t="s">
        <v>61</v>
      </c>
      <c r="C160" t="str">
        <f>Table13[[#This Row],[LastName]]&amp;"."&amp;Table13[[#This Row],[FirstName]]</f>
        <v>Wells.Samuel</v>
      </c>
      <c r="D160" s="1">
        <v>29892</v>
      </c>
      <c r="E160" s="2">
        <f>ROUNDDOWN((K160-Table13[[#This Row],[DOB]])/365,0)</f>
        <v>38</v>
      </c>
      <c r="F160" t="s">
        <v>50</v>
      </c>
      <c r="G160" t="s">
        <v>199</v>
      </c>
      <c r="H160" t="s">
        <v>322</v>
      </c>
      <c r="K160" s="1">
        <f t="shared" si="3"/>
        <v>43831</v>
      </c>
      <c r="L160" s="2">
        <f>ROUNDDOWN((K160-Table13[[#This Row],[DOB]])/365,0)</f>
        <v>38</v>
      </c>
    </row>
    <row r="161" spans="1:12" x14ac:dyDescent="0.35">
      <c r="A161" t="s">
        <v>91</v>
      </c>
      <c r="B161" t="s">
        <v>92</v>
      </c>
      <c r="C161" t="str">
        <f>Table13[[#This Row],[LastName]]&amp;"."&amp;Table13[[#This Row],[FirstName]]</f>
        <v>Wheeler.Hugh</v>
      </c>
      <c r="D161" s="1">
        <v>26124</v>
      </c>
      <c r="E161" s="2">
        <f>ROUNDDOWN((K161-Table13[[#This Row],[DOB]])/365,0)</f>
        <v>48</v>
      </c>
      <c r="F161" t="s">
        <v>52</v>
      </c>
      <c r="G161" t="s">
        <v>199</v>
      </c>
      <c r="H161" t="s">
        <v>322</v>
      </c>
      <c r="K161" s="1">
        <f t="shared" si="3"/>
        <v>43831</v>
      </c>
      <c r="L161" s="2">
        <f>ROUNDDOWN((K161-Table13[[#This Row],[DOB]])/365,0)</f>
        <v>48</v>
      </c>
    </row>
    <row r="162" spans="1:12" x14ac:dyDescent="0.35">
      <c r="A162" t="s">
        <v>117</v>
      </c>
      <c r="B162" t="s">
        <v>118</v>
      </c>
      <c r="C162" t="str">
        <f>Table13[[#This Row],[LastName]]&amp;"."&amp;Table13[[#This Row],[FirstName]]</f>
        <v>Wilson.Evelyn</v>
      </c>
      <c r="D162" s="1">
        <v>39128</v>
      </c>
      <c r="E162" s="2">
        <f>ROUNDDOWN((K162-Table13[[#This Row],[DOB]])/365,0)</f>
        <v>12</v>
      </c>
      <c r="F162" t="s">
        <v>51</v>
      </c>
      <c r="G162" t="s">
        <v>199</v>
      </c>
      <c r="H162" t="s">
        <v>321</v>
      </c>
      <c r="K162" s="1">
        <f t="shared" si="3"/>
        <v>43831</v>
      </c>
      <c r="L162" s="2">
        <f>ROUNDDOWN((K162-Table13[[#This Row],[DOB]])/365,0)</f>
        <v>12</v>
      </c>
    </row>
    <row r="163" spans="1:12" x14ac:dyDescent="0.35">
      <c r="A163" t="s">
        <v>109</v>
      </c>
      <c r="B163" t="s">
        <v>116</v>
      </c>
      <c r="C163" t="str">
        <f>Table13[[#This Row],[LastName]]&amp;"."&amp;Table13[[#This Row],[FirstName]]</f>
        <v>Wotherspoon.Alison</v>
      </c>
      <c r="D163" s="1">
        <v>22085</v>
      </c>
      <c r="E163" s="2">
        <f>ROUNDDOWN((K163-Table13[[#This Row],[DOB]])/365,0)</f>
        <v>59</v>
      </c>
      <c r="F163" t="s">
        <v>12</v>
      </c>
      <c r="G163" t="s">
        <v>199</v>
      </c>
      <c r="H163" t="s">
        <v>321</v>
      </c>
      <c r="K163" s="1">
        <f t="shared" si="3"/>
        <v>43831</v>
      </c>
      <c r="L163" s="2">
        <f>ROUNDDOWN((K163-Table13[[#This Row],[DOB]])/365,0)</f>
        <v>59</v>
      </c>
    </row>
    <row r="164" spans="1:12" x14ac:dyDescent="0.35">
      <c r="A164" t="s">
        <v>176</v>
      </c>
      <c r="B164" t="s">
        <v>133</v>
      </c>
      <c r="C164" t="str">
        <f>Table13[[#This Row],[LastName]]&amp;"."&amp;Table13[[#This Row],[FirstName]]</f>
        <v>Yang.Luke</v>
      </c>
      <c r="D164" s="1">
        <v>40399</v>
      </c>
      <c r="E164" s="2">
        <f>ROUNDDOWN((K164-Table13[[#This Row],[DOB]])/365,0)</f>
        <v>9</v>
      </c>
      <c r="F164" t="s">
        <v>12</v>
      </c>
      <c r="G164" t="s">
        <v>199</v>
      </c>
      <c r="H164" t="s">
        <v>322</v>
      </c>
      <c r="K164" s="1">
        <f t="shared" si="3"/>
        <v>43831</v>
      </c>
      <c r="L164" s="2">
        <f>ROUNDDOWN((K164-Table13[[#This Row],[DOB]])/365,0)</f>
        <v>9</v>
      </c>
    </row>
    <row r="165" spans="1:12" x14ac:dyDescent="0.35">
      <c r="A165" t="s">
        <v>284</v>
      </c>
      <c r="B165" t="s">
        <v>285</v>
      </c>
      <c r="C165" t="str">
        <f>Table13[[#This Row],[LastName]]&amp;"."&amp;Table13[[#This Row],[FirstName]]</f>
        <v>Yeo.Doyoon</v>
      </c>
      <c r="D165" s="1">
        <v>40454</v>
      </c>
      <c r="E165" s="2">
        <f>ROUNDDOWN((K165-Table13[[#This Row],[DOB]])/365,0)</f>
        <v>9</v>
      </c>
      <c r="F165" t="s">
        <v>12</v>
      </c>
      <c r="G165" t="s">
        <v>199</v>
      </c>
      <c r="H165" t="s">
        <v>322</v>
      </c>
      <c r="K165" s="1">
        <f t="shared" si="3"/>
        <v>43831</v>
      </c>
      <c r="L165" s="2">
        <f>ROUNDDOWN((K165-Table13[[#This Row],[DOB]])/365,0)</f>
        <v>9</v>
      </c>
    </row>
    <row r="166" spans="1:12" x14ac:dyDescent="0.35">
      <c r="A166" t="s">
        <v>93</v>
      </c>
      <c r="B166" t="s">
        <v>94</v>
      </c>
      <c r="C166" t="str">
        <f>Table13[[#This Row],[LastName]]&amp;"."&amp;Table13[[#This Row],[FirstName]]</f>
        <v>Zhang.Jiarui</v>
      </c>
      <c r="D166" s="1">
        <v>38124</v>
      </c>
      <c r="E166" s="2">
        <f>ROUNDDOWN((K166-Table13[[#This Row],[DOB]])/365,0)</f>
        <v>15</v>
      </c>
      <c r="F166" t="s">
        <v>12</v>
      </c>
      <c r="G166" t="s">
        <v>199</v>
      </c>
      <c r="H166" t="s">
        <v>322</v>
      </c>
      <c r="K166" s="1">
        <f t="shared" si="3"/>
        <v>43831</v>
      </c>
      <c r="L166" s="2">
        <f>ROUNDDOWN((K166-Table13[[#This Row],[DOB]])/365,0)</f>
        <v>15</v>
      </c>
    </row>
    <row r="167" spans="1:12" x14ac:dyDescent="0.35">
      <c r="A167" t="s">
        <v>93</v>
      </c>
      <c r="B167" t="s">
        <v>286</v>
      </c>
      <c r="C167" t="str">
        <f>Table13[[#This Row],[LastName]]&amp;"."&amp;Table13[[#This Row],[FirstName]]</f>
        <v>Zhang.Xiao</v>
      </c>
      <c r="D167" s="1">
        <v>39337</v>
      </c>
      <c r="E167" s="2">
        <f>ROUNDDOWN((K167-Table13[[#This Row],[DOB]])/365,0)</f>
        <v>12</v>
      </c>
      <c r="F167" t="s">
        <v>202</v>
      </c>
      <c r="G167" t="s">
        <v>199</v>
      </c>
      <c r="H167" t="s">
        <v>322</v>
      </c>
      <c r="K167" s="1">
        <f t="shared" si="3"/>
        <v>43831</v>
      </c>
      <c r="L167" s="2">
        <f>ROUNDDOWN((K167-Table13[[#This Row],[DOB]])/365,0)</f>
        <v>12</v>
      </c>
    </row>
    <row r="168" spans="1:12" x14ac:dyDescent="0.35">
      <c r="A168" t="s">
        <v>309</v>
      </c>
      <c r="B168" t="s">
        <v>310</v>
      </c>
      <c r="C168" t="str">
        <f>Table13[[#This Row],[LastName]]&amp;"."&amp;Table13[[#This Row],[FirstName]]</f>
        <v>Zhdanovich.Maria</v>
      </c>
      <c r="D168" s="1">
        <v>36468</v>
      </c>
      <c r="E168" s="2">
        <f>ROUNDDOWN((K168-Table13[[#This Row],[DOB]])/365,0)</f>
        <v>20</v>
      </c>
      <c r="F168" t="s">
        <v>12</v>
      </c>
      <c r="G168" t="s">
        <v>199</v>
      </c>
      <c r="H168" t="s">
        <v>321</v>
      </c>
      <c r="K168" s="1">
        <f t="shared" si="3"/>
        <v>43831</v>
      </c>
      <c r="L168" s="2">
        <f>ROUNDDOWN((K168-Table13[[#This Row],[DOB]])/365,0)</f>
        <v>20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4"/>
  <sheetViews>
    <sheetView workbookViewId="0"/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10</v>
      </c>
      <c r="C2">
        <v>12</v>
      </c>
    </row>
    <row r="3" spans="1:3" x14ac:dyDescent="0.35">
      <c r="A3">
        <v>2</v>
      </c>
      <c r="B3">
        <v>9</v>
      </c>
      <c r="C3">
        <v>11</v>
      </c>
    </row>
    <row r="4" spans="1:3" x14ac:dyDescent="0.35">
      <c r="A4">
        <v>3</v>
      </c>
      <c r="B4">
        <v>8</v>
      </c>
      <c r="C4">
        <v>10</v>
      </c>
    </row>
    <row r="5" spans="1:3" x14ac:dyDescent="0.35">
      <c r="A5">
        <v>4</v>
      </c>
      <c r="B5">
        <v>8</v>
      </c>
      <c r="C5">
        <v>10</v>
      </c>
    </row>
    <row r="6" spans="1:3" x14ac:dyDescent="0.35">
      <c r="A6">
        <v>5</v>
      </c>
      <c r="B6">
        <v>6</v>
      </c>
      <c r="C6">
        <v>8</v>
      </c>
    </row>
    <row r="7" spans="1:3" x14ac:dyDescent="0.35">
      <c r="A7">
        <v>6</v>
      </c>
      <c r="B7">
        <v>5</v>
      </c>
      <c r="C7">
        <v>7</v>
      </c>
    </row>
    <row r="8" spans="1:3" x14ac:dyDescent="0.35">
      <c r="A8">
        <v>7</v>
      </c>
      <c r="B8">
        <v>4</v>
      </c>
      <c r="C8">
        <v>6</v>
      </c>
    </row>
    <row r="9" spans="1:3" x14ac:dyDescent="0.35">
      <c r="A9">
        <v>8</v>
      </c>
      <c r="B9">
        <v>3</v>
      </c>
      <c r="C9">
        <v>5</v>
      </c>
    </row>
    <row r="10" spans="1:3" x14ac:dyDescent="0.35">
      <c r="A10">
        <v>9</v>
      </c>
      <c r="B10">
        <v>2</v>
      </c>
      <c r="C10">
        <v>4</v>
      </c>
    </row>
    <row r="11" spans="1:3" x14ac:dyDescent="0.35">
      <c r="A11">
        <v>10</v>
      </c>
      <c r="B11">
        <v>2</v>
      </c>
      <c r="C11">
        <v>4</v>
      </c>
    </row>
    <row r="12" spans="1:3" x14ac:dyDescent="0.35">
      <c r="A12">
        <v>11</v>
      </c>
      <c r="B12">
        <v>2</v>
      </c>
      <c r="C12">
        <v>4</v>
      </c>
    </row>
    <row r="13" spans="1:3" x14ac:dyDescent="0.35">
      <c r="A13">
        <v>12</v>
      </c>
      <c r="B13">
        <v>2</v>
      </c>
      <c r="C13">
        <v>4</v>
      </c>
    </row>
    <row r="14" spans="1:3" x14ac:dyDescent="0.35">
      <c r="A14">
        <v>13</v>
      </c>
      <c r="B14">
        <v>2</v>
      </c>
      <c r="C14">
        <v>4</v>
      </c>
    </row>
    <row r="15" spans="1:3" x14ac:dyDescent="0.35">
      <c r="A15">
        <v>14</v>
      </c>
      <c r="B15">
        <v>2</v>
      </c>
      <c r="C15">
        <v>4</v>
      </c>
    </row>
    <row r="16" spans="1:3" x14ac:dyDescent="0.35">
      <c r="A16">
        <v>15</v>
      </c>
      <c r="B16">
        <v>2</v>
      </c>
      <c r="C16">
        <v>4</v>
      </c>
    </row>
    <row r="17" spans="1:3" x14ac:dyDescent="0.35">
      <c r="A17">
        <v>16</v>
      </c>
      <c r="B17">
        <v>2</v>
      </c>
      <c r="C17">
        <v>4</v>
      </c>
    </row>
    <row r="18" spans="1:3" x14ac:dyDescent="0.35">
      <c r="A18">
        <v>17</v>
      </c>
      <c r="B18">
        <v>1</v>
      </c>
      <c r="C18">
        <v>2</v>
      </c>
    </row>
    <row r="19" spans="1:3" x14ac:dyDescent="0.35">
      <c r="A19">
        <v>18</v>
      </c>
      <c r="B19">
        <v>1</v>
      </c>
      <c r="C19">
        <v>2</v>
      </c>
    </row>
    <row r="20" spans="1:3" x14ac:dyDescent="0.35">
      <c r="A20">
        <v>19</v>
      </c>
      <c r="B20">
        <v>1</v>
      </c>
      <c r="C20">
        <v>2</v>
      </c>
    </row>
    <row r="21" spans="1:3" x14ac:dyDescent="0.35">
      <c r="A21">
        <v>20</v>
      </c>
      <c r="B21">
        <v>1</v>
      </c>
      <c r="C21">
        <v>2</v>
      </c>
    </row>
    <row r="22" spans="1:3" x14ac:dyDescent="0.35">
      <c r="A22">
        <v>21</v>
      </c>
      <c r="B22">
        <v>1</v>
      </c>
      <c r="C22">
        <v>2</v>
      </c>
    </row>
    <row r="23" spans="1:3" x14ac:dyDescent="0.35">
      <c r="A23">
        <v>22</v>
      </c>
      <c r="B23">
        <v>1</v>
      </c>
      <c r="C23">
        <v>2</v>
      </c>
    </row>
    <row r="24" spans="1:3" x14ac:dyDescent="0.35">
      <c r="A24">
        <v>23</v>
      </c>
      <c r="B24">
        <v>1</v>
      </c>
      <c r="C24">
        <v>2</v>
      </c>
    </row>
    <row r="25" spans="1:3" x14ac:dyDescent="0.35">
      <c r="A25">
        <v>24</v>
      </c>
      <c r="B25">
        <v>1</v>
      </c>
      <c r="C25">
        <v>2</v>
      </c>
    </row>
    <row r="26" spans="1:3" x14ac:dyDescent="0.35">
      <c r="A26">
        <v>25</v>
      </c>
      <c r="B26">
        <v>1</v>
      </c>
      <c r="C26">
        <v>2</v>
      </c>
    </row>
    <row r="27" spans="1:3" x14ac:dyDescent="0.35">
      <c r="A27">
        <v>26</v>
      </c>
      <c r="B27">
        <v>1</v>
      </c>
      <c r="C27">
        <v>2</v>
      </c>
    </row>
    <row r="28" spans="1:3" x14ac:dyDescent="0.35">
      <c r="A28">
        <v>27</v>
      </c>
      <c r="B28">
        <v>1</v>
      </c>
      <c r="C28">
        <v>2</v>
      </c>
    </row>
    <row r="29" spans="1:3" x14ac:dyDescent="0.35">
      <c r="A29">
        <v>28</v>
      </c>
      <c r="B29">
        <v>1</v>
      </c>
      <c r="C29">
        <v>2</v>
      </c>
    </row>
    <row r="30" spans="1:3" x14ac:dyDescent="0.35">
      <c r="A30">
        <v>29</v>
      </c>
      <c r="B30">
        <v>1</v>
      </c>
      <c r="C30">
        <v>2</v>
      </c>
    </row>
    <row r="31" spans="1:3" x14ac:dyDescent="0.35">
      <c r="A31">
        <v>30</v>
      </c>
      <c r="B31">
        <v>1</v>
      </c>
      <c r="C31">
        <v>2</v>
      </c>
    </row>
    <row r="32" spans="1:3" x14ac:dyDescent="0.35">
      <c r="A32">
        <v>31</v>
      </c>
      <c r="B32">
        <v>1</v>
      </c>
      <c r="C32">
        <v>2</v>
      </c>
    </row>
    <row r="33" spans="1:3" x14ac:dyDescent="0.35">
      <c r="A33">
        <v>32</v>
      </c>
      <c r="B33">
        <v>1</v>
      </c>
      <c r="C33">
        <v>2</v>
      </c>
    </row>
    <row r="34" spans="1:3" x14ac:dyDescent="0.35">
      <c r="A34" t="s">
        <v>18</v>
      </c>
      <c r="B34">
        <v>1</v>
      </c>
      <c r="C3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2BCC-3AFB-43D3-9AEC-0E437ED070BB}">
  <dimension ref="A5:J124"/>
  <sheetViews>
    <sheetView workbookViewId="0"/>
  </sheetViews>
  <sheetFormatPr defaultRowHeight="14.5" x14ac:dyDescent="0.35"/>
  <cols>
    <col min="1" max="1" width="13.26953125" bestFit="1" customWidth="1"/>
    <col min="2" max="2" width="10.54296875" bestFit="1" customWidth="1"/>
    <col min="3" max="3" width="9.26953125" bestFit="1" customWidth="1"/>
    <col min="4" max="4" width="29.08984375" bestFit="1" customWidth="1"/>
    <col min="5" max="5" width="16" bestFit="1" customWidth="1"/>
    <col min="6" max="6" width="6.81640625" bestFit="1" customWidth="1"/>
    <col min="7" max="7" width="15.26953125" bestFit="1" customWidth="1"/>
    <col min="8" max="8" width="8.7265625" bestFit="1" customWidth="1"/>
    <col min="9" max="9" width="7.453125" bestFit="1" customWidth="1"/>
    <col min="10" max="10" width="10.7265625" bestFit="1" customWidth="1"/>
    <col min="11" max="11" width="8.54296875" bestFit="1" customWidth="1"/>
    <col min="12" max="13" width="10.7265625" bestFit="1" customWidth="1"/>
    <col min="14" max="14" width="8.54296875" bestFit="1" customWidth="1"/>
    <col min="15" max="15" width="8.7265625" bestFit="1" customWidth="1"/>
    <col min="16" max="16" width="9.453125" bestFit="1" customWidth="1"/>
    <col min="17" max="19" width="6.7265625" bestFit="1" customWidth="1"/>
    <col min="20" max="20" width="13.54296875" bestFit="1" customWidth="1"/>
    <col min="21" max="21" width="6.26953125" bestFit="1" customWidth="1"/>
    <col min="22" max="22" width="11.26953125" bestFit="1" customWidth="1"/>
  </cols>
  <sheetData>
    <row r="5" spans="1:10" x14ac:dyDescent="0.35">
      <c r="A5" s="13" t="s">
        <v>326</v>
      </c>
      <c r="G5" s="13" t="s">
        <v>211</v>
      </c>
    </row>
    <row r="6" spans="1:10" x14ac:dyDescent="0.35">
      <c r="G6" t="s">
        <v>323</v>
      </c>
      <c r="H6" s="17" t="s">
        <v>325</v>
      </c>
      <c r="I6" t="s">
        <v>329</v>
      </c>
      <c r="J6" s="17" t="s">
        <v>212</v>
      </c>
    </row>
    <row r="7" spans="1:10" x14ac:dyDescent="0.35">
      <c r="A7" s="13" t="s">
        <v>210</v>
      </c>
      <c r="B7" s="13" t="s">
        <v>324</v>
      </c>
      <c r="C7" s="13" t="s">
        <v>5</v>
      </c>
      <c r="D7" s="13" t="s">
        <v>6</v>
      </c>
      <c r="E7" s="13" t="s">
        <v>7</v>
      </c>
      <c r="F7" s="13" t="s">
        <v>11</v>
      </c>
      <c r="G7" t="s">
        <v>288</v>
      </c>
      <c r="H7" s="17" t="s">
        <v>288</v>
      </c>
      <c r="I7" s="19" t="s">
        <v>288</v>
      </c>
      <c r="J7" s="17"/>
    </row>
    <row r="8" spans="1:10" x14ac:dyDescent="0.35">
      <c r="A8" t="s">
        <v>292</v>
      </c>
      <c r="B8" t="s">
        <v>311</v>
      </c>
      <c r="C8" t="s">
        <v>322</v>
      </c>
      <c r="D8" t="s">
        <v>20</v>
      </c>
      <c r="E8" t="s">
        <v>34</v>
      </c>
      <c r="F8" t="s">
        <v>12</v>
      </c>
      <c r="G8" s="18"/>
      <c r="H8" s="18"/>
      <c r="I8" s="18">
        <v>10</v>
      </c>
      <c r="J8" s="18">
        <v>10</v>
      </c>
    </row>
    <row r="9" spans="1:10" x14ac:dyDescent="0.35">
      <c r="D9" t="s">
        <v>20</v>
      </c>
      <c r="E9" t="s">
        <v>33</v>
      </c>
      <c r="F9" t="s">
        <v>12</v>
      </c>
      <c r="G9" s="18"/>
      <c r="H9" s="18">
        <v>8</v>
      </c>
      <c r="I9" s="18">
        <v>9</v>
      </c>
      <c r="J9" s="18">
        <v>17</v>
      </c>
    </row>
    <row r="10" spans="1:10" x14ac:dyDescent="0.35">
      <c r="D10" t="s">
        <v>31</v>
      </c>
      <c r="E10" t="s">
        <v>46</v>
      </c>
      <c r="F10" t="s">
        <v>51</v>
      </c>
      <c r="G10" s="18"/>
      <c r="H10" s="18">
        <v>5</v>
      </c>
      <c r="I10" s="18">
        <v>8</v>
      </c>
      <c r="J10" s="18">
        <v>13</v>
      </c>
    </row>
    <row r="11" spans="1:10" x14ac:dyDescent="0.35">
      <c r="D11" t="s">
        <v>71</v>
      </c>
      <c r="E11" t="s">
        <v>72</v>
      </c>
      <c r="F11" t="s">
        <v>51</v>
      </c>
      <c r="G11" s="18"/>
      <c r="H11" s="18">
        <v>4</v>
      </c>
      <c r="I11" s="18">
        <v>8</v>
      </c>
      <c r="J11" s="18">
        <v>12</v>
      </c>
    </row>
    <row r="12" spans="1:10" x14ac:dyDescent="0.35">
      <c r="D12" t="s">
        <v>62</v>
      </c>
      <c r="E12" t="s">
        <v>64</v>
      </c>
      <c r="F12" t="s">
        <v>50</v>
      </c>
      <c r="G12" s="18"/>
      <c r="H12" s="18">
        <v>8</v>
      </c>
      <c r="I12" s="18">
        <v>4</v>
      </c>
      <c r="J12" s="18">
        <v>12</v>
      </c>
    </row>
    <row r="13" spans="1:10" x14ac:dyDescent="0.35">
      <c r="D13" t="s">
        <v>121</v>
      </c>
      <c r="E13" t="s">
        <v>134</v>
      </c>
      <c r="F13" t="s">
        <v>12</v>
      </c>
      <c r="G13" s="18"/>
      <c r="H13" s="18">
        <v>10</v>
      </c>
      <c r="I13" s="18"/>
      <c r="J13" s="18">
        <v>10</v>
      </c>
    </row>
    <row r="14" spans="1:10" x14ac:dyDescent="0.35">
      <c r="D14" t="s">
        <v>58</v>
      </c>
      <c r="E14" t="s">
        <v>60</v>
      </c>
      <c r="F14" t="s">
        <v>51</v>
      </c>
      <c r="G14" s="18"/>
      <c r="H14" s="18">
        <v>3</v>
      </c>
      <c r="I14" s="18">
        <v>6</v>
      </c>
      <c r="J14" s="18">
        <v>9</v>
      </c>
    </row>
    <row r="15" spans="1:10" x14ac:dyDescent="0.35">
      <c r="D15" t="s">
        <v>315</v>
      </c>
      <c r="E15" t="s">
        <v>316</v>
      </c>
      <c r="F15" t="s">
        <v>12</v>
      </c>
      <c r="G15" s="18"/>
      <c r="H15" s="18">
        <v>9</v>
      </c>
      <c r="I15" s="18"/>
      <c r="J15" s="18">
        <v>9</v>
      </c>
    </row>
    <row r="16" spans="1:10" x14ac:dyDescent="0.35">
      <c r="D16" t="s">
        <v>160</v>
      </c>
      <c r="E16" t="s">
        <v>161</v>
      </c>
      <c r="F16" t="s">
        <v>12</v>
      </c>
      <c r="G16" s="18"/>
      <c r="H16" s="18">
        <v>6</v>
      </c>
      <c r="I16" s="18"/>
      <c r="J16" s="18">
        <v>6</v>
      </c>
    </row>
    <row r="17" spans="2:10" x14ac:dyDescent="0.35">
      <c r="D17" t="s">
        <v>327</v>
      </c>
      <c r="E17" t="s">
        <v>328</v>
      </c>
      <c r="F17" t="s">
        <v>12</v>
      </c>
      <c r="G17" s="18"/>
      <c r="H17" s="18"/>
      <c r="I17" s="18">
        <v>5</v>
      </c>
      <c r="J17" s="18">
        <v>5</v>
      </c>
    </row>
    <row r="18" spans="2:10" x14ac:dyDescent="0.35">
      <c r="D18" t="s">
        <v>79</v>
      </c>
      <c r="E18" t="s">
        <v>49</v>
      </c>
      <c r="F18" t="s">
        <v>12</v>
      </c>
      <c r="G18" s="18"/>
      <c r="H18" s="18">
        <v>2</v>
      </c>
      <c r="I18" s="18">
        <v>3</v>
      </c>
      <c r="J18" s="18">
        <v>5</v>
      </c>
    </row>
    <row r="19" spans="2:10" x14ac:dyDescent="0.35">
      <c r="D19" t="s">
        <v>69</v>
      </c>
      <c r="E19" t="s">
        <v>317</v>
      </c>
      <c r="F19" t="s">
        <v>318</v>
      </c>
      <c r="G19" s="18"/>
      <c r="H19" s="18">
        <v>2</v>
      </c>
      <c r="I19" s="18">
        <v>2</v>
      </c>
      <c r="J19" s="18">
        <v>4</v>
      </c>
    </row>
    <row r="20" spans="2:10" x14ac:dyDescent="0.35">
      <c r="D20" t="s">
        <v>88</v>
      </c>
      <c r="E20" t="s">
        <v>89</v>
      </c>
      <c r="F20" t="s">
        <v>51</v>
      </c>
      <c r="G20" s="18"/>
      <c r="H20" s="18">
        <v>2</v>
      </c>
      <c r="I20" s="18"/>
      <c r="J20" s="18">
        <v>2</v>
      </c>
    </row>
    <row r="21" spans="2:10" x14ac:dyDescent="0.35">
      <c r="D21" t="s">
        <v>85</v>
      </c>
      <c r="E21" t="s">
        <v>86</v>
      </c>
      <c r="F21" t="s">
        <v>51</v>
      </c>
      <c r="G21" s="18"/>
      <c r="H21" s="18"/>
      <c r="I21" s="18">
        <v>2</v>
      </c>
      <c r="J21" s="18">
        <v>2</v>
      </c>
    </row>
    <row r="22" spans="2:10" x14ac:dyDescent="0.35">
      <c r="D22" t="s">
        <v>108</v>
      </c>
      <c r="E22" t="s">
        <v>115</v>
      </c>
      <c r="F22" t="s">
        <v>12</v>
      </c>
      <c r="G22" s="18"/>
      <c r="H22" s="18"/>
      <c r="I22" s="18">
        <v>2</v>
      </c>
      <c r="J22" s="18">
        <v>2</v>
      </c>
    </row>
    <row r="23" spans="2:10" x14ac:dyDescent="0.35">
      <c r="G23" s="18"/>
      <c r="H23" s="18"/>
      <c r="I23" s="18"/>
      <c r="J23" s="18"/>
    </row>
    <row r="24" spans="2:10" x14ac:dyDescent="0.35">
      <c r="C24" t="s">
        <v>321</v>
      </c>
      <c r="D24" t="s">
        <v>62</v>
      </c>
      <c r="E24" t="s">
        <v>65</v>
      </c>
      <c r="F24" t="s">
        <v>50</v>
      </c>
      <c r="G24" s="18"/>
      <c r="H24" s="18">
        <v>9</v>
      </c>
      <c r="I24" s="18">
        <v>10</v>
      </c>
      <c r="J24" s="18">
        <v>19</v>
      </c>
    </row>
    <row r="25" spans="2:10" x14ac:dyDescent="0.35">
      <c r="D25" t="s">
        <v>109</v>
      </c>
      <c r="E25" t="s">
        <v>116</v>
      </c>
      <c r="F25" t="s">
        <v>12</v>
      </c>
      <c r="G25" s="18"/>
      <c r="H25" s="18">
        <v>8</v>
      </c>
      <c r="I25" s="18">
        <v>8</v>
      </c>
      <c r="J25" s="18">
        <v>16</v>
      </c>
    </row>
    <row r="26" spans="2:10" x14ac:dyDescent="0.35">
      <c r="D26" t="s">
        <v>309</v>
      </c>
      <c r="E26" t="s">
        <v>310</v>
      </c>
      <c r="F26" t="s">
        <v>12</v>
      </c>
      <c r="G26" s="18"/>
      <c r="H26" s="18">
        <v>10</v>
      </c>
      <c r="I26" s="18"/>
      <c r="J26" s="18">
        <v>10</v>
      </c>
    </row>
    <row r="27" spans="2:10" x14ac:dyDescent="0.35">
      <c r="D27" t="s">
        <v>180</v>
      </c>
      <c r="E27" t="s">
        <v>181</v>
      </c>
      <c r="F27" t="s">
        <v>12</v>
      </c>
      <c r="G27" s="18"/>
      <c r="H27" s="18"/>
      <c r="I27" s="18">
        <v>9</v>
      </c>
      <c r="J27" s="18">
        <v>9</v>
      </c>
    </row>
    <row r="28" spans="2:10" x14ac:dyDescent="0.35">
      <c r="D28" t="s">
        <v>312</v>
      </c>
      <c r="E28" t="s">
        <v>313</v>
      </c>
      <c r="F28" t="s">
        <v>314</v>
      </c>
      <c r="G28" s="18"/>
      <c r="H28" s="18">
        <v>8</v>
      </c>
      <c r="I28" s="18"/>
      <c r="J28" s="18">
        <v>8</v>
      </c>
    </row>
    <row r="29" spans="2:10" x14ac:dyDescent="0.35">
      <c r="G29" s="18"/>
      <c r="H29" s="18"/>
      <c r="I29" s="18"/>
      <c r="J29" s="18"/>
    </row>
    <row r="30" spans="2:10" x14ac:dyDescent="0.35">
      <c r="B30" t="s">
        <v>295</v>
      </c>
      <c r="C30" t="s">
        <v>322</v>
      </c>
      <c r="D30" t="s">
        <v>191</v>
      </c>
      <c r="E30" t="s">
        <v>186</v>
      </c>
      <c r="F30" t="s">
        <v>209</v>
      </c>
      <c r="G30" s="18">
        <v>10</v>
      </c>
      <c r="H30" s="18"/>
      <c r="I30" s="18"/>
      <c r="J30" s="18">
        <v>10</v>
      </c>
    </row>
    <row r="31" spans="2:10" x14ac:dyDescent="0.35">
      <c r="D31" t="s">
        <v>296</v>
      </c>
      <c r="E31" t="s">
        <v>298</v>
      </c>
      <c r="F31" t="s">
        <v>209</v>
      </c>
      <c r="G31" s="18">
        <v>8</v>
      </c>
      <c r="H31" s="18"/>
      <c r="I31" s="18"/>
      <c r="J31" s="18">
        <v>8</v>
      </c>
    </row>
    <row r="32" spans="2:10" x14ac:dyDescent="0.35">
      <c r="D32" t="s">
        <v>193</v>
      </c>
      <c r="E32" t="s">
        <v>190</v>
      </c>
      <c r="F32" t="s">
        <v>209</v>
      </c>
      <c r="G32" s="18">
        <v>8</v>
      </c>
      <c r="H32" s="18"/>
      <c r="I32" s="18"/>
      <c r="J32" s="18">
        <v>8</v>
      </c>
    </row>
    <row r="33" spans="2:10" x14ac:dyDescent="0.35">
      <c r="D33" t="s">
        <v>297</v>
      </c>
      <c r="E33" t="s">
        <v>298</v>
      </c>
      <c r="F33" t="s">
        <v>209</v>
      </c>
      <c r="G33" s="18">
        <v>6</v>
      </c>
      <c r="H33" s="18"/>
      <c r="I33" s="18"/>
      <c r="J33" s="18">
        <v>6</v>
      </c>
    </row>
    <row r="34" spans="2:10" x14ac:dyDescent="0.35">
      <c r="G34" s="18"/>
      <c r="H34" s="18"/>
      <c r="I34" s="18"/>
      <c r="J34" s="18"/>
    </row>
    <row r="35" spans="2:10" x14ac:dyDescent="0.35">
      <c r="C35" t="s">
        <v>321</v>
      </c>
      <c r="D35" t="s">
        <v>125</v>
      </c>
      <c r="E35" t="s">
        <v>138</v>
      </c>
      <c r="F35" t="s">
        <v>209</v>
      </c>
      <c r="G35" s="18">
        <v>9</v>
      </c>
      <c r="H35" s="18"/>
      <c r="I35" s="18"/>
      <c r="J35" s="18">
        <v>9</v>
      </c>
    </row>
    <row r="36" spans="2:10" x14ac:dyDescent="0.35">
      <c r="G36" s="18"/>
      <c r="H36" s="18"/>
      <c r="I36" s="18"/>
      <c r="J36" s="18"/>
    </row>
    <row r="37" spans="2:10" x14ac:dyDescent="0.35">
      <c r="B37" t="s">
        <v>291</v>
      </c>
      <c r="C37" t="s">
        <v>322</v>
      </c>
      <c r="D37" t="s">
        <v>127</v>
      </c>
      <c r="E37" t="s">
        <v>140</v>
      </c>
      <c r="F37" t="s">
        <v>12</v>
      </c>
      <c r="G37" s="18">
        <v>10</v>
      </c>
      <c r="H37" s="18"/>
      <c r="I37" s="18"/>
      <c r="J37" s="18">
        <v>10</v>
      </c>
    </row>
    <row r="38" spans="2:10" x14ac:dyDescent="0.35">
      <c r="D38" t="s">
        <v>31</v>
      </c>
      <c r="E38" t="s">
        <v>90</v>
      </c>
      <c r="F38" t="s">
        <v>51</v>
      </c>
      <c r="G38" s="18">
        <v>9</v>
      </c>
      <c r="H38" s="18"/>
      <c r="I38" s="18"/>
      <c r="J38" s="18">
        <v>9</v>
      </c>
    </row>
    <row r="39" spans="2:10" x14ac:dyDescent="0.35">
      <c r="D39" t="s">
        <v>194</v>
      </c>
      <c r="E39" t="s">
        <v>53</v>
      </c>
      <c r="F39" t="s">
        <v>12</v>
      </c>
      <c r="G39" s="18">
        <v>8</v>
      </c>
      <c r="H39" s="18"/>
      <c r="I39" s="18"/>
      <c r="J39" s="18">
        <v>8</v>
      </c>
    </row>
    <row r="40" spans="2:10" x14ac:dyDescent="0.35">
      <c r="D40" t="s">
        <v>128</v>
      </c>
      <c r="E40" t="s">
        <v>141</v>
      </c>
      <c r="F40" t="s">
        <v>12</v>
      </c>
      <c r="G40" s="18">
        <v>8</v>
      </c>
      <c r="H40" s="18"/>
      <c r="I40" s="18"/>
      <c r="J40" s="18">
        <v>8</v>
      </c>
    </row>
    <row r="41" spans="2:10" x14ac:dyDescent="0.35">
      <c r="G41" s="18"/>
      <c r="H41" s="18"/>
      <c r="I41" s="18"/>
      <c r="J41" s="18"/>
    </row>
    <row r="42" spans="2:10" x14ac:dyDescent="0.35">
      <c r="C42" t="s">
        <v>321</v>
      </c>
      <c r="D42" t="s">
        <v>123</v>
      </c>
      <c r="E42" t="s">
        <v>136</v>
      </c>
      <c r="F42" t="s">
        <v>12</v>
      </c>
      <c r="G42" s="18">
        <v>10</v>
      </c>
      <c r="H42" s="18"/>
      <c r="I42" s="18"/>
      <c r="J42" s="18">
        <v>10</v>
      </c>
    </row>
    <row r="43" spans="2:10" x14ac:dyDescent="0.35">
      <c r="D43" t="s">
        <v>293</v>
      </c>
      <c r="E43" t="s">
        <v>294</v>
      </c>
      <c r="F43" t="s">
        <v>209</v>
      </c>
      <c r="G43" s="18">
        <v>9</v>
      </c>
      <c r="H43" s="18"/>
      <c r="I43" s="18"/>
      <c r="J43" s="18">
        <v>9</v>
      </c>
    </row>
    <row r="44" spans="2:10" x14ac:dyDescent="0.35">
      <c r="D44" t="s">
        <v>193</v>
      </c>
      <c r="E44" t="s">
        <v>189</v>
      </c>
      <c r="F44" t="s">
        <v>209</v>
      </c>
      <c r="G44" s="18">
        <v>8</v>
      </c>
      <c r="H44" s="18"/>
      <c r="I44" s="18"/>
      <c r="J44" s="18">
        <v>8</v>
      </c>
    </row>
    <row r="45" spans="2:10" x14ac:dyDescent="0.35">
      <c r="D45" t="s">
        <v>125</v>
      </c>
      <c r="E45" t="s">
        <v>138</v>
      </c>
      <c r="F45" t="s">
        <v>209</v>
      </c>
      <c r="G45" s="18">
        <v>8</v>
      </c>
      <c r="H45" s="18"/>
      <c r="I45" s="18"/>
      <c r="J45" s="18">
        <v>8</v>
      </c>
    </row>
    <row r="46" spans="2:10" x14ac:dyDescent="0.35">
      <c r="G46" s="18"/>
      <c r="H46" s="18"/>
      <c r="I46" s="18"/>
      <c r="J46" s="18"/>
    </row>
    <row r="47" spans="2:10" x14ac:dyDescent="0.35">
      <c r="B47" t="s">
        <v>289</v>
      </c>
      <c r="C47" t="s">
        <v>322</v>
      </c>
      <c r="D47" t="s">
        <v>99</v>
      </c>
      <c r="E47" t="s">
        <v>81</v>
      </c>
      <c r="F47" t="s">
        <v>51</v>
      </c>
      <c r="G47" s="18">
        <v>10</v>
      </c>
      <c r="H47" s="18"/>
      <c r="I47" s="18"/>
      <c r="J47" s="18">
        <v>10</v>
      </c>
    </row>
    <row r="48" spans="2:10" x14ac:dyDescent="0.35">
      <c r="D48" t="s">
        <v>31</v>
      </c>
      <c r="E48" t="s">
        <v>90</v>
      </c>
      <c r="F48" t="s">
        <v>51</v>
      </c>
      <c r="G48" s="18">
        <v>9</v>
      </c>
      <c r="H48" s="18"/>
      <c r="I48" s="18"/>
      <c r="J48" s="18">
        <v>9</v>
      </c>
    </row>
    <row r="49" spans="2:10" x14ac:dyDescent="0.35">
      <c r="D49" t="s">
        <v>127</v>
      </c>
      <c r="E49" t="s">
        <v>140</v>
      </c>
      <c r="F49" t="s">
        <v>12</v>
      </c>
      <c r="G49" s="18">
        <v>8</v>
      </c>
      <c r="H49" s="18"/>
      <c r="I49" s="18"/>
      <c r="J49" s="18">
        <v>8</v>
      </c>
    </row>
    <row r="50" spans="2:10" x14ac:dyDescent="0.35">
      <c r="G50" s="18"/>
      <c r="H50" s="18"/>
      <c r="I50" s="18"/>
      <c r="J50" s="18"/>
    </row>
    <row r="51" spans="2:10" x14ac:dyDescent="0.35">
      <c r="C51" t="s">
        <v>321</v>
      </c>
      <c r="D51" t="s">
        <v>123</v>
      </c>
      <c r="E51" t="s">
        <v>136</v>
      </c>
      <c r="F51" t="s">
        <v>12</v>
      </c>
      <c r="G51" s="18">
        <v>10</v>
      </c>
      <c r="H51" s="18"/>
      <c r="I51" s="18"/>
      <c r="J51" s="18">
        <v>10</v>
      </c>
    </row>
    <row r="52" spans="2:10" x14ac:dyDescent="0.35">
      <c r="D52" t="s">
        <v>125</v>
      </c>
      <c r="E52" t="s">
        <v>237</v>
      </c>
      <c r="F52" t="s">
        <v>209</v>
      </c>
      <c r="G52" s="18">
        <v>9</v>
      </c>
      <c r="H52" s="18"/>
      <c r="I52" s="18"/>
      <c r="J52" s="18">
        <v>9</v>
      </c>
    </row>
    <row r="53" spans="2:10" x14ac:dyDescent="0.35">
      <c r="D53" t="s">
        <v>167</v>
      </c>
      <c r="E53" t="s">
        <v>173</v>
      </c>
      <c r="F53" t="s">
        <v>51</v>
      </c>
      <c r="G53" s="18">
        <v>8</v>
      </c>
      <c r="H53" s="18"/>
      <c r="I53" s="18"/>
      <c r="J53" s="18">
        <v>8</v>
      </c>
    </row>
    <row r="54" spans="2:10" x14ac:dyDescent="0.35">
      <c r="D54" t="s">
        <v>193</v>
      </c>
      <c r="E54" t="s">
        <v>189</v>
      </c>
      <c r="F54" t="s">
        <v>209</v>
      </c>
      <c r="G54" s="18">
        <v>8</v>
      </c>
      <c r="H54" s="18"/>
      <c r="I54" s="18"/>
      <c r="J54" s="18">
        <v>8</v>
      </c>
    </row>
    <row r="55" spans="2:10" x14ac:dyDescent="0.35">
      <c r="G55" s="18"/>
      <c r="H55" s="18"/>
      <c r="I55" s="18"/>
      <c r="J55" s="18"/>
    </row>
    <row r="56" spans="2:10" x14ac:dyDescent="0.35">
      <c r="B56" t="s">
        <v>320</v>
      </c>
      <c r="C56" t="s">
        <v>322</v>
      </c>
      <c r="D56" t="s">
        <v>31</v>
      </c>
      <c r="E56" t="s">
        <v>46</v>
      </c>
      <c r="F56" t="s">
        <v>51</v>
      </c>
      <c r="G56" s="18"/>
      <c r="H56" s="18">
        <v>8</v>
      </c>
      <c r="I56" s="18">
        <v>10</v>
      </c>
      <c r="J56" s="18">
        <v>18</v>
      </c>
    </row>
    <row r="57" spans="2:10" x14ac:dyDescent="0.35">
      <c r="D57" t="s">
        <v>62</v>
      </c>
      <c r="E57" t="s">
        <v>64</v>
      </c>
      <c r="F57" t="s">
        <v>50</v>
      </c>
      <c r="G57" s="18"/>
      <c r="H57" s="18">
        <v>9</v>
      </c>
      <c r="I57" s="18">
        <v>9</v>
      </c>
      <c r="J57" s="18">
        <v>18</v>
      </c>
    </row>
    <row r="58" spans="2:10" x14ac:dyDescent="0.35">
      <c r="D58" t="s">
        <v>58</v>
      </c>
      <c r="E58" t="s">
        <v>60</v>
      </c>
      <c r="F58" t="s">
        <v>51</v>
      </c>
      <c r="G58" s="18"/>
      <c r="H58" s="18">
        <v>10</v>
      </c>
      <c r="I58" s="18">
        <v>6</v>
      </c>
      <c r="J58" s="18">
        <v>16</v>
      </c>
    </row>
    <row r="59" spans="2:10" x14ac:dyDescent="0.35">
      <c r="D59" t="s">
        <v>69</v>
      </c>
      <c r="E59" t="s">
        <v>317</v>
      </c>
      <c r="F59" t="s">
        <v>318</v>
      </c>
      <c r="G59" s="18"/>
      <c r="H59" s="18">
        <v>8</v>
      </c>
      <c r="I59" s="18">
        <v>8</v>
      </c>
      <c r="J59" s="18">
        <v>16</v>
      </c>
    </row>
    <row r="60" spans="2:10" x14ac:dyDescent="0.35">
      <c r="D60" t="s">
        <v>108</v>
      </c>
      <c r="E60" t="s">
        <v>115</v>
      </c>
      <c r="F60" t="s">
        <v>12</v>
      </c>
      <c r="G60" s="18"/>
      <c r="H60" s="18">
        <v>6</v>
      </c>
      <c r="I60" s="18">
        <v>4</v>
      </c>
      <c r="J60" s="18">
        <v>10</v>
      </c>
    </row>
    <row r="61" spans="2:10" x14ac:dyDescent="0.35">
      <c r="D61" t="s">
        <v>85</v>
      </c>
      <c r="E61" t="s">
        <v>86</v>
      </c>
      <c r="F61" t="s">
        <v>51</v>
      </c>
      <c r="G61" s="18"/>
      <c r="H61" s="18"/>
      <c r="I61" s="18">
        <v>8</v>
      </c>
      <c r="J61" s="18">
        <v>8</v>
      </c>
    </row>
    <row r="62" spans="2:10" x14ac:dyDescent="0.35">
      <c r="D62" t="s">
        <v>127</v>
      </c>
      <c r="E62" t="s">
        <v>49</v>
      </c>
      <c r="F62" t="s">
        <v>12</v>
      </c>
      <c r="G62" s="18"/>
      <c r="H62" s="18">
        <v>4</v>
      </c>
      <c r="I62" s="18">
        <v>3</v>
      </c>
      <c r="J62" s="18">
        <v>7</v>
      </c>
    </row>
    <row r="63" spans="2:10" x14ac:dyDescent="0.35">
      <c r="D63" t="s">
        <v>154</v>
      </c>
      <c r="E63" t="s">
        <v>158</v>
      </c>
      <c r="F63" t="s">
        <v>52</v>
      </c>
      <c r="G63" s="18"/>
      <c r="H63" s="18">
        <v>3</v>
      </c>
      <c r="I63" s="18">
        <v>2</v>
      </c>
      <c r="J63" s="18">
        <v>5</v>
      </c>
    </row>
    <row r="64" spans="2:10" x14ac:dyDescent="0.35">
      <c r="D64" t="s">
        <v>160</v>
      </c>
      <c r="E64" t="s">
        <v>161</v>
      </c>
      <c r="F64" t="s">
        <v>12</v>
      </c>
      <c r="G64" s="18"/>
      <c r="H64" s="18">
        <v>5</v>
      </c>
      <c r="I64" s="18"/>
      <c r="J64" s="18">
        <v>5</v>
      </c>
    </row>
    <row r="65" spans="1:10" x14ac:dyDescent="0.35">
      <c r="G65" s="18"/>
      <c r="H65" s="18"/>
      <c r="I65" s="18"/>
      <c r="J65" s="18"/>
    </row>
    <row r="66" spans="1:10" x14ac:dyDescent="0.35">
      <c r="C66" t="s">
        <v>321</v>
      </c>
      <c r="D66" t="s">
        <v>62</v>
      </c>
      <c r="E66" t="s">
        <v>65</v>
      </c>
      <c r="F66" t="s">
        <v>50</v>
      </c>
      <c r="G66" s="18"/>
      <c r="H66" s="18">
        <v>10</v>
      </c>
      <c r="I66" s="18">
        <v>5</v>
      </c>
      <c r="J66" s="18">
        <v>15</v>
      </c>
    </row>
    <row r="67" spans="1:10" x14ac:dyDescent="0.35">
      <c r="D67" t="s">
        <v>109</v>
      </c>
      <c r="E67" t="s">
        <v>116</v>
      </c>
      <c r="F67" t="s">
        <v>12</v>
      </c>
      <c r="G67" s="18"/>
      <c r="H67" s="18">
        <v>8</v>
      </c>
      <c r="I67" s="18">
        <v>2</v>
      </c>
      <c r="J67" s="18">
        <v>10</v>
      </c>
    </row>
    <row r="68" spans="1:10" x14ac:dyDescent="0.35">
      <c r="D68" t="s">
        <v>23</v>
      </c>
      <c r="E68" t="s">
        <v>37</v>
      </c>
      <c r="F68" t="s">
        <v>318</v>
      </c>
      <c r="G68" s="18"/>
      <c r="H68" s="18">
        <v>9</v>
      </c>
      <c r="I68" s="18"/>
      <c r="J68" s="18">
        <v>9</v>
      </c>
    </row>
    <row r="69" spans="1:10" x14ac:dyDescent="0.35">
      <c r="G69" s="18"/>
      <c r="H69" s="18"/>
      <c r="I69" s="18"/>
      <c r="J69" s="18"/>
    </row>
    <row r="70" spans="1:10" x14ac:dyDescent="0.35">
      <c r="A70" t="s">
        <v>290</v>
      </c>
      <c r="B70" t="s">
        <v>311</v>
      </c>
      <c r="C70" t="s">
        <v>322</v>
      </c>
      <c r="D70" t="s">
        <v>22</v>
      </c>
      <c r="E70" t="s">
        <v>36</v>
      </c>
      <c r="F70" t="s">
        <v>51</v>
      </c>
      <c r="G70" s="18"/>
      <c r="H70" s="18">
        <v>10</v>
      </c>
      <c r="I70" s="18">
        <v>8</v>
      </c>
      <c r="J70" s="18">
        <v>18</v>
      </c>
    </row>
    <row r="71" spans="1:10" x14ac:dyDescent="0.35">
      <c r="D71" t="s">
        <v>148</v>
      </c>
      <c r="E71" t="s">
        <v>142</v>
      </c>
      <c r="F71" t="s">
        <v>314</v>
      </c>
      <c r="G71" s="18"/>
      <c r="H71" s="18">
        <v>9</v>
      </c>
      <c r="I71" s="18">
        <v>8</v>
      </c>
      <c r="J71" s="18">
        <v>17</v>
      </c>
    </row>
    <row r="72" spans="1:10" x14ac:dyDescent="0.35">
      <c r="D72" t="s">
        <v>108</v>
      </c>
      <c r="E72" t="s">
        <v>144</v>
      </c>
      <c r="F72" t="s">
        <v>12</v>
      </c>
      <c r="G72" s="18"/>
      <c r="H72" s="18">
        <v>8</v>
      </c>
      <c r="I72" s="18">
        <v>5</v>
      </c>
      <c r="J72" s="18">
        <v>13</v>
      </c>
    </row>
    <row r="73" spans="1:10" x14ac:dyDescent="0.35">
      <c r="D73" t="s">
        <v>163</v>
      </c>
      <c r="E73" t="s">
        <v>170</v>
      </c>
      <c r="F73" t="s">
        <v>51</v>
      </c>
      <c r="G73" s="18"/>
      <c r="H73" s="18"/>
      <c r="I73" s="18">
        <v>9</v>
      </c>
      <c r="J73" s="18">
        <v>9</v>
      </c>
    </row>
    <row r="74" spans="1:10" x14ac:dyDescent="0.35">
      <c r="D74" t="s">
        <v>91</v>
      </c>
      <c r="E74" t="s">
        <v>92</v>
      </c>
      <c r="F74" t="s">
        <v>52</v>
      </c>
      <c r="G74" s="18"/>
      <c r="H74" s="18">
        <v>8</v>
      </c>
      <c r="I74" s="18"/>
      <c r="J74" s="18">
        <v>8</v>
      </c>
    </row>
    <row r="75" spans="1:10" x14ac:dyDescent="0.35">
      <c r="G75" s="18"/>
      <c r="H75" s="18"/>
      <c r="I75" s="18"/>
      <c r="J75" s="18"/>
    </row>
    <row r="76" spans="1:10" x14ac:dyDescent="0.35">
      <c r="C76" t="s">
        <v>321</v>
      </c>
      <c r="D76" t="s">
        <v>182</v>
      </c>
      <c r="E76" t="s">
        <v>183</v>
      </c>
      <c r="F76" t="s">
        <v>50</v>
      </c>
      <c r="G76" s="18"/>
      <c r="H76" s="18">
        <v>9</v>
      </c>
      <c r="I76" s="18">
        <v>6</v>
      </c>
      <c r="J76" s="18">
        <v>15</v>
      </c>
    </row>
    <row r="77" spans="1:10" x14ac:dyDescent="0.35">
      <c r="D77" t="s">
        <v>147</v>
      </c>
      <c r="E77" t="s">
        <v>84</v>
      </c>
      <c r="F77" t="s">
        <v>12</v>
      </c>
      <c r="G77" s="18"/>
      <c r="H77" s="18"/>
      <c r="I77" s="18">
        <v>10</v>
      </c>
      <c r="J77" s="18">
        <v>10</v>
      </c>
    </row>
    <row r="78" spans="1:10" x14ac:dyDescent="0.35">
      <c r="D78" t="s">
        <v>312</v>
      </c>
      <c r="E78" t="s">
        <v>313</v>
      </c>
      <c r="F78" t="s">
        <v>314</v>
      </c>
      <c r="G78" s="18"/>
      <c r="H78" s="18">
        <v>10</v>
      </c>
      <c r="I78" s="18"/>
      <c r="J78" s="18">
        <v>10</v>
      </c>
    </row>
    <row r="79" spans="1:10" x14ac:dyDescent="0.35">
      <c r="D79" t="s">
        <v>200</v>
      </c>
      <c r="E79" t="s">
        <v>201</v>
      </c>
      <c r="F79" t="s">
        <v>50</v>
      </c>
      <c r="G79" s="18"/>
      <c r="H79" s="18">
        <v>8</v>
      </c>
      <c r="I79" s="18"/>
      <c r="J79" s="18">
        <v>8</v>
      </c>
    </row>
    <row r="80" spans="1:10" x14ac:dyDescent="0.35">
      <c r="G80" s="18"/>
      <c r="H80" s="18"/>
      <c r="I80" s="18"/>
      <c r="J80" s="18"/>
    </row>
    <row r="81" spans="2:10" x14ac:dyDescent="0.35">
      <c r="B81" t="s">
        <v>295</v>
      </c>
      <c r="C81" t="s">
        <v>322</v>
      </c>
      <c r="D81" t="s">
        <v>284</v>
      </c>
      <c r="E81" t="s">
        <v>285</v>
      </c>
      <c r="F81" t="s">
        <v>12</v>
      </c>
      <c r="G81" s="18">
        <v>10</v>
      </c>
      <c r="H81" s="18"/>
      <c r="I81" s="18"/>
      <c r="J81" s="18">
        <v>10</v>
      </c>
    </row>
    <row r="82" spans="2:10" x14ac:dyDescent="0.35">
      <c r="D82" t="s">
        <v>108</v>
      </c>
      <c r="E82" t="s">
        <v>145</v>
      </c>
      <c r="F82" t="s">
        <v>12</v>
      </c>
      <c r="G82" s="18">
        <v>9</v>
      </c>
      <c r="H82" s="18"/>
      <c r="I82" s="18"/>
      <c r="J82" s="18">
        <v>9</v>
      </c>
    </row>
    <row r="83" spans="2:10" x14ac:dyDescent="0.35">
      <c r="D83" t="s">
        <v>251</v>
      </c>
      <c r="E83" t="s">
        <v>252</v>
      </c>
      <c r="F83" t="s">
        <v>51</v>
      </c>
      <c r="G83" s="18">
        <v>8</v>
      </c>
      <c r="H83" s="18"/>
      <c r="I83" s="18"/>
      <c r="J83" s="18">
        <v>8</v>
      </c>
    </row>
    <row r="84" spans="2:10" x14ac:dyDescent="0.35">
      <c r="G84" s="18"/>
      <c r="H84" s="18"/>
      <c r="I84" s="18"/>
      <c r="J84" s="18"/>
    </row>
    <row r="85" spans="2:10" x14ac:dyDescent="0.35">
      <c r="C85" t="s">
        <v>321</v>
      </c>
      <c r="D85" t="s">
        <v>126</v>
      </c>
      <c r="E85" t="s">
        <v>139</v>
      </c>
      <c r="F85" t="s">
        <v>12</v>
      </c>
      <c r="G85" s="18">
        <v>10</v>
      </c>
      <c r="H85" s="18"/>
      <c r="I85" s="18"/>
      <c r="J85" s="18">
        <v>10</v>
      </c>
    </row>
    <row r="86" spans="2:10" x14ac:dyDescent="0.35">
      <c r="D86" t="s">
        <v>149</v>
      </c>
      <c r="E86" t="s">
        <v>155</v>
      </c>
      <c r="F86" t="s">
        <v>12</v>
      </c>
      <c r="G86" s="18">
        <v>9</v>
      </c>
      <c r="H86" s="18"/>
      <c r="I86" s="18"/>
      <c r="J86" s="18">
        <v>9</v>
      </c>
    </row>
    <row r="87" spans="2:10" x14ac:dyDescent="0.35">
      <c r="D87" t="s">
        <v>175</v>
      </c>
      <c r="E87" t="s">
        <v>178</v>
      </c>
      <c r="F87" t="s">
        <v>12</v>
      </c>
      <c r="G87" s="18">
        <v>8</v>
      </c>
      <c r="H87" s="18"/>
      <c r="I87" s="18"/>
      <c r="J87" s="18">
        <v>8</v>
      </c>
    </row>
    <row r="88" spans="2:10" x14ac:dyDescent="0.35">
      <c r="G88" s="18"/>
      <c r="H88" s="18"/>
      <c r="I88" s="18"/>
      <c r="J88" s="18"/>
    </row>
    <row r="89" spans="2:10" x14ac:dyDescent="0.35">
      <c r="B89" t="s">
        <v>291</v>
      </c>
      <c r="C89" t="s">
        <v>322</v>
      </c>
      <c r="D89" t="s">
        <v>85</v>
      </c>
      <c r="E89" t="s">
        <v>87</v>
      </c>
      <c r="F89" t="s">
        <v>51</v>
      </c>
      <c r="G89" s="18">
        <v>10</v>
      </c>
      <c r="H89" s="18"/>
      <c r="I89" s="18"/>
      <c r="J89" s="18">
        <v>10</v>
      </c>
    </row>
    <row r="90" spans="2:10" x14ac:dyDescent="0.35">
      <c r="D90" t="s">
        <v>62</v>
      </c>
      <c r="E90" t="s">
        <v>66</v>
      </c>
      <c r="F90" t="s">
        <v>50</v>
      </c>
      <c r="G90" s="18">
        <v>9</v>
      </c>
      <c r="H90" s="18"/>
      <c r="I90" s="18"/>
      <c r="J90" s="18">
        <v>9</v>
      </c>
    </row>
    <row r="91" spans="2:10" x14ac:dyDescent="0.35">
      <c r="D91" t="s">
        <v>119</v>
      </c>
      <c r="E91" t="s">
        <v>133</v>
      </c>
      <c r="F91" t="s">
        <v>12</v>
      </c>
      <c r="G91" s="18">
        <v>8</v>
      </c>
      <c r="H91" s="18"/>
      <c r="I91" s="18"/>
      <c r="J91" s="18">
        <v>8</v>
      </c>
    </row>
    <row r="92" spans="2:10" x14ac:dyDescent="0.35">
      <c r="D92" t="s">
        <v>108</v>
      </c>
      <c r="E92" t="s">
        <v>145</v>
      </c>
      <c r="F92" t="s">
        <v>12</v>
      </c>
      <c r="G92" s="18">
        <v>6</v>
      </c>
      <c r="H92" s="18"/>
      <c r="I92" s="18"/>
      <c r="J92" s="18">
        <v>6</v>
      </c>
    </row>
    <row r="93" spans="2:10" x14ac:dyDescent="0.35">
      <c r="G93" s="18"/>
      <c r="H93" s="18"/>
      <c r="I93" s="18"/>
      <c r="J93" s="18"/>
    </row>
    <row r="94" spans="2:10" x14ac:dyDescent="0.35">
      <c r="C94" t="s">
        <v>321</v>
      </c>
      <c r="D94" t="s">
        <v>117</v>
      </c>
      <c r="E94" t="s">
        <v>118</v>
      </c>
      <c r="F94" t="s">
        <v>51</v>
      </c>
      <c r="G94" s="18">
        <v>8</v>
      </c>
      <c r="H94" s="18"/>
      <c r="I94" s="18"/>
      <c r="J94" s="18">
        <v>8</v>
      </c>
    </row>
    <row r="95" spans="2:10" x14ac:dyDescent="0.35">
      <c r="G95" s="18"/>
      <c r="H95" s="18"/>
      <c r="I95" s="18"/>
      <c r="J95" s="18"/>
    </row>
    <row r="96" spans="2:10" x14ac:dyDescent="0.35">
      <c r="B96" t="s">
        <v>289</v>
      </c>
      <c r="C96" t="s">
        <v>322</v>
      </c>
      <c r="D96" t="s">
        <v>108</v>
      </c>
      <c r="E96" t="s">
        <v>144</v>
      </c>
      <c r="F96" t="s">
        <v>12</v>
      </c>
      <c r="G96" s="18">
        <v>10</v>
      </c>
      <c r="H96" s="18"/>
      <c r="I96" s="18"/>
      <c r="J96" s="18">
        <v>10</v>
      </c>
    </row>
    <row r="97" spans="1:10" x14ac:dyDescent="0.35">
      <c r="D97" t="s">
        <v>151</v>
      </c>
      <c r="E97" t="s">
        <v>157</v>
      </c>
      <c r="F97" t="s">
        <v>12</v>
      </c>
      <c r="G97" s="18">
        <v>9</v>
      </c>
      <c r="H97" s="18"/>
      <c r="I97" s="18"/>
      <c r="J97" s="18">
        <v>9</v>
      </c>
    </row>
    <row r="98" spans="1:10" x14ac:dyDescent="0.35">
      <c r="D98" t="s">
        <v>192</v>
      </c>
      <c r="E98" t="s">
        <v>187</v>
      </c>
      <c r="F98" t="s">
        <v>12</v>
      </c>
      <c r="G98" s="18">
        <v>8</v>
      </c>
      <c r="H98" s="18"/>
      <c r="I98" s="18"/>
      <c r="J98" s="18">
        <v>8</v>
      </c>
    </row>
    <row r="99" spans="1:10" x14ac:dyDescent="0.35">
      <c r="D99" t="s">
        <v>230</v>
      </c>
      <c r="E99" t="s">
        <v>140</v>
      </c>
      <c r="F99" t="s">
        <v>12</v>
      </c>
      <c r="G99" s="18">
        <v>8</v>
      </c>
      <c r="H99" s="18"/>
      <c r="I99" s="18"/>
      <c r="J99" s="18">
        <v>8</v>
      </c>
    </row>
    <row r="100" spans="1:10" x14ac:dyDescent="0.35">
      <c r="D100" t="s">
        <v>282</v>
      </c>
      <c r="E100" t="s">
        <v>283</v>
      </c>
      <c r="F100" t="s">
        <v>50</v>
      </c>
      <c r="G100" s="18">
        <v>6</v>
      </c>
      <c r="H100" s="18"/>
      <c r="I100" s="18"/>
      <c r="J100" s="18">
        <v>6</v>
      </c>
    </row>
    <row r="101" spans="1:10" x14ac:dyDescent="0.35">
      <c r="G101" s="18"/>
      <c r="H101" s="18"/>
      <c r="I101" s="18"/>
      <c r="J101" s="18"/>
    </row>
    <row r="102" spans="1:10" x14ac:dyDescent="0.35">
      <c r="C102" t="s">
        <v>321</v>
      </c>
      <c r="D102" t="s">
        <v>117</v>
      </c>
      <c r="E102" t="s">
        <v>118</v>
      </c>
      <c r="F102" t="s">
        <v>51</v>
      </c>
      <c r="G102" s="18">
        <v>10</v>
      </c>
      <c r="H102" s="18"/>
      <c r="I102" s="18"/>
      <c r="J102" s="18">
        <v>10</v>
      </c>
    </row>
    <row r="103" spans="1:10" x14ac:dyDescent="0.35">
      <c r="D103" t="s">
        <v>124</v>
      </c>
      <c r="E103" t="s">
        <v>137</v>
      </c>
      <c r="F103" t="s">
        <v>50</v>
      </c>
      <c r="G103" s="18">
        <v>9</v>
      </c>
      <c r="H103" s="18"/>
      <c r="I103" s="18"/>
      <c r="J103" s="18">
        <v>9</v>
      </c>
    </row>
    <row r="104" spans="1:10" x14ac:dyDescent="0.35">
      <c r="D104" t="s">
        <v>98</v>
      </c>
      <c r="E104" t="s">
        <v>102</v>
      </c>
      <c r="F104" t="s">
        <v>51</v>
      </c>
      <c r="G104" s="18">
        <v>8</v>
      </c>
      <c r="H104" s="18"/>
      <c r="I104" s="18"/>
      <c r="J104" s="18">
        <v>8</v>
      </c>
    </row>
    <row r="105" spans="1:10" x14ac:dyDescent="0.35">
      <c r="D105" t="s">
        <v>167</v>
      </c>
      <c r="E105" t="s">
        <v>173</v>
      </c>
      <c r="F105" t="s">
        <v>51</v>
      </c>
      <c r="G105" s="18">
        <v>8</v>
      </c>
      <c r="H105" s="18"/>
      <c r="I105" s="18"/>
      <c r="J105" s="18">
        <v>8</v>
      </c>
    </row>
    <row r="106" spans="1:10" x14ac:dyDescent="0.35">
      <c r="D106" t="s">
        <v>131</v>
      </c>
      <c r="E106" t="s">
        <v>143</v>
      </c>
      <c r="F106" t="s">
        <v>50</v>
      </c>
      <c r="G106" s="18">
        <v>6</v>
      </c>
      <c r="H106" s="18"/>
      <c r="I106" s="18"/>
      <c r="J106" s="18">
        <v>6</v>
      </c>
    </row>
    <row r="107" spans="1:10" x14ac:dyDescent="0.35">
      <c r="G107" s="18"/>
      <c r="H107" s="18"/>
      <c r="I107" s="18"/>
      <c r="J107" s="18"/>
    </row>
    <row r="108" spans="1:10" x14ac:dyDescent="0.35">
      <c r="B108" t="s">
        <v>320</v>
      </c>
      <c r="C108" t="s">
        <v>322</v>
      </c>
      <c r="D108" t="s">
        <v>148</v>
      </c>
      <c r="E108" t="s">
        <v>142</v>
      </c>
      <c r="F108" t="s">
        <v>314</v>
      </c>
      <c r="G108" s="18"/>
      <c r="H108" s="18">
        <v>10</v>
      </c>
      <c r="I108" s="18">
        <v>9</v>
      </c>
      <c r="J108" s="18">
        <v>19</v>
      </c>
    </row>
    <row r="109" spans="1:10" x14ac:dyDescent="0.35">
      <c r="D109" t="s">
        <v>163</v>
      </c>
      <c r="E109" t="s">
        <v>170</v>
      </c>
      <c r="F109" t="s">
        <v>51</v>
      </c>
      <c r="G109" s="18"/>
      <c r="H109" s="18"/>
      <c r="I109" s="18">
        <v>10</v>
      </c>
      <c r="J109" s="18">
        <v>10</v>
      </c>
    </row>
    <row r="110" spans="1:10" x14ac:dyDescent="0.35">
      <c r="D110" t="s">
        <v>91</v>
      </c>
      <c r="E110" t="s">
        <v>92</v>
      </c>
      <c r="F110" t="s">
        <v>52</v>
      </c>
      <c r="G110" s="18"/>
      <c r="H110" s="18">
        <v>9</v>
      </c>
      <c r="I110" s="18"/>
      <c r="J110" s="18">
        <v>9</v>
      </c>
    </row>
    <row r="111" spans="1:10" x14ac:dyDescent="0.35">
      <c r="G111" s="18"/>
      <c r="H111" s="18"/>
      <c r="I111" s="18"/>
      <c r="J111" s="18"/>
    </row>
    <row r="112" spans="1:10" x14ac:dyDescent="0.35">
      <c r="A112" t="s">
        <v>319</v>
      </c>
      <c r="B112" t="s">
        <v>311</v>
      </c>
      <c r="C112" t="s">
        <v>322</v>
      </c>
      <c r="D112" t="s">
        <v>24</v>
      </c>
      <c r="E112" t="s">
        <v>39</v>
      </c>
      <c r="F112" t="s">
        <v>50</v>
      </c>
      <c r="G112" s="18"/>
      <c r="H112" s="18">
        <v>8</v>
      </c>
      <c r="I112" s="18">
        <v>8</v>
      </c>
      <c r="J112" s="18">
        <v>16</v>
      </c>
    </row>
    <row r="113" spans="2:10" x14ac:dyDescent="0.35">
      <c r="D113" t="s">
        <v>24</v>
      </c>
      <c r="E113" t="s">
        <v>114</v>
      </c>
      <c r="F113" t="s">
        <v>50</v>
      </c>
      <c r="G113" s="18"/>
      <c r="H113" s="18">
        <v>8</v>
      </c>
      <c r="I113" s="18">
        <v>6</v>
      </c>
      <c r="J113" s="18">
        <v>14</v>
      </c>
    </row>
    <row r="114" spans="2:10" x14ac:dyDescent="0.35">
      <c r="D114" t="s">
        <v>25</v>
      </c>
      <c r="E114" t="s">
        <v>40</v>
      </c>
      <c r="F114" t="s">
        <v>50</v>
      </c>
      <c r="G114" s="18"/>
      <c r="H114" s="18">
        <v>5</v>
      </c>
      <c r="I114" s="18">
        <v>9</v>
      </c>
      <c r="J114" s="18">
        <v>14</v>
      </c>
    </row>
    <row r="115" spans="2:10" x14ac:dyDescent="0.35">
      <c r="D115" t="s">
        <v>79</v>
      </c>
      <c r="E115" t="s">
        <v>80</v>
      </c>
      <c r="F115" t="s">
        <v>50</v>
      </c>
      <c r="G115" s="18"/>
      <c r="H115" s="18">
        <v>6</v>
      </c>
      <c r="I115" s="18">
        <v>8</v>
      </c>
      <c r="J115" s="18">
        <v>14</v>
      </c>
    </row>
    <row r="116" spans="2:10" x14ac:dyDescent="0.35">
      <c r="D116" t="s">
        <v>32</v>
      </c>
      <c r="E116" t="s">
        <v>49</v>
      </c>
      <c r="F116" t="s">
        <v>50</v>
      </c>
      <c r="G116" s="18"/>
      <c r="H116" s="18">
        <v>10</v>
      </c>
      <c r="I116" s="18"/>
      <c r="J116" s="18">
        <v>10</v>
      </c>
    </row>
    <row r="117" spans="2:10" x14ac:dyDescent="0.35">
      <c r="D117" t="s">
        <v>154</v>
      </c>
      <c r="E117" t="s">
        <v>158</v>
      </c>
      <c r="F117" t="s">
        <v>52</v>
      </c>
      <c r="G117" s="18"/>
      <c r="H117" s="18">
        <v>4</v>
      </c>
      <c r="I117" s="18">
        <v>5</v>
      </c>
      <c r="J117" s="18">
        <v>9</v>
      </c>
    </row>
    <row r="118" spans="2:10" x14ac:dyDescent="0.35">
      <c r="G118" s="18"/>
      <c r="H118" s="18"/>
      <c r="I118" s="18"/>
      <c r="J118" s="18"/>
    </row>
    <row r="119" spans="2:10" x14ac:dyDescent="0.35">
      <c r="C119" t="s">
        <v>321</v>
      </c>
      <c r="D119" t="s">
        <v>69</v>
      </c>
      <c r="E119" t="s">
        <v>70</v>
      </c>
      <c r="F119" t="s">
        <v>12</v>
      </c>
      <c r="G119" s="18"/>
      <c r="H119" s="18">
        <v>9</v>
      </c>
      <c r="I119" s="18">
        <v>10</v>
      </c>
      <c r="J119" s="18">
        <v>19</v>
      </c>
    </row>
    <row r="120" spans="2:10" x14ac:dyDescent="0.35">
      <c r="G120" s="18"/>
      <c r="H120" s="18"/>
      <c r="I120" s="18"/>
      <c r="J120" s="18"/>
    </row>
    <row r="121" spans="2:10" x14ac:dyDescent="0.35">
      <c r="B121" t="s">
        <v>320</v>
      </c>
      <c r="C121" t="s">
        <v>322</v>
      </c>
      <c r="D121" t="s">
        <v>24</v>
      </c>
      <c r="E121" t="s">
        <v>114</v>
      </c>
      <c r="F121" t="s">
        <v>50</v>
      </c>
      <c r="G121" s="18"/>
      <c r="H121" s="18">
        <v>10</v>
      </c>
      <c r="I121" s="18">
        <v>9</v>
      </c>
      <c r="J121" s="18">
        <v>19</v>
      </c>
    </row>
    <row r="122" spans="2:10" x14ac:dyDescent="0.35">
      <c r="D122" t="s">
        <v>25</v>
      </c>
      <c r="E122" t="s">
        <v>40</v>
      </c>
      <c r="F122" t="s">
        <v>50</v>
      </c>
      <c r="G122" s="18"/>
      <c r="H122" s="18">
        <v>9</v>
      </c>
      <c r="I122" s="18">
        <v>10</v>
      </c>
      <c r="J122" s="18">
        <v>19</v>
      </c>
    </row>
    <row r="123" spans="2:10" x14ac:dyDescent="0.35">
      <c r="D123" t="s">
        <v>154</v>
      </c>
      <c r="E123" t="s">
        <v>158</v>
      </c>
      <c r="F123" t="s">
        <v>52</v>
      </c>
      <c r="G123" s="18"/>
      <c r="H123" s="18">
        <v>8</v>
      </c>
      <c r="I123" s="18">
        <v>8</v>
      </c>
      <c r="J123" s="18">
        <v>16</v>
      </c>
    </row>
    <row r="124" spans="2:10" x14ac:dyDescent="0.35">
      <c r="G124" s="18"/>
      <c r="H124" s="18"/>
      <c r="I124" s="18"/>
      <c r="J124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Fencers</vt:lpstr>
      <vt:lpstr>Ranking Values</vt:lpstr>
      <vt:lpstr>Pivot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Rob Thomas</cp:lastModifiedBy>
  <dcterms:created xsi:type="dcterms:W3CDTF">2015-02-18T11:57:15Z</dcterms:created>
  <dcterms:modified xsi:type="dcterms:W3CDTF">2020-07-26T10:08:12Z</dcterms:modified>
</cp:coreProperties>
</file>