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2020\Ranking\"/>
    </mc:Choice>
  </mc:AlternateContent>
  <xr:revisionPtr revIDLastSave="0" documentId="13_ncr:1_{DA993657-25D2-49E0-A5D0-518FBB221A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7" r:id="rId1"/>
    <sheet name="Fencers" sheetId="19" r:id="rId2"/>
    <sheet name="Ranking Values" sheetId="10" r:id="rId3"/>
    <sheet name="Pivot" sheetId="20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4" i="17" l="1"/>
  <c r="K64" i="17"/>
  <c r="J64" i="17"/>
  <c r="I64" i="17"/>
  <c r="H64" i="17"/>
  <c r="M63" i="17"/>
  <c r="K63" i="17"/>
  <c r="J63" i="17"/>
  <c r="I63" i="17"/>
  <c r="H63" i="17"/>
  <c r="M62" i="17"/>
  <c r="K62" i="17"/>
  <c r="J62" i="17"/>
  <c r="I62" i="17"/>
  <c r="H62" i="17"/>
  <c r="M61" i="17"/>
  <c r="K61" i="17"/>
  <c r="J61" i="17"/>
  <c r="I61" i="17"/>
  <c r="H61" i="17"/>
  <c r="M60" i="17"/>
  <c r="K60" i="17"/>
  <c r="J60" i="17"/>
  <c r="I60" i="17"/>
  <c r="H60" i="17"/>
  <c r="M59" i="17"/>
  <c r="K59" i="17"/>
  <c r="J59" i="17"/>
  <c r="I59" i="17"/>
  <c r="H59" i="17"/>
  <c r="M58" i="17"/>
  <c r="K58" i="17"/>
  <c r="J58" i="17"/>
  <c r="I58" i="17"/>
  <c r="H58" i="17"/>
  <c r="M84" i="17"/>
  <c r="M83" i="17"/>
  <c r="M79" i="17"/>
  <c r="M78" i="17"/>
  <c r="M77" i="17"/>
  <c r="M76" i="17"/>
  <c r="M75" i="17"/>
  <c r="M74" i="17"/>
  <c r="M73" i="17"/>
  <c r="M72" i="17" l="1"/>
  <c r="M82" i="17"/>
  <c r="M81" i="17"/>
  <c r="M80" i="17"/>
  <c r="M87" i="17"/>
  <c r="M86" i="17"/>
  <c r="M85" i="17"/>
  <c r="M70" i="17"/>
  <c r="M69" i="17"/>
  <c r="M68" i="17"/>
  <c r="M67" i="17"/>
  <c r="M66" i="17"/>
  <c r="K167" i="19"/>
  <c r="L167" i="19" s="1"/>
  <c r="K166" i="19"/>
  <c r="L166" i="19" s="1"/>
  <c r="C94" i="19"/>
  <c r="C106" i="19"/>
  <c r="E106" i="19"/>
  <c r="C69" i="19"/>
  <c r="C167" i="19"/>
  <c r="M71" i="17"/>
  <c r="M65" i="17"/>
  <c r="M53" i="17"/>
  <c r="M52" i="17"/>
  <c r="M51" i="17"/>
  <c r="M50" i="17"/>
  <c r="M49" i="17"/>
  <c r="M48" i="17"/>
  <c r="M47" i="17"/>
  <c r="M46" i="17"/>
  <c r="M45" i="17"/>
  <c r="M44" i="17"/>
  <c r="M43" i="17"/>
  <c r="M57" i="17"/>
  <c r="M56" i="17"/>
  <c r="M55" i="17"/>
  <c r="M54" i="17"/>
  <c r="E94" i="19" l="1"/>
  <c r="C166" i="19"/>
  <c r="C165" i="19"/>
  <c r="C164" i="19"/>
  <c r="C163" i="19"/>
  <c r="C162" i="19"/>
  <c r="C161" i="19"/>
  <c r="C160" i="19"/>
  <c r="M32" i="17" l="1"/>
  <c r="M31" i="17"/>
  <c r="C4" i="19"/>
  <c r="M30" i="17" l="1"/>
  <c r="M29" i="17"/>
  <c r="M28" i="17"/>
  <c r="M27" i="17"/>
  <c r="M26" i="17"/>
  <c r="M24" i="17"/>
  <c r="M5" i="17"/>
  <c r="M4" i="17"/>
  <c r="M3" i="17"/>
  <c r="M6" i="17"/>
  <c r="M2" i="17"/>
  <c r="M21" i="17"/>
  <c r="M23" i="17"/>
  <c r="M22" i="17"/>
  <c r="M25" i="17"/>
  <c r="M11" i="17"/>
  <c r="M12" i="17"/>
  <c r="M10" i="17"/>
  <c r="M9" i="17"/>
  <c r="M8" i="17"/>
  <c r="M7" i="17"/>
  <c r="C159" i="19" l="1"/>
  <c r="C158" i="19"/>
  <c r="C157" i="19"/>
  <c r="C156" i="19"/>
  <c r="C155" i="19"/>
  <c r="C154" i="19"/>
  <c r="C153" i="19"/>
  <c r="C152" i="19" l="1"/>
  <c r="C151" i="19"/>
  <c r="C150" i="19"/>
  <c r="C149" i="19"/>
  <c r="C148" i="19"/>
  <c r="C147" i="19"/>
  <c r="C146" i="19"/>
  <c r="C145" i="19"/>
  <c r="C144" i="19"/>
  <c r="C143" i="19"/>
  <c r="C142" i="19"/>
  <c r="C141" i="19"/>
  <c r="C139" i="19"/>
  <c r="C138" i="19"/>
  <c r="C137" i="19"/>
  <c r="C136" i="19" l="1"/>
  <c r="C135" i="19"/>
  <c r="C134" i="19"/>
  <c r="C133" i="19"/>
  <c r="C132" i="19"/>
  <c r="C131" i="19"/>
  <c r="C130" i="19"/>
  <c r="C129" i="19"/>
  <c r="C128" i="19" l="1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 l="1"/>
  <c r="C112" i="19" l="1"/>
  <c r="C111" i="19"/>
  <c r="C110" i="19"/>
  <c r="C109" i="19"/>
  <c r="C108" i="19"/>
  <c r="C107" i="19"/>
  <c r="C140" i="19"/>
  <c r="C127" i="19"/>
  <c r="C105" i="19"/>
  <c r="C104" i="19"/>
  <c r="C103" i="19"/>
  <c r="C102" i="19"/>
  <c r="C101" i="19"/>
  <c r="C100" i="19"/>
  <c r="C99" i="19"/>
  <c r="C98" i="19"/>
  <c r="C97" i="19"/>
  <c r="C96" i="19"/>
  <c r="C95" i="19"/>
  <c r="C93" i="19"/>
  <c r="C92" i="19"/>
  <c r="C91" i="19"/>
  <c r="C90" i="19"/>
  <c r="C89" i="19"/>
  <c r="C88" i="19"/>
  <c r="C87" i="19"/>
  <c r="C86" i="19"/>
  <c r="M20" i="17" l="1"/>
  <c r="M34" i="17"/>
  <c r="M15" i="17" l="1"/>
  <c r="M13" i="17"/>
  <c r="C46" i="19"/>
  <c r="M35" i="17"/>
  <c r="M42" i="17"/>
  <c r="M40" i="17"/>
  <c r="M39" i="17"/>
  <c r="M38" i="17"/>
  <c r="C85" i="19" l="1"/>
  <c r="C84" i="19"/>
  <c r="C83" i="19" l="1"/>
  <c r="C82" i="19"/>
  <c r="C81" i="19"/>
  <c r="C80" i="19"/>
  <c r="C79" i="19"/>
  <c r="C76" i="19"/>
  <c r="C77" i="19"/>
  <c r="C78" i="19"/>
  <c r="C75" i="19"/>
  <c r="C74" i="19"/>
  <c r="M16" i="17" l="1"/>
  <c r="M18" i="17"/>
  <c r="M17" i="17"/>
  <c r="M14" i="17"/>
  <c r="M41" i="17"/>
  <c r="M19" i="17"/>
  <c r="C73" i="19"/>
  <c r="C72" i="19"/>
  <c r="C71" i="19"/>
  <c r="C70" i="19"/>
  <c r="C68" i="19"/>
  <c r="C67" i="19"/>
  <c r="C66" i="19"/>
  <c r="C65" i="19" l="1"/>
  <c r="C64" i="19"/>
  <c r="C63" i="19"/>
  <c r="C60" i="19"/>
  <c r="C61" i="19"/>
  <c r="C62" i="19"/>
  <c r="C58" i="19"/>
  <c r="C59" i="19"/>
  <c r="C57" i="19"/>
  <c r="C56" i="19"/>
  <c r="C55" i="19"/>
  <c r="C54" i="19"/>
  <c r="C53" i="19"/>
  <c r="C52" i="19"/>
  <c r="C51" i="19"/>
  <c r="C50" i="19"/>
  <c r="C49" i="19"/>
  <c r="C48" i="19"/>
  <c r="C47" i="19"/>
  <c r="C44" i="19"/>
  <c r="C45" i="19"/>
  <c r="C43" i="19"/>
  <c r="C41" i="19"/>
  <c r="C40" i="19"/>
  <c r="C42" i="19"/>
  <c r="C39" i="19"/>
  <c r="C38" i="19"/>
  <c r="C37" i="19"/>
  <c r="C36" i="19"/>
  <c r="C35" i="19"/>
  <c r="C34" i="19"/>
  <c r="C33" i="19"/>
  <c r="C32" i="19"/>
  <c r="C28" i="19"/>
  <c r="C31" i="19"/>
  <c r="C30" i="19"/>
  <c r="C29" i="19"/>
  <c r="C27" i="19"/>
  <c r="C24" i="19"/>
  <c r="C26" i="19"/>
  <c r="C25" i="19"/>
  <c r="C19" i="19"/>
  <c r="C23" i="19"/>
  <c r="C22" i="19"/>
  <c r="C21" i="19"/>
  <c r="C20" i="19"/>
  <c r="C16" i="19"/>
  <c r="C18" i="19"/>
  <c r="C17" i="19"/>
  <c r="C15" i="19"/>
  <c r="C14" i="19"/>
  <c r="C13" i="19"/>
  <c r="C11" i="19"/>
  <c r="C12" i="19"/>
  <c r="C10" i="19"/>
  <c r="C9" i="19"/>
  <c r="C8" i="19"/>
  <c r="C7" i="19"/>
  <c r="C6" i="19"/>
  <c r="C5" i="19"/>
  <c r="C3" i="19"/>
  <c r="C2" i="19"/>
  <c r="H84" i="17" l="1"/>
  <c r="I83" i="17"/>
  <c r="J79" i="17"/>
  <c r="K78" i="17"/>
  <c r="H77" i="17"/>
  <c r="I76" i="17"/>
  <c r="J75" i="17"/>
  <c r="K74" i="17"/>
  <c r="H73" i="17"/>
  <c r="J78" i="17"/>
  <c r="H76" i="17"/>
  <c r="J74" i="17"/>
  <c r="K73" i="17"/>
  <c r="H79" i="17"/>
  <c r="J77" i="17"/>
  <c r="H75" i="17"/>
  <c r="J73" i="17"/>
  <c r="I84" i="17"/>
  <c r="K79" i="17"/>
  <c r="I77" i="17"/>
  <c r="K75" i="17"/>
  <c r="I73" i="17"/>
  <c r="K84" i="17"/>
  <c r="H83" i="17"/>
  <c r="I79" i="17"/>
  <c r="K77" i="17"/>
  <c r="I75" i="17"/>
  <c r="K83" i="17"/>
  <c r="I78" i="17"/>
  <c r="K76" i="17"/>
  <c r="I74" i="17"/>
  <c r="J83" i="17"/>
  <c r="H78" i="17"/>
  <c r="J76" i="17"/>
  <c r="H74" i="17"/>
  <c r="J84" i="17"/>
  <c r="H72" i="17"/>
  <c r="I82" i="17"/>
  <c r="J81" i="17"/>
  <c r="H87" i="17"/>
  <c r="I86" i="17"/>
  <c r="J85" i="17"/>
  <c r="H69" i="17"/>
  <c r="I68" i="17"/>
  <c r="J67" i="17"/>
  <c r="K72" i="17"/>
  <c r="H82" i="17"/>
  <c r="I81" i="17"/>
  <c r="J80" i="17"/>
  <c r="H86" i="17"/>
  <c r="I85" i="17"/>
  <c r="J70" i="17"/>
  <c r="H68" i="17"/>
  <c r="I67" i="17"/>
  <c r="J66" i="17"/>
  <c r="J72" i="17"/>
  <c r="H81" i="17"/>
  <c r="I80" i="17"/>
  <c r="J87" i="17"/>
  <c r="H85" i="17"/>
  <c r="I70" i="17"/>
  <c r="J69" i="17"/>
  <c r="H67" i="17"/>
  <c r="I66" i="17"/>
  <c r="I87" i="17"/>
  <c r="I69" i="17"/>
  <c r="J68" i="17"/>
  <c r="H66" i="17"/>
  <c r="I72" i="17"/>
  <c r="J82" i="17"/>
  <c r="H80" i="17"/>
  <c r="J86" i="17"/>
  <c r="H70" i="17"/>
  <c r="H55" i="17"/>
  <c r="H52" i="17"/>
  <c r="H48" i="17"/>
  <c r="H44" i="17"/>
  <c r="K53" i="17"/>
  <c r="K44" i="17"/>
  <c r="H71" i="17"/>
  <c r="H51" i="17"/>
  <c r="H47" i="17"/>
  <c r="H43" i="17"/>
  <c r="J71" i="17"/>
  <c r="J65" i="17"/>
  <c r="J53" i="17"/>
  <c r="J52" i="17"/>
  <c r="J51" i="17"/>
  <c r="J50" i="17"/>
  <c r="J49" i="17"/>
  <c r="J48" i="17"/>
  <c r="J47" i="17"/>
  <c r="J46" i="17"/>
  <c r="J45" i="17"/>
  <c r="J44" i="17"/>
  <c r="J43" i="17"/>
  <c r="J57" i="17"/>
  <c r="J56" i="17"/>
  <c r="J55" i="17"/>
  <c r="J54" i="17"/>
  <c r="H57" i="17"/>
  <c r="H65" i="17"/>
  <c r="H50" i="17"/>
  <c r="H46" i="17"/>
  <c r="H54" i="17"/>
  <c r="I71" i="17"/>
  <c r="I65" i="17"/>
  <c r="I53" i="17"/>
  <c r="I52" i="17"/>
  <c r="I51" i="17"/>
  <c r="I50" i="17"/>
  <c r="I49" i="17"/>
  <c r="I48" i="17"/>
  <c r="I47" i="17"/>
  <c r="I46" i="17"/>
  <c r="I45" i="17"/>
  <c r="I44" i="17"/>
  <c r="I43" i="17"/>
  <c r="I57" i="17"/>
  <c r="I56" i="17"/>
  <c r="I55" i="17"/>
  <c r="I54" i="17"/>
  <c r="H56" i="17"/>
  <c r="H53" i="17"/>
  <c r="H49" i="17"/>
  <c r="H45" i="17"/>
  <c r="I31" i="17"/>
  <c r="H31" i="17"/>
  <c r="J32" i="17"/>
  <c r="I32" i="17"/>
  <c r="H32" i="17"/>
  <c r="J31" i="17"/>
  <c r="H30" i="17"/>
  <c r="I29" i="17"/>
  <c r="J28" i="17"/>
  <c r="H26" i="17"/>
  <c r="I24" i="17"/>
  <c r="J5" i="17"/>
  <c r="H3" i="17"/>
  <c r="I6" i="17"/>
  <c r="J2" i="17"/>
  <c r="H23" i="17"/>
  <c r="I22" i="17"/>
  <c r="J25" i="17"/>
  <c r="H12" i="17"/>
  <c r="I10" i="17"/>
  <c r="J9" i="17"/>
  <c r="H7" i="17"/>
  <c r="I9" i="17"/>
  <c r="H28" i="17"/>
  <c r="I4" i="17"/>
  <c r="H2" i="17"/>
  <c r="J12" i="17"/>
  <c r="H9" i="17"/>
  <c r="H29" i="17"/>
  <c r="I28" i="17"/>
  <c r="J27" i="17"/>
  <c r="H24" i="17"/>
  <c r="I5" i="17"/>
  <c r="J4" i="17"/>
  <c r="H6" i="17"/>
  <c r="I2" i="17"/>
  <c r="J21" i="17"/>
  <c r="H22" i="17"/>
  <c r="I25" i="17"/>
  <c r="J11" i="17"/>
  <c r="H10" i="17"/>
  <c r="I27" i="17"/>
  <c r="H5" i="17"/>
  <c r="J3" i="17"/>
  <c r="I21" i="17"/>
  <c r="H25" i="17"/>
  <c r="J7" i="17"/>
  <c r="J30" i="17"/>
  <c r="I30" i="17"/>
  <c r="J29" i="17"/>
  <c r="H27" i="17"/>
  <c r="I26" i="17"/>
  <c r="J24" i="17"/>
  <c r="H4" i="17"/>
  <c r="I3" i="17"/>
  <c r="J6" i="17"/>
  <c r="H21" i="17"/>
  <c r="I23" i="17"/>
  <c r="J22" i="17"/>
  <c r="H11" i="17"/>
  <c r="I12" i="17"/>
  <c r="J10" i="17"/>
  <c r="H8" i="17"/>
  <c r="I7" i="17"/>
  <c r="J8" i="17"/>
  <c r="J26" i="17"/>
  <c r="J23" i="17"/>
  <c r="I11" i="17"/>
  <c r="I8" i="17"/>
  <c r="I20" i="17"/>
  <c r="J34" i="17"/>
  <c r="I34" i="17"/>
  <c r="H34" i="17"/>
  <c r="J20" i="17"/>
  <c r="H20" i="17"/>
  <c r="J15" i="17"/>
  <c r="I15" i="17"/>
  <c r="J13" i="17"/>
  <c r="H15" i="17"/>
  <c r="I13" i="17"/>
  <c r="H13" i="17"/>
  <c r="I42" i="17"/>
  <c r="H38" i="17"/>
  <c r="I39" i="17"/>
  <c r="I38" i="17"/>
  <c r="I35" i="17"/>
  <c r="H39" i="17"/>
  <c r="H42" i="17"/>
  <c r="H35" i="17"/>
  <c r="J40" i="17"/>
  <c r="I40" i="17"/>
  <c r="J42" i="17"/>
  <c r="J39" i="17"/>
  <c r="H40" i="17"/>
  <c r="J38" i="17"/>
  <c r="J35" i="17"/>
  <c r="I16" i="17"/>
  <c r="H16" i="17"/>
  <c r="J17" i="17"/>
  <c r="I17" i="17"/>
  <c r="J41" i="17"/>
  <c r="H17" i="17"/>
  <c r="I41" i="17"/>
  <c r="J18" i="17"/>
  <c r="H41" i="17"/>
  <c r="I18" i="17"/>
  <c r="J19" i="17"/>
  <c r="H18" i="17"/>
  <c r="J14" i="17"/>
  <c r="I19" i="17"/>
  <c r="J16" i="17"/>
  <c r="I14" i="17"/>
  <c r="H19" i="17"/>
  <c r="H14" i="17"/>
  <c r="I37" i="17"/>
  <c r="I36" i="17"/>
  <c r="J36" i="17"/>
  <c r="I33" i="17"/>
  <c r="J33" i="17"/>
  <c r="J37" i="17"/>
  <c r="H37" i="17"/>
  <c r="H33" i="17"/>
  <c r="H36" i="17"/>
  <c r="M36" i="17"/>
  <c r="M37" i="17"/>
  <c r="M33" i="17"/>
  <c r="K165" i="19" l="1"/>
  <c r="K164" i="19"/>
  <c r="K163" i="19"/>
  <c r="K162" i="19"/>
  <c r="E165" i="19" s="1"/>
  <c r="L164" i="19" l="1"/>
  <c r="E167" i="19"/>
  <c r="K54" i="17" s="1"/>
  <c r="L165" i="19"/>
  <c r="E69" i="19"/>
  <c r="K56" i="17" s="1"/>
  <c r="L163" i="19"/>
  <c r="E166" i="19"/>
  <c r="L162" i="19"/>
  <c r="K82" i="19" l="1"/>
  <c r="L82" i="19" l="1"/>
  <c r="K161" i="19"/>
  <c r="K160" i="19"/>
  <c r="K159" i="19"/>
  <c r="K158" i="19"/>
  <c r="K157" i="19"/>
  <c r="K156" i="19"/>
  <c r="L156" i="19" s="1"/>
  <c r="L160" i="19" l="1"/>
  <c r="E163" i="19"/>
  <c r="L157" i="19"/>
  <c r="E160" i="19"/>
  <c r="L161" i="19"/>
  <c r="E164" i="19"/>
  <c r="L158" i="19"/>
  <c r="E161" i="19"/>
  <c r="L159" i="19"/>
  <c r="E162" i="19"/>
  <c r="K155" i="19"/>
  <c r="E159" i="19" s="1"/>
  <c r="K154" i="19"/>
  <c r="K153" i="19"/>
  <c r="K152" i="19"/>
  <c r="K151" i="19"/>
  <c r="K150" i="19"/>
  <c r="E154" i="19" s="1"/>
  <c r="K25" i="17" s="1"/>
  <c r="K149" i="19"/>
  <c r="K148" i="19"/>
  <c r="E152" i="19" s="1"/>
  <c r="K147" i="19"/>
  <c r="K146" i="19"/>
  <c r="E150" i="19" s="1"/>
  <c r="K65" i="17" s="1"/>
  <c r="K145" i="19"/>
  <c r="K144" i="19"/>
  <c r="K143" i="19"/>
  <c r="K142" i="19"/>
  <c r="E146" i="19" s="1"/>
  <c r="K141" i="19"/>
  <c r="K140" i="19"/>
  <c r="K139" i="19"/>
  <c r="K138" i="19"/>
  <c r="E142" i="19" s="1"/>
  <c r="K47" i="17" s="1"/>
  <c r="K137" i="19"/>
  <c r="K136" i="19"/>
  <c r="K135" i="19"/>
  <c r="E138" i="19" s="1"/>
  <c r="K134" i="19"/>
  <c r="E137" i="19" s="1"/>
  <c r="K133" i="19"/>
  <c r="E136" i="19" s="1"/>
  <c r="K132" i="19"/>
  <c r="K131" i="19"/>
  <c r="E134" i="19" s="1"/>
  <c r="K130" i="19"/>
  <c r="E133" i="19" s="1"/>
  <c r="K129" i="19"/>
  <c r="E132" i="19" s="1"/>
  <c r="K128" i="19"/>
  <c r="K127" i="19"/>
  <c r="E130" i="19" s="1"/>
  <c r="K126" i="19"/>
  <c r="E129" i="19" s="1"/>
  <c r="K125" i="19"/>
  <c r="E128" i="19" s="1"/>
  <c r="K124" i="19"/>
  <c r="K123" i="19"/>
  <c r="K122" i="19"/>
  <c r="E124" i="19" s="1"/>
  <c r="K121" i="19"/>
  <c r="K120" i="19"/>
  <c r="K119" i="19"/>
  <c r="K118" i="19"/>
  <c r="E120" i="19" s="1"/>
  <c r="K117" i="19"/>
  <c r="K116" i="19"/>
  <c r="K115" i="19"/>
  <c r="K114" i="19"/>
  <c r="E116" i="19" s="1"/>
  <c r="K113" i="19"/>
  <c r="K112" i="19"/>
  <c r="K111" i="19"/>
  <c r="K110" i="19"/>
  <c r="E112" i="19" s="1"/>
  <c r="K109" i="19"/>
  <c r="K108" i="19"/>
  <c r="K107" i="19"/>
  <c r="K106" i="19"/>
  <c r="E108" i="19" s="1"/>
  <c r="K105" i="19"/>
  <c r="K104" i="19"/>
  <c r="K103" i="19"/>
  <c r="K102" i="19"/>
  <c r="E105" i="19" s="1"/>
  <c r="K101" i="19"/>
  <c r="K100" i="19"/>
  <c r="K99" i="19"/>
  <c r="K98" i="19"/>
  <c r="K97" i="19"/>
  <c r="K96" i="19"/>
  <c r="K95" i="19"/>
  <c r="K94" i="19"/>
  <c r="E97" i="19" s="1"/>
  <c r="K93" i="19"/>
  <c r="K92" i="19"/>
  <c r="K91" i="19"/>
  <c r="K90" i="19"/>
  <c r="E92" i="19" s="1"/>
  <c r="K89" i="19"/>
  <c r="K88" i="19"/>
  <c r="K87" i="19"/>
  <c r="K86" i="19"/>
  <c r="E88" i="19" s="1"/>
  <c r="K85" i="19"/>
  <c r="K84" i="19"/>
  <c r="K83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E72" i="19" s="1"/>
  <c r="K68" i="19"/>
  <c r="K67" i="19"/>
  <c r="K66" i="19"/>
  <c r="K65" i="19"/>
  <c r="K64" i="19"/>
  <c r="K63" i="19"/>
  <c r="K62" i="19"/>
  <c r="K61" i="19"/>
  <c r="E63" i="19" s="1"/>
  <c r="K60" i="19"/>
  <c r="K59" i="19"/>
  <c r="K58" i="19"/>
  <c r="K57" i="19"/>
  <c r="E58" i="19" s="1"/>
  <c r="K56" i="19"/>
  <c r="K55" i="19"/>
  <c r="K54" i="19"/>
  <c r="K53" i="19"/>
  <c r="E55" i="19" s="1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E39" i="19" s="1"/>
  <c r="K37" i="19"/>
  <c r="E38" i="19" s="1"/>
  <c r="K36" i="19"/>
  <c r="K35" i="19"/>
  <c r="K34" i="19"/>
  <c r="E35" i="19" s="1"/>
  <c r="K33" i="19"/>
  <c r="E34" i="19" s="1"/>
  <c r="K32" i="19"/>
  <c r="K31" i="19"/>
  <c r="K30" i="19"/>
  <c r="K29" i="19"/>
  <c r="E31" i="19" s="1"/>
  <c r="K28" i="19"/>
  <c r="K27" i="19"/>
  <c r="K26" i="19"/>
  <c r="E27" i="19" s="1"/>
  <c r="K25" i="19"/>
  <c r="K24" i="19"/>
  <c r="K23" i="19"/>
  <c r="K22" i="19"/>
  <c r="E23" i="19" s="1"/>
  <c r="K21" i="19"/>
  <c r="E22" i="19" s="1"/>
  <c r="K20" i="19"/>
  <c r="K19" i="19"/>
  <c r="K18" i="19"/>
  <c r="K17" i="19"/>
  <c r="E18" i="19" s="1"/>
  <c r="K16" i="19"/>
  <c r="K15" i="19"/>
  <c r="K14" i="19"/>
  <c r="E15" i="19" s="1"/>
  <c r="K13" i="19"/>
  <c r="E14" i="19" s="1"/>
  <c r="K12" i="19"/>
  <c r="K11" i="19"/>
  <c r="K10" i="19"/>
  <c r="E11" i="19" s="1"/>
  <c r="K9" i="19"/>
  <c r="E10" i="19" s="1"/>
  <c r="K8" i="19"/>
  <c r="K7" i="19"/>
  <c r="K6" i="19"/>
  <c r="E7" i="19" s="1"/>
  <c r="K5" i="19"/>
  <c r="E6" i="19" s="1"/>
  <c r="K2" i="17" s="1"/>
  <c r="K4" i="19"/>
  <c r="K3" i="19"/>
  <c r="E3" i="19" s="1"/>
  <c r="K2" i="19"/>
  <c r="E2" i="19" s="1"/>
  <c r="K85" i="17" l="1"/>
  <c r="K67" i="17"/>
  <c r="K87" i="17"/>
  <c r="K70" i="17"/>
  <c r="K57" i="17"/>
  <c r="K82" i="17"/>
  <c r="K69" i="17"/>
  <c r="K86" i="17"/>
  <c r="E89" i="19"/>
  <c r="E93" i="19"/>
  <c r="K71" i="17" s="1"/>
  <c r="E98" i="19"/>
  <c r="E102" i="19"/>
  <c r="E127" i="19"/>
  <c r="K3" i="17" s="1"/>
  <c r="E147" i="19"/>
  <c r="E151" i="19"/>
  <c r="E155" i="19"/>
  <c r="E107" i="19"/>
  <c r="E111" i="19"/>
  <c r="E115" i="19"/>
  <c r="E119" i="19"/>
  <c r="E123" i="19"/>
  <c r="K68" i="17" s="1"/>
  <c r="E113" i="19"/>
  <c r="E117" i="19"/>
  <c r="K20" i="17" s="1"/>
  <c r="E121" i="19"/>
  <c r="E85" i="19"/>
  <c r="E84" i="19"/>
  <c r="E8" i="19"/>
  <c r="K23" i="17" s="1"/>
  <c r="E12" i="19"/>
  <c r="E16" i="19"/>
  <c r="E32" i="19"/>
  <c r="E36" i="19"/>
  <c r="E86" i="19"/>
  <c r="E95" i="19"/>
  <c r="K49" i="17" s="1"/>
  <c r="E103" i="19"/>
  <c r="E110" i="19"/>
  <c r="E118" i="19"/>
  <c r="K4" i="17" s="1"/>
  <c r="E5" i="19"/>
  <c r="E4" i="19"/>
  <c r="E9" i="19"/>
  <c r="E21" i="19"/>
  <c r="E33" i="19"/>
  <c r="E87" i="19"/>
  <c r="K66" i="17" s="1"/>
  <c r="E91" i="19"/>
  <c r="K28" i="17" s="1"/>
  <c r="E96" i="19"/>
  <c r="E100" i="19"/>
  <c r="E104" i="19"/>
  <c r="E141" i="19"/>
  <c r="K27" i="17" s="1"/>
  <c r="E145" i="19"/>
  <c r="E149" i="19"/>
  <c r="E153" i="19"/>
  <c r="E157" i="19"/>
  <c r="K7" i="17" s="1"/>
  <c r="K11" i="17"/>
  <c r="K32" i="17"/>
  <c r="E51" i="19"/>
  <c r="E67" i="19"/>
  <c r="E78" i="19"/>
  <c r="E80" i="19"/>
  <c r="E57" i="19"/>
  <c r="E70" i="19"/>
  <c r="E24" i="19"/>
  <c r="L154" i="19"/>
  <c r="E158" i="19"/>
  <c r="L123" i="19"/>
  <c r="E125" i="19"/>
  <c r="K21" i="17" s="1"/>
  <c r="L139" i="19"/>
  <c r="E143" i="19"/>
  <c r="L112" i="19"/>
  <c r="E114" i="19"/>
  <c r="L120" i="19"/>
  <c r="E122" i="19"/>
  <c r="K52" i="17" s="1"/>
  <c r="L124" i="19"/>
  <c r="E126" i="19"/>
  <c r="L128" i="19"/>
  <c r="E131" i="19"/>
  <c r="L132" i="19"/>
  <c r="E135" i="19"/>
  <c r="K12" i="17" s="1"/>
  <c r="L136" i="19"/>
  <c r="E139" i="19"/>
  <c r="L140" i="19"/>
  <c r="E144" i="19"/>
  <c r="L144" i="19"/>
  <c r="E148" i="19"/>
  <c r="L152" i="19"/>
  <c r="E156" i="19"/>
  <c r="K41" i="17"/>
  <c r="L107" i="19"/>
  <c r="E109" i="19"/>
  <c r="L98" i="19"/>
  <c r="E101" i="19"/>
  <c r="L96" i="19"/>
  <c r="E99" i="19"/>
  <c r="L104" i="19"/>
  <c r="E140" i="19"/>
  <c r="L88" i="19"/>
  <c r="E90" i="19"/>
  <c r="E59" i="19"/>
  <c r="E20" i="19"/>
  <c r="E28" i="19"/>
  <c r="E48" i="19"/>
  <c r="E52" i="19"/>
  <c r="E56" i="19"/>
  <c r="E60" i="19"/>
  <c r="E68" i="19"/>
  <c r="E73" i="19"/>
  <c r="E77" i="19"/>
  <c r="E41" i="19"/>
  <c r="E47" i="19"/>
  <c r="K50" i="17" s="1"/>
  <c r="E46" i="19"/>
  <c r="E25" i="19"/>
  <c r="E29" i="19"/>
  <c r="K43" i="17" s="1"/>
  <c r="E42" i="19"/>
  <c r="E49" i="19"/>
  <c r="E62" i="19"/>
  <c r="E66" i="19"/>
  <c r="E71" i="19"/>
  <c r="E75" i="19"/>
  <c r="E79" i="19"/>
  <c r="E83" i="19"/>
  <c r="L78" i="19"/>
  <c r="E81" i="19"/>
  <c r="L71" i="19"/>
  <c r="E74" i="19"/>
  <c r="L75" i="19"/>
  <c r="E76" i="19"/>
  <c r="L79" i="19"/>
  <c r="E82" i="19"/>
  <c r="L40" i="19"/>
  <c r="E40" i="19"/>
  <c r="L48" i="19"/>
  <c r="E50" i="19"/>
  <c r="L62" i="19"/>
  <c r="E64" i="19"/>
  <c r="K81" i="17" s="1"/>
  <c r="L63" i="19"/>
  <c r="E65" i="19"/>
  <c r="L16" i="19"/>
  <c r="E17" i="19"/>
  <c r="L19" i="19"/>
  <c r="E19" i="19"/>
  <c r="L43" i="19"/>
  <c r="E44" i="19"/>
  <c r="L51" i="19"/>
  <c r="E53" i="19"/>
  <c r="L59" i="19"/>
  <c r="E61" i="19"/>
  <c r="K46" i="17" s="1"/>
  <c r="L24" i="19"/>
  <c r="E26" i="19"/>
  <c r="K36" i="17" s="1"/>
  <c r="L42" i="19"/>
  <c r="E43" i="19"/>
  <c r="K29" i="17" s="1"/>
  <c r="L12" i="19"/>
  <c r="E13" i="19"/>
  <c r="L28" i="19"/>
  <c r="E30" i="19"/>
  <c r="L36" i="19"/>
  <c r="E37" i="19"/>
  <c r="K45" i="17" s="1"/>
  <c r="L44" i="19"/>
  <c r="E45" i="19"/>
  <c r="L52" i="19"/>
  <c r="E54" i="19"/>
  <c r="L4" i="19"/>
  <c r="L3" i="19"/>
  <c r="L68" i="19"/>
  <c r="L70" i="19"/>
  <c r="L91" i="19"/>
  <c r="L20" i="19"/>
  <c r="L56" i="19"/>
  <c r="L84" i="19"/>
  <c r="L92" i="19"/>
  <c r="L83" i="19"/>
  <c r="L23" i="19"/>
  <c r="L143" i="19"/>
  <c r="L55" i="19"/>
  <c r="L115" i="19"/>
  <c r="L39" i="19"/>
  <c r="L99" i="19"/>
  <c r="L147" i="19"/>
  <c r="L151" i="19"/>
  <c r="L7" i="19"/>
  <c r="L66" i="19"/>
  <c r="L131" i="19"/>
  <c r="L11" i="19"/>
  <c r="L27" i="19"/>
  <c r="L87" i="19"/>
  <c r="L103" i="19"/>
  <c r="L119" i="19"/>
  <c r="L135" i="19"/>
  <c r="L15" i="19"/>
  <c r="L31" i="19"/>
  <c r="L47" i="19"/>
  <c r="L74" i="19"/>
  <c r="L35" i="19"/>
  <c r="L95" i="19"/>
  <c r="L111" i="19"/>
  <c r="L127" i="19"/>
  <c r="L8" i="19"/>
  <c r="L32" i="19"/>
  <c r="L67" i="19"/>
  <c r="L100" i="19"/>
  <c r="L108" i="19"/>
  <c r="L116" i="19"/>
  <c r="L148" i="19"/>
  <c r="L155" i="19"/>
  <c r="L5" i="19"/>
  <c r="L9" i="19"/>
  <c r="L13" i="19"/>
  <c r="L17" i="19"/>
  <c r="L21" i="19"/>
  <c r="L25" i="19"/>
  <c r="L29" i="19"/>
  <c r="L33" i="19"/>
  <c r="L37" i="19"/>
  <c r="L41" i="19"/>
  <c r="L45" i="19"/>
  <c r="L49" i="19"/>
  <c r="L53" i="19"/>
  <c r="L57" i="19"/>
  <c r="L60" i="19"/>
  <c r="L64" i="19"/>
  <c r="L72" i="19"/>
  <c r="L76" i="19"/>
  <c r="L80" i="19"/>
  <c r="L85" i="19"/>
  <c r="L89" i="19"/>
  <c r="L93" i="19"/>
  <c r="L97" i="19"/>
  <c r="L101" i="19"/>
  <c r="L105" i="19"/>
  <c r="L109" i="19"/>
  <c r="L113" i="19"/>
  <c r="L117" i="19"/>
  <c r="L121" i="19"/>
  <c r="L125" i="19"/>
  <c r="L129" i="19"/>
  <c r="L133" i="19"/>
  <c r="L137" i="19"/>
  <c r="L141" i="19"/>
  <c r="L145" i="19"/>
  <c r="L149" i="19"/>
  <c r="L2" i="19"/>
  <c r="L6" i="19"/>
  <c r="L10" i="19"/>
  <c r="L14" i="19"/>
  <c r="L18" i="19"/>
  <c r="L22" i="19"/>
  <c r="L26" i="19"/>
  <c r="L30" i="19"/>
  <c r="L34" i="19"/>
  <c r="L38" i="19"/>
  <c r="L46" i="19"/>
  <c r="L50" i="19"/>
  <c r="L54" i="19"/>
  <c r="L58" i="19"/>
  <c r="L61" i="19"/>
  <c r="L65" i="19"/>
  <c r="L69" i="19"/>
  <c r="L73" i="19"/>
  <c r="L77" i="19"/>
  <c r="L81" i="19"/>
  <c r="L86" i="19"/>
  <c r="L90" i="19"/>
  <c r="L94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153" i="19"/>
  <c r="K55" i="17" l="1"/>
  <c r="K80" i="17"/>
  <c r="K10" i="17"/>
  <c r="K22" i="17"/>
  <c r="K5" i="17"/>
  <c r="K48" i="17"/>
  <c r="K26" i="17"/>
  <c r="K51" i="17"/>
  <c r="K31" i="17"/>
  <c r="K34" i="17"/>
  <c r="K9" i="17"/>
  <c r="K6" i="17"/>
  <c r="K30" i="17"/>
  <c r="K8" i="17"/>
  <c r="K24" i="17"/>
  <c r="K13" i="17"/>
  <c r="K38" i="17"/>
  <c r="K42" i="17"/>
  <c r="K35" i="17"/>
  <c r="K33" i="17"/>
  <c r="K37" i="17"/>
  <c r="K17" i="17"/>
  <c r="K14" i="17"/>
  <c r="K18" i="17"/>
  <c r="K15" i="17"/>
  <c r="K40" i="17"/>
  <c r="K39" i="17"/>
  <c r="K16" i="17"/>
  <c r="K1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<sst xmlns="http://schemas.openxmlformats.org/spreadsheetml/2006/main" count="1318" uniqueCount="326">
  <si>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</si>
  <si>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</si>
  <si>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</si>
  <si>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</si>
  <si>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</si>
  <si>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</si>
  <si>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</si>
  <si>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</si>
  <si>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AgeGroup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</si>
  <si>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</si>
  <si>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</si>
  <si>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</si>
  <si>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</si>
  <si>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</si>
  <si>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</si>
  <si>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</si>
  <si>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</si>
  <si>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</si>
  <si>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</si>
  <si>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Womens</t>
  </si>
  <si>
    <t>Mens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</si>
  <si>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</si>
  <si>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</si>
  <si>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</si>
  <si>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</si>
  <si>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</si>
  <si>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</si>
  <si>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</si>
  <si>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</si>
  <si>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</si>
  <si>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</si>
  <si>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</si>
  <si>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</si>
  <si>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</si>
  <si>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</si>
  <si>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</si>
  <si>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</si>
  <si>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</si>
  <si>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</si>
  <si>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</si>
  <si>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</si>
  <si>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</si>
  <si>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</si>
  <si>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</si>
  <si>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</si>
  <si>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</si>
  <si>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</si>
  <si>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</si>
  <si>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</si>
  <si>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</si>
  <si>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</si>
  <si>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</si>
  <si>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</si>
  <si>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</si>
  <si>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</si>
  <si>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</si>
  <si>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</si>
  <si>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</si>
  <si>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</si>
  <si>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</si>
  <si>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</si>
  <si>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</si>
  <si>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</si>
  <si>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</si>
  <si>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</si>
  <si>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</si>
  <si>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</si>
  <si>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</si>
  <si>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</si>
  <si>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</si>
  <si>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</si>
  <si>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</si>
  <si>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</si>
  <si>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</si>
  <si>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</si>
  <si>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</si>
  <si>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</si>
  <si>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</si>
  <si>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</si>
  <si>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</si>
  <si>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</si>
  <si>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</si>
  <si>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</si>
  <si>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</si>
  <si>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</si>
  <si>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</si>
  <si>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</si>
  <si>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</si>
  <si>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</si>
  <si>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</si>
  <si>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</si>
  <si>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</si>
  <si>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</si>
  <si>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</si>
  <si>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</si>
  <si>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</si>
  <si>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</si>
  <si>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</si>
  <si>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</si>
  <si>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</si>
  <si>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</si>
  <si>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</si>
  <si>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</si>
  <si>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</si>
  <si>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</si>
  <si>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</si>
  <si>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</si>
  <si>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</si>
  <si>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</si>
  <si>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</si>
  <si>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</si>
  <si>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</si>
  <si>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</si>
  <si>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</si>
  <si>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</si>
  <si>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</si>
  <si>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</si>
  <si>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</si>
  <si>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</si>
  <si>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</si>
  <si>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</si>
  <si>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</si>
  <si>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</si>
  <si>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</si>
  <si>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</si>
  <si>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</si>
  <si>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</si>
  <si>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</si>
  <si>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</si>
  <si>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</si>
  <si>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</si>
  <si>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</si>
  <si>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</si>
  <si>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</si>
  <si>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</si>
  <si>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</si>
  <si>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</si>
  <si>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</si>
  <si>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</si>
  <si>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</si>
  <si>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</si>
  <si>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</si>
  <si>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</si>
  <si>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</si>
  <si>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</si>
  <si>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</si>
  <si>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</si>
  <si>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</si>
  <si>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</si>
  <si>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</si>
  <si>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</si>
  <si>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</si>
  <si>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</si>
  <si>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</si>
  <si>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</si>
  <si>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</si>
  <si>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</si>
  <si>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</si>
  <si>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</si>
  <si>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</si>
  <si>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</si>
  <si>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</si>
  <si>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</si>
  <si>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</si>
  <si>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</si>
  <si>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</si>
  <si>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</si>
  <si>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</si>
  <si>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</si>
  <si>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</si>
  <si>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</si>
  <si>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</si>
  <si>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</si>
  <si>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</si>
  <si>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</si>
  <si>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</si>
  <si>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</si>
  <si>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</si>
  <si>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</si>
  <si>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</si>
  <si>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</si>
  <si>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</si>
  <si>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</si>
  <si>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</si>
  <si>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</si>
  <si>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</si>
  <si>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</si>
  <si>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</si>
  <si>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</si>
  <si>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</si>
  <si>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</si>
  <si>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</si>
  <si>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</si>
  <si>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</si>
  <si>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</si>
  <si>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</si>
  <si>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</si>
  <si>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</si>
  <si>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</si>
  <si>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</si>
  <si>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</si>
  <si>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</si>
  <si>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</si>
  <si>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</si>
  <si>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</si>
  <si>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</si>
  <si>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</si>
  <si>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</si>
  <si>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</si>
  <si>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</si>
  <si>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</si>
  <si>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</si>
  <si>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</si>
  <si>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Row Labels</t>
  </si>
  <si>
    <t>Sum of Points</t>
  </si>
  <si>
    <t>Column Labels</t>
  </si>
  <si>
    <t>Grand Total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</si>
  <si>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</si>
  <si>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</si>
  <si>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</si>
  <si>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</si>
  <si>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</si>
  <si>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</si>
  <si>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</si>
  <si>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</si>
  <si>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</si>
  <si>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</si>
  <si>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</si>
  <si>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</si>
  <si>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</si>
  <si>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</si>
  <si>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</si>
  <si>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</si>
  <si>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</si>
  <si>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</si>
  <si>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</si>
  <si>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</si>
  <si>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</si>
  <si>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</si>
  <si>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</si>
  <si>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</si>
  <si>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</si>
  <si>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</si>
  <si>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</si>
  <si>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</si>
  <si>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</si>
  <si>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</si>
  <si>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</si>
  <si>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</si>
  <si>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</si>
  <si>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</si>
  <si>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</si>
  <si>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</si>
  <si>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</si>
  <si>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</si>
  <si>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</si>
  <si>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</si>
  <si>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</si>
  <si>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</si>
  <si>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</si>
  <si>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</si>
  <si>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</si>
  <si>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</si>
  <si>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</si>
  <si>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</si>
  <si>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</si>
  <si>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</si>
  <si>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</si>
  <si>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</si>
  <si>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</si>
  <si>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</si>
  <si>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</si>
  <si>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</si>
  <si>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</si>
  <si>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</si>
  <si>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</si>
  <si>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</si>
  <si>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</si>
  <si>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</si>
  <si>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</si>
  <si>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</si>
  <si>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</si>
  <si>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</si>
  <si>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</si>
  <si>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</si>
  <si>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</si>
  <si>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</si>
  <si>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</si>
  <si>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</si>
  <si>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</si>
  <si>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</si>
  <si>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</si>
  <si>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</si>
  <si>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</si>
  <si>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</si>
  <si>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</si>
  <si>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</si>
  <si>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</si>
  <si>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</si>
  <si>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</si>
  <si>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</si>
  <si>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</si>
  <si>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</si>
  <si>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</si>
  <si>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</si>
  <si>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</si>
  <si>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</si>
  <si>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</si>
  <si>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</si>
  <si>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</si>
  <si>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</si>
  <si>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</si>
  <si>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</si>
  <si>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Mar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</si>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</sst>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0"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3893.398437731485" createdVersion="6" refreshedVersion="6" minRefreshableVersion="3" recordCount="42" xr:uid="{A68D1D11-82C6-436D-A757-0FDB5C9B44A9}">
  <cacheSource type="worksheet">
    <worksheetSource ref="A1:M1048576" sheet="Data"/>
  </cacheSource>
  <cacheFields count="14">
    <cacheField name="LastName" numFmtId="0">
      <sharedItems containsBlank="1" count="100"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Ferguson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m/>
        <s v="Primrose" u="1"/>
        <s v="Marshall" u="1"/>
        <s v="Leonov" u="1"/>
        <s v="Chandran" u="1"/>
        <s v="Kinnon" u="1"/>
        <s v="Lim" u="1"/>
        <s v="Wotherspoon" u="1"/>
        <s v="Liu" u="1"/>
        <s v="Bury" u="1"/>
        <s v="Qian" u="1"/>
        <s v="Staehr" u="1"/>
        <s v="Bowering" u="1"/>
        <s v="Alderson" u="1"/>
        <s v="Hooper" u="1"/>
        <s v="Van Loenen" u="1"/>
        <s v="Probert" u="1"/>
        <s v="Sopru" u="1"/>
        <s v="Lam" u="1"/>
        <s v="Burgun" u="1"/>
        <s v="Ruzehaji" u="1"/>
        <s v="Coombe" u="1"/>
        <s v="Brammer" u="1"/>
        <s v="Mohd Ezanie Fikrie" u="1"/>
        <s v="Thomas" u="1"/>
        <s v="Betts" u="1"/>
        <s v="Ali" u="1"/>
        <s v="Tang" u="1"/>
        <s v="Henry" u="1"/>
        <s v="Mutalip" u="1"/>
        <s v="Brown" u="1"/>
        <s v="Lucy" u="1"/>
        <s v="Barratt" u="1"/>
        <s v="Swan" u="1"/>
        <s v="Balugo" u="1"/>
        <s v="Cox" u="1"/>
        <s v="Omari" u="1"/>
        <s v="Sajeer" u="1"/>
        <s v="Dzodzos" u="1"/>
        <s v="Bodycomb" u="1"/>
        <s v="Qu" u="1"/>
        <s v="Barry" u="1"/>
        <s v="Sollars" u="1"/>
        <s v="Woodforde" u="1"/>
        <s v="Barchiesi" u="1"/>
        <s v="Gong" u="1"/>
        <s v="Blanco" u="1"/>
        <s v="Hoeller" u="1"/>
        <s v="Pattinson" u="1"/>
        <s v="Wheeler" u="1"/>
        <s v="Palmer" u="1"/>
        <s v="Brautigan" u="1"/>
        <s v="Sehatzadeh" u="1"/>
        <s v="Cowling" u="1"/>
        <s v="Newitt" u="1"/>
        <s v="Markovs" u="1"/>
        <s v="Kurbatfinski" u="1"/>
        <s v="Ho" u="1"/>
        <s v="Kasperski" u="1"/>
        <s v="Carling" u="1"/>
        <s v="Zhdanovich" u="1"/>
        <s v="Zhang" u="1"/>
        <s v="Howlett" u="1"/>
        <s v="Campbell" u="1"/>
        <s v="Guan" u="1"/>
        <s v="Walmsley" u="1"/>
        <s v="Pring" u="1"/>
        <s v="Fuda" u="1"/>
        <s v="Mortimer" u="1"/>
        <s v="Dawson" u="1"/>
      </sharedItems>
    </cacheField>
    <cacheField name="FirstName" numFmtId="0">
      <sharedItems containsBlank="1" count="112"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m/>
        <s v="Alison" u="1"/>
        <s v="Finn" u="1"/>
        <s v="Nicholas" u="1"/>
        <s v="Connor" u="1"/>
        <s v="Sarah" u="1"/>
        <s v="Zvonko" u="1"/>
        <s v="Byron" u="1"/>
        <s v="Kamran" u="1"/>
        <s v="Sherwin" u="1"/>
        <s v="Yincheng" u="1"/>
        <s v="Georgina" u="1"/>
        <s v="Michael" u="1"/>
        <s v="Simon" u="1"/>
        <s v="Zeenat" u="1"/>
        <s v="Elizabeth" u="1"/>
        <s v="Eisha" u="1"/>
        <s v="Callum" u="1"/>
        <s v="Wei Da" u="1"/>
        <s v="Steve" u="1"/>
        <s v="Ben" u="1"/>
        <s v="Aidan" u="1"/>
        <s v="David" u="1"/>
        <s v="Benjamin" u="1"/>
        <s v="Dov" u="1"/>
        <s v="Craig" u="1"/>
        <s v="Jesse" u="1"/>
        <s v="Elyas" u="1"/>
        <s v="James" u="1"/>
        <s v="Tai Yuen" u="1"/>
        <s v="Jiarui" u="1"/>
        <s v="Thomas" u="1"/>
        <s v="Angus" u="1"/>
        <s v="Tara" u="1"/>
        <s v="Howard Chun Hao" u="1"/>
        <s v="Henry" u="1"/>
        <s v="William" u="1"/>
        <s v="Clayton" u="1"/>
        <s v="Arturs" u="1"/>
        <s v="Louis" u="1"/>
        <s v="Maria" u="1"/>
        <s v="Carlos" u="1"/>
        <s v="Mohamed Saifuddin" u="1"/>
        <s v="Darcy" u="1"/>
        <s v="Roshan" u="1"/>
        <s v="Alexandre" u="1"/>
        <s v="Nalin" u="1"/>
        <s v="Amelia" u="1"/>
        <s v="Chin Ton Naomi" u="1"/>
        <s v="Matteo" u="1"/>
        <s v="Hugh" u="1"/>
        <s v="Nicole" u="1"/>
        <s v="Nate" u="1"/>
        <s v="Keith" u="1"/>
        <s v="Nathaniel" u="1"/>
        <s v="Leo" u="1"/>
        <s v="Marek" u="1"/>
        <s v="Jackie" u="1"/>
        <s v="Vatslav" u="1"/>
        <s v="Tikhon" u="1"/>
        <s v="Alan" u="1"/>
        <s v="Peter" u="1"/>
        <s v="Julian" u="1"/>
        <s v="Jasper" u="1"/>
        <s v="Coraine" u="1"/>
        <s v="Helen" u="1"/>
        <s v="Nadine" u="1"/>
        <s v="Ashleigh" u="1"/>
        <s v="Erophey" u="1"/>
        <s v="Hugo" u="1"/>
        <s v="Lauren" u="1"/>
        <s v="Darren" u="1"/>
        <s v="Stuart" u="1"/>
        <s v="Jordan" u="1"/>
        <s v="Hessa" u="1"/>
        <s v="Sophie" u="1"/>
        <s v="Mason" u="1"/>
        <s v="Andrew" u="1"/>
        <s v="Sandra" u="1"/>
        <s v="Felix" u="1"/>
        <s v="Ying" u="1"/>
      </sharedItems>
    </cacheField>
    <cacheField name="Rank" numFmtId="0">
      <sharedItems containsString="0" containsBlank="1" containsNumber="1" containsInteger="1" minValue="1" maxValue="5"/>
    </cacheField>
    <cacheField name="EventDate" numFmtId="0">
      <sharedItems containsNonDate="0" containsDate="1" containsString="0" containsBlank="1" minDate="2020-03-01T00:00:00" maxDate="2020-03-02T00:00:00" count="2">
        <d v="2020-03-01T00:00:00"/>
        <m/>
      </sharedItems>
      <fieldGroup par="13" base="3">
        <rangePr groupBy="days" startDate="2020-03-01T00:00:00" endDate="2020-03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03/2020"/>
        </groupItems>
      </fieldGroup>
    </cacheField>
    <cacheField name="EventName" numFmtId="0">
      <sharedItems containsBlank="1" count="9">
        <s v="FSA"/>
        <m/>
        <s v="Meredith Coleman" u="1"/>
        <s v="State Championship" u="1"/>
        <s v="Kingsley B Thomsen" u="1"/>
        <s v="Bruce Kneale" u="1"/>
        <s v="Robyn Chaplin" u="1"/>
        <s v="Coraine Sopru" u="1"/>
        <s v="Andrea Chaplin" u="1"/>
      </sharedItems>
    </cacheField>
    <cacheField name="AgeGroup" numFmtId="0">
      <sharedItems containsBlank="1" count="9">
        <s v="U11"/>
        <s v="U13"/>
        <s v="U15"/>
        <m/>
        <s v="Open-B" u="1"/>
        <s v="U20" u="1"/>
        <s v="U17" u="1"/>
        <s v="Veteran" u="1"/>
        <s v="Open" u="1"/>
      </sharedItems>
    </cacheField>
    <cacheField name="Weapon" numFmtId="0">
      <sharedItems containsBlank="1" count="4">
        <s v="Epee"/>
        <s v="Foil"/>
        <m/>
        <s v="Sabre" u="1"/>
      </sharedItems>
    </cacheField>
    <cacheField name="Gender" numFmtId="0">
      <sharedItems containsBlank="1" count="4">
        <s v="Mens"/>
        <s v="Womens"/>
        <m/>
        <e v="#N/A" u="1"/>
      </sharedItems>
    </cacheField>
    <cacheField name="Club" numFmtId="0">
      <sharedItems containsBlank="1" count="13">
        <s v="F4A"/>
        <s v="ASC"/>
        <s v="AHFC"/>
        <s v="CSFC"/>
        <m/>
        <s v="SC" u="1"/>
        <s v="PS" u="1"/>
        <s v="IND" u="1"/>
        <e v="#N/A" u="1"/>
        <s v="TPFC" u="1"/>
        <s v="AUFeC" u="1"/>
        <s v="CHI" u="1"/>
        <s v="SA" u="1"/>
      </sharedItems>
    </cacheField>
    <cacheField name="Country" numFmtId="0">
      <sharedItems containsBlank="1" count="6">
        <s v="AU"/>
        <m/>
        <s v="Womens" u="1"/>
        <e v="#N/A" u="1"/>
        <s v="Mens" u="1"/>
        <s v="CHI" u="1"/>
      </sharedItems>
    </cacheField>
    <cacheField name="CalculatedAge" numFmtId="0">
      <sharedItems containsString="0" containsBlank="1" containsNumber="1" containsInteger="1" minValue="8" maxValue="14"/>
    </cacheField>
    <cacheField name="Named" numFmtId="0">
      <sharedItems containsString="0" containsBlank="1" containsNumber="1" containsInteger="1" minValue="0" maxValue="0"/>
    </cacheField>
    <cacheField name="Points" numFmtId="0">
      <sharedItems containsString="0" containsBlank="1" containsNumber="1" containsInteger="1" minValue="6" maxValue="10"/>
    </cacheField>
    <cacheField name="Months" numFmtId="0" databaseField="0">
      <fieldGroup base="3">
        <rangePr groupBy="months" startDate="2020-03-01T00:00:00" endDate="2020-03-02T00:00:00"/>
        <groupItems count="14">
          <s v="&lt;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0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1"/>
    <x v="0"/>
    <x v="0"/>
    <x v="0"/>
    <x v="0"/>
    <x v="0"/>
    <x v="0"/>
    <x v="0"/>
    <n v="10"/>
    <n v="0"/>
    <n v="10"/>
  </r>
  <r>
    <x v="1"/>
    <x v="1"/>
    <n v="3"/>
    <x v="0"/>
    <x v="0"/>
    <x v="0"/>
    <x v="0"/>
    <x v="0"/>
    <x v="0"/>
    <x v="0"/>
    <n v="10"/>
    <n v="0"/>
    <n v="8"/>
  </r>
  <r>
    <x v="2"/>
    <x v="2"/>
    <n v="3"/>
    <x v="0"/>
    <x v="0"/>
    <x v="0"/>
    <x v="0"/>
    <x v="0"/>
    <x v="0"/>
    <x v="0"/>
    <n v="9"/>
    <n v="0"/>
    <n v="8"/>
  </r>
  <r>
    <x v="3"/>
    <x v="1"/>
    <n v="5"/>
    <x v="0"/>
    <x v="0"/>
    <x v="0"/>
    <x v="0"/>
    <x v="0"/>
    <x v="0"/>
    <x v="0"/>
    <n v="9"/>
    <n v="0"/>
    <n v="6"/>
  </r>
  <r>
    <x v="4"/>
    <x v="3"/>
    <n v="2"/>
    <x v="0"/>
    <x v="0"/>
    <x v="0"/>
    <x v="0"/>
    <x v="1"/>
    <x v="0"/>
    <x v="0"/>
    <n v="9"/>
    <n v="0"/>
    <n v="9"/>
  </r>
  <r>
    <x v="5"/>
    <x v="4"/>
    <n v="1"/>
    <x v="0"/>
    <x v="0"/>
    <x v="0"/>
    <x v="1"/>
    <x v="0"/>
    <x v="1"/>
    <x v="0"/>
    <n v="9"/>
    <n v="0"/>
    <n v="10"/>
  </r>
  <r>
    <x v="6"/>
    <x v="5"/>
    <n v="2"/>
    <x v="0"/>
    <x v="0"/>
    <x v="0"/>
    <x v="1"/>
    <x v="0"/>
    <x v="1"/>
    <x v="0"/>
    <n v="9"/>
    <n v="0"/>
    <n v="9"/>
  </r>
  <r>
    <x v="7"/>
    <x v="6"/>
    <n v="3"/>
    <x v="0"/>
    <x v="0"/>
    <x v="0"/>
    <x v="1"/>
    <x v="0"/>
    <x v="2"/>
    <x v="0"/>
    <n v="9"/>
    <n v="0"/>
    <n v="8"/>
  </r>
  <r>
    <x v="8"/>
    <x v="7"/>
    <n v="1"/>
    <x v="0"/>
    <x v="0"/>
    <x v="0"/>
    <x v="1"/>
    <x v="1"/>
    <x v="1"/>
    <x v="0"/>
    <n v="10"/>
    <n v="0"/>
    <n v="10"/>
  </r>
  <r>
    <x v="9"/>
    <x v="8"/>
    <n v="2"/>
    <x v="0"/>
    <x v="0"/>
    <x v="0"/>
    <x v="1"/>
    <x v="1"/>
    <x v="1"/>
    <x v="0"/>
    <n v="10"/>
    <n v="0"/>
    <n v="9"/>
  </r>
  <r>
    <x v="10"/>
    <x v="9"/>
    <n v="3"/>
    <x v="0"/>
    <x v="0"/>
    <x v="0"/>
    <x v="1"/>
    <x v="1"/>
    <x v="1"/>
    <x v="0"/>
    <n v="8"/>
    <n v="0"/>
    <n v="8"/>
  </r>
  <r>
    <x v="11"/>
    <x v="10"/>
    <n v="1"/>
    <x v="0"/>
    <x v="0"/>
    <x v="1"/>
    <x v="0"/>
    <x v="0"/>
    <x v="1"/>
    <x v="0"/>
    <n v="12"/>
    <n v="0"/>
    <n v="10"/>
  </r>
  <r>
    <x v="12"/>
    <x v="11"/>
    <n v="2"/>
    <x v="0"/>
    <x v="0"/>
    <x v="1"/>
    <x v="0"/>
    <x v="0"/>
    <x v="2"/>
    <x v="0"/>
    <n v="12"/>
    <n v="0"/>
    <n v="9"/>
  </r>
  <r>
    <x v="13"/>
    <x v="12"/>
    <n v="3"/>
    <x v="0"/>
    <x v="0"/>
    <x v="1"/>
    <x v="0"/>
    <x v="0"/>
    <x v="1"/>
    <x v="0"/>
    <n v="12"/>
    <n v="0"/>
    <n v="8"/>
  </r>
  <r>
    <x v="14"/>
    <x v="13"/>
    <n v="3"/>
    <x v="0"/>
    <x v="0"/>
    <x v="1"/>
    <x v="0"/>
    <x v="0"/>
    <x v="1"/>
    <x v="0"/>
    <n v="11"/>
    <n v="0"/>
    <n v="8"/>
  </r>
  <r>
    <x v="15"/>
    <x v="14"/>
    <n v="1"/>
    <x v="0"/>
    <x v="0"/>
    <x v="1"/>
    <x v="0"/>
    <x v="1"/>
    <x v="1"/>
    <x v="0"/>
    <n v="12"/>
    <n v="0"/>
    <n v="10"/>
  </r>
  <r>
    <x v="16"/>
    <x v="15"/>
    <n v="2"/>
    <x v="0"/>
    <x v="0"/>
    <x v="1"/>
    <x v="0"/>
    <x v="1"/>
    <x v="0"/>
    <x v="0"/>
    <n v="13"/>
    <n v="0"/>
    <n v="9"/>
  </r>
  <r>
    <x v="4"/>
    <x v="3"/>
    <n v="3"/>
    <x v="0"/>
    <x v="0"/>
    <x v="1"/>
    <x v="0"/>
    <x v="1"/>
    <x v="0"/>
    <x v="0"/>
    <n v="9"/>
    <n v="0"/>
    <n v="8"/>
  </r>
  <r>
    <x v="2"/>
    <x v="16"/>
    <n v="3"/>
    <x v="0"/>
    <x v="0"/>
    <x v="1"/>
    <x v="0"/>
    <x v="1"/>
    <x v="0"/>
    <x v="0"/>
    <n v="12"/>
    <n v="0"/>
    <n v="8"/>
  </r>
  <r>
    <x v="17"/>
    <x v="17"/>
    <n v="1"/>
    <x v="0"/>
    <x v="0"/>
    <x v="1"/>
    <x v="1"/>
    <x v="0"/>
    <x v="2"/>
    <x v="0"/>
    <n v="12"/>
    <n v="0"/>
    <n v="10"/>
  </r>
  <r>
    <x v="18"/>
    <x v="18"/>
    <n v="2"/>
    <x v="0"/>
    <x v="0"/>
    <x v="1"/>
    <x v="1"/>
    <x v="0"/>
    <x v="3"/>
    <x v="0"/>
    <n v="12"/>
    <n v="0"/>
    <n v="9"/>
  </r>
  <r>
    <x v="19"/>
    <x v="19"/>
    <n v="3"/>
    <x v="0"/>
    <x v="0"/>
    <x v="1"/>
    <x v="1"/>
    <x v="0"/>
    <x v="1"/>
    <x v="0"/>
    <n v="12"/>
    <n v="0"/>
    <n v="8"/>
  </r>
  <r>
    <x v="6"/>
    <x v="5"/>
    <n v="5"/>
    <x v="0"/>
    <x v="0"/>
    <x v="1"/>
    <x v="1"/>
    <x v="0"/>
    <x v="1"/>
    <x v="0"/>
    <n v="9"/>
    <n v="0"/>
    <n v="6"/>
  </r>
  <r>
    <x v="20"/>
    <x v="20"/>
    <n v="3"/>
    <x v="0"/>
    <x v="0"/>
    <x v="1"/>
    <x v="1"/>
    <x v="1"/>
    <x v="2"/>
    <x v="0"/>
    <n v="12"/>
    <n v="0"/>
    <n v="8"/>
  </r>
  <r>
    <x v="21"/>
    <x v="21"/>
    <n v="1"/>
    <x v="0"/>
    <x v="0"/>
    <x v="2"/>
    <x v="0"/>
    <x v="0"/>
    <x v="2"/>
    <x v="0"/>
    <n v="13"/>
    <n v="0"/>
    <n v="10"/>
  </r>
  <r>
    <x v="12"/>
    <x v="11"/>
    <n v="2"/>
    <x v="0"/>
    <x v="0"/>
    <x v="2"/>
    <x v="0"/>
    <x v="0"/>
    <x v="2"/>
    <x v="0"/>
    <n v="12"/>
    <n v="0"/>
    <n v="9"/>
  </r>
  <r>
    <x v="11"/>
    <x v="10"/>
    <n v="3"/>
    <x v="0"/>
    <x v="0"/>
    <x v="2"/>
    <x v="0"/>
    <x v="0"/>
    <x v="1"/>
    <x v="0"/>
    <n v="12"/>
    <n v="0"/>
    <n v="8"/>
  </r>
  <r>
    <x v="15"/>
    <x v="14"/>
    <n v="1"/>
    <x v="0"/>
    <x v="0"/>
    <x v="2"/>
    <x v="0"/>
    <x v="1"/>
    <x v="1"/>
    <x v="0"/>
    <n v="12"/>
    <n v="0"/>
    <n v="10"/>
  </r>
  <r>
    <x v="4"/>
    <x v="22"/>
    <n v="2"/>
    <x v="0"/>
    <x v="0"/>
    <x v="2"/>
    <x v="0"/>
    <x v="1"/>
    <x v="0"/>
    <x v="0"/>
    <n v="13"/>
    <n v="0"/>
    <n v="9"/>
  </r>
  <r>
    <x v="22"/>
    <x v="23"/>
    <n v="3"/>
    <x v="0"/>
    <x v="0"/>
    <x v="2"/>
    <x v="0"/>
    <x v="1"/>
    <x v="2"/>
    <x v="0"/>
    <n v="14"/>
    <n v="0"/>
    <n v="8"/>
  </r>
  <r>
    <x v="2"/>
    <x v="16"/>
    <n v="3"/>
    <x v="0"/>
    <x v="0"/>
    <x v="2"/>
    <x v="0"/>
    <x v="1"/>
    <x v="0"/>
    <x v="0"/>
    <n v="12"/>
    <n v="0"/>
    <n v="8"/>
  </r>
  <r>
    <x v="6"/>
    <x v="24"/>
    <n v="1"/>
    <x v="0"/>
    <x v="0"/>
    <x v="2"/>
    <x v="1"/>
    <x v="0"/>
    <x v="1"/>
    <x v="0"/>
    <n v="13"/>
    <n v="0"/>
    <n v="10"/>
  </r>
  <r>
    <x v="23"/>
    <x v="25"/>
    <n v="2"/>
    <x v="0"/>
    <x v="0"/>
    <x v="2"/>
    <x v="1"/>
    <x v="0"/>
    <x v="1"/>
    <x v="0"/>
    <n v="13"/>
    <n v="0"/>
    <n v="9"/>
  </r>
  <r>
    <x v="24"/>
    <x v="10"/>
    <n v="3"/>
    <x v="0"/>
    <x v="0"/>
    <x v="2"/>
    <x v="1"/>
    <x v="0"/>
    <x v="1"/>
    <x v="0"/>
    <n v="13"/>
    <n v="0"/>
    <n v="8"/>
  </r>
  <r>
    <x v="25"/>
    <x v="26"/>
    <n v="3"/>
    <x v="0"/>
    <x v="0"/>
    <x v="2"/>
    <x v="1"/>
    <x v="0"/>
    <x v="1"/>
    <x v="0"/>
    <n v="14"/>
    <n v="0"/>
    <n v="8"/>
  </r>
  <r>
    <x v="26"/>
    <x v="27"/>
    <n v="5"/>
    <x v="0"/>
    <x v="0"/>
    <x v="2"/>
    <x v="1"/>
    <x v="0"/>
    <x v="3"/>
    <x v="0"/>
    <n v="14"/>
    <n v="0"/>
    <n v="6"/>
  </r>
  <r>
    <x v="20"/>
    <x v="20"/>
    <n v="1"/>
    <x v="0"/>
    <x v="0"/>
    <x v="2"/>
    <x v="1"/>
    <x v="1"/>
    <x v="2"/>
    <x v="0"/>
    <n v="12"/>
    <n v="0"/>
    <n v="10"/>
  </r>
  <r>
    <x v="27"/>
    <x v="28"/>
    <n v="2"/>
    <x v="0"/>
    <x v="0"/>
    <x v="2"/>
    <x v="1"/>
    <x v="1"/>
    <x v="3"/>
    <x v="0"/>
    <n v="13"/>
    <n v="0"/>
    <n v="9"/>
  </r>
  <r>
    <x v="28"/>
    <x v="29"/>
    <n v="3"/>
    <x v="0"/>
    <x v="0"/>
    <x v="2"/>
    <x v="1"/>
    <x v="1"/>
    <x v="2"/>
    <x v="0"/>
    <n v="13"/>
    <n v="0"/>
    <n v="8"/>
  </r>
  <r>
    <x v="22"/>
    <x v="23"/>
    <n v="3"/>
    <x v="0"/>
    <x v="0"/>
    <x v="2"/>
    <x v="1"/>
    <x v="1"/>
    <x v="2"/>
    <x v="0"/>
    <n v="14"/>
    <n v="0"/>
    <n v="8"/>
  </r>
  <r>
    <x v="29"/>
    <x v="30"/>
    <n v="5"/>
    <x v="0"/>
    <x v="0"/>
    <x v="2"/>
    <x v="1"/>
    <x v="1"/>
    <x v="3"/>
    <x v="0"/>
    <n v="13"/>
    <n v="0"/>
    <n v="6"/>
  </r>
  <r>
    <x v="30"/>
    <x v="31"/>
    <m/>
    <x v="1"/>
    <x v="1"/>
    <x v="3"/>
    <x v="2"/>
    <x v="2"/>
    <x v="4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B163A-0A5C-4344-865A-38CA404310B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5:F13" firstHeaderRow="1" firstDataRow="4" firstDataCol="4" rowPageCount="3" colPageCount="1"/>
  <pivotFields count="14">
    <pivotField axis="axisRow" outline="0" showAll="0" sortType="descending" defaultSubtotal="0">
      <items count="100">
        <item x="13"/>
        <item x="16"/>
        <item m="1" x="43"/>
        <item m="1" x="56"/>
        <item x="0"/>
        <item x="19"/>
        <item m="1" x="64"/>
        <item m="1" x="74"/>
        <item m="1" x="62"/>
        <item m="1" x="71"/>
        <item m="1" x="55"/>
        <item m="1" x="76"/>
        <item m="1" x="69"/>
        <item m="1" x="42"/>
        <item x="28"/>
        <item m="1" x="52"/>
        <item m="1" x="81"/>
        <item x="25"/>
        <item m="1" x="60"/>
        <item m="1" x="49"/>
        <item m="1" x="39"/>
        <item m="1" x="93"/>
        <item m="1" x="89"/>
        <item m="1" x="34"/>
        <item x="9"/>
        <item m="1" x="51"/>
        <item m="1" x="83"/>
        <item m="1" x="65"/>
        <item x="15"/>
        <item m="1" x="99"/>
        <item x="27"/>
        <item m="1" x="68"/>
        <item x="4"/>
        <item x="18"/>
        <item m="1" x="97"/>
        <item m="1" x="75"/>
        <item m="1" x="94"/>
        <item m="1" x="58"/>
        <item m="1" x="87"/>
        <item m="1" x="77"/>
        <item m="1" x="44"/>
        <item m="1" x="92"/>
        <item x="8"/>
        <item m="1" x="88"/>
        <item x="11"/>
        <item m="1" x="35"/>
        <item m="1" x="86"/>
        <item m="1" x="48"/>
        <item x="14"/>
        <item m="1" x="33"/>
        <item m="1" x="36"/>
        <item m="1" x="38"/>
        <item m="1" x="61"/>
        <item m="1" x="85"/>
        <item m="1" x="32"/>
        <item m="1" x="53"/>
        <item m="1" x="98"/>
        <item m="1" x="59"/>
        <item x="2"/>
        <item m="1" x="84"/>
        <item m="1" x="66"/>
        <item m="1" x="80"/>
        <item m="1" x="78"/>
        <item x="22"/>
        <item m="1" x="31"/>
        <item m="1" x="96"/>
        <item m="1" x="46"/>
        <item m="1" x="40"/>
        <item m="1" x="70"/>
        <item x="17"/>
        <item x="29"/>
        <item m="1" x="50"/>
        <item m="1" x="67"/>
        <item m="1" x="82"/>
        <item x="10"/>
        <item m="1" x="72"/>
        <item m="1" x="47"/>
        <item x="12"/>
        <item m="1" x="41"/>
        <item x="21"/>
        <item m="1" x="63"/>
        <item m="1" x="57"/>
        <item m="1" x="54"/>
        <item m="1" x="45"/>
        <item x="6"/>
        <item m="1" x="95"/>
        <item m="1" x="79"/>
        <item x="20"/>
        <item m="1" x="73"/>
        <item m="1" x="37"/>
        <item m="1" x="91"/>
        <item m="1" x="90"/>
        <item x="30"/>
        <item x="1"/>
        <item x="3"/>
        <item x="5"/>
        <item x="7"/>
        <item x="23"/>
        <item x="24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2">
        <item x="9"/>
        <item x="0"/>
        <item m="1" x="52"/>
        <item m="1" x="91"/>
        <item m="1" x="76"/>
        <item x="30"/>
        <item m="1" x="32"/>
        <item m="1" x="78"/>
        <item m="1" x="108"/>
        <item m="1" x="63"/>
        <item x="5"/>
        <item m="1" x="69"/>
        <item m="1" x="98"/>
        <item m="1" x="51"/>
        <item m="1" x="54"/>
        <item m="1" x="38"/>
        <item m="1" x="48"/>
        <item m="1" x="72"/>
        <item x="28"/>
        <item m="1" x="79"/>
        <item x="18"/>
        <item m="1" x="68"/>
        <item x="26"/>
        <item m="1" x="35"/>
        <item m="1" x="95"/>
        <item m="1" x="56"/>
        <item m="1" x="74"/>
        <item m="1" x="102"/>
        <item m="1" x="53"/>
        <item m="1" x="55"/>
        <item m="1" x="47"/>
        <item m="1" x="46"/>
        <item x="23"/>
        <item m="1" x="58"/>
        <item m="1" x="99"/>
        <item x="20"/>
        <item m="1" x="110"/>
        <item m="1" x="33"/>
        <item m="1" x="42"/>
        <item x="12"/>
        <item m="1" x="96"/>
        <item m="1" x="66"/>
        <item m="1" x="105"/>
        <item m="1" x="65"/>
        <item m="1" x="81"/>
        <item m="1" x="100"/>
        <item x="14"/>
        <item m="1" x="88"/>
        <item m="1" x="59"/>
        <item m="1" x="94"/>
        <item m="1" x="57"/>
        <item m="1" x="61"/>
        <item m="1" x="104"/>
        <item m="1" x="93"/>
        <item m="1" x="39"/>
        <item m="1" x="84"/>
        <item x="8"/>
        <item x="16"/>
        <item m="1" x="101"/>
        <item x="15"/>
        <item m="1" x="86"/>
        <item m="1" x="70"/>
        <item x="17"/>
        <item x="19"/>
        <item x="7"/>
        <item m="1" x="71"/>
        <item m="1" x="107"/>
        <item m="1" x="80"/>
        <item m="1" x="43"/>
        <item x="13"/>
        <item m="1" x="73"/>
        <item x="24"/>
        <item m="1" x="97"/>
        <item m="1" x="77"/>
        <item m="1" x="83"/>
        <item m="1" x="85"/>
        <item m="1" x="34"/>
        <item m="1" x="82"/>
        <item x="21"/>
        <item x="10"/>
        <item m="1" x="92"/>
        <item x="11"/>
        <item m="1" x="75"/>
        <item x="2"/>
        <item x="3"/>
        <item m="1" x="109"/>
        <item m="1" x="36"/>
        <item m="1" x="40"/>
        <item m="1" x="44"/>
        <item m="1" x="106"/>
        <item m="1" x="50"/>
        <item m="1" x="103"/>
        <item m="1" x="60"/>
        <item m="1" x="64"/>
        <item m="1" x="62"/>
        <item m="1" x="90"/>
        <item x="29"/>
        <item m="1" x="89"/>
        <item m="1" x="49"/>
        <item m="1" x="67"/>
        <item m="1" x="41"/>
        <item m="1" x="111"/>
        <item m="1" x="45"/>
        <item m="1" x="37"/>
        <item x="31"/>
        <item m="1" x="87"/>
        <item x="1"/>
        <item x="4"/>
        <item x="6"/>
        <item x="22"/>
        <item x="25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showAll="0">
      <items count="10">
        <item m="1" x="8"/>
        <item m="1" x="5"/>
        <item m="1" x="7"/>
        <item x="0"/>
        <item m="1" x="4"/>
        <item m="1" x="2"/>
        <item m="1" x="6"/>
        <item m="1" x="3"/>
        <item x="1"/>
        <item t="default"/>
      </items>
    </pivotField>
    <pivotField axis="axisPage" showAll="0">
      <items count="10">
        <item m="1" x="8"/>
        <item m="1" x="4"/>
        <item x="0"/>
        <item x="1"/>
        <item x="2"/>
        <item m="1" x="6"/>
        <item m="1" x="5"/>
        <item m="1" x="7"/>
        <item x="3"/>
        <item t="default"/>
      </items>
    </pivotField>
    <pivotField axis="axisPage" showAll="0">
      <items count="5">
        <item x="0"/>
        <item x="1"/>
        <item m="1" x="3"/>
        <item x="2"/>
        <item t="default"/>
      </items>
    </pivotField>
    <pivotField axis="axisPage" outline="0" multipleItemSelectionAllowed="1" showAll="0" defaultSubtotal="0">
      <items count="4">
        <item h="1" x="0"/>
        <item x="1"/>
        <item h="1"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3">
        <item x="2"/>
        <item x="1"/>
        <item m="1" x="10"/>
        <item m="1" x="11"/>
        <item x="3"/>
        <item x="0"/>
        <item m="1" x="7"/>
        <item m="1" x="6"/>
        <item m="1" x="12"/>
        <item m="1" x="5"/>
        <item m="1" x="9"/>
        <item x="4"/>
        <item m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">
        <item x="0"/>
        <item m="1" x="5"/>
        <item x="1"/>
        <item m="1" x="4"/>
        <item m="1"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axis="axisCol" showAll="0" defaultSubtotal="0">
      <items count="14">
        <item h="1" sd="0" x="0"/>
        <item h="1" sd="0" x="1"/>
        <item h="1" sd="0" x="2"/>
        <item sd="0" x="3"/>
        <item h="1" sd="0" x="4"/>
        <item h="1" x="5"/>
        <item h="1" x="6"/>
        <item h="1" sd="0" x="7"/>
        <item h="1" sd="0" x="8"/>
        <item h="1" x="9"/>
        <item h="1" sd="0" x="10"/>
        <item h="1" x="11"/>
        <item h="1" sd="0" x="12"/>
        <item h="1" sd="0" x="13"/>
      </items>
    </pivotField>
  </pivotFields>
  <rowFields count="4">
    <field x="0"/>
    <field x="1"/>
    <field x="9"/>
    <field x="8"/>
  </rowFields>
  <rowItems count="5">
    <i>
      <x v="87"/>
      <x v="35"/>
      <x/>
      <x/>
    </i>
    <i>
      <x v="30"/>
      <x v="18"/>
      <x/>
      <x v="4"/>
    </i>
    <i>
      <x v="14"/>
      <x v="96"/>
      <x/>
      <x/>
    </i>
    <i>
      <x v="63"/>
      <x v="32"/>
      <x/>
      <x/>
    </i>
    <i>
      <x v="70"/>
      <x v="5"/>
      <x/>
      <x v="4"/>
    </i>
  </rowItems>
  <colFields count="3">
    <field x="13"/>
    <field x="3"/>
    <field x="4"/>
  </colFields>
  <colItems count="2">
    <i>
      <x v="3"/>
    </i>
    <i t="grand">
      <x/>
    </i>
  </colItems>
  <pageFields count="3">
    <pageField fld="5" item="4" hier="-1"/>
    <pageField fld="6" item="1" hier="-1"/>
    <pageField fld="7" hier="-1"/>
  </pageFields>
  <dataFields count="1">
    <dataField name="Sum of Point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87" tableType="xml" totalsRowShown="0">
  <autoFilter ref="A1:M87" xr:uid="{3CCEDFA4-D1D2-44A5-88A2-25D16539CD92}"/>
  <sortState xmlns:xlrd2="http://schemas.microsoft.com/office/spreadsheetml/2017/richdata2" ref="A2:M87">
    <sortCondition ref="D2:D87"/>
    <sortCondition ref="F2:F87"/>
    <sortCondition ref="G2:G87"/>
    <sortCondition ref="H2:H87"/>
    <sortCondition ref="C2:C87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9">
      <xmlColumnPr mapId="5" xpath="/results/result/EventDate" xmlDataType="dateTime"/>
    </tableColumn>
    <tableColumn id="14" xr3:uid="{7D154F6A-ACB9-42C4-9542-21789D4AB420}" uniqueName="EventName" name="EventName" dataDxfId="8">
      <xmlColumnPr mapId="5" xpath="/results/result/EventName" xmlDataType="string"/>
    </tableColumn>
    <tableColumn id="6" xr3:uid="{FABB1062-715E-4C9C-8B0B-95BAC08F9707}" uniqueName="AgeGroup" name="AgeGroup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13" xr3:uid="{6ED5F7B4-AFF2-4DBF-BE31-A74BCDEE8005}" uniqueName="Country" name="Country" dataDxfId="6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5">
      <calculatedColumnFormula>VLOOKUP(Table1[[#This Row],[LastName]]&amp;"."&amp;Table1[[#This Row],[FirstName]],Fencers!C:G,3,FALSE)</calculatedColumnFormula>
    </tableColumn>
    <tableColumn id="9" xr3:uid="{00BEEB21-F787-4523-B245-1C91A1B25514}" uniqueName="Named" name="Named" dataDxfId="4">
      <xmlColumnPr mapId="5" xpath="/results/result/Named" xmlDataType="string"/>
    </tableColumn>
    <tableColumn id="10" xr3:uid="{160BEDD1-4394-459B-8F44-CFC2219C7BF1}" uniqueName="Points" name="Points" dataDxfId="3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67" totalsRowShown="0">
  <autoFilter ref="A1:H167" xr:uid="{E008F319-DAB4-49F1-8B03-B35F0DBC375D}"/>
  <sortState xmlns:xlrd2="http://schemas.microsoft.com/office/spreadsheetml/2017/richdata2" ref="A2:H167">
    <sortCondition ref="A2:A167"/>
    <sortCondition ref="B2:B167"/>
    <sortCondition ref="D2:D16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7"/>
  <sheetViews>
    <sheetView tabSelected="1" workbookViewId="0">
      <pane ySplit="1" topLeftCell="A49" activePane="bottomLeft" state="frozen"/>
      <selection pane="bottomLeft" activeCell="A86" sqref="A86"/>
    </sheetView>
  </sheetViews>
  <sheetFormatPr defaultColWidth="8.7109375" defaultRowHeight="15" x14ac:dyDescent="0.25"/>
  <cols>
    <col min="1" max="1" width="29" style="3" bestFit="1" customWidth="1"/>
    <col min="2" max="2" width="14.42578125" style="3" bestFit="1" customWidth="1"/>
    <col min="3" max="3" width="9.7109375" style="3" bestFit="1" customWidth="1"/>
    <col min="4" max="4" width="12.42578125" style="5" bestFit="1" customWidth="1"/>
    <col min="5" max="5" width="21.42578125" style="3" bestFit="1" customWidth="1"/>
    <col min="6" max="6" width="13.28515625" style="3" bestFit="1" customWidth="1"/>
    <col min="7" max="7" width="10.85546875" style="3" bestFit="1" customWidth="1"/>
    <col min="8" max="8" width="10" style="3" bestFit="1" customWidth="1"/>
    <col min="9" max="9" width="9.7109375" style="3" bestFit="1" customWidth="1"/>
    <col min="10" max="10" width="10.28515625" style="3" bestFit="1" customWidth="1"/>
    <col min="11" max="11" width="16.140625" style="3" bestFit="1" customWidth="1"/>
    <col min="12" max="12" width="9.7109375" style="4" bestFit="1" customWidth="1"/>
    <col min="13" max="13" width="8.85546875" style="3" bestFit="1" customWidth="1"/>
    <col min="14" max="16" width="8.7109375" style="3"/>
    <col min="17" max="17" width="8.42578125" style="3" bestFit="1" customWidth="1"/>
    <col min="18" max="16384" width="8.7109375" style="3"/>
  </cols>
  <sheetData>
    <row r="1" spans="1:13" x14ac:dyDescent="0.25">
      <c r="A1" s="3" t="s">
        <v>6</v>
      </c>
      <c r="B1" s="3" t="s">
        <v>7</v>
      </c>
      <c r="C1" s="3" t="s">
        <v>3</v>
      </c>
      <c r="D1" s="5" t="s">
        <v>14</v>
      </c>
      <c r="E1" t="s">
        <v>22</v>
      </c>
      <c r="F1" s="3" t="s">
        <v>8</v>
      </c>
      <c r="G1" s="3" t="s">
        <v>9</v>
      </c>
      <c r="H1" s="3" t="s">
        <v>5</v>
      </c>
      <c r="I1" s="3" t="s">
        <v>12</v>
      </c>
      <c r="J1" s="3" t="s">
        <v>16</v>
      </c>
      <c r="K1" s="4" t="s">
        <v>18</v>
      </c>
      <c r="L1" s="3" t="s">
        <v>10</v>
      </c>
      <c r="M1" s="3" t="s">
        <v>11</v>
      </c>
    </row>
    <row r="2" spans="1:13" x14ac:dyDescent="0.25">
      <c r="A2" s="15" t="s">
        <v>194</v>
      </c>
      <c r="B2" s="15" t="s">
        <v>189</v>
      </c>
      <c r="C2" s="3">
        <v>1</v>
      </c>
      <c r="D2" s="8">
        <v>43891</v>
      </c>
      <c r="E2" s="9" t="s">
        <v>292</v>
      </c>
      <c r="F2" t="s">
        <v>299</v>
      </c>
      <c r="G2" t="s">
        <v>296</v>
      </c>
      <c r="H2" s="6" t="str">
        <f>VLOOKUP(Table1[[#This Row],[LastName]]&amp;"."&amp;Table1[[#This Row],[FirstName]],Fencers!C:H,6,FALSE)</f>
        <v>Mens</v>
      </c>
      <c r="I2" s="5" t="str">
        <f>VLOOKUP(Table1[[#This Row],[LastName]]&amp;"."&amp;Table1[[#This Row],[FirstName]],Fencers!C:G,4,FALSE)</f>
        <v>F4A</v>
      </c>
      <c r="J2" s="5" t="str">
        <f>VLOOKUP(Table1[[#This Row],[LastName]]&amp;"."&amp;Table1[[#This Row],[FirstName]],Fencers!C:H,5,FALSE)</f>
        <v>AU</v>
      </c>
      <c r="K2" s="4">
        <f>VLOOKUP(Table1[[#This Row],[LastName]]&amp;"."&amp;Table1[[#This Row],[FirstName]],Fencers!C:G,3,FALSE)</f>
        <v>10</v>
      </c>
      <c r="L2" s="10">
        <v>0</v>
      </c>
      <c r="M2" s="6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25">
      <c r="A3" s="15" t="s">
        <v>300</v>
      </c>
      <c r="B3" s="15" t="s">
        <v>302</v>
      </c>
      <c r="C3" s="3">
        <v>3</v>
      </c>
      <c r="D3" s="8">
        <v>43891</v>
      </c>
      <c r="E3" s="9" t="s">
        <v>292</v>
      </c>
      <c r="F3" t="s">
        <v>299</v>
      </c>
      <c r="G3" t="s">
        <v>296</v>
      </c>
      <c r="H3" s="6" t="str">
        <f>VLOOKUP(Table1[[#This Row],[LastName]]&amp;"."&amp;Table1[[#This Row],[FirstName]],Fencers!C:H,6,FALSE)</f>
        <v>Mens</v>
      </c>
      <c r="I3" s="5" t="str">
        <f>VLOOKUP(Table1[[#This Row],[LastName]]&amp;"."&amp;Table1[[#This Row],[FirstName]],Fencers!C:G,4,FALSE)</f>
        <v>F4A</v>
      </c>
      <c r="J3" s="5" t="str">
        <f>VLOOKUP(Table1[[#This Row],[LastName]]&amp;"."&amp;Table1[[#This Row],[FirstName]],Fencers!C:H,5,FALSE)</f>
        <v>AU</v>
      </c>
      <c r="K3" s="4">
        <f>VLOOKUP(Table1[[#This Row],[LastName]]&amp;"."&amp;Table1[[#This Row],[FirstName]],Fencers!C:G,3,FALSE)</f>
        <v>10</v>
      </c>
      <c r="L3" s="10">
        <v>0</v>
      </c>
      <c r="M3" s="6">
        <f>IF(Table1[[#This Row],[Rank]]="Cancelled",1,IF(Table1[[#This Row],[Rank]]&gt;32,0,IF(L3=0,VLOOKUP(C3,'Ranking Values'!A:C,2,FALSE),VLOOKUP(C3,'Ranking Values'!A:C,3,FALSE))))</f>
        <v>8</v>
      </c>
    </row>
    <row r="4" spans="1:13" x14ac:dyDescent="0.25">
      <c r="A4" s="15" t="s">
        <v>196</v>
      </c>
      <c r="B4" s="15" t="s">
        <v>193</v>
      </c>
      <c r="C4" s="3">
        <v>3</v>
      </c>
      <c r="D4" s="8">
        <v>43891</v>
      </c>
      <c r="E4" s="9" t="s">
        <v>292</v>
      </c>
      <c r="F4" t="s">
        <v>299</v>
      </c>
      <c r="G4" t="s">
        <v>296</v>
      </c>
      <c r="H4" s="6" t="str">
        <f>VLOOKUP(Table1[[#This Row],[LastName]]&amp;"."&amp;Table1[[#This Row],[FirstName]],Fencers!C:H,6,FALSE)</f>
        <v>Mens</v>
      </c>
      <c r="I4" s="5" t="str">
        <f>VLOOKUP(Table1[[#This Row],[LastName]]&amp;"."&amp;Table1[[#This Row],[FirstName]],Fencers!C:G,4,FALSE)</f>
        <v>F4A</v>
      </c>
      <c r="J4" s="5" t="str">
        <f>VLOOKUP(Table1[[#This Row],[LastName]]&amp;"."&amp;Table1[[#This Row],[FirstName]],Fencers!C:H,5,FALSE)</f>
        <v>AU</v>
      </c>
      <c r="K4" s="4">
        <f>VLOOKUP(Table1[[#This Row],[LastName]]&amp;"."&amp;Table1[[#This Row],[FirstName]],Fencers!C:G,3,FALSE)</f>
        <v>9</v>
      </c>
      <c r="L4" s="10">
        <v>0</v>
      </c>
      <c r="M4" s="6">
        <f>IF(Table1[[#This Row],[Rank]]="Cancelled",1,IF(Table1[[#This Row],[Rank]]&gt;32,0,IF(L4=0,VLOOKUP(C4,'Ranking Values'!A:C,2,FALSE),VLOOKUP(C4,'Ranking Values'!A:C,3,FALSE))))</f>
        <v>8</v>
      </c>
    </row>
    <row r="5" spans="1:13" x14ac:dyDescent="0.25">
      <c r="A5" s="15" t="s">
        <v>301</v>
      </c>
      <c r="B5" s="15" t="s">
        <v>302</v>
      </c>
      <c r="C5" s="3">
        <v>5</v>
      </c>
      <c r="D5" s="8">
        <v>43891</v>
      </c>
      <c r="E5" s="9" t="s">
        <v>292</v>
      </c>
      <c r="F5" t="s">
        <v>299</v>
      </c>
      <c r="G5" t="s">
        <v>296</v>
      </c>
      <c r="H5" s="6" t="str">
        <f>VLOOKUP(Table1[[#This Row],[LastName]]&amp;"."&amp;Table1[[#This Row],[FirstName]],Fencers!C:H,6,FALSE)</f>
        <v>Mens</v>
      </c>
      <c r="I5" s="5" t="str">
        <f>VLOOKUP(Table1[[#This Row],[LastName]]&amp;"."&amp;Table1[[#This Row],[FirstName]],Fencers!C:G,4,FALSE)</f>
        <v>F4A</v>
      </c>
      <c r="J5" s="5" t="str">
        <f>VLOOKUP(Table1[[#This Row],[LastName]]&amp;"."&amp;Table1[[#This Row],[FirstName]],Fencers!C:H,5,FALSE)</f>
        <v>AU</v>
      </c>
      <c r="K5" s="4">
        <f>VLOOKUP(Table1[[#This Row],[LastName]]&amp;"."&amp;Table1[[#This Row],[FirstName]],Fencers!C:G,3,FALSE)</f>
        <v>9</v>
      </c>
      <c r="L5" s="10">
        <v>0</v>
      </c>
      <c r="M5" s="6">
        <f>IF(Table1[[#This Row],[Rank]]="Cancelled",1,IF(Table1[[#This Row],[Rank]]&gt;32,0,IF(L5=0,VLOOKUP(C5,'Ranking Values'!A:C,2,FALSE),VLOOKUP(C5,'Ranking Values'!A:C,3,FALSE))))</f>
        <v>6</v>
      </c>
    </row>
    <row r="6" spans="1:13" x14ac:dyDescent="0.25">
      <c r="A6" s="15" t="s">
        <v>128</v>
      </c>
      <c r="B6" s="15" t="s">
        <v>141</v>
      </c>
      <c r="C6" s="3">
        <v>2</v>
      </c>
      <c r="D6" s="8">
        <v>43891</v>
      </c>
      <c r="E6" s="9" t="s">
        <v>292</v>
      </c>
      <c r="F6" t="s">
        <v>299</v>
      </c>
      <c r="G6" t="s">
        <v>296</v>
      </c>
      <c r="H6" s="6" t="str">
        <f>VLOOKUP(Table1[[#This Row],[LastName]]&amp;"."&amp;Table1[[#This Row],[FirstName]],Fencers!C:H,6,FALSE)</f>
        <v>Womens</v>
      </c>
      <c r="I6" s="5" t="str">
        <f>VLOOKUP(Table1[[#This Row],[LastName]]&amp;"."&amp;Table1[[#This Row],[FirstName]],Fencers!C:G,4,FALSE)</f>
        <v>F4A</v>
      </c>
      <c r="J6" s="5" t="str">
        <f>VLOOKUP(Table1[[#This Row],[LastName]]&amp;"."&amp;Table1[[#This Row],[FirstName]],Fencers!C:H,5,FALSE)</f>
        <v>AU</v>
      </c>
      <c r="K6" s="4">
        <f>VLOOKUP(Table1[[#This Row],[LastName]]&amp;"."&amp;Table1[[#This Row],[FirstName]],Fencers!C:G,3,FALSE)</f>
        <v>9</v>
      </c>
      <c r="L6" s="10">
        <v>0</v>
      </c>
      <c r="M6" s="6">
        <f>IF(Table1[[#This Row],[Rank]]="Cancelled",1,IF(Table1[[#This Row],[Rank]]&gt;32,0,IF(L6=0,VLOOKUP(C6,'Ranking Values'!A:C,2,FALSE),VLOOKUP(C6,'Ranking Values'!A:C,3,FALSE))))</f>
        <v>9</v>
      </c>
    </row>
    <row r="7" spans="1:13" x14ac:dyDescent="0.25">
      <c r="A7" s="15" t="s">
        <v>288</v>
      </c>
      <c r="B7" s="15" t="s">
        <v>289</v>
      </c>
      <c r="C7" s="3">
        <v>1</v>
      </c>
      <c r="D7" s="8">
        <v>43891</v>
      </c>
      <c r="E7" s="9" t="s">
        <v>292</v>
      </c>
      <c r="F7" t="s">
        <v>299</v>
      </c>
      <c r="G7" t="s">
        <v>294</v>
      </c>
      <c r="H7" s="6" t="str">
        <f>VLOOKUP(Table1[[#This Row],[LastName]]&amp;"."&amp;Table1[[#This Row],[FirstName]],Fencers!C:H,6,FALSE)</f>
        <v>Mens</v>
      </c>
      <c r="I7" s="5" t="str">
        <f>VLOOKUP(Table1[[#This Row],[LastName]]&amp;"."&amp;Table1[[#This Row],[FirstName]],Fencers!C:G,4,FALSE)</f>
        <v>ASC</v>
      </c>
      <c r="J7" s="5" t="str">
        <f>VLOOKUP(Table1[[#This Row],[LastName]]&amp;"."&amp;Table1[[#This Row],[FirstName]],Fencers!C:H,5,FALSE)</f>
        <v>AU</v>
      </c>
      <c r="K7" s="4">
        <f>VLOOKUP(Table1[[#This Row],[LastName]]&amp;"."&amp;Table1[[#This Row],[FirstName]],Fencers!C:G,3,FALSE)</f>
        <v>9</v>
      </c>
      <c r="L7" s="10">
        <v>0</v>
      </c>
      <c r="M7" s="6">
        <f>IF(Table1[[#This Row],[Rank]]="Cancelled",1,IF(Table1[[#This Row],[Rank]]&gt;32,0,IF(L7=0,VLOOKUP(C7,'Ranking Values'!A:C,2,FALSE),VLOOKUP(C7,'Ranking Values'!A:C,3,FALSE))))</f>
        <v>10</v>
      </c>
    </row>
    <row r="8" spans="1:13" x14ac:dyDescent="0.25">
      <c r="A8" s="15" t="s">
        <v>111</v>
      </c>
      <c r="B8" s="15" t="s">
        <v>148</v>
      </c>
      <c r="C8" s="3">
        <v>2</v>
      </c>
      <c r="D8" s="8">
        <v>43891</v>
      </c>
      <c r="E8" s="9" t="s">
        <v>292</v>
      </c>
      <c r="F8" t="s">
        <v>299</v>
      </c>
      <c r="G8" t="s">
        <v>294</v>
      </c>
      <c r="H8" s="6" t="str">
        <f>VLOOKUP(Table1[[#This Row],[LastName]]&amp;"."&amp;Table1[[#This Row],[FirstName]],Fencers!C:H,6,FALSE)</f>
        <v>Mens</v>
      </c>
      <c r="I8" s="5" t="str">
        <f>VLOOKUP(Table1[[#This Row],[LastName]]&amp;"."&amp;Table1[[#This Row],[FirstName]],Fencers!C:G,4,FALSE)</f>
        <v>ASC</v>
      </c>
      <c r="J8" s="5" t="str">
        <f>VLOOKUP(Table1[[#This Row],[LastName]]&amp;"."&amp;Table1[[#This Row],[FirstName]],Fencers!C:H,5,FALSE)</f>
        <v>AU</v>
      </c>
      <c r="K8" s="4">
        <f>VLOOKUP(Table1[[#This Row],[LastName]]&amp;"."&amp;Table1[[#This Row],[FirstName]],Fencers!C:G,3,FALSE)</f>
        <v>9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9</v>
      </c>
    </row>
    <row r="9" spans="1:13" x14ac:dyDescent="0.25">
      <c r="A9" s="15" t="s">
        <v>255</v>
      </c>
      <c r="B9" s="15" t="s">
        <v>256</v>
      </c>
      <c r="C9" s="3">
        <v>3</v>
      </c>
      <c r="D9" s="8">
        <v>43891</v>
      </c>
      <c r="E9" s="9" t="s">
        <v>292</v>
      </c>
      <c r="F9" t="s">
        <v>299</v>
      </c>
      <c r="G9" t="s">
        <v>294</v>
      </c>
      <c r="H9" s="6" t="str">
        <f>VLOOKUP(Table1[[#This Row],[LastName]]&amp;"."&amp;Table1[[#This Row],[FirstName]],Fencers!C:H,6,FALSE)</f>
        <v>Mens</v>
      </c>
      <c r="I9" s="5" t="str">
        <f>VLOOKUP(Table1[[#This Row],[LastName]]&amp;"."&amp;Table1[[#This Row],[FirstName]],Fencers!C:G,4,FALSE)</f>
        <v>AHFC</v>
      </c>
      <c r="J9" s="5" t="str">
        <f>VLOOKUP(Table1[[#This Row],[LastName]]&amp;"."&amp;Table1[[#This Row],[FirstName]],Fencers!C:H,5,FALSE)</f>
        <v>AU</v>
      </c>
      <c r="K9" s="4">
        <f>VLOOKUP(Table1[[#This Row],[LastName]]&amp;"."&amp;Table1[[#This Row],[FirstName]],Fencers!C:G,3,FALSE)</f>
        <v>9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8</v>
      </c>
    </row>
    <row r="10" spans="1:13" x14ac:dyDescent="0.25">
      <c r="A10" s="15" t="s">
        <v>129</v>
      </c>
      <c r="B10" s="15" t="s">
        <v>142</v>
      </c>
      <c r="C10" s="3">
        <v>1</v>
      </c>
      <c r="D10" s="8">
        <v>43891</v>
      </c>
      <c r="E10" s="9" t="s">
        <v>292</v>
      </c>
      <c r="F10" t="s">
        <v>299</v>
      </c>
      <c r="G10" t="s">
        <v>294</v>
      </c>
      <c r="H10" s="6" t="str">
        <f>VLOOKUP(Table1[[#This Row],[LastName]]&amp;"."&amp;Table1[[#This Row],[FirstName]],Fencers!C:H,6,FALSE)</f>
        <v>Womens</v>
      </c>
      <c r="I10" s="5" t="str">
        <f>VLOOKUP(Table1[[#This Row],[LastName]]&amp;"."&amp;Table1[[#This Row],[FirstName]],Fencers!C:G,4,FALSE)</f>
        <v>ASC</v>
      </c>
      <c r="J10" s="5" t="str">
        <f>VLOOKUP(Table1[[#This Row],[LastName]]&amp;"."&amp;Table1[[#This Row],[FirstName]],Fencers!C:H,5,FALSE)</f>
        <v>AU</v>
      </c>
      <c r="K10" s="4">
        <f>VLOOKUP(Table1[[#This Row],[LastName]]&amp;"."&amp;Table1[[#This Row],[FirstName]],Fencers!C:G,3,FALSE)</f>
        <v>10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10</v>
      </c>
    </row>
    <row r="11" spans="1:13" x14ac:dyDescent="0.25">
      <c r="A11" s="15" t="s">
        <v>152</v>
      </c>
      <c r="B11" s="15" t="s">
        <v>158</v>
      </c>
      <c r="C11" s="3">
        <v>2</v>
      </c>
      <c r="D11" s="8">
        <v>43891</v>
      </c>
      <c r="E11" s="9" t="s">
        <v>292</v>
      </c>
      <c r="F11" t="s">
        <v>299</v>
      </c>
      <c r="G11" t="s">
        <v>294</v>
      </c>
      <c r="H11" s="6" t="str">
        <f>VLOOKUP(Table1[[#This Row],[LastName]]&amp;"."&amp;Table1[[#This Row],[FirstName]],Fencers!C:H,6,FALSE)</f>
        <v>Womens</v>
      </c>
      <c r="I11" s="5" t="str">
        <f>VLOOKUP(Table1[[#This Row],[LastName]]&amp;"."&amp;Table1[[#This Row],[FirstName]],Fencers!C:G,4,FALSE)</f>
        <v>ASC</v>
      </c>
      <c r="J11" s="5" t="str">
        <f>VLOOKUP(Table1[[#This Row],[LastName]]&amp;"."&amp;Table1[[#This Row],[FirstName]],Fencers!C:H,5,FALSE)</f>
        <v>AU</v>
      </c>
      <c r="K11" s="4">
        <f>VLOOKUP(Table1[[#This Row],[LastName]]&amp;"."&amp;Table1[[#This Row],[FirstName]],Fencers!C:G,3,FALSE)</f>
        <v>10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9</v>
      </c>
    </row>
    <row r="12" spans="1:13" x14ac:dyDescent="0.25">
      <c r="A12" s="15" t="s">
        <v>178</v>
      </c>
      <c r="B12" s="15" t="s">
        <v>181</v>
      </c>
      <c r="C12" s="3">
        <v>3</v>
      </c>
      <c r="D12" s="8">
        <v>43891</v>
      </c>
      <c r="E12" s="9" t="s">
        <v>292</v>
      </c>
      <c r="F12" t="s">
        <v>299</v>
      </c>
      <c r="G12" t="s">
        <v>294</v>
      </c>
      <c r="H12" s="6" t="str">
        <f>VLOOKUP(Table1[[#This Row],[LastName]]&amp;"."&amp;Table1[[#This Row],[FirstName]],Fencers!C:H,6,FALSE)</f>
        <v>Womens</v>
      </c>
      <c r="I12" s="5" t="str">
        <f>VLOOKUP(Table1[[#This Row],[LastName]]&amp;"."&amp;Table1[[#This Row],[FirstName]],Fencers!C:G,4,FALSE)</f>
        <v>ASC</v>
      </c>
      <c r="J12" s="5" t="str">
        <f>VLOOKUP(Table1[[#This Row],[LastName]]&amp;"."&amp;Table1[[#This Row],[FirstName]],Fencers!C:H,5,FALSE)</f>
        <v>AU</v>
      </c>
      <c r="K12" s="4">
        <f>VLOOKUP(Table1[[#This Row],[LastName]]&amp;"."&amp;Table1[[#This Row],[FirstName]],Fencers!C:G,3,FALSE)</f>
        <v>8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8</v>
      </c>
    </row>
    <row r="13" spans="1:13" x14ac:dyDescent="0.25">
      <c r="A13" t="s">
        <v>130</v>
      </c>
      <c r="B13" t="s">
        <v>143</v>
      </c>
      <c r="C13" s="3">
        <v>1</v>
      </c>
      <c r="D13" s="8">
        <v>43891</v>
      </c>
      <c r="E13" s="9" t="s">
        <v>292</v>
      </c>
      <c r="F13" t="s">
        <v>295</v>
      </c>
      <c r="G13" t="s">
        <v>296</v>
      </c>
      <c r="H13" s="6" t="str">
        <f>VLOOKUP(Table1[[#This Row],[LastName]]&amp;"."&amp;Table1[[#This Row],[FirstName]],Fencers!C:H,6,FALSE)</f>
        <v>Mens</v>
      </c>
      <c r="I13" s="5" t="str">
        <f>VLOOKUP(Table1[[#This Row],[LastName]]&amp;"."&amp;Table1[[#This Row],[FirstName]],Fencers!C:G,4,FALSE)</f>
        <v>ASC</v>
      </c>
      <c r="J13" s="5" t="str">
        <f>VLOOKUP(Table1[[#This Row],[LastName]]&amp;"."&amp;Table1[[#This Row],[FirstName]],Fencers!C:H,5,FALSE)</f>
        <v>AU</v>
      </c>
      <c r="K13" s="4">
        <f>VLOOKUP(Table1[[#This Row],[LastName]]&amp;"."&amp;Table1[[#This Row],[FirstName]],Fencers!C:G,3,FALSE)</f>
        <v>12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10</v>
      </c>
    </row>
    <row r="14" spans="1:13" x14ac:dyDescent="0.25">
      <c r="A14" t="s">
        <v>34</v>
      </c>
      <c r="B14" t="s">
        <v>93</v>
      </c>
      <c r="C14" s="7">
        <v>2</v>
      </c>
      <c r="D14" s="8">
        <v>43891</v>
      </c>
      <c r="E14" s="9" t="s">
        <v>292</v>
      </c>
      <c r="F14" t="s">
        <v>295</v>
      </c>
      <c r="G14" t="s">
        <v>296</v>
      </c>
      <c r="H14" s="6" t="str">
        <f>VLOOKUP(Table1[[#This Row],[LastName]]&amp;"."&amp;Table1[[#This Row],[FirstName]],Fencers!C:H,6,FALSE)</f>
        <v>Mens</v>
      </c>
      <c r="I14" s="5" t="str">
        <f>VLOOKUP(Table1[[#This Row],[LastName]]&amp;"."&amp;Table1[[#This Row],[FirstName]],Fencers!C:G,4,FALSE)</f>
        <v>AHFC</v>
      </c>
      <c r="J14" s="5" t="str">
        <f>VLOOKUP(Table1[[#This Row],[LastName]]&amp;"."&amp;Table1[[#This Row],[FirstName]],Fencers!C:H,5,FALSE)</f>
        <v>AU</v>
      </c>
      <c r="K14" s="4">
        <f>VLOOKUP(Table1[[#This Row],[LastName]]&amp;"."&amp;Table1[[#This Row],[FirstName]],Fencers!C:G,3,FALSE)</f>
        <v>12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9</v>
      </c>
    </row>
    <row r="15" spans="1:13" x14ac:dyDescent="0.25">
      <c r="A15" t="s">
        <v>197</v>
      </c>
      <c r="B15" t="s">
        <v>56</v>
      </c>
      <c r="C15" s="3">
        <v>3</v>
      </c>
      <c r="D15" s="8">
        <v>43891</v>
      </c>
      <c r="E15" s="9" t="s">
        <v>292</v>
      </c>
      <c r="F15" t="s">
        <v>295</v>
      </c>
      <c r="G15" t="s">
        <v>296</v>
      </c>
      <c r="H15" s="6" t="str">
        <f>VLOOKUP(Table1[[#This Row],[LastName]]&amp;"."&amp;Table1[[#This Row],[FirstName]],Fencers!C:H,6,FALSE)</f>
        <v>Mens</v>
      </c>
      <c r="I15" s="5" t="str">
        <f>VLOOKUP(Table1[[#This Row],[LastName]]&amp;"."&amp;Table1[[#This Row],[FirstName]],Fencers!C:G,4,FALSE)</f>
        <v>ASC</v>
      </c>
      <c r="J15" s="5" t="str">
        <f>VLOOKUP(Table1[[#This Row],[LastName]]&amp;"."&amp;Table1[[#This Row],[FirstName]],Fencers!C:H,5,FALSE)</f>
        <v>AU</v>
      </c>
      <c r="K15" s="4">
        <f>VLOOKUP(Table1[[#This Row],[LastName]]&amp;"."&amp;Table1[[#This Row],[FirstName]],Fencers!C:G,3,FALSE)</f>
        <v>12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8</v>
      </c>
    </row>
    <row r="16" spans="1:13" x14ac:dyDescent="0.25">
      <c r="A16" t="s">
        <v>131</v>
      </c>
      <c r="B16" t="s">
        <v>144</v>
      </c>
      <c r="C16" s="7">
        <v>3</v>
      </c>
      <c r="D16" s="8">
        <v>43891</v>
      </c>
      <c r="E16" s="9" t="s">
        <v>292</v>
      </c>
      <c r="F16" t="s">
        <v>295</v>
      </c>
      <c r="G16" t="s">
        <v>296</v>
      </c>
      <c r="H16" s="6" t="str">
        <f>VLOOKUP(Table1[[#This Row],[LastName]]&amp;"."&amp;Table1[[#This Row],[FirstName]],Fencers!C:H,6,FALSE)</f>
        <v>Mens</v>
      </c>
      <c r="I16" s="5" t="str">
        <f>VLOOKUP(Table1[[#This Row],[LastName]]&amp;"."&amp;Table1[[#This Row],[FirstName]],Fencers!C:G,4,FALSE)</f>
        <v>ASC</v>
      </c>
      <c r="J16" s="5" t="str">
        <f>VLOOKUP(Table1[[#This Row],[LastName]]&amp;"."&amp;Table1[[#This Row],[FirstName]],Fencers!C:H,5,FALSE)</f>
        <v>AU</v>
      </c>
      <c r="K16" s="4">
        <f>VLOOKUP(Table1[[#This Row],[LastName]]&amp;"."&amp;Table1[[#This Row],[FirstName]],Fencers!C:G,3,FALSE)</f>
        <v>11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8</v>
      </c>
    </row>
    <row r="17" spans="1:13" x14ac:dyDescent="0.25">
      <c r="A17" t="s">
        <v>126</v>
      </c>
      <c r="B17" t="s">
        <v>139</v>
      </c>
      <c r="C17" s="7">
        <v>1</v>
      </c>
      <c r="D17" s="8">
        <v>43891</v>
      </c>
      <c r="E17" s="9" t="s">
        <v>292</v>
      </c>
      <c r="F17" t="s">
        <v>295</v>
      </c>
      <c r="G17" t="s">
        <v>296</v>
      </c>
      <c r="H17" s="6" t="str">
        <f>VLOOKUP(Table1[[#This Row],[LastName]]&amp;"."&amp;Table1[[#This Row],[FirstName]],Fencers!C:H,6,FALSE)</f>
        <v>Womens</v>
      </c>
      <c r="I17" s="5" t="str">
        <f>VLOOKUP(Table1[[#This Row],[LastName]]&amp;"."&amp;Table1[[#This Row],[FirstName]],Fencers!C:G,4,FALSE)</f>
        <v>ASC</v>
      </c>
      <c r="J17" s="5" t="str">
        <f>VLOOKUP(Table1[[#This Row],[LastName]]&amp;"."&amp;Table1[[#This Row],[FirstName]],Fencers!C:H,5,FALSE)</f>
        <v>AU</v>
      </c>
      <c r="K17" s="4">
        <f>VLOOKUP(Table1[[#This Row],[LastName]]&amp;"."&amp;Table1[[#This Row],[FirstName]],Fencers!C:G,3,FALSE)</f>
        <v>12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10</v>
      </c>
    </row>
    <row r="18" spans="1:13" x14ac:dyDescent="0.25">
      <c r="A18" t="s">
        <v>297</v>
      </c>
      <c r="B18" t="s">
        <v>298</v>
      </c>
      <c r="C18" s="7">
        <v>2</v>
      </c>
      <c r="D18" s="8">
        <v>43891</v>
      </c>
      <c r="E18" s="9" t="s">
        <v>292</v>
      </c>
      <c r="F18" t="s">
        <v>295</v>
      </c>
      <c r="G18" t="s">
        <v>296</v>
      </c>
      <c r="H18" s="6" t="str">
        <f>VLOOKUP(Table1[[#This Row],[LastName]]&amp;"."&amp;Table1[[#This Row],[FirstName]],Fencers!C:H,6,FALSE)</f>
        <v>Womens</v>
      </c>
      <c r="I18" s="5" t="str">
        <f>VLOOKUP(Table1[[#This Row],[LastName]]&amp;"."&amp;Table1[[#This Row],[FirstName]],Fencers!C:G,4,FALSE)</f>
        <v>F4A</v>
      </c>
      <c r="J18" s="5" t="str">
        <f>VLOOKUP(Table1[[#This Row],[LastName]]&amp;"."&amp;Table1[[#This Row],[FirstName]],Fencers!C:H,5,FALSE)</f>
        <v>AU</v>
      </c>
      <c r="K18" s="4">
        <f>VLOOKUP(Table1[[#This Row],[LastName]]&amp;"."&amp;Table1[[#This Row],[FirstName]],Fencers!C:G,3,FALSE)</f>
        <v>13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9</v>
      </c>
    </row>
    <row r="19" spans="1:13" x14ac:dyDescent="0.25">
      <c r="A19" t="s">
        <v>128</v>
      </c>
      <c r="B19" t="s">
        <v>141</v>
      </c>
      <c r="C19" s="7">
        <v>3</v>
      </c>
      <c r="D19" s="8">
        <v>43891</v>
      </c>
      <c r="E19" s="9" t="s">
        <v>292</v>
      </c>
      <c r="F19" t="s">
        <v>295</v>
      </c>
      <c r="G19" t="s">
        <v>296</v>
      </c>
      <c r="H19" s="6" t="str">
        <f>VLOOKUP(Table1[[#This Row],[LastName]]&amp;"."&amp;Table1[[#This Row],[FirstName]],Fencers!C:H,6,FALSE)</f>
        <v>Womens</v>
      </c>
      <c r="I19" s="5" t="str">
        <f>VLOOKUP(Table1[[#This Row],[LastName]]&amp;"."&amp;Table1[[#This Row],[FirstName]],Fencers!C:G,4,FALSE)</f>
        <v>F4A</v>
      </c>
      <c r="J19" s="5" t="str">
        <f>VLOOKUP(Table1[[#This Row],[LastName]]&amp;"."&amp;Table1[[#This Row],[FirstName]],Fencers!C:H,5,FALSE)</f>
        <v>AU</v>
      </c>
      <c r="K19" s="4">
        <f>VLOOKUP(Table1[[#This Row],[LastName]]&amp;"."&amp;Table1[[#This Row],[FirstName]],Fencers!C:G,3,FALSE)</f>
        <v>9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8</v>
      </c>
    </row>
    <row r="20" spans="1:13" x14ac:dyDescent="0.25">
      <c r="A20" t="s">
        <v>196</v>
      </c>
      <c r="B20" t="s">
        <v>192</v>
      </c>
      <c r="C20" s="7">
        <v>3</v>
      </c>
      <c r="D20" s="8">
        <v>43891</v>
      </c>
      <c r="E20" s="9" t="s">
        <v>292</v>
      </c>
      <c r="F20" t="s">
        <v>295</v>
      </c>
      <c r="G20" t="s">
        <v>296</v>
      </c>
      <c r="H20" s="6" t="str">
        <f>VLOOKUP(Table1[[#This Row],[LastName]]&amp;"."&amp;Table1[[#This Row],[FirstName]],Fencers!C:H,6,FALSE)</f>
        <v>Womens</v>
      </c>
      <c r="I20" s="5" t="str">
        <f>VLOOKUP(Table1[[#This Row],[LastName]]&amp;"."&amp;Table1[[#This Row],[FirstName]],Fencers!C:G,4,FALSE)</f>
        <v>F4A</v>
      </c>
      <c r="J20" s="5" t="str">
        <f>VLOOKUP(Table1[[#This Row],[LastName]]&amp;"."&amp;Table1[[#This Row],[FirstName]],Fencers!C:H,5,FALSE)</f>
        <v>AU</v>
      </c>
      <c r="K20" s="4">
        <f>VLOOKUP(Table1[[#This Row],[LastName]]&amp;"."&amp;Table1[[#This Row],[FirstName]],Fencers!C:G,3,FALSE)</f>
        <v>12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8</v>
      </c>
    </row>
    <row r="21" spans="1:13" x14ac:dyDescent="0.25">
      <c r="A21" s="15" t="s">
        <v>88</v>
      </c>
      <c r="B21" s="15" t="s">
        <v>90</v>
      </c>
      <c r="C21" s="3">
        <v>1</v>
      </c>
      <c r="D21" s="8">
        <v>43891</v>
      </c>
      <c r="E21" s="9" t="s">
        <v>292</v>
      </c>
      <c r="F21" t="s">
        <v>295</v>
      </c>
      <c r="G21" t="s">
        <v>294</v>
      </c>
      <c r="H21" s="6" t="str">
        <f>VLOOKUP(Table1[[#This Row],[LastName]]&amp;"."&amp;Table1[[#This Row],[FirstName]],Fencers!C:H,6,FALSE)</f>
        <v>Mens</v>
      </c>
      <c r="I21" s="5" t="str">
        <f>VLOOKUP(Table1[[#This Row],[LastName]]&amp;"."&amp;Table1[[#This Row],[FirstName]],Fencers!C:G,4,FALSE)</f>
        <v>AHFC</v>
      </c>
      <c r="J21" s="5" t="str">
        <f>VLOOKUP(Table1[[#This Row],[LastName]]&amp;"."&amp;Table1[[#This Row],[FirstName]],Fencers!C:H,5,FALSE)</f>
        <v>AU</v>
      </c>
      <c r="K21" s="4">
        <f>VLOOKUP(Table1[[#This Row],[LastName]]&amp;"."&amp;Table1[[#This Row],[FirstName]],Fencers!C:G,3,FALSE)</f>
        <v>12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10</v>
      </c>
    </row>
    <row r="22" spans="1:13" x14ac:dyDescent="0.25">
      <c r="A22" s="15" t="s">
        <v>65</v>
      </c>
      <c r="B22" s="15" t="s">
        <v>69</v>
      </c>
      <c r="C22" s="3">
        <v>2</v>
      </c>
      <c r="D22" s="8">
        <v>43891</v>
      </c>
      <c r="E22" s="9" t="s">
        <v>292</v>
      </c>
      <c r="F22" t="s">
        <v>295</v>
      </c>
      <c r="G22" t="s">
        <v>294</v>
      </c>
      <c r="H22" s="6" t="str">
        <f>VLOOKUP(Table1[[#This Row],[LastName]]&amp;"."&amp;Table1[[#This Row],[FirstName]],Fencers!C:H,6,FALSE)</f>
        <v>Mens</v>
      </c>
      <c r="I22" s="5" t="str">
        <f>VLOOKUP(Table1[[#This Row],[LastName]]&amp;"."&amp;Table1[[#This Row],[FirstName]],Fencers!C:G,4,FALSE)</f>
        <v>CSFC</v>
      </c>
      <c r="J22" s="5" t="str">
        <f>VLOOKUP(Table1[[#This Row],[LastName]]&amp;"."&amp;Table1[[#This Row],[FirstName]],Fencers!C:H,5,FALSE)</f>
        <v>AU</v>
      </c>
      <c r="K22" s="4">
        <f>VLOOKUP(Table1[[#This Row],[LastName]]&amp;"."&amp;Table1[[#This Row],[FirstName]],Fencers!C:G,3,FALSE)</f>
        <v>12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9</v>
      </c>
    </row>
    <row r="23" spans="1:13" x14ac:dyDescent="0.25">
      <c r="A23" s="15" t="s">
        <v>122</v>
      </c>
      <c r="B23" s="15" t="s">
        <v>136</v>
      </c>
      <c r="C23" s="3">
        <v>3</v>
      </c>
      <c r="D23" s="8">
        <v>43891</v>
      </c>
      <c r="E23" s="9" t="s">
        <v>292</v>
      </c>
      <c r="F23" t="s">
        <v>295</v>
      </c>
      <c r="G23" t="s">
        <v>294</v>
      </c>
      <c r="H23" s="6" t="str">
        <f>VLOOKUP(Table1[[#This Row],[LastName]]&amp;"."&amp;Table1[[#This Row],[FirstName]],Fencers!C:H,6,FALSE)</f>
        <v>Mens</v>
      </c>
      <c r="I23" s="5" t="str">
        <f>VLOOKUP(Table1[[#This Row],[LastName]]&amp;"."&amp;Table1[[#This Row],[FirstName]],Fencers!C:G,4,FALSE)</f>
        <v>ASC</v>
      </c>
      <c r="J23" s="5" t="str">
        <f>VLOOKUP(Table1[[#This Row],[LastName]]&amp;"."&amp;Table1[[#This Row],[FirstName]],Fencers!C:H,5,FALSE)</f>
        <v>AU</v>
      </c>
      <c r="K23" s="4">
        <f>VLOOKUP(Table1[[#This Row],[LastName]]&amp;"."&amp;Table1[[#This Row],[FirstName]],Fencers!C:G,3,FALSE)</f>
        <v>12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8</v>
      </c>
    </row>
    <row r="24" spans="1:13" x14ac:dyDescent="0.25">
      <c r="A24" s="15" t="s">
        <v>111</v>
      </c>
      <c r="B24" s="15" t="s">
        <v>148</v>
      </c>
      <c r="C24" s="3">
        <v>5</v>
      </c>
      <c r="D24" s="8">
        <v>43891</v>
      </c>
      <c r="E24" s="9" t="s">
        <v>292</v>
      </c>
      <c r="F24" t="s">
        <v>295</v>
      </c>
      <c r="G24" t="s">
        <v>294</v>
      </c>
      <c r="H24" s="6" t="str">
        <f>VLOOKUP(Table1[[#This Row],[LastName]]&amp;"."&amp;Table1[[#This Row],[FirstName]],Fencers!C:H,6,FALSE)</f>
        <v>Mens</v>
      </c>
      <c r="I24" s="5" t="str">
        <f>VLOOKUP(Table1[[#This Row],[LastName]]&amp;"."&amp;Table1[[#This Row],[FirstName]],Fencers!C:G,4,FALSE)</f>
        <v>ASC</v>
      </c>
      <c r="J24" s="5" t="str">
        <f>VLOOKUP(Table1[[#This Row],[LastName]]&amp;"."&amp;Table1[[#This Row],[FirstName]],Fencers!C:H,5,FALSE)</f>
        <v>AU</v>
      </c>
      <c r="K24" s="4">
        <f>VLOOKUP(Table1[[#This Row],[LastName]]&amp;"."&amp;Table1[[#This Row],[FirstName]],Fencers!C:G,3,FALSE)</f>
        <v>9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6</v>
      </c>
    </row>
    <row r="25" spans="1:13" x14ac:dyDescent="0.25">
      <c r="A25" s="15" t="s">
        <v>120</v>
      </c>
      <c r="B25" s="15" t="s">
        <v>121</v>
      </c>
      <c r="C25" s="3">
        <v>3</v>
      </c>
      <c r="D25" s="8">
        <v>43891</v>
      </c>
      <c r="E25" s="9" t="s">
        <v>292</v>
      </c>
      <c r="F25" t="s">
        <v>295</v>
      </c>
      <c r="G25" t="s">
        <v>294</v>
      </c>
      <c r="H25" s="6" t="str">
        <f>VLOOKUP(Table1[[#This Row],[LastName]]&amp;"."&amp;Table1[[#This Row],[FirstName]],Fencers!C:H,6,FALSE)</f>
        <v>Womens</v>
      </c>
      <c r="I25" s="5" t="str">
        <f>VLOOKUP(Table1[[#This Row],[LastName]]&amp;"."&amp;Table1[[#This Row],[FirstName]],Fencers!C:G,4,FALSE)</f>
        <v>AHFC</v>
      </c>
      <c r="J25" s="5" t="str">
        <f>VLOOKUP(Table1[[#This Row],[LastName]]&amp;"."&amp;Table1[[#This Row],[FirstName]],Fencers!C:H,5,FALSE)</f>
        <v>AU</v>
      </c>
      <c r="K25" s="4">
        <f>VLOOKUP(Table1[[#This Row],[LastName]]&amp;"."&amp;Table1[[#This Row],[FirstName]],Fencers!C:G,3,FALSE)</f>
        <v>12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8</v>
      </c>
    </row>
    <row r="26" spans="1:13" x14ac:dyDescent="0.25">
      <c r="A26" s="15" t="s">
        <v>102</v>
      </c>
      <c r="B26" s="15" t="s">
        <v>84</v>
      </c>
      <c r="C26" s="3">
        <v>1</v>
      </c>
      <c r="D26" s="8">
        <v>43891</v>
      </c>
      <c r="E26" s="9" t="s">
        <v>292</v>
      </c>
      <c r="F26" t="s">
        <v>293</v>
      </c>
      <c r="G26" t="s">
        <v>296</v>
      </c>
      <c r="H26" s="6" t="str">
        <f>VLOOKUP(Table1[[#This Row],[LastName]]&amp;"."&amp;Table1[[#This Row],[FirstName]],Fencers!C:H,6,FALSE)</f>
        <v>Mens</v>
      </c>
      <c r="I26" s="5" t="str">
        <f>VLOOKUP(Table1[[#This Row],[LastName]]&amp;"."&amp;Table1[[#This Row],[FirstName]],Fencers!C:G,4,FALSE)</f>
        <v>AHFC</v>
      </c>
      <c r="J26" s="5" t="str">
        <f>VLOOKUP(Table1[[#This Row],[LastName]]&amp;"."&amp;Table1[[#This Row],[FirstName]],Fencers!C:H,5,FALSE)</f>
        <v>AU</v>
      </c>
      <c r="K26" s="4">
        <f>VLOOKUP(Table1[[#This Row],[LastName]]&amp;"."&amp;Table1[[#This Row],[FirstName]],Fencers!C:G,3,FALSE)</f>
        <v>13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10</v>
      </c>
    </row>
    <row r="27" spans="1:13" x14ac:dyDescent="0.25">
      <c r="A27" s="15" t="s">
        <v>34</v>
      </c>
      <c r="B27" s="15" t="s">
        <v>93</v>
      </c>
      <c r="C27" s="3">
        <v>2</v>
      </c>
      <c r="D27" s="8">
        <v>43891</v>
      </c>
      <c r="E27" s="9" t="s">
        <v>292</v>
      </c>
      <c r="F27" t="s">
        <v>293</v>
      </c>
      <c r="G27" t="s">
        <v>296</v>
      </c>
      <c r="H27" s="6" t="str">
        <f>VLOOKUP(Table1[[#This Row],[LastName]]&amp;"."&amp;Table1[[#This Row],[FirstName]],Fencers!C:H,6,FALSE)</f>
        <v>Mens</v>
      </c>
      <c r="I27" s="5" t="str">
        <f>VLOOKUP(Table1[[#This Row],[LastName]]&amp;"."&amp;Table1[[#This Row],[FirstName]],Fencers!C:G,4,FALSE)</f>
        <v>AHFC</v>
      </c>
      <c r="J27" s="5" t="str">
        <f>VLOOKUP(Table1[[#This Row],[LastName]]&amp;"."&amp;Table1[[#This Row],[FirstName]],Fencers!C:H,5,FALSE)</f>
        <v>AU</v>
      </c>
      <c r="K27" s="4">
        <f>VLOOKUP(Table1[[#This Row],[LastName]]&amp;"."&amp;Table1[[#This Row],[FirstName]],Fencers!C:G,3,FALSE)</f>
        <v>12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9</v>
      </c>
    </row>
    <row r="28" spans="1:13" x14ac:dyDescent="0.25">
      <c r="A28" s="15" t="s">
        <v>130</v>
      </c>
      <c r="B28" s="15" t="s">
        <v>143</v>
      </c>
      <c r="C28" s="3">
        <v>3</v>
      </c>
      <c r="D28" s="8">
        <v>43891</v>
      </c>
      <c r="E28" s="9" t="s">
        <v>292</v>
      </c>
      <c r="F28" t="s">
        <v>293</v>
      </c>
      <c r="G28" t="s">
        <v>296</v>
      </c>
      <c r="H28" s="6" t="str">
        <f>VLOOKUP(Table1[[#This Row],[LastName]]&amp;"."&amp;Table1[[#This Row],[FirstName]],Fencers!C:H,6,FALSE)</f>
        <v>Mens</v>
      </c>
      <c r="I28" s="5" t="str">
        <f>VLOOKUP(Table1[[#This Row],[LastName]]&amp;"."&amp;Table1[[#This Row],[FirstName]],Fencers!C:G,4,FALSE)</f>
        <v>ASC</v>
      </c>
      <c r="J28" s="5" t="str">
        <f>VLOOKUP(Table1[[#This Row],[LastName]]&amp;"."&amp;Table1[[#This Row],[FirstName]],Fencers!C:H,5,FALSE)</f>
        <v>AU</v>
      </c>
      <c r="K28" s="4">
        <f>VLOOKUP(Table1[[#This Row],[LastName]]&amp;"."&amp;Table1[[#This Row],[FirstName]],Fencers!C:G,3,FALSE)</f>
        <v>12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8</v>
      </c>
    </row>
    <row r="29" spans="1:13" x14ac:dyDescent="0.25">
      <c r="A29" s="15" t="s">
        <v>126</v>
      </c>
      <c r="B29" s="15" t="s">
        <v>139</v>
      </c>
      <c r="C29" s="3">
        <v>1</v>
      </c>
      <c r="D29" s="8">
        <v>43891</v>
      </c>
      <c r="E29" s="9" t="s">
        <v>292</v>
      </c>
      <c r="F29" t="s">
        <v>293</v>
      </c>
      <c r="G29" t="s">
        <v>296</v>
      </c>
      <c r="H29" s="6" t="str">
        <f>VLOOKUP(Table1[[#This Row],[LastName]]&amp;"."&amp;Table1[[#This Row],[FirstName]],Fencers!C:H,6,FALSE)</f>
        <v>Womens</v>
      </c>
      <c r="I29" s="5" t="str">
        <f>VLOOKUP(Table1[[#This Row],[LastName]]&amp;"."&amp;Table1[[#This Row],[FirstName]],Fencers!C:G,4,FALSE)</f>
        <v>ASC</v>
      </c>
      <c r="J29" s="5" t="str">
        <f>VLOOKUP(Table1[[#This Row],[LastName]]&amp;"."&amp;Table1[[#This Row],[FirstName]],Fencers!C:H,5,FALSE)</f>
        <v>AU</v>
      </c>
      <c r="K29" s="4">
        <f>VLOOKUP(Table1[[#This Row],[LastName]]&amp;"."&amp;Table1[[#This Row],[FirstName]],Fencers!C:G,3,FALSE)</f>
        <v>12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10</v>
      </c>
    </row>
    <row r="30" spans="1:13" x14ac:dyDescent="0.25">
      <c r="A30" s="15" t="s">
        <v>128</v>
      </c>
      <c r="B30" s="15" t="s">
        <v>241</v>
      </c>
      <c r="C30" s="3">
        <v>2</v>
      </c>
      <c r="D30" s="8">
        <v>43891</v>
      </c>
      <c r="E30" s="9" t="s">
        <v>292</v>
      </c>
      <c r="F30" t="s">
        <v>293</v>
      </c>
      <c r="G30" t="s">
        <v>296</v>
      </c>
      <c r="H30" s="6" t="str">
        <f>VLOOKUP(Table1[[#This Row],[LastName]]&amp;"."&amp;Table1[[#This Row],[FirstName]],Fencers!C:H,6,FALSE)</f>
        <v>Womens</v>
      </c>
      <c r="I30" s="5" t="str">
        <f>VLOOKUP(Table1[[#This Row],[LastName]]&amp;"."&amp;Table1[[#This Row],[FirstName]],Fencers!C:G,4,FALSE)</f>
        <v>F4A</v>
      </c>
      <c r="J30" s="5" t="str">
        <f>VLOOKUP(Table1[[#This Row],[LastName]]&amp;"."&amp;Table1[[#This Row],[FirstName]],Fencers!C:H,5,FALSE)</f>
        <v>AU</v>
      </c>
      <c r="K30" s="4">
        <f>VLOOKUP(Table1[[#This Row],[LastName]]&amp;"."&amp;Table1[[#This Row],[FirstName]],Fencers!C:G,3,FALSE)</f>
        <v>13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9</v>
      </c>
    </row>
    <row r="31" spans="1:13" x14ac:dyDescent="0.25">
      <c r="A31" s="15" t="s">
        <v>170</v>
      </c>
      <c r="B31" s="15" t="s">
        <v>176</v>
      </c>
      <c r="C31" s="3">
        <v>3</v>
      </c>
      <c r="D31" s="8">
        <v>43891</v>
      </c>
      <c r="E31" s="9" t="s">
        <v>292</v>
      </c>
      <c r="F31" t="s">
        <v>293</v>
      </c>
      <c r="G31" t="s">
        <v>296</v>
      </c>
      <c r="H31" s="6" t="str">
        <f>VLOOKUP(Table1[[#This Row],[LastName]]&amp;"."&amp;Table1[[#This Row],[FirstName]],Fencers!C:H,6,FALSE)</f>
        <v>Womens</v>
      </c>
      <c r="I31" s="5" t="str">
        <f>VLOOKUP(Table1[[#This Row],[LastName]]&amp;"."&amp;Table1[[#This Row],[FirstName]],Fencers!C:G,4,FALSE)</f>
        <v>AHFC</v>
      </c>
      <c r="J31" s="5" t="str">
        <f>VLOOKUP(Table1[[#This Row],[LastName]]&amp;"."&amp;Table1[[#This Row],[FirstName]],Fencers!C:H,5,FALSE)</f>
        <v>AU</v>
      </c>
      <c r="K31" s="4">
        <f>VLOOKUP(Table1[[#This Row],[LastName]]&amp;"."&amp;Table1[[#This Row],[FirstName]],Fencers!C:G,3,FALSE)</f>
        <v>14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8</v>
      </c>
    </row>
    <row r="32" spans="1:13" x14ac:dyDescent="0.25">
      <c r="A32" s="15" t="s">
        <v>196</v>
      </c>
      <c r="B32" s="15" t="s">
        <v>192</v>
      </c>
      <c r="C32" s="3">
        <v>3</v>
      </c>
      <c r="D32" s="8">
        <v>43891</v>
      </c>
      <c r="E32" s="9" t="s">
        <v>292</v>
      </c>
      <c r="F32" t="s">
        <v>293</v>
      </c>
      <c r="G32" t="s">
        <v>296</v>
      </c>
      <c r="H32" s="6" t="str">
        <f>VLOOKUP(Table1[[#This Row],[LastName]]&amp;"."&amp;Table1[[#This Row],[FirstName]],Fencers!C:H,6,FALSE)</f>
        <v>Womens</v>
      </c>
      <c r="I32" s="5" t="str">
        <f>VLOOKUP(Table1[[#This Row],[LastName]]&amp;"."&amp;Table1[[#This Row],[FirstName]],Fencers!C:G,4,FALSE)</f>
        <v>F4A</v>
      </c>
      <c r="J32" s="5" t="str">
        <f>VLOOKUP(Table1[[#This Row],[LastName]]&amp;"."&amp;Table1[[#This Row],[FirstName]],Fencers!C:H,5,FALSE)</f>
        <v>AU</v>
      </c>
      <c r="K32" s="4">
        <f>VLOOKUP(Table1[[#This Row],[LastName]]&amp;"."&amp;Table1[[#This Row],[FirstName]],Fencers!C:G,3,FALSE)</f>
        <v>12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8</v>
      </c>
    </row>
    <row r="33" spans="1:13" x14ac:dyDescent="0.25">
      <c r="A33" t="s">
        <v>111</v>
      </c>
      <c r="B33" t="s">
        <v>147</v>
      </c>
      <c r="C33" s="7">
        <v>1</v>
      </c>
      <c r="D33" s="8">
        <v>43891</v>
      </c>
      <c r="E33" s="9" t="s">
        <v>292</v>
      </c>
      <c r="F33" t="s">
        <v>293</v>
      </c>
      <c r="G33" t="s">
        <v>294</v>
      </c>
      <c r="H33" s="6" t="str">
        <f>VLOOKUP(Table1[[#This Row],[LastName]]&amp;"."&amp;Table1[[#This Row],[FirstName]],Fencers!C:H,6,FALSE)</f>
        <v>Mens</v>
      </c>
      <c r="I33" s="5" t="str">
        <f>VLOOKUP(Table1[[#This Row],[LastName]]&amp;"."&amp;Table1[[#This Row],[FirstName]],Fencers!C:G,4,FALSE)</f>
        <v>ASC</v>
      </c>
      <c r="J33" s="5" t="str">
        <f>VLOOKUP(Table1[[#This Row],[LastName]]&amp;"."&amp;Table1[[#This Row],[FirstName]],Fencers!C:H,5,FALSE)</f>
        <v>AU</v>
      </c>
      <c r="K33" s="4">
        <f>VLOOKUP(Table1[[#This Row],[LastName]]&amp;"."&amp;Table1[[#This Row],[FirstName]],Fencers!C:G,3,FALSE)</f>
        <v>13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10</v>
      </c>
    </row>
    <row r="34" spans="1:13" x14ac:dyDescent="0.25">
      <c r="A34" t="s">
        <v>154</v>
      </c>
      <c r="B34" t="s">
        <v>160</v>
      </c>
      <c r="C34" s="3">
        <v>2</v>
      </c>
      <c r="D34" s="8">
        <v>43891</v>
      </c>
      <c r="E34" s="9" t="s">
        <v>292</v>
      </c>
      <c r="F34" t="s">
        <v>293</v>
      </c>
      <c r="G34" t="s">
        <v>294</v>
      </c>
      <c r="H34" s="6" t="str">
        <f>VLOOKUP(Table1[[#This Row],[LastName]]&amp;"."&amp;Table1[[#This Row],[FirstName]],Fencers!C:H,6,FALSE)</f>
        <v>Mens</v>
      </c>
      <c r="I34" s="5" t="str">
        <f>VLOOKUP(Table1[[#This Row],[LastName]]&amp;"."&amp;Table1[[#This Row],[FirstName]],Fencers!C:G,4,FALSE)</f>
        <v>ASC</v>
      </c>
      <c r="J34" s="5" t="str">
        <f>VLOOKUP(Table1[[#This Row],[LastName]]&amp;"."&amp;Table1[[#This Row],[FirstName]],Fencers!C:H,5,FALSE)</f>
        <v>AU</v>
      </c>
      <c r="K34" s="4">
        <f>VLOOKUP(Table1[[#This Row],[LastName]]&amp;"."&amp;Table1[[#This Row],[FirstName]],Fencers!C:G,3,FALSE)</f>
        <v>13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9</v>
      </c>
    </row>
    <row r="35" spans="1:13" x14ac:dyDescent="0.25">
      <c r="A35" t="s">
        <v>234</v>
      </c>
      <c r="B35" t="s">
        <v>143</v>
      </c>
      <c r="C35" s="7">
        <v>3</v>
      </c>
      <c r="D35" s="8">
        <v>43891</v>
      </c>
      <c r="E35" s="9" t="s">
        <v>292</v>
      </c>
      <c r="F35" t="s">
        <v>293</v>
      </c>
      <c r="G35" t="s">
        <v>294</v>
      </c>
      <c r="H35" s="6" t="str">
        <f>VLOOKUP(Table1[[#This Row],[LastName]]&amp;"."&amp;Table1[[#This Row],[FirstName]],Fencers!C:H,6,FALSE)</f>
        <v>Mens</v>
      </c>
      <c r="I35" s="5" t="str">
        <f>VLOOKUP(Table1[[#This Row],[LastName]]&amp;"."&amp;Table1[[#This Row],[FirstName]],Fencers!C:G,4,FALSE)</f>
        <v>ASC</v>
      </c>
      <c r="J35" s="5" t="str">
        <f>VLOOKUP(Table1[[#This Row],[LastName]]&amp;"."&amp;Table1[[#This Row],[FirstName]],Fencers!C:H,5,FALSE)</f>
        <v>AU</v>
      </c>
      <c r="K35" s="4">
        <f>VLOOKUP(Table1[[#This Row],[LastName]]&amp;"."&amp;Table1[[#This Row],[FirstName]],Fencers!C:G,3,FALSE)</f>
        <v>13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8</v>
      </c>
    </row>
    <row r="36" spans="1:13" x14ac:dyDescent="0.25">
      <c r="A36" t="s">
        <v>195</v>
      </c>
      <c r="B36" t="s">
        <v>190</v>
      </c>
      <c r="C36" s="7">
        <v>3</v>
      </c>
      <c r="D36" s="8">
        <v>43891</v>
      </c>
      <c r="E36" s="9" t="s">
        <v>292</v>
      </c>
      <c r="F36" t="s">
        <v>293</v>
      </c>
      <c r="G36" t="s">
        <v>294</v>
      </c>
      <c r="H36" s="6" t="str">
        <f>VLOOKUP(Table1[[#This Row],[LastName]]&amp;"."&amp;Table1[[#This Row],[FirstName]],Fencers!C:H,6,FALSE)</f>
        <v>Mens</v>
      </c>
      <c r="I36" s="5" t="str">
        <f>VLOOKUP(Table1[[#This Row],[LastName]]&amp;"."&amp;Table1[[#This Row],[FirstName]],Fencers!C:G,4,FALSE)</f>
        <v>ASC</v>
      </c>
      <c r="J36" s="5" t="str">
        <f>VLOOKUP(Table1[[#This Row],[LastName]]&amp;"."&amp;Table1[[#This Row],[FirstName]],Fencers!C:H,5,FALSE)</f>
        <v>AU</v>
      </c>
      <c r="K36" s="4">
        <f>VLOOKUP(Table1[[#This Row],[LastName]]&amp;"."&amp;Table1[[#This Row],[FirstName]],Fencers!C:G,3,FALSE)</f>
        <v>14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8</v>
      </c>
    </row>
    <row r="37" spans="1:13" x14ac:dyDescent="0.25">
      <c r="A37" t="s">
        <v>286</v>
      </c>
      <c r="B37" t="s">
        <v>287</v>
      </c>
      <c r="C37" s="7">
        <v>5</v>
      </c>
      <c r="D37" s="8">
        <v>43891</v>
      </c>
      <c r="E37" s="9" t="s">
        <v>292</v>
      </c>
      <c r="F37" t="s">
        <v>293</v>
      </c>
      <c r="G37" t="s">
        <v>294</v>
      </c>
      <c r="H37" s="6" t="str">
        <f>VLOOKUP(Table1[[#This Row],[LastName]]&amp;"."&amp;Table1[[#This Row],[FirstName]],Fencers!C:H,6,FALSE)</f>
        <v>Mens</v>
      </c>
      <c r="I37" s="5" t="str">
        <f>VLOOKUP(Table1[[#This Row],[LastName]]&amp;"."&amp;Table1[[#This Row],[FirstName]],Fencers!C:G,4,FALSE)</f>
        <v>CSFC</v>
      </c>
      <c r="J37" s="5" t="str">
        <f>VLOOKUP(Table1[[#This Row],[LastName]]&amp;"."&amp;Table1[[#This Row],[FirstName]],Fencers!C:H,5,FALSE)</f>
        <v>AU</v>
      </c>
      <c r="K37" s="4">
        <f>VLOOKUP(Table1[[#This Row],[LastName]]&amp;"."&amp;Table1[[#This Row],[FirstName]],Fencers!C:G,3,FALSE)</f>
        <v>14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6</v>
      </c>
    </row>
    <row r="38" spans="1:13" x14ac:dyDescent="0.25">
      <c r="A38" t="s">
        <v>120</v>
      </c>
      <c r="B38" t="s">
        <v>121</v>
      </c>
      <c r="C38" s="3">
        <v>1</v>
      </c>
      <c r="D38" s="8">
        <v>43891</v>
      </c>
      <c r="E38" s="9" t="s">
        <v>292</v>
      </c>
      <c r="F38" t="s">
        <v>293</v>
      </c>
      <c r="G38" t="s">
        <v>294</v>
      </c>
      <c r="H38" s="6" t="str">
        <f>VLOOKUP(Table1[[#This Row],[LastName]]&amp;"."&amp;Table1[[#This Row],[FirstName]],Fencers!C:H,6,FALSE)</f>
        <v>Womens</v>
      </c>
      <c r="I38" s="5" t="str">
        <f>VLOOKUP(Table1[[#This Row],[LastName]]&amp;"."&amp;Table1[[#This Row],[FirstName]],Fencers!C:G,4,FALSE)</f>
        <v>AHFC</v>
      </c>
      <c r="J38" s="5" t="str">
        <f>VLOOKUP(Table1[[#This Row],[LastName]]&amp;"."&amp;Table1[[#This Row],[FirstName]],Fencers!C:H,5,FALSE)</f>
        <v>AU</v>
      </c>
      <c r="K38" s="4">
        <f>VLOOKUP(Table1[[#This Row],[LastName]]&amp;"."&amp;Table1[[#This Row],[FirstName]],Fencers!C:G,3,FALSE)</f>
        <v>12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10</v>
      </c>
    </row>
    <row r="39" spans="1:13" x14ac:dyDescent="0.25">
      <c r="A39" t="s">
        <v>127</v>
      </c>
      <c r="B39" t="s">
        <v>140</v>
      </c>
      <c r="C39" s="3">
        <v>2</v>
      </c>
      <c r="D39" s="8">
        <v>43891</v>
      </c>
      <c r="E39" s="9" t="s">
        <v>292</v>
      </c>
      <c r="F39" t="s">
        <v>293</v>
      </c>
      <c r="G39" t="s">
        <v>294</v>
      </c>
      <c r="H39" s="6" t="str">
        <f>VLOOKUP(Table1[[#This Row],[LastName]]&amp;"."&amp;Table1[[#This Row],[FirstName]],Fencers!C:H,6,FALSE)</f>
        <v>Womens</v>
      </c>
      <c r="I39" s="5" t="str">
        <f>VLOOKUP(Table1[[#This Row],[LastName]]&amp;"."&amp;Table1[[#This Row],[FirstName]],Fencers!C:G,4,FALSE)</f>
        <v>CSFC</v>
      </c>
      <c r="J39" s="5" t="str">
        <f>VLOOKUP(Table1[[#This Row],[LastName]]&amp;"."&amp;Table1[[#This Row],[FirstName]],Fencers!C:H,5,FALSE)</f>
        <v>AU</v>
      </c>
      <c r="K39" s="4">
        <f>VLOOKUP(Table1[[#This Row],[LastName]]&amp;"."&amp;Table1[[#This Row],[FirstName]],Fencers!C:G,3,FALSE)</f>
        <v>13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9</v>
      </c>
    </row>
    <row r="40" spans="1:13" x14ac:dyDescent="0.25">
      <c r="A40" t="s">
        <v>101</v>
      </c>
      <c r="B40" t="s">
        <v>105</v>
      </c>
      <c r="C40" s="3">
        <v>3</v>
      </c>
      <c r="D40" s="8">
        <v>43891</v>
      </c>
      <c r="E40" s="9" t="s">
        <v>292</v>
      </c>
      <c r="F40" t="s">
        <v>293</v>
      </c>
      <c r="G40" t="s">
        <v>294</v>
      </c>
      <c r="H40" s="6" t="str">
        <f>VLOOKUP(Table1[[#This Row],[LastName]]&amp;"."&amp;Table1[[#This Row],[FirstName]],Fencers!C:H,6,FALSE)</f>
        <v>Womens</v>
      </c>
      <c r="I40" s="5" t="str">
        <f>VLOOKUP(Table1[[#This Row],[LastName]]&amp;"."&amp;Table1[[#This Row],[FirstName]],Fencers!C:G,4,FALSE)</f>
        <v>AHFC</v>
      </c>
      <c r="J40" s="5" t="str">
        <f>VLOOKUP(Table1[[#This Row],[LastName]]&amp;"."&amp;Table1[[#This Row],[FirstName]],Fencers!C:H,5,FALSE)</f>
        <v>AU</v>
      </c>
      <c r="K40" s="4">
        <f>VLOOKUP(Table1[[#This Row],[LastName]]&amp;"."&amp;Table1[[#This Row],[FirstName]],Fencers!C:G,3,FALSE)</f>
        <v>13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8</v>
      </c>
    </row>
    <row r="41" spans="1:13" x14ac:dyDescent="0.25">
      <c r="A41" t="s">
        <v>170</v>
      </c>
      <c r="B41" t="s">
        <v>176</v>
      </c>
      <c r="C41">
        <v>3</v>
      </c>
      <c r="D41" s="8">
        <v>43891</v>
      </c>
      <c r="E41" s="9" t="s">
        <v>292</v>
      </c>
      <c r="F41" t="s">
        <v>293</v>
      </c>
      <c r="G41" t="s">
        <v>294</v>
      </c>
      <c r="H41" s="6" t="str">
        <f>VLOOKUP(Table1[[#This Row],[LastName]]&amp;"."&amp;Table1[[#This Row],[FirstName]],Fencers!C:H,6,FALSE)</f>
        <v>Womens</v>
      </c>
      <c r="I41" s="5" t="str">
        <f>VLOOKUP(Table1[[#This Row],[LastName]]&amp;"."&amp;Table1[[#This Row],[FirstName]],Fencers!C:G,4,FALSE)</f>
        <v>AHFC</v>
      </c>
      <c r="J41" s="5" t="str">
        <f>VLOOKUP(Table1[[#This Row],[LastName]]&amp;"."&amp;Table1[[#This Row],[FirstName]],Fencers!C:H,5,FALSE)</f>
        <v>AU</v>
      </c>
      <c r="K41" s="4">
        <f>VLOOKUP(Table1[[#This Row],[LastName]]&amp;"."&amp;Table1[[#This Row],[FirstName]],Fencers!C:G,3,FALSE)</f>
        <v>14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8</v>
      </c>
    </row>
    <row r="42" spans="1:13" x14ac:dyDescent="0.25">
      <c r="A42" t="s">
        <v>134</v>
      </c>
      <c r="B42" t="s">
        <v>146</v>
      </c>
      <c r="C42" s="3">
        <v>5</v>
      </c>
      <c r="D42" s="8">
        <v>43891</v>
      </c>
      <c r="E42" s="9" t="s">
        <v>292</v>
      </c>
      <c r="F42" t="s">
        <v>293</v>
      </c>
      <c r="G42" t="s">
        <v>294</v>
      </c>
      <c r="H42" s="6" t="str">
        <f>VLOOKUP(Table1[[#This Row],[LastName]]&amp;"."&amp;Table1[[#This Row],[FirstName]],Fencers!C:H,6,FALSE)</f>
        <v>Womens</v>
      </c>
      <c r="I42" s="5" t="str">
        <f>VLOOKUP(Table1[[#This Row],[LastName]]&amp;"."&amp;Table1[[#This Row],[FirstName]],Fencers!C:G,4,FALSE)</f>
        <v>CSFC</v>
      </c>
      <c r="J42" s="5" t="str">
        <f>VLOOKUP(Table1[[#This Row],[LastName]]&amp;"."&amp;Table1[[#This Row],[FirstName]],Fencers!C:H,5,FALSE)</f>
        <v>AU</v>
      </c>
      <c r="K42" s="4">
        <f>VLOOKUP(Table1[[#This Row],[LastName]]&amp;"."&amp;Table1[[#This Row],[FirstName]],Fencers!C:G,3,FALSE)</f>
        <v>13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6</v>
      </c>
    </row>
    <row r="43" spans="1:13" x14ac:dyDescent="0.25">
      <c r="A43" s="15" t="s">
        <v>124</v>
      </c>
      <c r="B43" s="15" t="s">
        <v>137</v>
      </c>
      <c r="C43" s="3">
        <v>1</v>
      </c>
      <c r="D43" s="5">
        <v>43905</v>
      </c>
      <c r="E43" s="16" t="s">
        <v>292</v>
      </c>
      <c r="F43" s="15" t="s">
        <v>316</v>
      </c>
      <c r="G43" s="15" t="s">
        <v>296</v>
      </c>
      <c r="H43" s="6" t="str">
        <f>VLOOKUP(Table1[[#This Row],[LastName]]&amp;"."&amp;Table1[[#This Row],[FirstName]],Fencers!C:H,6,FALSE)</f>
        <v>Mens</v>
      </c>
      <c r="I43" s="5" t="str">
        <f>VLOOKUP(Table1[[#This Row],[LastName]]&amp;"."&amp;Table1[[#This Row],[FirstName]],Fencers!C:G,4,FALSE)</f>
        <v>ASC</v>
      </c>
      <c r="J43" s="5" t="str">
        <f>VLOOKUP(Table1[[#This Row],[LastName]]&amp;"."&amp;Table1[[#This Row],[FirstName]],Fencers!C:H,5,FALSE)</f>
        <v>AU</v>
      </c>
      <c r="K43" s="4">
        <f>VLOOKUP(Table1[[#This Row],[LastName]]&amp;"."&amp;Table1[[#This Row],[FirstName]],Fencers!C:G,3,FALSE)</f>
        <v>34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10</v>
      </c>
    </row>
    <row r="44" spans="1:13" x14ac:dyDescent="0.25">
      <c r="A44" s="15" t="s">
        <v>320</v>
      </c>
      <c r="B44" s="15" t="s">
        <v>321</v>
      </c>
      <c r="C44" s="3">
        <v>2</v>
      </c>
      <c r="D44" s="5">
        <v>43905</v>
      </c>
      <c r="E44" s="16" t="s">
        <v>292</v>
      </c>
      <c r="F44" s="15" t="s">
        <v>316</v>
      </c>
      <c r="G44" s="15" t="s">
        <v>296</v>
      </c>
      <c r="H44" s="6" t="str">
        <f>VLOOKUP(Table1[[#This Row],[LastName]]&amp;"."&amp;Table1[[#This Row],[FirstName]],Fencers!C:H,6,FALSE)</f>
        <v>Mens</v>
      </c>
      <c r="I44" s="5" t="str">
        <f>VLOOKUP(Table1[[#This Row],[LastName]]&amp;"."&amp;Table1[[#This Row],[FirstName]],Fencers!C:G,4,FALSE)</f>
        <v>ASC</v>
      </c>
      <c r="J44" s="5" t="str">
        <f>VLOOKUP(Table1[[#This Row],[LastName]]&amp;"."&amp;Table1[[#This Row],[FirstName]],Fencers!C:H,5,FALSE)</f>
        <v>AU</v>
      </c>
      <c r="K44" s="4">
        <f>VLOOKUP(Table1[[#This Row],[LastName]]&amp;"."&amp;Table1[[#This Row],[FirstName]],Fencers!C:G,3,FALSE)</f>
        <v>33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9</v>
      </c>
    </row>
    <row r="45" spans="1:13" x14ac:dyDescent="0.25">
      <c r="A45" s="15" t="s">
        <v>23</v>
      </c>
      <c r="B45" s="15" t="s">
        <v>36</v>
      </c>
      <c r="C45" s="3">
        <v>3</v>
      </c>
      <c r="D45" s="5">
        <v>43905</v>
      </c>
      <c r="E45" s="16" t="s">
        <v>292</v>
      </c>
      <c r="F45" s="15" t="s">
        <v>316</v>
      </c>
      <c r="G45" s="15" t="s">
        <v>296</v>
      </c>
      <c r="H45" s="6" t="str">
        <f>VLOOKUP(Table1[[#This Row],[LastName]]&amp;"."&amp;Table1[[#This Row],[FirstName]],Fencers!C:H,6,FALSE)</f>
        <v>Mens</v>
      </c>
      <c r="I45" s="5" t="str">
        <f>VLOOKUP(Table1[[#This Row],[LastName]]&amp;"."&amp;Table1[[#This Row],[FirstName]],Fencers!C:G,4,FALSE)</f>
        <v>ASC</v>
      </c>
      <c r="J45" s="5" t="str">
        <f>VLOOKUP(Table1[[#This Row],[LastName]]&amp;"."&amp;Table1[[#This Row],[FirstName]],Fencers!C:H,5,FALSE)</f>
        <v>AU</v>
      </c>
      <c r="K45" s="4">
        <f>VLOOKUP(Table1[[#This Row],[LastName]]&amp;"."&amp;Table1[[#This Row],[FirstName]],Fencers!C:G,3,FALSE)</f>
        <v>17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8</v>
      </c>
    </row>
    <row r="46" spans="1:13" x14ac:dyDescent="0.25">
      <c r="A46" s="15" t="s">
        <v>65</v>
      </c>
      <c r="B46" s="15" t="s">
        <v>67</v>
      </c>
      <c r="C46" s="3">
        <v>3</v>
      </c>
      <c r="D46" s="5">
        <v>43905</v>
      </c>
      <c r="E46" s="16" t="s">
        <v>292</v>
      </c>
      <c r="F46" s="15" t="s">
        <v>316</v>
      </c>
      <c r="G46" s="15" t="s">
        <v>296</v>
      </c>
      <c r="H46" s="6" t="str">
        <f>VLOOKUP(Table1[[#This Row],[LastName]]&amp;"."&amp;Table1[[#This Row],[FirstName]],Fencers!C:H,6,FALSE)</f>
        <v>Mens</v>
      </c>
      <c r="I46" s="5" t="str">
        <f>VLOOKUP(Table1[[#This Row],[LastName]]&amp;"."&amp;Table1[[#This Row],[FirstName]],Fencers!C:G,4,FALSE)</f>
        <v>CSFC</v>
      </c>
      <c r="J46" s="5" t="str">
        <f>VLOOKUP(Table1[[#This Row],[LastName]]&amp;"."&amp;Table1[[#This Row],[FirstName]],Fencers!C:H,5,FALSE)</f>
        <v>AU</v>
      </c>
      <c r="K46" s="4">
        <f>VLOOKUP(Table1[[#This Row],[LastName]]&amp;"."&amp;Table1[[#This Row],[FirstName]],Fencers!C:G,3,FALSE)</f>
        <v>46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8</v>
      </c>
    </row>
    <row r="47" spans="1:13" x14ac:dyDescent="0.25">
      <c r="A47" s="15" t="s">
        <v>163</v>
      </c>
      <c r="B47" s="15" t="s">
        <v>164</v>
      </c>
      <c r="C47" s="3">
        <v>5</v>
      </c>
      <c r="D47" s="5">
        <v>43905</v>
      </c>
      <c r="E47" s="16" t="s">
        <v>292</v>
      </c>
      <c r="F47" s="15" t="s">
        <v>316</v>
      </c>
      <c r="G47" s="15" t="s">
        <v>296</v>
      </c>
      <c r="H47" s="6" t="str">
        <f>VLOOKUP(Table1[[#This Row],[LastName]]&amp;"."&amp;Table1[[#This Row],[FirstName]],Fencers!C:H,6,FALSE)</f>
        <v>Mens</v>
      </c>
      <c r="I47" s="5" t="str">
        <f>VLOOKUP(Table1[[#This Row],[LastName]]&amp;"."&amp;Table1[[#This Row],[FirstName]],Fencers!C:G,4,FALSE)</f>
        <v>ASC</v>
      </c>
      <c r="J47" s="5" t="str">
        <f>VLOOKUP(Table1[[#This Row],[LastName]]&amp;"."&amp;Table1[[#This Row],[FirstName]],Fencers!C:H,5,FALSE)</f>
        <v>AU</v>
      </c>
      <c r="K47" s="4">
        <f>VLOOKUP(Table1[[#This Row],[LastName]]&amp;"."&amp;Table1[[#This Row],[FirstName]],Fencers!C:G,3,FALSE)</f>
        <v>47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6</v>
      </c>
    </row>
    <row r="48" spans="1:13" x14ac:dyDescent="0.25">
      <c r="A48" s="15" t="s">
        <v>34</v>
      </c>
      <c r="B48" s="15" t="s">
        <v>49</v>
      </c>
      <c r="C48" s="3">
        <v>6</v>
      </c>
      <c r="D48" s="5">
        <v>43905</v>
      </c>
      <c r="E48" s="16" t="s">
        <v>292</v>
      </c>
      <c r="F48" s="15" t="s">
        <v>316</v>
      </c>
      <c r="G48" s="15" t="s">
        <v>296</v>
      </c>
      <c r="H48" s="6" t="str">
        <f>VLOOKUP(Table1[[#This Row],[LastName]]&amp;"."&amp;Table1[[#This Row],[FirstName]],Fencers!C:H,6,FALSE)</f>
        <v>Mens</v>
      </c>
      <c r="I48" s="5" t="str">
        <f>VLOOKUP(Table1[[#This Row],[LastName]]&amp;"."&amp;Table1[[#This Row],[FirstName]],Fencers!C:G,4,FALSE)</f>
        <v>AHFC</v>
      </c>
      <c r="J48" s="5" t="str">
        <f>VLOOKUP(Table1[[#This Row],[LastName]]&amp;"."&amp;Table1[[#This Row],[FirstName]],Fencers!C:H,5,FALSE)</f>
        <v>AU</v>
      </c>
      <c r="K48" s="4">
        <f>VLOOKUP(Table1[[#This Row],[LastName]]&amp;"."&amp;Table1[[#This Row],[FirstName]],Fencers!C:G,3,FALSE)</f>
        <v>43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5</v>
      </c>
    </row>
    <row r="49" spans="1:13" x14ac:dyDescent="0.25">
      <c r="A49" s="15" t="s">
        <v>74</v>
      </c>
      <c r="B49" s="15" t="s">
        <v>75</v>
      </c>
      <c r="C49" s="3">
        <v>7</v>
      </c>
      <c r="D49" s="5">
        <v>43905</v>
      </c>
      <c r="E49" s="16" t="s">
        <v>292</v>
      </c>
      <c r="F49" s="15" t="s">
        <v>316</v>
      </c>
      <c r="G49" s="15" t="s">
        <v>296</v>
      </c>
      <c r="H49" s="6" t="str">
        <f>VLOOKUP(Table1[[#This Row],[LastName]]&amp;"."&amp;Table1[[#This Row],[FirstName]],Fencers!C:H,6,FALSE)</f>
        <v>Mens</v>
      </c>
      <c r="I49" s="5" t="str">
        <f>VLOOKUP(Table1[[#This Row],[LastName]]&amp;"."&amp;Table1[[#This Row],[FirstName]],Fencers!C:G,4,FALSE)</f>
        <v>AHFC</v>
      </c>
      <c r="J49" s="5" t="str">
        <f>VLOOKUP(Table1[[#This Row],[LastName]]&amp;"."&amp;Table1[[#This Row],[FirstName]],Fencers!C:H,5,FALSE)</f>
        <v>AU</v>
      </c>
      <c r="K49" s="4">
        <f>VLOOKUP(Table1[[#This Row],[LastName]]&amp;"."&amp;Table1[[#This Row],[FirstName]],Fencers!C:G,3,FALSE)</f>
        <v>25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4</v>
      </c>
    </row>
    <row r="50" spans="1:13" x14ac:dyDescent="0.25">
      <c r="A50" s="15" t="s">
        <v>61</v>
      </c>
      <c r="B50" s="15" t="s">
        <v>63</v>
      </c>
      <c r="C50" s="3">
        <v>8</v>
      </c>
      <c r="D50" s="5">
        <v>43905</v>
      </c>
      <c r="E50" s="16" t="s">
        <v>292</v>
      </c>
      <c r="F50" s="15" t="s">
        <v>316</v>
      </c>
      <c r="G50" s="15" t="s">
        <v>296</v>
      </c>
      <c r="H50" s="6" t="str">
        <f>VLOOKUP(Table1[[#This Row],[LastName]]&amp;"."&amp;Table1[[#This Row],[FirstName]],Fencers!C:H,6,FALSE)</f>
        <v>Mens</v>
      </c>
      <c r="I50" s="5" t="str">
        <f>VLOOKUP(Table1[[#This Row],[LastName]]&amp;"."&amp;Table1[[#This Row],[FirstName]],Fencers!C:G,4,FALSE)</f>
        <v>AHFC</v>
      </c>
      <c r="J50" s="5" t="str">
        <f>VLOOKUP(Table1[[#This Row],[LastName]]&amp;"."&amp;Table1[[#This Row],[FirstName]],Fencers!C:H,5,FALSE)</f>
        <v>AU</v>
      </c>
      <c r="K50" s="4">
        <f>VLOOKUP(Table1[[#This Row],[LastName]]&amp;"."&amp;Table1[[#This Row],[FirstName]],Fencers!C:G,3,FALSE)</f>
        <v>66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3</v>
      </c>
    </row>
    <row r="51" spans="1:13" x14ac:dyDescent="0.25">
      <c r="A51" s="15" t="s">
        <v>91</v>
      </c>
      <c r="B51" s="15" t="s">
        <v>92</v>
      </c>
      <c r="C51" s="3">
        <v>9</v>
      </c>
      <c r="D51" s="5">
        <v>43905</v>
      </c>
      <c r="E51" s="16" t="s">
        <v>292</v>
      </c>
      <c r="F51" s="15" t="s">
        <v>316</v>
      </c>
      <c r="G51" s="15" t="s">
        <v>296</v>
      </c>
      <c r="H51" s="6" t="str">
        <f>VLOOKUP(Table1[[#This Row],[LastName]]&amp;"."&amp;Table1[[#This Row],[FirstName]],Fencers!C:H,6,FALSE)</f>
        <v>Mens</v>
      </c>
      <c r="I51" s="5" t="str">
        <f>VLOOKUP(Table1[[#This Row],[LastName]]&amp;"."&amp;Table1[[#This Row],[FirstName]],Fencers!C:G,4,FALSE)</f>
        <v>AHFC</v>
      </c>
      <c r="J51" s="5" t="str">
        <f>VLOOKUP(Table1[[#This Row],[LastName]]&amp;"."&amp;Table1[[#This Row],[FirstName]],Fencers!C:H,5,FALSE)</f>
        <v>AU</v>
      </c>
      <c r="K51" s="4">
        <f>VLOOKUP(Table1[[#This Row],[LastName]]&amp;"."&amp;Table1[[#This Row],[FirstName]],Fencers!C:G,3,FALSE)</f>
        <v>31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2</v>
      </c>
    </row>
    <row r="52" spans="1:13" x14ac:dyDescent="0.25">
      <c r="A52" s="15" t="s">
        <v>82</v>
      </c>
      <c r="B52" s="15" t="s">
        <v>52</v>
      </c>
      <c r="C52" s="3">
        <v>10</v>
      </c>
      <c r="D52" s="5">
        <v>43905</v>
      </c>
      <c r="E52" s="16" t="s">
        <v>292</v>
      </c>
      <c r="F52" s="15" t="s">
        <v>316</v>
      </c>
      <c r="G52" s="15" t="s">
        <v>296</v>
      </c>
      <c r="H52" s="6" t="str">
        <f>VLOOKUP(Table1[[#This Row],[LastName]]&amp;"."&amp;Table1[[#This Row],[FirstName]],Fencers!C:H,6,FALSE)</f>
        <v>Mens</v>
      </c>
      <c r="I52" s="5" t="str">
        <f>VLOOKUP(Table1[[#This Row],[LastName]]&amp;"."&amp;Table1[[#This Row],[FirstName]],Fencers!C:G,4,FALSE)</f>
        <v>ASC</v>
      </c>
      <c r="J52" s="5" t="str">
        <f>VLOOKUP(Table1[[#This Row],[LastName]]&amp;"."&amp;Table1[[#This Row],[FirstName]],Fencers!C:H,5,FALSE)</f>
        <v>AU</v>
      </c>
      <c r="K52" s="4">
        <f>VLOOKUP(Table1[[#This Row],[LastName]]&amp;"."&amp;Table1[[#This Row],[FirstName]],Fencers!C:G,3,FALSE)</f>
        <v>17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2</v>
      </c>
    </row>
    <row r="53" spans="1:13" x14ac:dyDescent="0.25">
      <c r="A53" s="15" t="s">
        <v>72</v>
      </c>
      <c r="B53" s="15" t="s">
        <v>322</v>
      </c>
      <c r="C53" s="3">
        <v>11</v>
      </c>
      <c r="D53" s="5">
        <v>43905</v>
      </c>
      <c r="E53" s="16" t="s">
        <v>292</v>
      </c>
      <c r="F53" s="15" t="s">
        <v>316</v>
      </c>
      <c r="G53" s="15" t="s">
        <v>296</v>
      </c>
      <c r="H53" s="6" t="str">
        <f>VLOOKUP(Table1[[#This Row],[LastName]]&amp;"."&amp;Table1[[#This Row],[FirstName]],Fencers!C:H,6,FALSE)</f>
        <v>Mens</v>
      </c>
      <c r="I53" s="5" t="str">
        <f>VLOOKUP(Table1[[#This Row],[LastName]]&amp;"."&amp;Table1[[#This Row],[FirstName]],Fencers!C:G,4,FALSE)</f>
        <v>IND</v>
      </c>
      <c r="J53" s="5" t="str">
        <f>VLOOKUP(Table1[[#This Row],[LastName]]&amp;"."&amp;Table1[[#This Row],[FirstName]],Fencers!C:H,5,FALSE)</f>
        <v>AU</v>
      </c>
      <c r="K53" s="4">
        <f>VLOOKUP(Table1[[#This Row],[LastName]]&amp;"."&amp;Table1[[#This Row],[FirstName]],Fencers!C:G,3,FALSE)</f>
        <v>51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2</v>
      </c>
    </row>
    <row r="54" spans="1:13" x14ac:dyDescent="0.25">
      <c r="A54" s="15" t="s">
        <v>314</v>
      </c>
      <c r="B54" s="15" t="s">
        <v>315</v>
      </c>
      <c r="C54" s="3">
        <v>1</v>
      </c>
      <c r="D54" s="5">
        <v>43905</v>
      </c>
      <c r="E54" s="16" t="s">
        <v>292</v>
      </c>
      <c r="F54" s="15" t="s">
        <v>316</v>
      </c>
      <c r="G54" s="15" t="s">
        <v>296</v>
      </c>
      <c r="H54" s="6" t="str">
        <f>VLOOKUP(Table1[[#This Row],[LastName]]&amp;"."&amp;Table1[[#This Row],[FirstName]],Fencers!C:H,6,FALSE)</f>
        <v>Womens</v>
      </c>
      <c r="I54" s="5" t="str">
        <f>VLOOKUP(Table1[[#This Row],[LastName]]&amp;"."&amp;Table1[[#This Row],[FirstName]],Fencers!C:G,4,FALSE)</f>
        <v>ASC</v>
      </c>
      <c r="J54" s="5" t="str">
        <f>VLOOKUP(Table1[[#This Row],[LastName]]&amp;"."&amp;Table1[[#This Row],[FirstName]],Fencers!C:H,5,FALSE)</f>
        <v>AU</v>
      </c>
      <c r="K54" s="4">
        <f>VLOOKUP(Table1[[#This Row],[LastName]]&amp;"."&amp;Table1[[#This Row],[FirstName]],Fencers!C:G,3,FALSE)</f>
        <v>20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10</v>
      </c>
    </row>
    <row r="55" spans="1:13" x14ac:dyDescent="0.25">
      <c r="A55" s="15" t="s">
        <v>65</v>
      </c>
      <c r="B55" s="15" t="s">
        <v>68</v>
      </c>
      <c r="C55" s="3">
        <v>2</v>
      </c>
      <c r="D55" s="5">
        <v>43905</v>
      </c>
      <c r="E55" s="16" t="s">
        <v>292</v>
      </c>
      <c r="F55" s="15" t="s">
        <v>316</v>
      </c>
      <c r="G55" s="15" t="s">
        <v>296</v>
      </c>
      <c r="H55" s="6" t="str">
        <f>VLOOKUP(Table1[[#This Row],[LastName]]&amp;"."&amp;Table1[[#This Row],[FirstName]],Fencers!C:H,6,FALSE)</f>
        <v>Womens</v>
      </c>
      <c r="I55" s="5" t="str">
        <f>VLOOKUP(Table1[[#This Row],[LastName]]&amp;"."&amp;Table1[[#This Row],[FirstName]],Fencers!C:G,4,FALSE)</f>
        <v>CSFC</v>
      </c>
      <c r="J55" s="5" t="str">
        <f>VLOOKUP(Table1[[#This Row],[LastName]]&amp;"."&amp;Table1[[#This Row],[FirstName]],Fencers!C:H,5,FALSE)</f>
        <v>AU</v>
      </c>
      <c r="K55" s="4">
        <f>VLOOKUP(Table1[[#This Row],[LastName]]&amp;"."&amp;Table1[[#This Row],[FirstName]],Fencers!C:G,3,FALSE)</f>
        <v>44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9</v>
      </c>
    </row>
    <row r="56" spans="1:13" x14ac:dyDescent="0.25">
      <c r="A56" s="15" t="s">
        <v>317</v>
      </c>
      <c r="B56" s="15" t="s">
        <v>318</v>
      </c>
      <c r="C56" s="3">
        <v>3</v>
      </c>
      <c r="D56" s="5">
        <v>43905</v>
      </c>
      <c r="E56" s="16" t="s">
        <v>292</v>
      </c>
      <c r="F56" s="15" t="s">
        <v>316</v>
      </c>
      <c r="G56" s="15" t="s">
        <v>296</v>
      </c>
      <c r="H56" s="6" t="str">
        <f>VLOOKUP(Table1[[#This Row],[LastName]]&amp;"."&amp;Table1[[#This Row],[FirstName]],Fencers!C:H,6,FALSE)</f>
        <v>Womens</v>
      </c>
      <c r="I56" s="5" t="str">
        <f>VLOOKUP(Table1[[#This Row],[LastName]]&amp;"."&amp;Table1[[#This Row],[FirstName]],Fencers!C:G,4,FALSE)</f>
        <v>AUFeC</v>
      </c>
      <c r="J56" s="5" t="str">
        <f>VLOOKUP(Table1[[#This Row],[LastName]]&amp;"."&amp;Table1[[#This Row],[FirstName]],Fencers!C:H,5,FALSE)</f>
        <v>AU</v>
      </c>
      <c r="K56" s="4">
        <f>VLOOKUP(Table1[[#This Row],[LastName]]&amp;"."&amp;Table1[[#This Row],[FirstName]],Fencers!C:G,3,FALSE)</f>
        <v>23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8</v>
      </c>
    </row>
    <row r="57" spans="1:13" x14ac:dyDescent="0.25">
      <c r="A57" s="15" t="s">
        <v>112</v>
      </c>
      <c r="B57" s="15" t="s">
        <v>119</v>
      </c>
      <c r="C57" s="3">
        <v>3</v>
      </c>
      <c r="D57" s="5">
        <v>43905</v>
      </c>
      <c r="E57" s="16" t="s">
        <v>292</v>
      </c>
      <c r="F57" s="15" t="s">
        <v>316</v>
      </c>
      <c r="G57" s="15" t="s">
        <v>296</v>
      </c>
      <c r="H57" s="6" t="str">
        <f>VLOOKUP(Table1[[#This Row],[LastName]]&amp;"."&amp;Table1[[#This Row],[FirstName]],Fencers!C:H,6,FALSE)</f>
        <v>Womens</v>
      </c>
      <c r="I57" s="5" t="str">
        <f>VLOOKUP(Table1[[#This Row],[LastName]]&amp;"."&amp;Table1[[#This Row],[FirstName]],Fencers!C:G,4,FALSE)</f>
        <v>ASC</v>
      </c>
      <c r="J57" s="5" t="str">
        <f>VLOOKUP(Table1[[#This Row],[LastName]]&amp;"."&amp;Table1[[#This Row],[FirstName]],Fencers!C:H,5,FALSE)</f>
        <v>AU</v>
      </c>
      <c r="K57" s="4">
        <f>VLOOKUP(Table1[[#This Row],[LastName]]&amp;"."&amp;Table1[[#This Row],[FirstName]],Fencers!C:G,3,FALSE)</f>
        <v>59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8</v>
      </c>
    </row>
    <row r="58" spans="1:13" x14ac:dyDescent="0.25">
      <c r="A58" s="15" t="s">
        <v>25</v>
      </c>
      <c r="B58" s="15" t="s">
        <v>39</v>
      </c>
      <c r="C58" s="3">
        <v>1</v>
      </c>
      <c r="D58" s="5">
        <v>43905</v>
      </c>
      <c r="E58" s="16" t="s">
        <v>292</v>
      </c>
      <c r="F58" s="15" t="s">
        <v>316</v>
      </c>
      <c r="G58" s="15" t="s">
        <v>294</v>
      </c>
      <c r="H58" s="6" t="str">
        <f>VLOOKUP(Table1[[#This Row],[LastName]]&amp;"."&amp;Table1[[#This Row],[FirstName]],Fencers!C:H,6,FALSE)</f>
        <v>Mens</v>
      </c>
      <c r="I58" s="5" t="str">
        <f>VLOOKUP(Table1[[#This Row],[LastName]]&amp;"."&amp;Table1[[#This Row],[FirstName]],Fencers!C:G,4,FALSE)</f>
        <v>AHFC</v>
      </c>
      <c r="J58" s="5" t="str">
        <f>VLOOKUP(Table1[[#This Row],[LastName]]&amp;"."&amp;Table1[[#This Row],[FirstName]],Fencers!C:H,5,FALSE)</f>
        <v>AU</v>
      </c>
      <c r="K58" s="4">
        <f>VLOOKUP(Table1[[#This Row],[LastName]]&amp;"."&amp;Table1[[#This Row],[FirstName]],Fencers!C:G,3,FALSE)</f>
        <v>15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10</v>
      </c>
    </row>
    <row r="59" spans="1:13" x14ac:dyDescent="0.25">
      <c r="A59" s="15" t="s">
        <v>151</v>
      </c>
      <c r="B59" s="15" t="s">
        <v>145</v>
      </c>
      <c r="C59" s="3">
        <v>2</v>
      </c>
      <c r="D59" s="5">
        <v>43905</v>
      </c>
      <c r="E59" s="16" t="s">
        <v>292</v>
      </c>
      <c r="F59" s="15" t="s">
        <v>316</v>
      </c>
      <c r="G59" s="15" t="s">
        <v>294</v>
      </c>
      <c r="H59" s="6" t="str">
        <f>VLOOKUP(Table1[[#This Row],[LastName]]&amp;"."&amp;Table1[[#This Row],[FirstName]],Fencers!C:H,6,FALSE)</f>
        <v>Mens</v>
      </c>
      <c r="I59" s="5" t="str">
        <f>VLOOKUP(Table1[[#This Row],[LastName]]&amp;"."&amp;Table1[[#This Row],[FirstName]],Fencers!C:G,4,FALSE)</f>
        <v>AUFEC</v>
      </c>
      <c r="J59" s="5" t="str">
        <f>VLOOKUP(Table1[[#This Row],[LastName]]&amp;"."&amp;Table1[[#This Row],[FirstName]],Fencers!C:H,5,FALSE)</f>
        <v>AU</v>
      </c>
      <c r="K59" s="4">
        <f>VLOOKUP(Table1[[#This Row],[LastName]]&amp;"."&amp;Table1[[#This Row],[FirstName]],Fencers!C:G,3,FALSE)</f>
        <v>59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9</v>
      </c>
    </row>
    <row r="60" spans="1:13" x14ac:dyDescent="0.25">
      <c r="A60" s="15" t="s">
        <v>111</v>
      </c>
      <c r="B60" s="15" t="s">
        <v>147</v>
      </c>
      <c r="C60" s="3">
        <v>3</v>
      </c>
      <c r="D60" s="5">
        <v>43905</v>
      </c>
      <c r="E60" s="16" t="s">
        <v>292</v>
      </c>
      <c r="F60" s="15" t="s">
        <v>316</v>
      </c>
      <c r="G60" s="15" t="s">
        <v>294</v>
      </c>
      <c r="H60" s="6" t="str">
        <f>VLOOKUP(Table1[[#This Row],[LastName]]&amp;"."&amp;Table1[[#This Row],[FirstName]],Fencers!C:H,6,FALSE)</f>
        <v>Mens</v>
      </c>
      <c r="I60" s="5" t="str">
        <f>VLOOKUP(Table1[[#This Row],[LastName]]&amp;"."&amp;Table1[[#This Row],[FirstName]],Fencers!C:G,4,FALSE)</f>
        <v>ASC</v>
      </c>
      <c r="J60" s="5" t="str">
        <f>VLOOKUP(Table1[[#This Row],[LastName]]&amp;"."&amp;Table1[[#This Row],[FirstName]],Fencers!C:H,5,FALSE)</f>
        <v>AU</v>
      </c>
      <c r="K60" s="4">
        <f>VLOOKUP(Table1[[#This Row],[LastName]]&amp;"."&amp;Table1[[#This Row],[FirstName]],Fencers!C:G,3,FALSE)</f>
        <v>13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8</v>
      </c>
    </row>
    <row r="61" spans="1:13" x14ac:dyDescent="0.25">
      <c r="A61" s="15" t="s">
        <v>94</v>
      </c>
      <c r="B61" s="15" t="s">
        <v>95</v>
      </c>
      <c r="C61" s="3">
        <v>4</v>
      </c>
      <c r="D61" s="5">
        <v>43905</v>
      </c>
      <c r="E61" s="16" t="s">
        <v>292</v>
      </c>
      <c r="F61" s="15" t="s">
        <v>316</v>
      </c>
      <c r="G61" s="15" t="s">
        <v>294</v>
      </c>
      <c r="H61" s="6" t="str">
        <f>VLOOKUP(Table1[[#This Row],[LastName]]&amp;"."&amp;Table1[[#This Row],[FirstName]],Fencers!C:H,6,FALSE)</f>
        <v>Mens</v>
      </c>
      <c r="I61" s="5" t="str">
        <f>VLOOKUP(Table1[[#This Row],[LastName]]&amp;"."&amp;Table1[[#This Row],[FirstName]],Fencers!C:G,4,FALSE)</f>
        <v>TPFC</v>
      </c>
      <c r="J61" s="5" t="str">
        <f>VLOOKUP(Table1[[#This Row],[LastName]]&amp;"."&amp;Table1[[#This Row],[FirstName]],Fencers!C:H,5,FALSE)</f>
        <v>AU</v>
      </c>
      <c r="K61" s="4">
        <f>VLOOKUP(Table1[[#This Row],[LastName]]&amp;"."&amp;Table1[[#This Row],[FirstName]],Fencers!C:G,3,FALSE)</f>
        <v>48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8</v>
      </c>
    </row>
    <row r="62" spans="1:13" x14ac:dyDescent="0.25">
      <c r="A62" s="15" t="s">
        <v>317</v>
      </c>
      <c r="B62" s="15" t="s">
        <v>318</v>
      </c>
      <c r="C62" s="3">
        <v>1</v>
      </c>
      <c r="D62" s="5">
        <v>43905</v>
      </c>
      <c r="E62" s="16" t="s">
        <v>292</v>
      </c>
      <c r="F62" s="15" t="s">
        <v>316</v>
      </c>
      <c r="G62" s="15" t="s">
        <v>294</v>
      </c>
      <c r="H62" s="6" t="str">
        <f>VLOOKUP(Table1[[#This Row],[LastName]]&amp;"."&amp;Table1[[#This Row],[FirstName]],Fencers!C:H,6,FALSE)</f>
        <v>Womens</v>
      </c>
      <c r="I62" s="5" t="str">
        <f>VLOOKUP(Table1[[#This Row],[LastName]]&amp;"."&amp;Table1[[#This Row],[FirstName]],Fencers!C:G,4,FALSE)</f>
        <v>AUFeC</v>
      </c>
      <c r="J62" s="5" t="str">
        <f>VLOOKUP(Table1[[#This Row],[LastName]]&amp;"."&amp;Table1[[#This Row],[FirstName]],Fencers!C:H,5,FALSE)</f>
        <v>AU</v>
      </c>
      <c r="K62" s="4">
        <f>VLOOKUP(Table1[[#This Row],[LastName]]&amp;"."&amp;Table1[[#This Row],[FirstName]],Fencers!C:G,3,FALSE)</f>
        <v>23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25">
      <c r="A63" s="15" t="s">
        <v>185</v>
      </c>
      <c r="B63" s="15" t="s">
        <v>186</v>
      </c>
      <c r="C63" s="3">
        <v>2</v>
      </c>
      <c r="D63" s="5">
        <v>43905</v>
      </c>
      <c r="E63" s="16" t="s">
        <v>292</v>
      </c>
      <c r="F63" s="15" t="s">
        <v>316</v>
      </c>
      <c r="G63" s="15" t="s">
        <v>294</v>
      </c>
      <c r="H63" s="6" t="str">
        <f>VLOOKUP(Table1[[#This Row],[LastName]]&amp;"."&amp;Table1[[#This Row],[FirstName]],Fencers!C:H,6,FALSE)</f>
        <v>Womens</v>
      </c>
      <c r="I63" s="5" t="str">
        <f>VLOOKUP(Table1[[#This Row],[LastName]]&amp;"."&amp;Table1[[#This Row],[FirstName]],Fencers!C:G,4,FALSE)</f>
        <v>CSFC</v>
      </c>
      <c r="J63" s="5" t="str">
        <f>VLOOKUP(Table1[[#This Row],[LastName]]&amp;"."&amp;Table1[[#This Row],[FirstName]],Fencers!C:H,5,FALSE)</f>
        <v>AU</v>
      </c>
      <c r="K63" s="4">
        <f>VLOOKUP(Table1[[#This Row],[LastName]]&amp;"."&amp;Table1[[#This Row],[FirstName]],Fencers!C:G,3,FALSE)</f>
        <v>16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25">
      <c r="A64" s="15" t="s">
        <v>203</v>
      </c>
      <c r="B64" s="15" t="s">
        <v>204</v>
      </c>
      <c r="C64" s="3">
        <v>3</v>
      </c>
      <c r="D64" s="5">
        <v>43905</v>
      </c>
      <c r="E64" s="16" t="s">
        <v>292</v>
      </c>
      <c r="F64" s="15" t="s">
        <v>316</v>
      </c>
      <c r="G64" s="15" t="s">
        <v>294</v>
      </c>
      <c r="H64" s="6" t="str">
        <f>VLOOKUP(Table1[[#This Row],[LastName]]&amp;"."&amp;Table1[[#This Row],[FirstName]],Fencers!C:H,6,FALSE)</f>
        <v>Womens</v>
      </c>
      <c r="I64" s="5" t="str">
        <f>VLOOKUP(Table1[[#This Row],[LastName]]&amp;"."&amp;Table1[[#This Row],[FirstName]],Fencers!C:G,4,FALSE)</f>
        <v>CSFC</v>
      </c>
      <c r="J64" s="5" t="str">
        <f>VLOOKUP(Table1[[#This Row],[LastName]]&amp;"."&amp;Table1[[#This Row],[FirstName]],Fencers!C:H,5,FALSE)</f>
        <v>AU</v>
      </c>
      <c r="K64" s="4">
        <f>VLOOKUP(Table1[[#This Row],[LastName]]&amp;"."&amp;Table1[[#This Row],[FirstName]],Fencers!C:G,3,FALSE)</f>
        <v>17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8</v>
      </c>
    </row>
    <row r="65" spans="1:13" x14ac:dyDescent="0.25">
      <c r="A65" s="15" t="s">
        <v>35</v>
      </c>
      <c r="B65" s="15" t="s">
        <v>52</v>
      </c>
      <c r="C65" s="3">
        <v>1</v>
      </c>
      <c r="D65" s="5">
        <v>43905</v>
      </c>
      <c r="E65" s="16" t="s">
        <v>292</v>
      </c>
      <c r="F65" s="15" t="s">
        <v>316</v>
      </c>
      <c r="G65" s="15" t="s">
        <v>324</v>
      </c>
      <c r="H65" s="6" t="str">
        <f>VLOOKUP(Table1[[#This Row],[LastName]]&amp;"."&amp;Table1[[#This Row],[FirstName]],Fencers!C:H,6,FALSE)</f>
        <v>Mens</v>
      </c>
      <c r="I65" s="5" t="str">
        <f>VLOOKUP(Table1[[#This Row],[LastName]]&amp;"."&amp;Table1[[#This Row],[FirstName]],Fencers!C:G,4,FALSE)</f>
        <v>CSFC</v>
      </c>
      <c r="J65" s="5" t="str">
        <f>VLOOKUP(Table1[[#This Row],[LastName]]&amp;"."&amp;Table1[[#This Row],[FirstName]],Fencers!C:H,5,FALSE)</f>
        <v>AU</v>
      </c>
      <c r="K65" s="4">
        <f>VLOOKUP(Table1[[#This Row],[LastName]]&amp;"."&amp;Table1[[#This Row],[FirstName]],Fencers!C:G,3,FALSE)</f>
        <v>16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10</v>
      </c>
    </row>
    <row r="66" spans="1:13" x14ac:dyDescent="0.25">
      <c r="A66" s="15" t="s">
        <v>27</v>
      </c>
      <c r="B66" s="15" t="s">
        <v>42</v>
      </c>
      <c r="C66" s="3">
        <v>3</v>
      </c>
      <c r="D66" s="5">
        <v>43905</v>
      </c>
      <c r="E66" s="16" t="s">
        <v>292</v>
      </c>
      <c r="F66" s="15" t="s">
        <v>316</v>
      </c>
      <c r="G66" s="15" t="s">
        <v>324</v>
      </c>
      <c r="H66" s="6" t="str">
        <f>VLOOKUP(Table1[[#This Row],[LastName]]&amp;"."&amp;Table1[[#This Row],[FirstName]],Fencers!C:H,6,FALSE)</f>
        <v>Mens</v>
      </c>
      <c r="I66" s="5" t="str">
        <f>VLOOKUP(Table1[[#This Row],[LastName]]&amp;"."&amp;Table1[[#This Row],[FirstName]],Fencers!C:G,4,FALSE)</f>
        <v>CSFC</v>
      </c>
      <c r="J66" s="5" t="str">
        <f>VLOOKUP(Table1[[#This Row],[LastName]]&amp;"."&amp;Table1[[#This Row],[FirstName]],Fencers!C:H,5,FALSE)</f>
        <v>AU</v>
      </c>
      <c r="K66" s="4">
        <f>VLOOKUP(Table1[[#This Row],[LastName]]&amp;"."&amp;Table1[[#This Row],[FirstName]],Fencers!C:G,3,FALSE)</f>
        <v>17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8</v>
      </c>
    </row>
    <row r="67" spans="1:13" x14ac:dyDescent="0.25">
      <c r="A67" s="15" t="s">
        <v>27</v>
      </c>
      <c r="B67" s="15" t="s">
        <v>117</v>
      </c>
      <c r="C67" s="3">
        <v>3</v>
      </c>
      <c r="D67" s="5">
        <v>43905</v>
      </c>
      <c r="E67" s="16" t="s">
        <v>292</v>
      </c>
      <c r="F67" s="15" t="s">
        <v>316</v>
      </c>
      <c r="G67" s="15" t="s">
        <v>324</v>
      </c>
      <c r="H67" s="6" t="str">
        <f>VLOOKUP(Table1[[#This Row],[LastName]]&amp;"."&amp;Table1[[#This Row],[FirstName]],Fencers!C:H,6,FALSE)</f>
        <v>Mens</v>
      </c>
      <c r="I67" s="5" t="str">
        <f>VLOOKUP(Table1[[#This Row],[LastName]]&amp;"."&amp;Table1[[#This Row],[FirstName]],Fencers!C:G,4,FALSE)</f>
        <v>CSFC</v>
      </c>
      <c r="J67" s="5" t="str">
        <f>VLOOKUP(Table1[[#This Row],[LastName]]&amp;"."&amp;Table1[[#This Row],[FirstName]],Fencers!C:H,5,FALSE)</f>
        <v>AU</v>
      </c>
      <c r="K67" s="4">
        <f>VLOOKUP(Table1[[#This Row],[LastName]]&amp;"."&amp;Table1[[#This Row],[FirstName]],Fencers!C:G,3,FALSE)</f>
        <v>63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8</v>
      </c>
    </row>
    <row r="68" spans="1:13" x14ac:dyDescent="0.25">
      <c r="A68" s="15" t="s">
        <v>82</v>
      </c>
      <c r="B68" s="15" t="s">
        <v>83</v>
      </c>
      <c r="C68" s="3">
        <v>5</v>
      </c>
      <c r="D68" s="5">
        <v>43905</v>
      </c>
      <c r="E68" s="16" t="s">
        <v>292</v>
      </c>
      <c r="F68" s="15" t="s">
        <v>316</v>
      </c>
      <c r="G68" s="15" t="s">
        <v>324</v>
      </c>
      <c r="H68" s="6" t="str">
        <f>VLOOKUP(Table1[[#This Row],[LastName]]&amp;"."&amp;Table1[[#This Row],[FirstName]],Fencers!C:H,6,FALSE)</f>
        <v>Mens</v>
      </c>
      <c r="I68" s="5" t="str">
        <f>VLOOKUP(Table1[[#This Row],[LastName]]&amp;"."&amp;Table1[[#This Row],[FirstName]],Fencers!C:G,4,FALSE)</f>
        <v>CSFC</v>
      </c>
      <c r="J68" s="5" t="str">
        <f>VLOOKUP(Table1[[#This Row],[LastName]]&amp;"."&amp;Table1[[#This Row],[FirstName]],Fencers!C:H,5,FALSE)</f>
        <v>AU</v>
      </c>
      <c r="K68" s="4">
        <f>VLOOKUP(Table1[[#This Row],[LastName]]&amp;"."&amp;Table1[[#This Row],[FirstName]],Fencers!C:G,3,FALSE)</f>
        <v>16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6</v>
      </c>
    </row>
    <row r="69" spans="1:13" x14ac:dyDescent="0.25">
      <c r="A69" s="15" t="s">
        <v>28</v>
      </c>
      <c r="B69" s="15" t="s">
        <v>43</v>
      </c>
      <c r="C69" s="3">
        <v>6</v>
      </c>
      <c r="D69" s="5">
        <v>43905</v>
      </c>
      <c r="E69" s="16" t="s">
        <v>292</v>
      </c>
      <c r="F69" s="15" t="s">
        <v>316</v>
      </c>
      <c r="G69" s="15" t="s">
        <v>324</v>
      </c>
      <c r="H69" s="6" t="str">
        <f>VLOOKUP(Table1[[#This Row],[LastName]]&amp;"."&amp;Table1[[#This Row],[FirstName]],Fencers!C:H,6,FALSE)</f>
        <v>Mens</v>
      </c>
      <c r="I69" s="5" t="str">
        <f>VLOOKUP(Table1[[#This Row],[LastName]]&amp;"."&amp;Table1[[#This Row],[FirstName]],Fencers!C:G,4,FALSE)</f>
        <v>CSFC</v>
      </c>
      <c r="J69" s="5" t="str">
        <f>VLOOKUP(Table1[[#This Row],[LastName]]&amp;"."&amp;Table1[[#This Row],[FirstName]],Fencers!C:H,5,FALSE)</f>
        <v>AU</v>
      </c>
      <c r="K69" s="4">
        <f>VLOOKUP(Table1[[#This Row],[LastName]]&amp;"."&amp;Table1[[#This Row],[FirstName]],Fencers!C:G,3,FALSE)</f>
        <v>41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5</v>
      </c>
    </row>
    <row r="70" spans="1:13" x14ac:dyDescent="0.25">
      <c r="A70" s="15" t="s">
        <v>157</v>
      </c>
      <c r="B70" s="15" t="s">
        <v>161</v>
      </c>
      <c r="C70" s="3">
        <v>7</v>
      </c>
      <c r="D70" s="5">
        <v>43905</v>
      </c>
      <c r="E70" s="16" t="s">
        <v>292</v>
      </c>
      <c r="F70" s="15" t="s">
        <v>316</v>
      </c>
      <c r="G70" s="15" t="s">
        <v>324</v>
      </c>
      <c r="H70" s="6" t="str">
        <f>VLOOKUP(Table1[[#This Row],[LastName]]&amp;"."&amp;Table1[[#This Row],[FirstName]],Fencers!C:H,6,FALSE)</f>
        <v>Mens</v>
      </c>
      <c r="I70" s="5" t="str">
        <f>VLOOKUP(Table1[[#This Row],[LastName]]&amp;"."&amp;Table1[[#This Row],[FirstName]],Fencers!C:G,4,FALSE)</f>
        <v>TPFC</v>
      </c>
      <c r="J70" s="5" t="str">
        <f>VLOOKUP(Table1[[#This Row],[LastName]]&amp;"."&amp;Table1[[#This Row],[FirstName]],Fencers!C:H,5,FALSE)</f>
        <v>AU</v>
      </c>
      <c r="K70" s="4">
        <f>VLOOKUP(Table1[[#This Row],[LastName]]&amp;"."&amp;Table1[[#This Row],[FirstName]],Fencers!C:G,3,FALSE)</f>
        <v>74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4</v>
      </c>
    </row>
    <row r="71" spans="1:13" x14ac:dyDescent="0.25">
      <c r="A71" s="15" t="s">
        <v>72</v>
      </c>
      <c r="B71" s="15" t="s">
        <v>73</v>
      </c>
      <c r="C71" s="3">
        <v>2</v>
      </c>
      <c r="D71" s="5">
        <v>43905</v>
      </c>
      <c r="E71" s="16" t="s">
        <v>292</v>
      </c>
      <c r="F71" s="15" t="s">
        <v>316</v>
      </c>
      <c r="G71" s="15" t="s">
        <v>324</v>
      </c>
      <c r="H71" s="6" t="str">
        <f>VLOOKUP(Table1[[#This Row],[LastName]]&amp;"."&amp;Table1[[#This Row],[FirstName]],Fencers!C:H,6,FALSE)</f>
        <v>Womens</v>
      </c>
      <c r="I71" s="5" t="str">
        <f>VLOOKUP(Table1[[#This Row],[LastName]]&amp;"."&amp;Table1[[#This Row],[FirstName]],Fencers!C:G,4,FALSE)</f>
        <v>ASC</v>
      </c>
      <c r="J71" s="5" t="str">
        <f>VLOOKUP(Table1[[#This Row],[LastName]]&amp;"."&amp;Table1[[#This Row],[FirstName]],Fencers!C:H,5,FALSE)</f>
        <v>AU</v>
      </c>
      <c r="K71" s="4">
        <f>VLOOKUP(Table1[[#This Row],[LastName]]&amp;"."&amp;Table1[[#This Row],[FirstName]],Fencers!C:G,3,FALSE)</f>
        <v>17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9</v>
      </c>
    </row>
    <row r="72" spans="1:13" x14ac:dyDescent="0.25">
      <c r="A72" s="15" t="s">
        <v>61</v>
      </c>
      <c r="B72" s="15" t="s">
        <v>63</v>
      </c>
      <c r="C72" s="3">
        <v>1</v>
      </c>
      <c r="D72" s="5">
        <v>43905</v>
      </c>
      <c r="E72" s="16" t="s">
        <v>292</v>
      </c>
      <c r="F72" s="15" t="s">
        <v>325</v>
      </c>
      <c r="G72" s="15" t="s">
        <v>296</v>
      </c>
      <c r="H72" s="6" t="str">
        <f>VLOOKUP(Table1[[#This Row],[LastName]]&amp;"."&amp;Table1[[#This Row],[FirstName]],Fencers!C:H,6,FALSE)</f>
        <v>Mens</v>
      </c>
      <c r="I72" s="5" t="str">
        <f>VLOOKUP(Table1[[#This Row],[LastName]]&amp;"."&amp;Table1[[#This Row],[FirstName]],Fencers!C:G,4,FALSE)</f>
        <v>AHFC</v>
      </c>
      <c r="J72" s="5" t="str">
        <f>VLOOKUP(Table1[[#This Row],[LastName]]&amp;"."&amp;Table1[[#This Row],[FirstName]],Fencers!C:H,5,FALSE)</f>
        <v>AU</v>
      </c>
      <c r="K72" s="4">
        <f>VLOOKUP(Table1[[#This Row],[LastName]]&amp;"."&amp;Table1[[#This Row],[FirstName]],Fencers!C:G,3,FALSE)</f>
        <v>66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10</v>
      </c>
    </row>
    <row r="73" spans="1:13" x14ac:dyDescent="0.25">
      <c r="A73" s="15" t="s">
        <v>65</v>
      </c>
      <c r="B73" s="15" t="s">
        <v>67</v>
      </c>
      <c r="C73" s="3">
        <v>2</v>
      </c>
      <c r="D73" s="5">
        <v>43905</v>
      </c>
      <c r="E73" s="16" t="s">
        <v>292</v>
      </c>
      <c r="F73" s="15" t="s">
        <v>325</v>
      </c>
      <c r="G73" s="15" t="s">
        <v>296</v>
      </c>
      <c r="H73" s="6" t="str">
        <f>VLOOKUP(Table1[[#This Row],[LastName]]&amp;"."&amp;Table1[[#This Row],[FirstName]],Fencers!C:H,6,FALSE)</f>
        <v>Mens</v>
      </c>
      <c r="I73" s="5" t="str">
        <f>VLOOKUP(Table1[[#This Row],[LastName]]&amp;"."&amp;Table1[[#This Row],[FirstName]],Fencers!C:G,4,FALSE)</f>
        <v>CSFC</v>
      </c>
      <c r="J73" s="5" t="str">
        <f>VLOOKUP(Table1[[#This Row],[LastName]]&amp;"."&amp;Table1[[#This Row],[FirstName]],Fencers!C:H,5,FALSE)</f>
        <v>AU</v>
      </c>
      <c r="K73" s="4">
        <f>VLOOKUP(Table1[[#This Row],[LastName]]&amp;"."&amp;Table1[[#This Row],[FirstName]],Fencers!C:G,3,FALSE)</f>
        <v>46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9</v>
      </c>
    </row>
    <row r="74" spans="1:13" x14ac:dyDescent="0.25">
      <c r="A74" s="15" t="s">
        <v>72</v>
      </c>
      <c r="B74" s="15" t="s">
        <v>322</v>
      </c>
      <c r="C74" s="3">
        <v>3</v>
      </c>
      <c r="D74" s="5">
        <v>43905</v>
      </c>
      <c r="E74" s="16" t="s">
        <v>292</v>
      </c>
      <c r="F74" s="15" t="s">
        <v>325</v>
      </c>
      <c r="G74" s="15" t="s">
        <v>296</v>
      </c>
      <c r="H74" s="6" t="str">
        <f>VLOOKUP(Table1[[#This Row],[LastName]]&amp;"."&amp;Table1[[#This Row],[FirstName]],Fencers!C:H,6,FALSE)</f>
        <v>Mens</v>
      </c>
      <c r="I74" s="5" t="str">
        <f>VLOOKUP(Table1[[#This Row],[LastName]]&amp;"."&amp;Table1[[#This Row],[FirstName]],Fencers!C:G,4,FALSE)</f>
        <v>IND</v>
      </c>
      <c r="J74" s="5" t="str">
        <f>VLOOKUP(Table1[[#This Row],[LastName]]&amp;"."&amp;Table1[[#This Row],[FirstName]],Fencers!C:H,5,FALSE)</f>
        <v>AU</v>
      </c>
      <c r="K74" s="4">
        <f>VLOOKUP(Table1[[#This Row],[LastName]]&amp;"."&amp;Table1[[#This Row],[FirstName]],Fencers!C:G,3,FALSE)</f>
        <v>51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8</v>
      </c>
    </row>
    <row r="75" spans="1:13" x14ac:dyDescent="0.25">
      <c r="A75" s="15" t="s">
        <v>34</v>
      </c>
      <c r="B75" s="15" t="s">
        <v>49</v>
      </c>
      <c r="C75" s="3">
        <v>3</v>
      </c>
      <c r="D75" s="5">
        <v>43905</v>
      </c>
      <c r="E75" s="16" t="s">
        <v>292</v>
      </c>
      <c r="F75" s="15" t="s">
        <v>325</v>
      </c>
      <c r="G75" s="15" t="s">
        <v>296</v>
      </c>
      <c r="H75" s="6" t="str">
        <f>VLOOKUP(Table1[[#This Row],[LastName]]&amp;"."&amp;Table1[[#This Row],[FirstName]],Fencers!C:H,6,FALSE)</f>
        <v>Mens</v>
      </c>
      <c r="I75" s="5" t="str">
        <f>VLOOKUP(Table1[[#This Row],[LastName]]&amp;"."&amp;Table1[[#This Row],[FirstName]],Fencers!C:G,4,FALSE)</f>
        <v>AHFC</v>
      </c>
      <c r="J75" s="5" t="str">
        <f>VLOOKUP(Table1[[#This Row],[LastName]]&amp;"."&amp;Table1[[#This Row],[FirstName]],Fencers!C:H,5,FALSE)</f>
        <v>AU</v>
      </c>
      <c r="K75" s="4">
        <f>VLOOKUP(Table1[[#This Row],[LastName]]&amp;"."&amp;Table1[[#This Row],[FirstName]],Fencers!C:G,3,FALSE)</f>
        <v>43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8</v>
      </c>
    </row>
    <row r="76" spans="1:13" x14ac:dyDescent="0.25">
      <c r="A76" s="15" t="s">
        <v>111</v>
      </c>
      <c r="B76" s="15" t="s">
        <v>118</v>
      </c>
      <c r="C76" s="3">
        <v>5</v>
      </c>
      <c r="D76" s="5">
        <v>43905</v>
      </c>
      <c r="E76" s="16" t="s">
        <v>292</v>
      </c>
      <c r="F76" s="15" t="s">
        <v>325</v>
      </c>
      <c r="G76" s="15" t="s">
        <v>296</v>
      </c>
      <c r="H76" s="6" t="str">
        <f>VLOOKUP(Table1[[#This Row],[LastName]]&amp;"."&amp;Table1[[#This Row],[FirstName]],Fencers!C:H,6,FALSE)</f>
        <v>Mens</v>
      </c>
      <c r="I76" s="5" t="str">
        <f>VLOOKUP(Table1[[#This Row],[LastName]]&amp;"."&amp;Table1[[#This Row],[FirstName]],Fencers!C:G,4,FALSE)</f>
        <v>ASC</v>
      </c>
      <c r="J76" s="5" t="str">
        <f>VLOOKUP(Table1[[#This Row],[LastName]]&amp;"."&amp;Table1[[#This Row],[FirstName]],Fencers!C:H,5,FALSE)</f>
        <v>AU</v>
      </c>
      <c r="K76" s="4">
        <f>VLOOKUP(Table1[[#This Row],[LastName]]&amp;"."&amp;Table1[[#This Row],[FirstName]],Fencers!C:G,3,FALSE)</f>
        <v>49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6</v>
      </c>
    </row>
    <row r="77" spans="1:13" x14ac:dyDescent="0.25">
      <c r="A77" s="15" t="s">
        <v>163</v>
      </c>
      <c r="B77" s="15" t="s">
        <v>164</v>
      </c>
      <c r="C77" s="3">
        <v>6</v>
      </c>
      <c r="D77" s="5">
        <v>43905</v>
      </c>
      <c r="E77" s="16" t="s">
        <v>292</v>
      </c>
      <c r="F77" s="15" t="s">
        <v>325</v>
      </c>
      <c r="G77" s="15" t="s">
        <v>296</v>
      </c>
      <c r="H77" s="6" t="str">
        <f>VLOOKUP(Table1[[#This Row],[LastName]]&amp;"."&amp;Table1[[#This Row],[FirstName]],Fencers!C:H,6,FALSE)</f>
        <v>Mens</v>
      </c>
      <c r="I77" s="5" t="str">
        <f>VLOOKUP(Table1[[#This Row],[LastName]]&amp;"."&amp;Table1[[#This Row],[FirstName]],Fencers!C:G,4,FALSE)</f>
        <v>ASC</v>
      </c>
      <c r="J77" s="5" t="str">
        <f>VLOOKUP(Table1[[#This Row],[LastName]]&amp;"."&amp;Table1[[#This Row],[FirstName]],Fencers!C:H,5,FALSE)</f>
        <v>AU</v>
      </c>
      <c r="K77" s="4">
        <f>VLOOKUP(Table1[[#This Row],[LastName]]&amp;"."&amp;Table1[[#This Row],[FirstName]],Fencers!C:G,3,FALSE)</f>
        <v>47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5</v>
      </c>
    </row>
    <row r="78" spans="1:13" x14ac:dyDescent="0.25">
      <c r="A78" s="15" t="s">
        <v>130</v>
      </c>
      <c r="B78" s="15" t="s">
        <v>52</v>
      </c>
      <c r="C78" s="3">
        <v>7</v>
      </c>
      <c r="D78" s="5">
        <v>43905</v>
      </c>
      <c r="E78" s="16" t="s">
        <v>292</v>
      </c>
      <c r="F78" s="15" t="s">
        <v>325</v>
      </c>
      <c r="G78" s="15" t="s">
        <v>296</v>
      </c>
      <c r="H78" s="6" t="str">
        <f>VLOOKUP(Table1[[#This Row],[LastName]]&amp;"."&amp;Table1[[#This Row],[FirstName]],Fencers!C:H,6,FALSE)</f>
        <v>Mens</v>
      </c>
      <c r="I78" s="5" t="str">
        <f>VLOOKUP(Table1[[#This Row],[LastName]]&amp;"."&amp;Table1[[#This Row],[FirstName]],Fencers!C:G,4,FALSE)</f>
        <v>ASC</v>
      </c>
      <c r="J78" s="5" t="str">
        <f>VLOOKUP(Table1[[#This Row],[LastName]]&amp;"."&amp;Table1[[#This Row],[FirstName]],Fencers!C:H,5,FALSE)</f>
        <v>AU</v>
      </c>
      <c r="K78" s="4">
        <f>VLOOKUP(Table1[[#This Row],[LastName]]&amp;"."&amp;Table1[[#This Row],[FirstName]],Fencers!C:G,3,FALSE)</f>
        <v>48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4</v>
      </c>
    </row>
    <row r="79" spans="1:13" x14ac:dyDescent="0.25">
      <c r="A79" s="15" t="s">
        <v>157</v>
      </c>
      <c r="B79" s="15" t="s">
        <v>161</v>
      </c>
      <c r="C79" s="3">
        <v>8</v>
      </c>
      <c r="D79" s="5">
        <v>43905</v>
      </c>
      <c r="E79" s="16" t="s">
        <v>292</v>
      </c>
      <c r="F79" s="15" t="s">
        <v>325</v>
      </c>
      <c r="G79" s="15" t="s">
        <v>296</v>
      </c>
      <c r="H79" s="6" t="str">
        <f>VLOOKUP(Table1[[#This Row],[LastName]]&amp;"."&amp;Table1[[#This Row],[FirstName]],Fencers!C:H,6,FALSE)</f>
        <v>Mens</v>
      </c>
      <c r="I79" s="5" t="str">
        <f>VLOOKUP(Table1[[#This Row],[LastName]]&amp;"."&amp;Table1[[#This Row],[FirstName]],Fencers!C:G,4,FALSE)</f>
        <v>TPFC</v>
      </c>
      <c r="J79" s="5" t="str">
        <f>VLOOKUP(Table1[[#This Row],[LastName]]&amp;"."&amp;Table1[[#This Row],[FirstName]],Fencers!C:H,5,FALSE)</f>
        <v>AU</v>
      </c>
      <c r="K79" s="4">
        <f>VLOOKUP(Table1[[#This Row],[LastName]]&amp;"."&amp;Table1[[#This Row],[FirstName]],Fencers!C:G,3,FALSE)</f>
        <v>74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3</v>
      </c>
    </row>
    <row r="80" spans="1:13" x14ac:dyDescent="0.25">
      <c r="A80" s="15" t="s">
        <v>65</v>
      </c>
      <c r="B80" s="15" t="s">
        <v>68</v>
      </c>
      <c r="C80" s="3">
        <v>1</v>
      </c>
      <c r="D80" s="5">
        <v>43905</v>
      </c>
      <c r="E80" s="16" t="s">
        <v>292</v>
      </c>
      <c r="F80" s="15" t="s">
        <v>325</v>
      </c>
      <c r="G80" s="15" t="s">
        <v>296</v>
      </c>
      <c r="H80" s="6" t="str">
        <f>VLOOKUP(Table1[[#This Row],[LastName]]&amp;"."&amp;Table1[[#This Row],[FirstName]],Fencers!C:H,6,FALSE)</f>
        <v>Womens</v>
      </c>
      <c r="I80" s="5" t="str">
        <f>VLOOKUP(Table1[[#This Row],[LastName]]&amp;"."&amp;Table1[[#This Row],[FirstName]],Fencers!C:G,4,FALSE)</f>
        <v>CSFC</v>
      </c>
      <c r="J80" s="5" t="str">
        <f>VLOOKUP(Table1[[#This Row],[LastName]]&amp;"."&amp;Table1[[#This Row],[FirstName]],Fencers!C:H,5,FALSE)</f>
        <v>AU</v>
      </c>
      <c r="K80" s="4">
        <f>VLOOKUP(Table1[[#This Row],[LastName]]&amp;"."&amp;Table1[[#This Row],[FirstName]],Fencers!C:G,3,FALSE)</f>
        <v>44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10</v>
      </c>
    </row>
    <row r="81" spans="1:13" x14ac:dyDescent="0.25">
      <c r="A81" s="15" t="s">
        <v>26</v>
      </c>
      <c r="B81" s="15" t="s">
        <v>40</v>
      </c>
      <c r="C81" s="3">
        <v>2</v>
      </c>
      <c r="D81" s="5">
        <v>43905</v>
      </c>
      <c r="E81" s="16" t="s">
        <v>292</v>
      </c>
      <c r="F81" s="15" t="s">
        <v>325</v>
      </c>
      <c r="G81" s="15" t="s">
        <v>296</v>
      </c>
      <c r="H81" s="6" t="str">
        <f>VLOOKUP(Table1[[#This Row],[LastName]]&amp;"."&amp;Table1[[#This Row],[FirstName]],Fencers!C:H,6,FALSE)</f>
        <v>Womens</v>
      </c>
      <c r="I81" s="5" t="str">
        <f>VLOOKUP(Table1[[#This Row],[LastName]]&amp;"."&amp;Table1[[#This Row],[FirstName]],Fencers!C:G,4,FALSE)</f>
        <v>IND</v>
      </c>
      <c r="J81" s="5" t="str">
        <f>VLOOKUP(Table1[[#This Row],[LastName]]&amp;"."&amp;Table1[[#This Row],[FirstName]],Fencers!C:H,5,FALSE)</f>
        <v>AU</v>
      </c>
      <c r="K81" s="4">
        <f>VLOOKUP(Table1[[#This Row],[LastName]]&amp;"."&amp;Table1[[#This Row],[FirstName]],Fencers!C:G,3,FALSE)</f>
        <v>61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9</v>
      </c>
    </row>
    <row r="82" spans="1:13" x14ac:dyDescent="0.25">
      <c r="A82" s="15" t="s">
        <v>112</v>
      </c>
      <c r="B82" s="15" t="s">
        <v>119</v>
      </c>
      <c r="C82" s="3">
        <v>3</v>
      </c>
      <c r="D82" s="5">
        <v>43905</v>
      </c>
      <c r="E82" s="16" t="s">
        <v>292</v>
      </c>
      <c r="F82" s="15" t="s">
        <v>325</v>
      </c>
      <c r="G82" s="15" t="s">
        <v>296</v>
      </c>
      <c r="H82" s="6" t="str">
        <f>VLOOKUP(Table1[[#This Row],[LastName]]&amp;"."&amp;Table1[[#This Row],[FirstName]],Fencers!C:H,6,FALSE)</f>
        <v>Womens</v>
      </c>
      <c r="I82" s="5" t="str">
        <f>VLOOKUP(Table1[[#This Row],[LastName]]&amp;"."&amp;Table1[[#This Row],[FirstName]],Fencers!C:G,4,FALSE)</f>
        <v>ASC</v>
      </c>
      <c r="J82" s="5" t="str">
        <f>VLOOKUP(Table1[[#This Row],[LastName]]&amp;"."&amp;Table1[[#This Row],[FirstName]],Fencers!C:H,5,FALSE)</f>
        <v>AU</v>
      </c>
      <c r="K82" s="4">
        <f>VLOOKUP(Table1[[#This Row],[LastName]]&amp;"."&amp;Table1[[#This Row],[FirstName]],Fencers!C:G,3,FALSE)</f>
        <v>59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8</v>
      </c>
    </row>
    <row r="83" spans="1:13" x14ac:dyDescent="0.25">
      <c r="A83" s="15" t="s">
        <v>151</v>
      </c>
      <c r="B83" s="15" t="s">
        <v>145</v>
      </c>
      <c r="C83" s="3">
        <v>1</v>
      </c>
      <c r="D83" s="5">
        <v>43905</v>
      </c>
      <c r="E83" s="16" t="s">
        <v>292</v>
      </c>
      <c r="F83" s="15" t="s">
        <v>325</v>
      </c>
      <c r="G83" s="15" t="s">
        <v>294</v>
      </c>
      <c r="H83" s="6" t="str">
        <f>VLOOKUP(Table1[[#This Row],[LastName]]&amp;"."&amp;Table1[[#This Row],[FirstName]],Fencers!C:H,6,FALSE)</f>
        <v>Mens</v>
      </c>
      <c r="I83" s="5" t="str">
        <f>VLOOKUP(Table1[[#This Row],[LastName]]&amp;"."&amp;Table1[[#This Row],[FirstName]],Fencers!C:G,4,FALSE)</f>
        <v>AUFEC</v>
      </c>
      <c r="J83" s="5" t="str">
        <f>VLOOKUP(Table1[[#This Row],[LastName]]&amp;"."&amp;Table1[[#This Row],[FirstName]],Fencers!C:H,5,FALSE)</f>
        <v>AU</v>
      </c>
      <c r="K83" s="4">
        <f>VLOOKUP(Table1[[#This Row],[LastName]]&amp;"."&amp;Table1[[#This Row],[FirstName]],Fencers!C:G,3,FALSE)</f>
        <v>59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10</v>
      </c>
    </row>
    <row r="84" spans="1:13" x14ac:dyDescent="0.25">
      <c r="A84" s="15" t="s">
        <v>94</v>
      </c>
      <c r="B84" s="15" t="s">
        <v>95</v>
      </c>
      <c r="C84" s="3">
        <v>2</v>
      </c>
      <c r="D84" s="5">
        <v>43905</v>
      </c>
      <c r="E84" s="16" t="s">
        <v>292</v>
      </c>
      <c r="F84" s="15" t="s">
        <v>325</v>
      </c>
      <c r="G84" s="15" t="s">
        <v>294</v>
      </c>
      <c r="H84" s="6" t="str">
        <f>VLOOKUP(Table1[[#This Row],[LastName]]&amp;"."&amp;Table1[[#This Row],[FirstName]],Fencers!C:H,6,FALSE)</f>
        <v>Mens</v>
      </c>
      <c r="I84" s="5" t="str">
        <f>VLOOKUP(Table1[[#This Row],[LastName]]&amp;"."&amp;Table1[[#This Row],[FirstName]],Fencers!C:G,4,FALSE)</f>
        <v>TPFC</v>
      </c>
      <c r="J84" s="5" t="str">
        <f>VLOOKUP(Table1[[#This Row],[LastName]]&amp;"."&amp;Table1[[#This Row],[FirstName]],Fencers!C:H,5,FALSE)</f>
        <v>AU</v>
      </c>
      <c r="K84" s="4">
        <f>VLOOKUP(Table1[[#This Row],[LastName]]&amp;"."&amp;Table1[[#This Row],[FirstName]],Fencers!C:G,3,FALSE)</f>
        <v>48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9</v>
      </c>
    </row>
    <row r="85" spans="1:13" x14ac:dyDescent="0.25">
      <c r="A85" s="15" t="s">
        <v>27</v>
      </c>
      <c r="B85" s="15" t="s">
        <v>117</v>
      </c>
      <c r="C85" s="3">
        <v>1</v>
      </c>
      <c r="D85" s="5">
        <v>43905</v>
      </c>
      <c r="E85" s="16" t="s">
        <v>292</v>
      </c>
      <c r="F85" s="15" t="s">
        <v>325</v>
      </c>
      <c r="G85" s="15" t="s">
        <v>324</v>
      </c>
      <c r="H85" s="6" t="str">
        <f>VLOOKUP(Table1[[#This Row],[LastName]]&amp;"."&amp;Table1[[#This Row],[FirstName]],Fencers!C:H,6,FALSE)</f>
        <v>Mens</v>
      </c>
      <c r="I85" s="5" t="str">
        <f>VLOOKUP(Table1[[#This Row],[LastName]]&amp;"."&amp;Table1[[#This Row],[FirstName]],Fencers!C:G,4,FALSE)</f>
        <v>CSFC</v>
      </c>
      <c r="J85" s="5" t="str">
        <f>VLOOKUP(Table1[[#This Row],[LastName]]&amp;"."&amp;Table1[[#This Row],[FirstName]],Fencers!C:H,5,FALSE)</f>
        <v>AU</v>
      </c>
      <c r="K85" s="4">
        <f>VLOOKUP(Table1[[#This Row],[LastName]]&amp;"."&amp;Table1[[#This Row],[FirstName]],Fencers!C:G,3,FALSE)</f>
        <v>63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25">
      <c r="A86" s="15" t="s">
        <v>28</v>
      </c>
      <c r="B86" s="15" t="s">
        <v>43</v>
      </c>
      <c r="C86" s="3">
        <v>2</v>
      </c>
      <c r="D86" s="5">
        <v>43905</v>
      </c>
      <c r="E86" s="16" t="s">
        <v>292</v>
      </c>
      <c r="F86" s="15" t="s">
        <v>325</v>
      </c>
      <c r="G86" s="15" t="s">
        <v>324</v>
      </c>
      <c r="H86" s="6" t="str">
        <f>VLOOKUP(Table1[[#This Row],[LastName]]&amp;"."&amp;Table1[[#This Row],[FirstName]],Fencers!C:H,6,FALSE)</f>
        <v>Mens</v>
      </c>
      <c r="I86" s="5" t="str">
        <f>VLOOKUP(Table1[[#This Row],[LastName]]&amp;"."&amp;Table1[[#This Row],[FirstName]],Fencers!C:G,4,FALSE)</f>
        <v>CSFC</v>
      </c>
      <c r="J86" s="5" t="str">
        <f>VLOOKUP(Table1[[#This Row],[LastName]]&amp;"."&amp;Table1[[#This Row],[FirstName]],Fencers!C:H,5,FALSE)</f>
        <v>AU</v>
      </c>
      <c r="K86" s="4">
        <f>VLOOKUP(Table1[[#This Row],[LastName]]&amp;"."&amp;Table1[[#This Row],[FirstName]],Fencers!C:G,3,FALSE)</f>
        <v>41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9</v>
      </c>
    </row>
    <row r="87" spans="1:13" x14ac:dyDescent="0.25">
      <c r="A87" s="15" t="s">
        <v>157</v>
      </c>
      <c r="B87" s="15" t="s">
        <v>161</v>
      </c>
      <c r="C87" s="3">
        <v>3</v>
      </c>
      <c r="D87" s="5">
        <v>43905</v>
      </c>
      <c r="E87" s="16" t="s">
        <v>292</v>
      </c>
      <c r="F87" s="15" t="s">
        <v>325</v>
      </c>
      <c r="G87" s="15" t="s">
        <v>324</v>
      </c>
      <c r="H87" s="6" t="str">
        <f>VLOOKUP(Table1[[#This Row],[LastName]]&amp;"."&amp;Table1[[#This Row],[FirstName]],Fencers!C:H,6,FALSE)</f>
        <v>Mens</v>
      </c>
      <c r="I87" s="5" t="str">
        <f>VLOOKUP(Table1[[#This Row],[LastName]]&amp;"."&amp;Table1[[#This Row],[FirstName]],Fencers!C:G,4,FALSE)</f>
        <v>TPFC</v>
      </c>
      <c r="J87" s="5" t="str">
        <f>VLOOKUP(Table1[[#This Row],[LastName]]&amp;"."&amp;Table1[[#This Row],[FirstName]],Fencers!C:H,5,FALSE)</f>
        <v>AU</v>
      </c>
      <c r="K87" s="4">
        <f>VLOOKUP(Table1[[#This Row],[LastName]]&amp;"."&amp;Table1[[#This Row],[FirstName]],Fencers!C:G,3,FALSE)</f>
        <v>74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67"/>
  <sheetViews>
    <sheetView workbookViewId="0"/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15</v>
      </c>
      <c r="D1" t="s">
        <v>4</v>
      </c>
      <c r="E1" s="2" t="s">
        <v>18</v>
      </c>
      <c r="F1" t="s">
        <v>12</v>
      </c>
      <c r="G1" t="s">
        <v>16</v>
      </c>
      <c r="H1" t="s">
        <v>5</v>
      </c>
      <c r="J1" t="s">
        <v>17</v>
      </c>
      <c r="K1" s="1">
        <v>43831</v>
      </c>
    </row>
    <row r="2" spans="1:12" x14ac:dyDescent="0.25">
      <c r="A2" s="11" t="s">
        <v>98</v>
      </c>
      <c r="B2" s="11" t="s">
        <v>103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212</v>
      </c>
      <c r="G2" t="s">
        <v>202</v>
      </c>
      <c r="H2" s="11" t="s">
        <v>19</v>
      </c>
      <c r="K2" s="1">
        <f t="shared" ref="K2:K38" si="0">$K$1</f>
        <v>43831</v>
      </c>
      <c r="L2" s="2">
        <f>ROUNDDOWN((K2-Table13[[#This Row],[DOB]])/365,0)</f>
        <v>39</v>
      </c>
    </row>
    <row r="3" spans="1:12" x14ac:dyDescent="0.25">
      <c r="A3" t="s">
        <v>197</v>
      </c>
      <c r="B3" t="s">
        <v>56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13</v>
      </c>
      <c r="G3" t="s">
        <v>202</v>
      </c>
      <c r="H3" t="s">
        <v>20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297</v>
      </c>
      <c r="B4" t="s">
        <v>298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212</v>
      </c>
      <c r="G4" t="s">
        <v>202</v>
      </c>
      <c r="H4" t="s">
        <v>19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217</v>
      </c>
      <c r="B5" t="s">
        <v>218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13</v>
      </c>
      <c r="G5" t="s">
        <v>202</v>
      </c>
      <c r="H5" t="s">
        <v>20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194</v>
      </c>
      <c r="B6" t="s">
        <v>189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212</v>
      </c>
      <c r="G6" t="s">
        <v>202</v>
      </c>
      <c r="H6" t="s">
        <v>20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219</v>
      </c>
      <c r="B7" t="s">
        <v>220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54</v>
      </c>
      <c r="G7" t="s">
        <v>202</v>
      </c>
      <c r="H7" t="s">
        <v>20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122</v>
      </c>
      <c r="B8" t="s">
        <v>136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13</v>
      </c>
      <c r="G8" t="s">
        <v>202</v>
      </c>
      <c r="H8" t="s">
        <v>20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165</v>
      </c>
      <c r="B9" t="s">
        <v>57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205</v>
      </c>
      <c r="G9" t="s">
        <v>202</v>
      </c>
      <c r="H9" t="s">
        <v>20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221</v>
      </c>
      <c r="B10" t="s">
        <v>222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53</v>
      </c>
      <c r="G10" t="s">
        <v>202</v>
      </c>
      <c r="H10" t="s">
        <v>20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223</v>
      </c>
      <c r="B11" t="s">
        <v>224</v>
      </c>
      <c r="C11" t="str">
        <f>Table13[[#This Row],[LastName]]&amp;"."&amp;Table13[[#This Row],[FirstName]]</f>
        <v>Barnes.Talley</v>
      </c>
      <c r="D11" s="1">
        <v>40232</v>
      </c>
      <c r="E11" s="2">
        <f>ROUNDDOWN((K11-Table13[[#This Row],[DOB]])/365,0)</f>
        <v>9</v>
      </c>
      <c r="F11" t="s">
        <v>54</v>
      </c>
      <c r="G11" t="s">
        <v>202</v>
      </c>
      <c r="H11" t="s">
        <v>19</v>
      </c>
      <c r="K11" s="1">
        <f t="shared" si="0"/>
        <v>43831</v>
      </c>
      <c r="L11" s="2">
        <f>ROUNDDOWN((K11-Table13[[#This Row],[DOB]])/365,0)</f>
        <v>9</v>
      </c>
    </row>
    <row r="12" spans="1:12" x14ac:dyDescent="0.25">
      <c r="A12" t="s">
        <v>150</v>
      </c>
      <c r="B12" t="s">
        <v>87</v>
      </c>
      <c r="C12" t="str">
        <f>Table13[[#This Row],[LastName]]&amp;"."&amp;Table13[[#This Row],[FirstName]]</f>
        <v>Barratt.Georgina</v>
      </c>
      <c r="D12" s="1">
        <v>34826</v>
      </c>
      <c r="E12" s="2">
        <f>ROUNDDOWN((K12-Table13[[#This Row],[DOB]])/365,0)</f>
        <v>24</v>
      </c>
      <c r="F12" t="s">
        <v>13</v>
      </c>
      <c r="G12" t="s">
        <v>202</v>
      </c>
      <c r="H12" t="s">
        <v>19</v>
      </c>
      <c r="K12" s="1">
        <f t="shared" si="0"/>
        <v>43831</v>
      </c>
      <c r="L12" s="2">
        <f>ROUNDDOWN((K12-Table13[[#This Row],[DOB]])/365,0)</f>
        <v>24</v>
      </c>
    </row>
    <row r="13" spans="1:12" x14ac:dyDescent="0.25">
      <c r="A13" t="s">
        <v>151</v>
      </c>
      <c r="B13" t="s">
        <v>145</v>
      </c>
      <c r="C13" t="str">
        <f>Table13[[#This Row],[LastName]]&amp;"."&amp;Table13[[#This Row],[FirstName]]</f>
        <v>Barry.Peter</v>
      </c>
      <c r="D13" s="1">
        <v>22033</v>
      </c>
      <c r="E13" s="2">
        <f>ROUNDDOWN((K13-Table13[[#This Row],[DOB]])/365,0)</f>
        <v>59</v>
      </c>
      <c r="F13" t="s">
        <v>312</v>
      </c>
      <c r="G13" t="s">
        <v>202</v>
      </c>
      <c r="H13" t="s">
        <v>20</v>
      </c>
      <c r="K13" s="1">
        <f t="shared" si="0"/>
        <v>43831</v>
      </c>
      <c r="L13" s="2">
        <f>ROUNDDOWN((K13-Table13[[#This Row],[DOB]])/365,0)</f>
        <v>59</v>
      </c>
    </row>
    <row r="14" spans="1:12" x14ac:dyDescent="0.25">
      <c r="A14" t="s">
        <v>99</v>
      </c>
      <c r="B14" t="s">
        <v>225</v>
      </c>
      <c r="C14" t="str">
        <f>Table13[[#This Row],[LastName]]&amp;"."&amp;Table13[[#This Row],[FirstName]]</f>
        <v>Beaubois.Ash</v>
      </c>
      <c r="D14" s="1">
        <v>38672</v>
      </c>
      <c r="E14" s="2">
        <f>ROUNDDOWN((K14-Table13[[#This Row],[DOB]])/365,0)</f>
        <v>14</v>
      </c>
      <c r="F14" t="s">
        <v>54</v>
      </c>
      <c r="G14" t="s">
        <v>202</v>
      </c>
      <c r="H14" t="s">
        <v>20</v>
      </c>
      <c r="K14" s="1">
        <f t="shared" si="0"/>
        <v>43831</v>
      </c>
      <c r="L14" s="2">
        <f>ROUNDDOWN((K14-Table13[[#This Row],[DOB]])/365,0)</f>
        <v>14</v>
      </c>
    </row>
    <row r="15" spans="1:12" x14ac:dyDescent="0.25">
      <c r="A15" t="s">
        <v>226</v>
      </c>
      <c r="B15" t="s">
        <v>158</v>
      </c>
      <c r="C15" t="str">
        <f>Table13[[#This Row],[LastName]]&amp;"."&amp;Table13[[#This Row],[FirstName]]</f>
        <v>Berberyan.Lara</v>
      </c>
      <c r="D15" s="1">
        <v>37569</v>
      </c>
      <c r="E15" s="2">
        <f>ROUNDDOWN((K15-Table13[[#This Row],[DOB]])/365,0)</f>
        <v>17</v>
      </c>
      <c r="F15" t="s">
        <v>13</v>
      </c>
      <c r="G15" t="s">
        <v>202</v>
      </c>
      <c r="H15" t="s">
        <v>19</v>
      </c>
      <c r="K15" s="1">
        <f t="shared" si="0"/>
        <v>43831</v>
      </c>
      <c r="L15" s="2">
        <f>ROUNDDOWN((K15-Table13[[#This Row],[DOB]])/365,0)</f>
        <v>17</v>
      </c>
    </row>
    <row r="16" spans="1:12" x14ac:dyDescent="0.25">
      <c r="A16" t="s">
        <v>166</v>
      </c>
      <c r="B16" t="s">
        <v>172</v>
      </c>
      <c r="C16" t="str">
        <f>Table13[[#This Row],[LastName]]&amp;"."&amp;Table13[[#This Row],[FirstName]]</f>
        <v>Betts.Byron</v>
      </c>
      <c r="D16" s="1">
        <v>37776</v>
      </c>
      <c r="E16" s="2">
        <f>ROUNDDOWN((K16-Table13[[#This Row],[DOB]])/365,0)</f>
        <v>16</v>
      </c>
      <c r="F16" t="s">
        <v>54</v>
      </c>
      <c r="G16" t="s">
        <v>202</v>
      </c>
      <c r="H16" t="s">
        <v>20</v>
      </c>
      <c r="K16" s="1">
        <f t="shared" si="0"/>
        <v>43831</v>
      </c>
      <c r="L16" s="2">
        <f>ROUNDDOWN((K16-Table13[[#This Row],[DOB]])/365,0)</f>
        <v>16</v>
      </c>
    </row>
    <row r="17" spans="1:12" x14ac:dyDescent="0.25">
      <c r="A17" t="s">
        <v>166</v>
      </c>
      <c r="B17" t="s">
        <v>307</v>
      </c>
      <c r="C17" t="str">
        <f>Table13[[#This Row],[LastName]]&amp;"."&amp;Table13[[#This Row],[FirstName]]</f>
        <v>Betts.Korey</v>
      </c>
      <c r="D17" s="1">
        <v>38391</v>
      </c>
      <c r="E17" s="2">
        <f>ROUNDDOWN((K17-Table13[[#This Row],[DOB]])/365,0)</f>
        <v>14</v>
      </c>
      <c r="F17" t="s">
        <v>54</v>
      </c>
      <c r="G17" t="s">
        <v>202</v>
      </c>
      <c r="H17" t="s">
        <v>20</v>
      </c>
      <c r="K17" s="1">
        <f t="shared" si="0"/>
        <v>43831</v>
      </c>
      <c r="L17" s="2">
        <f>ROUNDDOWN((K17-Table13[[#This Row],[DOB]])/365,0)</f>
        <v>14</v>
      </c>
    </row>
    <row r="18" spans="1:12" x14ac:dyDescent="0.25">
      <c r="A18" t="s">
        <v>166</v>
      </c>
      <c r="B18" t="s">
        <v>173</v>
      </c>
      <c r="C18" t="str">
        <f>Table13[[#This Row],[LastName]]&amp;"."&amp;Table13[[#This Row],[FirstName]]</f>
        <v>Betts.Nicholas</v>
      </c>
      <c r="D18" s="1">
        <v>25941</v>
      </c>
      <c r="E18" s="2">
        <f>ROUNDDOWN((K18-Table13[[#This Row],[DOB]])/365,0)</f>
        <v>49</v>
      </c>
      <c r="F18" t="s">
        <v>54</v>
      </c>
      <c r="G18" t="s">
        <v>202</v>
      </c>
      <c r="H18" t="s">
        <v>20</v>
      </c>
      <c r="K18" s="1">
        <f t="shared" si="0"/>
        <v>43831</v>
      </c>
      <c r="L18" s="2">
        <f>ROUNDDOWN((K18-Table13[[#This Row],[DOB]])/365,0)</f>
        <v>49</v>
      </c>
    </row>
    <row r="19" spans="1:12" x14ac:dyDescent="0.25">
      <c r="A19" t="s">
        <v>166</v>
      </c>
      <c r="B19" t="s">
        <v>308</v>
      </c>
      <c r="C19" t="str">
        <f>Table13[[#This Row],[LastName]]&amp;"."&amp;Table13[[#This Row],[FirstName]]</f>
        <v>Betts.Toby</v>
      </c>
      <c r="D19" s="1">
        <v>39436</v>
      </c>
      <c r="E19" s="2">
        <f>ROUNDDOWN((K19-Table13[[#This Row],[DOB]])/365,0)</f>
        <v>12</v>
      </c>
      <c r="F19" t="s">
        <v>54</v>
      </c>
      <c r="G19" t="s">
        <v>202</v>
      </c>
      <c r="H19" t="s">
        <v>20</v>
      </c>
      <c r="K19" s="1">
        <f t="shared" si="0"/>
        <v>43831</v>
      </c>
      <c r="L19" s="2">
        <f>ROUNDDOWN((K19-Table13[[#This Row],[DOB]])/365,0)</f>
        <v>12</v>
      </c>
    </row>
    <row r="20" spans="1:12" x14ac:dyDescent="0.25">
      <c r="A20" t="s">
        <v>227</v>
      </c>
      <c r="B20" t="s">
        <v>228</v>
      </c>
      <c r="C20" t="str">
        <f>Table13[[#This Row],[LastName]]&amp;"."&amp;Table13[[#This Row],[FirstName]]</f>
        <v>Biddle.Damin</v>
      </c>
      <c r="D20" s="1">
        <v>39385</v>
      </c>
      <c r="E20" s="2">
        <f>ROUNDDOWN((K20-Table13[[#This Row],[DOB]])/365,0)</f>
        <v>12</v>
      </c>
      <c r="F20" t="s">
        <v>54</v>
      </c>
      <c r="G20" t="s">
        <v>202</v>
      </c>
      <c r="H20" t="s">
        <v>20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229</v>
      </c>
      <c r="B21" t="s">
        <v>230</v>
      </c>
      <c r="C21" t="str">
        <f>Table13[[#This Row],[LastName]]&amp;"."&amp;Table13[[#This Row],[FirstName]]</f>
        <v>Blakely.Ryan</v>
      </c>
      <c r="D21" s="1">
        <v>39268</v>
      </c>
      <c r="E21" s="2">
        <f>ROUNDDOWN((K21-Table13[[#This Row],[DOB]])/365,0)</f>
        <v>12</v>
      </c>
      <c r="F21" t="s">
        <v>205</v>
      </c>
      <c r="G21" t="s">
        <v>202</v>
      </c>
      <c r="H21" t="s">
        <v>20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100</v>
      </c>
      <c r="B22" t="s">
        <v>104</v>
      </c>
      <c r="C22" t="str">
        <f>Table13[[#This Row],[LastName]]&amp;"."&amp;Table13[[#This Row],[FirstName]]</f>
        <v>Bodycomb.Leo</v>
      </c>
      <c r="D22" s="1">
        <v>37603</v>
      </c>
      <c r="E22" s="2">
        <f>ROUNDDOWN((K22-Table13[[#This Row],[DOB]])/365,0)</f>
        <v>17</v>
      </c>
      <c r="F22" t="s">
        <v>53</v>
      </c>
      <c r="G22" t="s">
        <v>202</v>
      </c>
      <c r="H22" t="s">
        <v>20</v>
      </c>
      <c r="K22" s="1">
        <f t="shared" si="0"/>
        <v>43831</v>
      </c>
      <c r="L22" s="2">
        <f>ROUNDDOWN((K22-Table13[[#This Row],[DOB]])/365,0)</f>
        <v>17</v>
      </c>
    </row>
    <row r="23" spans="1:12" x14ac:dyDescent="0.25">
      <c r="A23" t="s">
        <v>101</v>
      </c>
      <c r="B23" t="s">
        <v>105</v>
      </c>
      <c r="C23" t="str">
        <f>Table13[[#This Row],[LastName]]&amp;"."&amp;Table13[[#This Row],[FirstName]]</f>
        <v>Bradfield.Tyla-Rose</v>
      </c>
      <c r="D23" s="1">
        <v>39034</v>
      </c>
      <c r="E23" s="2">
        <f>ROUNDDOWN((K23-Table13[[#This Row],[DOB]])/365,0)</f>
        <v>13</v>
      </c>
      <c r="F23" t="s">
        <v>54</v>
      </c>
      <c r="G23" t="s">
        <v>202</v>
      </c>
      <c r="H23" t="s">
        <v>19</v>
      </c>
      <c r="K23" s="1">
        <f t="shared" si="0"/>
        <v>43831</v>
      </c>
      <c r="L23" s="2">
        <f>ROUNDDOWN((K23-Table13[[#This Row],[DOB]])/365,0)</f>
        <v>13</v>
      </c>
    </row>
    <row r="24" spans="1:12" x14ac:dyDescent="0.25">
      <c r="A24" t="s">
        <v>303</v>
      </c>
      <c r="B24" t="s">
        <v>57</v>
      </c>
      <c r="C24" t="str">
        <f>Table13[[#This Row],[LastName]]&amp;"."&amp;Table13[[#This Row],[FirstName]]</f>
        <v>Brammer.Hugo</v>
      </c>
      <c r="D24" s="1">
        <v>40399</v>
      </c>
      <c r="E24" s="2">
        <f>ROUNDDOWN((K24-Table13[[#This Row],[DOB]])/365,0)</f>
        <v>9</v>
      </c>
      <c r="F24" t="s">
        <v>13</v>
      </c>
      <c r="G24" t="s">
        <v>202</v>
      </c>
      <c r="H24" t="s">
        <v>20</v>
      </c>
      <c r="K24" s="1">
        <f t="shared" si="0"/>
        <v>43831</v>
      </c>
      <c r="L24" s="2">
        <f>ROUNDDOWN((K24-Table13[[#This Row],[DOB]])/365,0)</f>
        <v>9</v>
      </c>
    </row>
    <row r="25" spans="1:12" x14ac:dyDescent="0.25">
      <c r="A25" t="s">
        <v>123</v>
      </c>
      <c r="B25" t="s">
        <v>43</v>
      </c>
      <c r="C25" t="str">
        <f>Table13[[#This Row],[LastName]]&amp;"."&amp;Table13[[#This Row],[FirstName]]</f>
        <v>Brautigan.David</v>
      </c>
      <c r="D25" s="1">
        <v>24347</v>
      </c>
      <c r="E25" s="2">
        <f>ROUNDDOWN((K25-Table13[[#This Row],[DOB]])/365,0)</f>
        <v>53</v>
      </c>
      <c r="F25" t="s">
        <v>13</v>
      </c>
      <c r="G25" t="s">
        <v>202</v>
      </c>
      <c r="H25" t="s">
        <v>20</v>
      </c>
      <c r="K25" s="1">
        <f t="shared" si="0"/>
        <v>43831</v>
      </c>
      <c r="L25" s="2">
        <f>ROUNDDOWN((K25-Table13[[#This Row],[DOB]])/365,0)</f>
        <v>53</v>
      </c>
    </row>
    <row r="26" spans="1:12" x14ac:dyDescent="0.25">
      <c r="A26" t="s">
        <v>195</v>
      </c>
      <c r="B26" t="s">
        <v>190</v>
      </c>
      <c r="C26" t="str">
        <f>Table13[[#This Row],[LastName]]&amp;"."&amp;Table13[[#This Row],[FirstName]]</f>
        <v>Brender.Clive</v>
      </c>
      <c r="D26" s="1">
        <v>38366</v>
      </c>
      <c r="E26" s="2">
        <f>ROUNDDOWN((K26-Table13[[#This Row],[DOB]])/365,0)</f>
        <v>14</v>
      </c>
      <c r="F26" t="s">
        <v>13</v>
      </c>
      <c r="G26" t="s">
        <v>202</v>
      </c>
      <c r="H26" t="s">
        <v>20</v>
      </c>
      <c r="K26" s="1">
        <f t="shared" si="0"/>
        <v>43831</v>
      </c>
      <c r="L26" s="2">
        <f>ROUNDDOWN((K26-Table13[[#This Row],[DOB]])/365,0)</f>
        <v>14</v>
      </c>
    </row>
    <row r="27" spans="1:12" x14ac:dyDescent="0.25">
      <c r="A27" t="s">
        <v>187</v>
      </c>
      <c r="B27" t="s">
        <v>188</v>
      </c>
      <c r="C27" t="str">
        <f>Table13[[#This Row],[LastName]]&amp;"."&amp;Table13[[#This Row],[FirstName]]</f>
        <v>Brion.Fraser</v>
      </c>
      <c r="D27" s="1">
        <v>38101</v>
      </c>
      <c r="E27" s="2">
        <f>ROUNDDOWN((K27-Table13[[#This Row],[DOB]])/365,0)</f>
        <v>15</v>
      </c>
      <c r="F27" t="s">
        <v>13</v>
      </c>
      <c r="G27" t="s">
        <v>202</v>
      </c>
      <c r="H27" t="s">
        <v>20</v>
      </c>
      <c r="K27" s="1">
        <f t="shared" si="0"/>
        <v>43831</v>
      </c>
      <c r="L27" s="2">
        <f>ROUNDDOWN((K27-Table13[[#This Row],[DOB]])/365,0)</f>
        <v>15</v>
      </c>
    </row>
    <row r="28" spans="1:12" x14ac:dyDescent="0.25">
      <c r="A28" t="s">
        <v>185</v>
      </c>
      <c r="B28" t="s">
        <v>186</v>
      </c>
      <c r="C28" t="str">
        <f>Table13[[#This Row],[LastName]]&amp;"."&amp;Table13[[#This Row],[FirstName]]</f>
        <v>Brown.Sophie</v>
      </c>
      <c r="D28" s="1">
        <v>37805</v>
      </c>
      <c r="E28" s="2">
        <f>ROUNDDOWN((K28-Table13[[#This Row],[DOB]])/365,0)</f>
        <v>16</v>
      </c>
      <c r="F28" t="s">
        <v>53</v>
      </c>
      <c r="G28" t="s">
        <v>202</v>
      </c>
      <c r="H28" t="s">
        <v>19</v>
      </c>
      <c r="K28" s="1">
        <f t="shared" si="0"/>
        <v>43831</v>
      </c>
      <c r="L28" s="2">
        <f>ROUNDDOWN((K28-Table13[[#This Row],[DOB]])/365,0)</f>
        <v>16</v>
      </c>
    </row>
    <row r="29" spans="1:12" x14ac:dyDescent="0.25">
      <c r="A29" t="s">
        <v>124</v>
      </c>
      <c r="B29" t="s">
        <v>137</v>
      </c>
      <c r="C29" t="str">
        <f>Table13[[#This Row],[LastName]]&amp;"."&amp;Table13[[#This Row],[FirstName]]</f>
        <v>Burgun.Alexandre</v>
      </c>
      <c r="D29" s="1">
        <v>31399</v>
      </c>
      <c r="E29" s="2">
        <f>ROUNDDOWN((K29-Table13[[#This Row],[DOB]])/365,0)</f>
        <v>34</v>
      </c>
      <c r="F29" t="s">
        <v>13</v>
      </c>
      <c r="G29" t="s">
        <v>202</v>
      </c>
      <c r="H29" t="s">
        <v>20</v>
      </c>
      <c r="K29" s="1">
        <f t="shared" si="0"/>
        <v>43831</v>
      </c>
      <c r="L29" s="2">
        <f>ROUNDDOWN((K29-Table13[[#This Row],[DOB]])/365,0)</f>
        <v>34</v>
      </c>
    </row>
    <row r="30" spans="1:12" x14ac:dyDescent="0.25">
      <c r="A30" t="s">
        <v>58</v>
      </c>
      <c r="B30" t="s">
        <v>59</v>
      </c>
      <c r="C30" t="str">
        <f>Table13[[#This Row],[LastName]]&amp;"."&amp;Table13[[#This Row],[FirstName]]</f>
        <v>Bury.Connor</v>
      </c>
      <c r="D30" s="1">
        <v>36161</v>
      </c>
      <c r="E30" s="2">
        <f>ROUNDDOWN((K30-Table13[[#This Row],[DOB]])/365,0)</f>
        <v>21</v>
      </c>
      <c r="F30" t="s">
        <v>13</v>
      </c>
      <c r="G30" t="s">
        <v>202</v>
      </c>
      <c r="H30" t="s">
        <v>20</v>
      </c>
      <c r="K30" s="1">
        <f t="shared" si="0"/>
        <v>43831</v>
      </c>
      <c r="L30" s="2">
        <f>ROUNDDOWN((K30-Table13[[#This Row],[DOB]])/365,0)</f>
        <v>21</v>
      </c>
    </row>
    <row r="31" spans="1:12" x14ac:dyDescent="0.25">
      <c r="A31" t="s">
        <v>231</v>
      </c>
      <c r="B31" t="s">
        <v>232</v>
      </c>
      <c r="C31" t="str">
        <f>Table13[[#This Row],[LastName]]&amp;"."&amp;Table13[[#This Row],[FirstName]]</f>
        <v>CAMERLENGO.AARON</v>
      </c>
      <c r="D31" s="1">
        <v>39521</v>
      </c>
      <c r="E31" s="2">
        <f>ROUNDDOWN((K31-Table13[[#This Row],[DOB]])/365,0)</f>
        <v>11</v>
      </c>
      <c r="F31" t="s">
        <v>205</v>
      </c>
      <c r="G31" t="s">
        <v>202</v>
      </c>
      <c r="H31" t="s">
        <v>20</v>
      </c>
      <c r="K31" s="1">
        <f t="shared" si="0"/>
        <v>43831</v>
      </c>
      <c r="L31" s="2">
        <f>ROUNDDOWN((K31-Table13[[#This Row],[DOB]])/365,0)</f>
        <v>11</v>
      </c>
    </row>
    <row r="32" spans="1:12" x14ac:dyDescent="0.25">
      <c r="A32" t="s">
        <v>107</v>
      </c>
      <c r="B32" t="s">
        <v>113</v>
      </c>
      <c r="C32" t="str">
        <f>Table13[[#This Row],[LastName]]&amp;"."&amp;Table13[[#This Row],[FirstName]]</f>
        <v>Campbell.William</v>
      </c>
      <c r="D32" s="1">
        <v>35355</v>
      </c>
      <c r="E32" s="2">
        <f>ROUNDDOWN((K32-Table13[[#This Row],[DOB]])/365,0)</f>
        <v>23</v>
      </c>
      <c r="F32" t="s">
        <v>53</v>
      </c>
      <c r="G32" t="s">
        <v>202</v>
      </c>
      <c r="H32" t="s">
        <v>20</v>
      </c>
      <c r="K32" s="1">
        <f t="shared" si="0"/>
        <v>43831</v>
      </c>
      <c r="L32" s="2">
        <f>ROUNDDOWN((K32-Table13[[#This Row],[DOB]])/365,0)</f>
        <v>23</v>
      </c>
    </row>
    <row r="33" spans="1:12" x14ac:dyDescent="0.25">
      <c r="A33" t="s">
        <v>167</v>
      </c>
      <c r="B33" t="s">
        <v>51</v>
      </c>
      <c r="C33" t="str">
        <f>Table13[[#This Row],[LastName]]&amp;"."&amp;Table13[[#This Row],[FirstName]]</f>
        <v>Casey.Max</v>
      </c>
      <c r="D33" s="1">
        <v>39892</v>
      </c>
      <c r="E33" s="2">
        <f>ROUNDDOWN((K33-Table13[[#This Row],[DOB]])/365,0)</f>
        <v>10</v>
      </c>
      <c r="F33" t="s">
        <v>205</v>
      </c>
      <c r="G33" t="s">
        <v>202</v>
      </c>
      <c r="H33" t="s">
        <v>20</v>
      </c>
      <c r="K33" s="1">
        <f t="shared" si="0"/>
        <v>43831</v>
      </c>
      <c r="L33" s="2">
        <f>ROUNDDOWN((K33-Table13[[#This Row],[DOB]])/365,0)</f>
        <v>10</v>
      </c>
    </row>
    <row r="34" spans="1:12" x14ac:dyDescent="0.25">
      <c r="A34" t="s">
        <v>60</v>
      </c>
      <c r="B34" t="s">
        <v>233</v>
      </c>
      <c r="C34" t="str">
        <f>Table13[[#This Row],[LastName]]&amp;"."&amp;Table13[[#This Row],[FirstName]]</f>
        <v>Cassidy.Jennifer</v>
      </c>
      <c r="D34" s="1">
        <v>21840</v>
      </c>
      <c r="E34" s="2">
        <f>ROUNDDOWN((K34-Table13[[#This Row],[DOB]])/365,0)</f>
        <v>60</v>
      </c>
      <c r="F34" t="s">
        <v>55</v>
      </c>
      <c r="G34" t="s">
        <v>202</v>
      </c>
      <c r="H34" t="s">
        <v>19</v>
      </c>
      <c r="K34" s="1">
        <f t="shared" si="0"/>
        <v>43831</v>
      </c>
      <c r="L34" s="2">
        <f>ROUNDDOWN((K34-Table13[[#This Row],[DOB]])/365,0)</f>
        <v>60</v>
      </c>
    </row>
    <row r="35" spans="1:12" x14ac:dyDescent="0.25">
      <c r="A35" t="s">
        <v>234</v>
      </c>
      <c r="B35" t="s">
        <v>143</v>
      </c>
      <c r="C35" t="str">
        <f>Table13[[#This Row],[LastName]]&amp;"."&amp;Table13[[#This Row],[FirstName]]</f>
        <v>Chambers.Oscar</v>
      </c>
      <c r="D35" s="1">
        <v>38810</v>
      </c>
      <c r="E35" s="2">
        <f>ROUNDDOWN((K35-Table13[[#This Row],[DOB]])/365,0)</f>
        <v>13</v>
      </c>
      <c r="F35" t="s">
        <v>13</v>
      </c>
      <c r="G35" t="s">
        <v>202</v>
      </c>
      <c r="H35" t="s">
        <v>20</v>
      </c>
      <c r="K35" s="1">
        <f t="shared" si="0"/>
        <v>43831</v>
      </c>
      <c r="L35" s="2">
        <f>ROUNDDOWN((K35-Table13[[#This Row],[DOB]])/365,0)</f>
        <v>13</v>
      </c>
    </row>
    <row r="36" spans="1:12" x14ac:dyDescent="0.25">
      <c r="A36" t="s">
        <v>23</v>
      </c>
      <c r="B36" t="s">
        <v>37</v>
      </c>
      <c r="C36" t="str">
        <f>Table13[[#This Row],[LastName]]&amp;"."&amp;Table13[[#This Row],[FirstName]]</f>
        <v>Chandran.Nalin</v>
      </c>
      <c r="D36" s="1">
        <v>37556</v>
      </c>
      <c r="E36" s="2">
        <f>ROUNDDOWN((K36-Table13[[#This Row],[DOB]])/365,0)</f>
        <v>17</v>
      </c>
      <c r="F36" t="s">
        <v>13</v>
      </c>
      <c r="G36" t="s">
        <v>202</v>
      </c>
      <c r="H36" t="s">
        <v>20</v>
      </c>
      <c r="K36" s="1">
        <f t="shared" si="0"/>
        <v>43831</v>
      </c>
      <c r="L36" s="2">
        <f>ROUNDDOWN((K36-Table13[[#This Row],[DOB]])/365,0)</f>
        <v>17</v>
      </c>
    </row>
    <row r="37" spans="1:12" x14ac:dyDescent="0.25">
      <c r="A37" t="s">
        <v>23</v>
      </c>
      <c r="B37" t="s">
        <v>36</v>
      </c>
      <c r="C37" t="str">
        <f>Table13[[#This Row],[LastName]]&amp;"."&amp;Table13[[#This Row],[FirstName]]</f>
        <v>Chandran.Roshan</v>
      </c>
      <c r="D37" s="1">
        <v>37556</v>
      </c>
      <c r="E37" s="2">
        <f>ROUNDDOWN((K37-Table13[[#This Row],[DOB]])/365,0)</f>
        <v>17</v>
      </c>
      <c r="F37" t="s">
        <v>13</v>
      </c>
      <c r="G37" t="s">
        <v>202</v>
      </c>
      <c r="H37" t="s">
        <v>20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24</v>
      </c>
      <c r="B38" t="s">
        <v>38</v>
      </c>
      <c r="C38" t="str">
        <f>Table13[[#This Row],[LastName]]&amp;"."&amp;Table13[[#This Row],[FirstName]]</f>
        <v>Chaplin.Andrea</v>
      </c>
      <c r="D38" s="1">
        <v>23379</v>
      </c>
      <c r="E38" s="2">
        <f>ROUNDDOWN((K38-Table13[[#This Row],[DOB]])/365,0)</f>
        <v>56</v>
      </c>
      <c r="F38" t="s">
        <v>13</v>
      </c>
      <c r="G38" t="s">
        <v>202</v>
      </c>
      <c r="H38" t="s">
        <v>19</v>
      </c>
      <c r="K38" s="1">
        <f t="shared" si="0"/>
        <v>43831</v>
      </c>
      <c r="L38" s="2">
        <f>ROUNDDOWN((K38-Table13[[#This Row],[DOB]])/365,0)</f>
        <v>56</v>
      </c>
    </row>
    <row r="39" spans="1:12" x14ac:dyDescent="0.25">
      <c r="A39" t="s">
        <v>152</v>
      </c>
      <c r="B39" t="s">
        <v>158</v>
      </c>
      <c r="C39" t="str">
        <f>Table13[[#This Row],[LastName]]&amp;"."&amp;Table13[[#This Row],[FirstName]]</f>
        <v>Chapman.Lara</v>
      </c>
      <c r="D39" s="1">
        <v>39987</v>
      </c>
      <c r="E39" s="2">
        <f>ROUNDDOWN((K39-Table13[[#This Row],[DOB]])/365,0)</f>
        <v>10</v>
      </c>
      <c r="F39" t="s">
        <v>13</v>
      </c>
      <c r="G39" t="s">
        <v>202</v>
      </c>
      <c r="H39" t="s">
        <v>19</v>
      </c>
      <c r="K39" s="1">
        <f t="shared" ref="K39:K98" si="1">$K$1</f>
        <v>43831</v>
      </c>
      <c r="L39" s="2">
        <f>ROUNDDOWN((K39-Table13[[#This Row],[DOB]])/365,0)</f>
        <v>10</v>
      </c>
    </row>
    <row r="40" spans="1:12" x14ac:dyDescent="0.25">
      <c r="A40" t="s">
        <v>152</v>
      </c>
      <c r="B40" t="s">
        <v>116</v>
      </c>
      <c r="C40" t="str">
        <f>Table13[[#This Row],[LastName]]&amp;"."&amp;Table13[[#This Row],[FirstName]]</f>
        <v>Chapman.Patrick</v>
      </c>
      <c r="D40" s="1">
        <v>38230</v>
      </c>
      <c r="E40" s="2">
        <f>ROUNDDOWN((K40-Table13[[#This Row],[DOB]])/365,0)</f>
        <v>15</v>
      </c>
      <c r="F40" t="s">
        <v>13</v>
      </c>
      <c r="G40" t="s">
        <v>202</v>
      </c>
      <c r="H40" t="s">
        <v>20</v>
      </c>
      <c r="K40" s="1">
        <f t="shared" si="1"/>
        <v>43831</v>
      </c>
      <c r="L40" s="2">
        <f>ROUNDDOWN((K40-Table13[[#This Row],[DOB]])/365,0)</f>
        <v>15</v>
      </c>
    </row>
    <row r="41" spans="1:12" x14ac:dyDescent="0.25">
      <c r="A41" t="s">
        <v>198</v>
      </c>
      <c r="B41" t="s">
        <v>200</v>
      </c>
      <c r="C41" t="str">
        <f>Table13[[#This Row],[LastName]]&amp;"."&amp;Table13[[#This Row],[FirstName]]</f>
        <v>Clarke.Declan</v>
      </c>
      <c r="D41" s="1">
        <v>38355</v>
      </c>
      <c r="E41" s="2">
        <f>ROUNDDOWN((K41-Table13[[#This Row],[DOB]])/365,0)</f>
        <v>15</v>
      </c>
      <c r="F41" t="s">
        <v>13</v>
      </c>
      <c r="G41" t="s">
        <v>202</v>
      </c>
      <c r="H41" t="s">
        <v>20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235</v>
      </c>
      <c r="B42" t="s">
        <v>162</v>
      </c>
      <c r="C42" t="str">
        <f>Table13[[#This Row],[LastName]]&amp;"."&amp;Table13[[#This Row],[FirstName]]</f>
        <v>Collins.Elizabeth</v>
      </c>
      <c r="D42" s="1">
        <v>22758</v>
      </c>
      <c r="E42" s="2">
        <f>ROUNDDOWN((K42-Table13[[#This Row],[DOB]])/365,0)</f>
        <v>57</v>
      </c>
      <c r="F42" t="s">
        <v>13</v>
      </c>
      <c r="G42" t="s">
        <v>202</v>
      </c>
      <c r="H42" t="s">
        <v>19</v>
      </c>
      <c r="K42" s="1">
        <f t="shared" si="1"/>
        <v>43831</v>
      </c>
      <c r="L42" s="2">
        <f>ROUNDDOWN((K42-Table13[[#This Row],[DOB]])/365,0)</f>
        <v>57</v>
      </c>
    </row>
    <row r="43" spans="1:12" x14ac:dyDescent="0.25">
      <c r="A43" t="s">
        <v>125</v>
      </c>
      <c r="B43" t="s">
        <v>138</v>
      </c>
      <c r="C43" t="str">
        <f>Table13[[#This Row],[LastName]]&amp;"."&amp;Table13[[#This Row],[FirstName]]</f>
        <v>Coombe.Nathaniel</v>
      </c>
      <c r="D43" s="1">
        <v>38236</v>
      </c>
      <c r="E43" s="2">
        <f>ROUNDDOWN((K43-Table13[[#This Row],[DOB]])/365,0)</f>
        <v>15</v>
      </c>
      <c r="F43" t="s">
        <v>54</v>
      </c>
      <c r="G43" t="s">
        <v>202</v>
      </c>
      <c r="H43" t="s">
        <v>20</v>
      </c>
      <c r="K43" s="1">
        <f t="shared" si="1"/>
        <v>43831</v>
      </c>
      <c r="L43" s="2">
        <f>ROUNDDOWN((K43-Table13[[#This Row],[DOB]])/365,0)</f>
        <v>15</v>
      </c>
    </row>
    <row r="44" spans="1:12" x14ac:dyDescent="0.25">
      <c r="A44" t="s">
        <v>236</v>
      </c>
      <c r="B44" t="s">
        <v>52</v>
      </c>
      <c r="C44" t="str">
        <f>Table13[[#This Row],[LastName]]&amp;"."&amp;Table13[[#This Row],[FirstName]]</f>
        <v>Cosgriff.Angus</v>
      </c>
      <c r="D44" s="1">
        <v>40282</v>
      </c>
      <c r="E44" s="2">
        <f>ROUNDDOWN((K44-Table13[[#This Row],[DOB]])/365,0)</f>
        <v>9</v>
      </c>
      <c r="F44" t="s">
        <v>54</v>
      </c>
      <c r="G44" t="s">
        <v>202</v>
      </c>
      <c r="H44" t="s">
        <v>20</v>
      </c>
      <c r="K44" s="1">
        <f t="shared" si="1"/>
        <v>43831</v>
      </c>
      <c r="L44" s="2">
        <f>ROUNDDOWN((K44-Table13[[#This Row],[DOB]])/365,0)</f>
        <v>9</v>
      </c>
    </row>
    <row r="45" spans="1:12" x14ac:dyDescent="0.25">
      <c r="A45" t="s">
        <v>25</v>
      </c>
      <c r="B45" t="s">
        <v>39</v>
      </c>
      <c r="C45" t="str">
        <f>Table13[[#This Row],[LastName]]&amp;"."&amp;Table13[[#This Row],[FirstName]]</f>
        <v>Cowling.Darcy</v>
      </c>
      <c r="D45" s="1">
        <v>38052</v>
      </c>
      <c r="E45" s="2">
        <f>ROUNDDOWN((K45-Table13[[#This Row],[DOB]])/365,0)</f>
        <v>15</v>
      </c>
      <c r="F45" t="s">
        <v>54</v>
      </c>
      <c r="G45" t="s">
        <v>202</v>
      </c>
      <c r="H45" t="s">
        <v>20</v>
      </c>
      <c r="K45" s="1">
        <f t="shared" si="1"/>
        <v>43831</v>
      </c>
      <c r="L45" s="2">
        <f>ROUNDDOWN((K45-Table13[[#This Row],[DOB]])/365,0)</f>
        <v>15</v>
      </c>
    </row>
    <row r="46" spans="1:12" x14ac:dyDescent="0.25">
      <c r="A46" t="s">
        <v>126</v>
      </c>
      <c r="B46" t="s">
        <v>139</v>
      </c>
      <c r="C46" t="str">
        <f>Table13[[#This Row],[LastName]]&amp;"."&amp;Table13[[#This Row],[FirstName]]</f>
        <v>Dal Moro Ferreira.Isabela</v>
      </c>
      <c r="D46" s="1">
        <v>39431</v>
      </c>
      <c r="E46" s="2">
        <f>ROUNDDOWN((K46-Table13[[#This Row],[DOB]])/365,0)</f>
        <v>12</v>
      </c>
      <c r="F46" t="s">
        <v>13</v>
      </c>
      <c r="G46" t="s">
        <v>202</v>
      </c>
      <c r="H46" t="s">
        <v>19</v>
      </c>
      <c r="K46" s="1">
        <f t="shared" si="1"/>
        <v>43831</v>
      </c>
      <c r="L46" s="2">
        <f>ROUNDDOWN((K46-Table13[[#This Row],[DOB]])/365,0)</f>
        <v>12</v>
      </c>
    </row>
    <row r="47" spans="1:12" x14ac:dyDescent="0.25">
      <c r="A47" t="s">
        <v>61</v>
      </c>
      <c r="B47" t="s">
        <v>63</v>
      </c>
      <c r="C47" t="str">
        <f>Table13[[#This Row],[LastName]]&amp;"."&amp;Table13[[#This Row],[FirstName]]</f>
        <v>Dawson.Bruce</v>
      </c>
      <c r="D47" s="1">
        <v>19555</v>
      </c>
      <c r="E47" s="2">
        <f>ROUNDDOWN((K47-Table13[[#This Row],[DOB]])/365,0)</f>
        <v>66</v>
      </c>
      <c r="F47" t="s">
        <v>54</v>
      </c>
      <c r="G47" t="s">
        <v>202</v>
      </c>
      <c r="H47" t="s">
        <v>20</v>
      </c>
      <c r="K47" s="1">
        <f t="shared" si="1"/>
        <v>43831</v>
      </c>
      <c r="L47" s="2">
        <f>ROUNDDOWN((K47-Table13[[#This Row],[DOB]])/365,0)</f>
        <v>66</v>
      </c>
    </row>
    <row r="48" spans="1:12" x14ac:dyDescent="0.25">
      <c r="A48" t="s">
        <v>61</v>
      </c>
      <c r="B48" t="s">
        <v>62</v>
      </c>
      <c r="C48" t="str">
        <f>Table13[[#This Row],[LastName]]&amp;"."&amp;Table13[[#This Row],[FirstName]]</f>
        <v>Dawson.Jackie</v>
      </c>
      <c r="D48" s="1">
        <v>26350</v>
      </c>
      <c r="E48" s="2">
        <f>ROUNDDOWN((K48-Table13[[#This Row],[DOB]])/365,0)</f>
        <v>47</v>
      </c>
      <c r="F48" t="s">
        <v>54</v>
      </c>
      <c r="G48" t="s">
        <v>202</v>
      </c>
      <c r="H48" t="s">
        <v>19</v>
      </c>
      <c r="K48" s="1">
        <f t="shared" si="1"/>
        <v>43831</v>
      </c>
      <c r="L48" s="2">
        <f>ROUNDDOWN((K48-Table13[[#This Row],[DOB]])/365,0)</f>
        <v>47</v>
      </c>
    </row>
    <row r="49" spans="1:12" x14ac:dyDescent="0.25">
      <c r="A49" t="s">
        <v>199</v>
      </c>
      <c r="B49" t="s">
        <v>201</v>
      </c>
      <c r="C49" t="str">
        <f>Table13[[#This Row],[LastName]]&amp;"."&amp;Table13[[#This Row],[FirstName]]</f>
        <v>De Groot.Bas</v>
      </c>
      <c r="D49" s="1">
        <v>28333</v>
      </c>
      <c r="E49" s="2">
        <f>ROUNDDOWN((K49-Table13[[#This Row],[DOB]])/365,0)</f>
        <v>42</v>
      </c>
      <c r="F49" t="s">
        <v>291</v>
      </c>
      <c r="G49" t="s">
        <v>202</v>
      </c>
      <c r="H49" t="s">
        <v>20</v>
      </c>
      <c r="K49" s="1">
        <f t="shared" si="1"/>
        <v>43831</v>
      </c>
      <c r="L49" s="2">
        <f>ROUNDDOWN((K49-Table13[[#This Row],[DOB]])/365,0)</f>
        <v>42</v>
      </c>
    </row>
    <row r="50" spans="1:12" x14ac:dyDescent="0.25">
      <c r="A50" t="s">
        <v>237</v>
      </c>
      <c r="B50" t="s">
        <v>238</v>
      </c>
      <c r="C50" t="str">
        <f>Table13[[#This Row],[LastName]]&amp;"."&amp;Table13[[#This Row],[FirstName]]</f>
        <v>Dhami.Nina</v>
      </c>
      <c r="D50" s="1">
        <v>40284</v>
      </c>
      <c r="E50" s="2">
        <f>ROUNDDOWN((K50-Table13[[#This Row],[DOB]])/365,0)</f>
        <v>9</v>
      </c>
      <c r="F50" t="s">
        <v>53</v>
      </c>
      <c r="G50" t="s">
        <v>202</v>
      </c>
      <c r="H50" t="s">
        <v>19</v>
      </c>
      <c r="K50" s="1">
        <f t="shared" si="1"/>
        <v>43831</v>
      </c>
      <c r="L50" s="2">
        <f>ROUNDDOWN((K50-Table13[[#This Row],[DOB]])/365,0)</f>
        <v>9</v>
      </c>
    </row>
    <row r="51" spans="1:12" x14ac:dyDescent="0.25">
      <c r="A51" t="s">
        <v>237</v>
      </c>
      <c r="B51" t="s">
        <v>239</v>
      </c>
      <c r="C51" t="str">
        <f>Table13[[#This Row],[LastName]]&amp;"."&amp;Table13[[#This Row],[FirstName]]</f>
        <v>Dhami.Rajvir</v>
      </c>
      <c r="D51" s="1">
        <v>41144</v>
      </c>
      <c r="E51" s="2">
        <f>ROUNDDOWN((K51-Table13[[#This Row],[DOB]])/365,0)</f>
        <v>7</v>
      </c>
      <c r="F51" t="s">
        <v>53</v>
      </c>
      <c r="G51" t="s">
        <v>202</v>
      </c>
      <c r="H51" t="s">
        <v>20</v>
      </c>
      <c r="K51" s="1">
        <f t="shared" si="1"/>
        <v>43831</v>
      </c>
      <c r="L51" s="2">
        <f>ROUNDDOWN((K51-Table13[[#This Row],[DOB]])/365,0)</f>
        <v>7</v>
      </c>
    </row>
    <row r="52" spans="1:12" x14ac:dyDescent="0.25">
      <c r="A52" t="s">
        <v>127</v>
      </c>
      <c r="B52" t="s">
        <v>140</v>
      </c>
      <c r="C52" t="str">
        <f>Table13[[#This Row],[LastName]]&amp;"."&amp;Table13[[#This Row],[FirstName]]</f>
        <v>Dippy.Charlotte</v>
      </c>
      <c r="D52" s="1">
        <v>39000</v>
      </c>
      <c r="E52" s="2">
        <f>ROUNDDOWN((K52-Table13[[#This Row],[DOB]])/365,0)</f>
        <v>13</v>
      </c>
      <c r="F52" t="s">
        <v>53</v>
      </c>
      <c r="G52" t="s">
        <v>202</v>
      </c>
      <c r="H52" t="s">
        <v>19</v>
      </c>
      <c r="K52" s="1">
        <f t="shared" si="1"/>
        <v>43831</v>
      </c>
      <c r="L52" s="2">
        <f>ROUNDDOWN((K52-Table13[[#This Row],[DOB]])/365,0)</f>
        <v>13</v>
      </c>
    </row>
    <row r="53" spans="1:12" x14ac:dyDescent="0.25">
      <c r="A53" t="s">
        <v>153</v>
      </c>
      <c r="B53" t="s">
        <v>159</v>
      </c>
      <c r="C53" t="str">
        <f>Table13[[#This Row],[LastName]]&amp;"."&amp;Table13[[#This Row],[FirstName]]</f>
        <v>Doe.Leighlan</v>
      </c>
      <c r="D53" s="1">
        <v>34944</v>
      </c>
      <c r="E53" s="2">
        <f>ROUNDDOWN((K53-Table13[[#This Row],[DOB]])/365,0)</f>
        <v>24</v>
      </c>
      <c r="G53" t="s">
        <v>202</v>
      </c>
      <c r="H53" t="s">
        <v>20</v>
      </c>
      <c r="K53" s="1">
        <f t="shared" si="1"/>
        <v>43831</v>
      </c>
      <c r="L53" s="2">
        <f>ROUNDDOWN((K53-Table13[[#This Row],[DOB]])/365,0)</f>
        <v>24</v>
      </c>
    </row>
    <row r="54" spans="1:12" x14ac:dyDescent="0.25">
      <c r="A54" t="s">
        <v>240</v>
      </c>
      <c r="B54" t="s">
        <v>59</v>
      </c>
      <c r="C54" t="str">
        <f>Table13[[#This Row],[LastName]]&amp;"."&amp;Table13[[#This Row],[FirstName]]</f>
        <v>Dwyer.Connor</v>
      </c>
      <c r="D54" s="1">
        <v>39902</v>
      </c>
      <c r="E54" s="2">
        <f>ROUNDDOWN((K54-Table13[[#This Row],[DOB]])/365,0)</f>
        <v>10</v>
      </c>
      <c r="F54" t="s">
        <v>205</v>
      </c>
      <c r="G54" t="s">
        <v>202</v>
      </c>
      <c r="H54" t="s">
        <v>20</v>
      </c>
      <c r="K54" s="1">
        <f t="shared" si="1"/>
        <v>43831</v>
      </c>
      <c r="L54" s="2">
        <f>ROUNDDOWN((K54-Table13[[#This Row],[DOB]])/365,0)</f>
        <v>10</v>
      </c>
    </row>
    <row r="55" spans="1:12" x14ac:dyDescent="0.25">
      <c r="A55" t="s">
        <v>240</v>
      </c>
      <c r="B55" t="s">
        <v>143</v>
      </c>
      <c r="C55" t="str">
        <f>Table13[[#This Row],[LastName]]&amp;"."&amp;Table13[[#This Row],[FirstName]]</f>
        <v>Dwyer.Oscar</v>
      </c>
      <c r="D55" s="1">
        <v>39087</v>
      </c>
      <c r="E55" s="2">
        <f>ROUNDDOWN((K55-Table13[[#This Row],[DOB]])/365,0)</f>
        <v>12</v>
      </c>
      <c r="F55" t="s">
        <v>205</v>
      </c>
      <c r="G55" t="s">
        <v>202</v>
      </c>
      <c r="H55" t="s">
        <v>20</v>
      </c>
      <c r="K55" s="1">
        <f t="shared" si="1"/>
        <v>43831</v>
      </c>
      <c r="L55" s="2">
        <f>ROUNDDOWN((K55-Table13[[#This Row],[DOB]])/365,0)</f>
        <v>12</v>
      </c>
    </row>
    <row r="56" spans="1:12" x14ac:dyDescent="0.25">
      <c r="A56" t="s">
        <v>128</v>
      </c>
      <c r="B56" t="s">
        <v>241</v>
      </c>
      <c r="C56" t="str">
        <f>Table13[[#This Row],[LastName]]&amp;"."&amp;Table13[[#This Row],[FirstName]]</f>
        <v>Eladly.Laila</v>
      </c>
      <c r="D56" s="1">
        <v>38882</v>
      </c>
      <c r="E56" s="2">
        <f>ROUNDDOWN((K56-Table13[[#This Row],[DOB]])/365,0)</f>
        <v>13</v>
      </c>
      <c r="F56" t="s">
        <v>212</v>
      </c>
      <c r="G56" t="s">
        <v>202</v>
      </c>
      <c r="H56" t="s">
        <v>19</v>
      </c>
      <c r="K56" s="1">
        <f t="shared" si="1"/>
        <v>43831</v>
      </c>
      <c r="L56" s="2">
        <f>ROUNDDOWN((K56-Table13[[#This Row],[DOB]])/365,0)</f>
        <v>13</v>
      </c>
    </row>
    <row r="57" spans="1:12" x14ac:dyDescent="0.25">
      <c r="A57" t="s">
        <v>128</v>
      </c>
      <c r="B57" t="s">
        <v>141</v>
      </c>
      <c r="C57" t="str">
        <f>Table13[[#This Row],[LastName]]&amp;"."&amp;Table13[[#This Row],[FirstName]]</f>
        <v>Eladly.Salma</v>
      </c>
      <c r="D57" s="1">
        <v>40294</v>
      </c>
      <c r="E57" s="2">
        <f>ROUNDDOWN((K57-Table13[[#This Row],[DOB]])/365,0)</f>
        <v>9</v>
      </c>
      <c r="F57" t="s">
        <v>212</v>
      </c>
      <c r="G57" t="s">
        <v>202</v>
      </c>
      <c r="H57" t="s">
        <v>19</v>
      </c>
      <c r="K57" s="1">
        <f t="shared" si="1"/>
        <v>43831</v>
      </c>
      <c r="L57" s="2">
        <f>ROUNDDOWN((K57-Table13[[#This Row],[DOB]])/365,0)</f>
        <v>9</v>
      </c>
    </row>
    <row r="58" spans="1:12" x14ac:dyDescent="0.25">
      <c r="A58" t="s">
        <v>242</v>
      </c>
      <c r="B58" t="s">
        <v>155</v>
      </c>
      <c r="C58" t="str">
        <f>Table13[[#This Row],[LastName]]&amp;"."&amp;Table13[[#This Row],[FirstName]]</f>
        <v>Farrer.Henry</v>
      </c>
      <c r="D58" s="1">
        <v>39566</v>
      </c>
      <c r="E58" s="2">
        <f>ROUNDDOWN((K58-Table13[[#This Row],[DOB]])/365,0)</f>
        <v>11</v>
      </c>
      <c r="F58" t="s">
        <v>205</v>
      </c>
      <c r="G58" t="s">
        <v>202</v>
      </c>
      <c r="H58" t="s">
        <v>20</v>
      </c>
      <c r="K58" s="1">
        <f t="shared" si="1"/>
        <v>43831</v>
      </c>
      <c r="L58" s="2">
        <f>ROUNDDOWN((K58-Table13[[#This Row],[DOB]])/365,0)</f>
        <v>11</v>
      </c>
    </row>
    <row r="59" spans="1:12" x14ac:dyDescent="0.25">
      <c r="A59" t="s">
        <v>65</v>
      </c>
      <c r="B59" t="s">
        <v>69</v>
      </c>
      <c r="C59" t="str">
        <f>Table13[[#This Row],[LastName]]&amp;"."&amp;Table13[[#This Row],[FirstName]]</f>
        <v>Ferguson.Christian</v>
      </c>
      <c r="D59" s="1">
        <v>39420</v>
      </c>
      <c r="E59" s="2">
        <f>ROUNDDOWN((K59-Table13[[#This Row],[DOB]])/365,0)</f>
        <v>12</v>
      </c>
      <c r="F59" t="s">
        <v>53</v>
      </c>
      <c r="G59" t="s">
        <v>202</v>
      </c>
      <c r="H59" t="s">
        <v>20</v>
      </c>
      <c r="K59" s="1">
        <f t="shared" si="1"/>
        <v>43831</v>
      </c>
      <c r="L59" s="2">
        <f>ROUNDDOWN((K59-Table13[[#This Row],[DOB]])/365,0)</f>
        <v>12</v>
      </c>
    </row>
    <row r="60" spans="1:12" x14ac:dyDescent="0.25">
      <c r="A60" t="s">
        <v>65</v>
      </c>
      <c r="B60" t="s">
        <v>66</v>
      </c>
      <c r="C60" t="str">
        <f>Table13[[#This Row],[LastName]]&amp;"."&amp;Table13[[#This Row],[FirstName]]</f>
        <v>Ferguson.Clayton</v>
      </c>
      <c r="D60" s="1">
        <v>36770</v>
      </c>
      <c r="E60" s="2">
        <f>ROUNDDOWN((K60-Table13[[#This Row],[DOB]])/365,0)</f>
        <v>19</v>
      </c>
      <c r="F60" t="s">
        <v>53</v>
      </c>
      <c r="G60" t="s">
        <v>202</v>
      </c>
      <c r="H60" t="s">
        <v>20</v>
      </c>
      <c r="K60" s="1">
        <f t="shared" si="1"/>
        <v>43831</v>
      </c>
      <c r="L60" s="2">
        <f>ROUNDDOWN((K60-Table13[[#This Row],[DOB]])/365,0)</f>
        <v>19</v>
      </c>
    </row>
    <row r="61" spans="1:12" x14ac:dyDescent="0.25">
      <c r="A61" t="s">
        <v>65</v>
      </c>
      <c r="B61" t="s">
        <v>67</v>
      </c>
      <c r="C61" t="str">
        <f>Table13[[#This Row],[LastName]]&amp;"."&amp;Table13[[#This Row],[FirstName]]</f>
        <v>Ferguson.Darren</v>
      </c>
      <c r="D61" s="1">
        <v>26818</v>
      </c>
      <c r="E61" s="2">
        <f>ROUNDDOWN((K61-Table13[[#This Row],[DOB]])/365,0)</f>
        <v>46</v>
      </c>
      <c r="F61" t="s">
        <v>53</v>
      </c>
      <c r="G61" t="s">
        <v>202</v>
      </c>
      <c r="H61" t="s">
        <v>20</v>
      </c>
      <c r="K61" s="1">
        <f t="shared" si="1"/>
        <v>43831</v>
      </c>
      <c r="L61" s="2">
        <f>ROUNDDOWN((K61-Table13[[#This Row],[DOB]])/365,0)</f>
        <v>46</v>
      </c>
    </row>
    <row r="62" spans="1:12" x14ac:dyDescent="0.25">
      <c r="A62" t="s">
        <v>65</v>
      </c>
      <c r="B62" t="s">
        <v>68</v>
      </c>
      <c r="C62" t="str">
        <f>Table13[[#This Row],[LastName]]&amp;"."&amp;Table13[[#This Row],[FirstName]]</f>
        <v>Ferguson.Nadine</v>
      </c>
      <c r="D62" s="1">
        <v>27640</v>
      </c>
      <c r="E62" s="2">
        <f>ROUNDDOWN((K62-Table13[[#This Row],[DOB]])/365,0)</f>
        <v>44</v>
      </c>
      <c r="F62" t="s">
        <v>53</v>
      </c>
      <c r="G62" t="s">
        <v>202</v>
      </c>
      <c r="H62" t="s">
        <v>19</v>
      </c>
      <c r="K62" s="1">
        <f t="shared" si="1"/>
        <v>43831</v>
      </c>
      <c r="L62" s="2">
        <f>ROUNDDOWN((K62-Table13[[#This Row],[DOB]])/365,0)</f>
        <v>44</v>
      </c>
    </row>
    <row r="63" spans="1:12" x14ac:dyDescent="0.25">
      <c r="A63" t="s">
        <v>243</v>
      </c>
      <c r="B63" t="s">
        <v>186</v>
      </c>
      <c r="C63" t="str">
        <f>Table13[[#This Row],[LastName]]&amp;"."&amp;Table13[[#This Row],[FirstName]]</f>
        <v>Field.Sophie</v>
      </c>
      <c r="D63" s="1">
        <v>37803</v>
      </c>
      <c r="E63" s="2">
        <f>ROUNDDOWN((K63-Table13[[#This Row],[DOB]])/365,0)</f>
        <v>16</v>
      </c>
      <c r="F63" t="s">
        <v>55</v>
      </c>
      <c r="G63" t="s">
        <v>202</v>
      </c>
      <c r="H63" t="s">
        <v>19</v>
      </c>
      <c r="K63" s="1">
        <f t="shared" si="1"/>
        <v>43831</v>
      </c>
      <c r="L63" s="2">
        <f>ROUNDDOWN((K63-Table13[[#This Row],[DOB]])/365,0)</f>
        <v>16</v>
      </c>
    </row>
    <row r="64" spans="1:12" x14ac:dyDescent="0.25">
      <c r="A64" t="s">
        <v>26</v>
      </c>
      <c r="B64" t="s">
        <v>40</v>
      </c>
      <c r="C64" t="str">
        <f>Table13[[#This Row],[LastName]]&amp;"."&amp;Table13[[#This Row],[FirstName]]</f>
        <v>Foale.Anna</v>
      </c>
      <c r="D64" s="1">
        <v>21317</v>
      </c>
      <c r="E64" s="2">
        <f>ROUNDDOWN((K64-Table13[[#This Row],[DOB]])/365,0)</f>
        <v>61</v>
      </c>
      <c r="F64" t="s">
        <v>323</v>
      </c>
      <c r="G64" t="s">
        <v>202</v>
      </c>
      <c r="H64" t="s">
        <v>19</v>
      </c>
      <c r="K64" s="1">
        <f t="shared" si="1"/>
        <v>43831</v>
      </c>
      <c r="L64" s="2">
        <f>ROUNDDOWN((K64-Table13[[#This Row],[DOB]])/365,0)</f>
        <v>61</v>
      </c>
    </row>
    <row r="65" spans="1:12" x14ac:dyDescent="0.25">
      <c r="A65" t="s">
        <v>244</v>
      </c>
      <c r="B65" t="s">
        <v>245</v>
      </c>
      <c r="C65" t="str">
        <f>Table13[[#This Row],[LastName]]&amp;"."&amp;Table13[[#This Row],[FirstName]]</f>
        <v>Foxx.Lexie</v>
      </c>
      <c r="D65" s="1">
        <v>38869</v>
      </c>
      <c r="E65" s="2">
        <f>ROUNDDOWN((K65-Table13[[#This Row],[DOB]])/365,0)</f>
        <v>13</v>
      </c>
      <c r="F65" t="s">
        <v>53</v>
      </c>
      <c r="G65" t="s">
        <v>202</v>
      </c>
      <c r="H65" t="s">
        <v>19</v>
      </c>
      <c r="K65" s="1">
        <f t="shared" si="1"/>
        <v>43831</v>
      </c>
      <c r="L65" s="2">
        <f>ROUNDDOWN((K65-Table13[[#This Row],[DOB]])/365,0)</f>
        <v>13</v>
      </c>
    </row>
    <row r="66" spans="1:12" x14ac:dyDescent="0.25">
      <c r="A66" t="s">
        <v>108</v>
      </c>
      <c r="B66" t="s">
        <v>114</v>
      </c>
      <c r="C66" t="str">
        <f>Table13[[#This Row],[LastName]]&amp;"."&amp;Table13[[#This Row],[FirstName]]</f>
        <v>Fuda.Nate</v>
      </c>
      <c r="D66" s="1">
        <v>38590</v>
      </c>
      <c r="E66" s="2">
        <f>ROUNDDOWN((K66-Table13[[#This Row],[DOB]])/365,0)</f>
        <v>14</v>
      </c>
      <c r="F66" t="s">
        <v>13</v>
      </c>
      <c r="G66" t="s">
        <v>202</v>
      </c>
      <c r="H66" t="s">
        <v>20</v>
      </c>
      <c r="K66" s="1">
        <f t="shared" si="1"/>
        <v>43831</v>
      </c>
      <c r="L66" s="2">
        <f>ROUNDDOWN((K66-Table13[[#This Row],[DOB]])/365,0)</f>
        <v>14</v>
      </c>
    </row>
    <row r="67" spans="1:12" x14ac:dyDescent="0.25">
      <c r="A67" t="s">
        <v>154</v>
      </c>
      <c r="B67" t="s">
        <v>160</v>
      </c>
      <c r="C67" t="str">
        <f>Table13[[#This Row],[LastName]]&amp;"."&amp;Table13[[#This Row],[FirstName]]</f>
        <v>Fulcher.Aaron</v>
      </c>
      <c r="D67" s="1">
        <v>38908</v>
      </c>
      <c r="E67" s="2">
        <f>ROUNDDOWN((K67-Table13[[#This Row],[DOB]])/365,0)</f>
        <v>13</v>
      </c>
      <c r="F67" t="s">
        <v>13</v>
      </c>
      <c r="G67" t="s">
        <v>202</v>
      </c>
      <c r="H67" t="s">
        <v>20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109</v>
      </c>
      <c r="B68" t="s">
        <v>115</v>
      </c>
      <c r="C68" t="str">
        <f>Table13[[#This Row],[LastName]]&amp;"."&amp;Table13[[#This Row],[FirstName]]</f>
        <v>Groom.Lydon</v>
      </c>
      <c r="D68" s="1">
        <v>38895</v>
      </c>
      <c r="E68" s="2">
        <f>ROUNDDOWN((K68-Table13[[#This Row],[DOB]])/365,0)</f>
        <v>13</v>
      </c>
      <c r="F68" t="s">
        <v>13</v>
      </c>
      <c r="G68" t="s">
        <v>202</v>
      </c>
      <c r="H68" t="s">
        <v>20</v>
      </c>
      <c r="K68" s="1">
        <f t="shared" si="1"/>
        <v>43831</v>
      </c>
      <c r="L68" s="2">
        <f>ROUNDDOWN((K68-Table13[[#This Row],[DOB]])/365,0)</f>
        <v>13</v>
      </c>
    </row>
    <row r="69" spans="1:12" x14ac:dyDescent="0.25">
      <c r="A69" t="s">
        <v>317</v>
      </c>
      <c r="B69" t="s">
        <v>318</v>
      </c>
      <c r="C69" t="str">
        <f>Table13[[#This Row],[LastName]]&amp;"."&amp;Table13[[#This Row],[FirstName]]</f>
        <v>Hamilton.Rhona</v>
      </c>
      <c r="D69" s="1">
        <v>35156</v>
      </c>
      <c r="E69" s="2">
        <f>ROUNDDOWN((K69-Table13[[#This Row],[DOB]])/365,0)</f>
        <v>23</v>
      </c>
      <c r="F69" t="s">
        <v>319</v>
      </c>
      <c r="G69" t="s">
        <v>202</v>
      </c>
      <c r="H69" t="s">
        <v>19</v>
      </c>
      <c r="K69" s="1">
        <f t="shared" si="1"/>
        <v>43831</v>
      </c>
      <c r="L69" s="2">
        <f>ROUNDDOWN((K69-Table13[[#This Row],[DOB]])/365,0)</f>
        <v>23</v>
      </c>
    </row>
    <row r="70" spans="1:12" x14ac:dyDescent="0.25">
      <c r="A70" t="s">
        <v>246</v>
      </c>
      <c r="B70" t="s">
        <v>247</v>
      </c>
      <c r="C70" t="str">
        <f>Table13[[#This Row],[LastName]]&amp;"."&amp;Table13[[#This Row],[FirstName]]</f>
        <v>Harkin-Noack.Jai</v>
      </c>
      <c r="D70" s="1">
        <v>39492</v>
      </c>
      <c r="E70" s="2">
        <f>ROUNDDOWN((K70-Table13[[#This Row],[DOB]])/365,0)</f>
        <v>11</v>
      </c>
      <c r="F70" t="s">
        <v>53</v>
      </c>
      <c r="G70" t="s">
        <v>202</v>
      </c>
      <c r="H70" t="s">
        <v>20</v>
      </c>
      <c r="K70" s="1">
        <f t="shared" si="1"/>
        <v>43831</v>
      </c>
      <c r="L70" s="2">
        <f>ROUNDDOWN((K70-Table13[[#This Row],[DOB]])/365,0)</f>
        <v>11</v>
      </c>
    </row>
    <row r="71" spans="1:12" x14ac:dyDescent="0.25">
      <c r="A71" t="s">
        <v>248</v>
      </c>
      <c r="B71" t="s">
        <v>249</v>
      </c>
      <c r="C71" t="str">
        <f>Table13[[#This Row],[LastName]]&amp;"."&amp;Table13[[#This Row],[FirstName]]</f>
        <v>Hasan.Aaliyah</v>
      </c>
      <c r="D71" s="1">
        <v>41069</v>
      </c>
      <c r="E71" s="2">
        <f>ROUNDDOWN((K71-Table13[[#This Row],[DOB]])/365,0)</f>
        <v>7</v>
      </c>
      <c r="F71" t="s">
        <v>212</v>
      </c>
      <c r="G71" t="s">
        <v>202</v>
      </c>
      <c r="H71" t="s">
        <v>19</v>
      </c>
      <c r="K71" s="1">
        <f t="shared" si="1"/>
        <v>43831</v>
      </c>
      <c r="L71" s="2">
        <f>ROUNDDOWN((K71-Table13[[#This Row],[DOB]])/365,0)</f>
        <v>7</v>
      </c>
    </row>
    <row r="72" spans="1:12" x14ac:dyDescent="0.25">
      <c r="A72" t="s">
        <v>250</v>
      </c>
      <c r="B72" t="s">
        <v>251</v>
      </c>
      <c r="C72" t="str">
        <f>Table13[[#This Row],[LastName]]&amp;"."&amp;Table13[[#This Row],[FirstName]]</f>
        <v>Haynes.Christopher</v>
      </c>
      <c r="D72" s="1">
        <v>40385</v>
      </c>
      <c r="E72" s="2">
        <f>ROUNDDOWN((K72-Table13[[#This Row],[DOB]])/365,0)</f>
        <v>9</v>
      </c>
      <c r="F72" t="s">
        <v>54</v>
      </c>
      <c r="G72" t="s">
        <v>202</v>
      </c>
      <c r="H72" t="s">
        <v>20</v>
      </c>
      <c r="K72" s="1">
        <f t="shared" si="1"/>
        <v>43831</v>
      </c>
      <c r="L72" s="2">
        <f>ROUNDDOWN((K72-Table13[[#This Row],[DOB]])/365,0)</f>
        <v>9</v>
      </c>
    </row>
    <row r="73" spans="1:12" x14ac:dyDescent="0.25">
      <c r="A73" t="s">
        <v>155</v>
      </c>
      <c r="B73" t="s">
        <v>180</v>
      </c>
      <c r="C73" t="str">
        <f>Table13[[#This Row],[LastName]]&amp;"."&amp;Table13[[#This Row],[FirstName]]</f>
        <v>Henry.Jack</v>
      </c>
      <c r="D73" s="1">
        <v>39925</v>
      </c>
      <c r="E73" s="2">
        <f>ROUNDDOWN((K73-Table13[[#This Row],[DOB]])/365,0)</f>
        <v>10</v>
      </c>
      <c r="F73" t="s">
        <v>54</v>
      </c>
      <c r="G73" t="s">
        <v>202</v>
      </c>
      <c r="H73" t="s">
        <v>20</v>
      </c>
      <c r="K73" s="1">
        <f t="shared" si="1"/>
        <v>43831</v>
      </c>
      <c r="L73" s="2">
        <f>ROUNDDOWN((K73-Table13[[#This Row],[DOB]])/365,0)</f>
        <v>10</v>
      </c>
    </row>
    <row r="74" spans="1:12" x14ac:dyDescent="0.25">
      <c r="A74" t="s">
        <v>155</v>
      </c>
      <c r="B74" t="s">
        <v>35</v>
      </c>
      <c r="C74" t="str">
        <f>Table13[[#This Row],[LastName]]&amp;"."&amp;Table13[[#This Row],[FirstName]]</f>
        <v>Henry.Thomas</v>
      </c>
      <c r="D74" s="1">
        <v>39051</v>
      </c>
      <c r="E74" s="2">
        <f>ROUNDDOWN((K74-Table13[[#This Row],[DOB]])/365,0)</f>
        <v>13</v>
      </c>
      <c r="F74" t="s">
        <v>54</v>
      </c>
      <c r="G74" t="s">
        <v>202</v>
      </c>
      <c r="H74" t="s">
        <v>20</v>
      </c>
      <c r="K74" s="1">
        <f t="shared" si="1"/>
        <v>43831</v>
      </c>
      <c r="L74" s="2">
        <f>ROUNDDOWN((K74-Table13[[#This Row],[DOB]])/365,0)</f>
        <v>13</v>
      </c>
    </row>
    <row r="75" spans="1:12" x14ac:dyDescent="0.25">
      <c r="A75" t="s">
        <v>252</v>
      </c>
      <c r="B75" t="s">
        <v>253</v>
      </c>
      <c r="C75" t="str">
        <f>Table13[[#This Row],[LastName]]&amp;"."&amp;Table13[[#This Row],[FirstName]]</f>
        <v>Hofmann.Audrey</v>
      </c>
      <c r="D75" s="1">
        <v>40629</v>
      </c>
      <c r="E75" s="2">
        <f>ROUNDDOWN((K75-Table13[[#This Row],[DOB]])/365,0)</f>
        <v>8</v>
      </c>
      <c r="F75" t="s">
        <v>54</v>
      </c>
      <c r="G75" t="s">
        <v>202</v>
      </c>
      <c r="H75" t="s">
        <v>19</v>
      </c>
      <c r="K75" s="1">
        <f t="shared" si="1"/>
        <v>43831</v>
      </c>
      <c r="L75" s="2">
        <f>ROUNDDOWN((K75-Table13[[#This Row],[DOB]])/365,0)</f>
        <v>8</v>
      </c>
    </row>
    <row r="76" spans="1:12" x14ac:dyDescent="0.25">
      <c r="A76" t="s">
        <v>252</v>
      </c>
      <c r="B76" t="s">
        <v>254</v>
      </c>
      <c r="C76" t="str">
        <f>Table13[[#This Row],[LastName]]&amp;"."&amp;Table13[[#This Row],[FirstName]]</f>
        <v>Hofmann.Maeve</v>
      </c>
      <c r="D76" s="1">
        <v>41346</v>
      </c>
      <c r="E76" s="2">
        <f>ROUNDDOWN((K76-Table13[[#This Row],[DOB]])/365,0)</f>
        <v>6</v>
      </c>
      <c r="F76" t="s">
        <v>54</v>
      </c>
      <c r="G76" t="s">
        <v>202</v>
      </c>
      <c r="H76" t="s">
        <v>19</v>
      </c>
      <c r="K76" s="1">
        <f t="shared" si="1"/>
        <v>43831</v>
      </c>
      <c r="L76" s="2">
        <f>ROUNDDOWN((K76-Table13[[#This Row],[DOB]])/365,0)</f>
        <v>6</v>
      </c>
    </row>
    <row r="77" spans="1:12" x14ac:dyDescent="0.25">
      <c r="A77" t="s">
        <v>168</v>
      </c>
      <c r="B77" t="s">
        <v>174</v>
      </c>
      <c r="C77" t="str">
        <f>Table13[[#This Row],[LastName]]&amp;"."&amp;Table13[[#This Row],[FirstName]]</f>
        <v>Hooper.Mason</v>
      </c>
      <c r="D77" s="1">
        <v>39119</v>
      </c>
      <c r="E77" s="2">
        <f>ROUNDDOWN((K77-Table13[[#This Row],[DOB]])/365,0)</f>
        <v>12</v>
      </c>
      <c r="F77" t="s">
        <v>205</v>
      </c>
      <c r="G77" t="s">
        <v>202</v>
      </c>
      <c r="H77" t="s">
        <v>20</v>
      </c>
      <c r="K77" s="1">
        <f t="shared" si="1"/>
        <v>43831</v>
      </c>
      <c r="L77" s="2">
        <f>ROUNDDOWN((K77-Table13[[#This Row],[DOB]])/365,0)</f>
        <v>12</v>
      </c>
    </row>
    <row r="78" spans="1:12" x14ac:dyDescent="0.25">
      <c r="A78" t="s">
        <v>70</v>
      </c>
      <c r="B78" t="s">
        <v>71</v>
      </c>
      <c r="C78" t="str">
        <f>Table13[[#This Row],[LastName]]&amp;"."&amp;Table13[[#This Row],[FirstName]]</f>
        <v>Howlett.Steve</v>
      </c>
      <c r="D78" s="1">
        <v>25764</v>
      </c>
      <c r="E78" s="2">
        <f>ROUNDDOWN((K78-Table13[[#This Row],[DOB]])/365,0)</f>
        <v>49</v>
      </c>
      <c r="F78" t="s">
        <v>13</v>
      </c>
      <c r="G78" t="s">
        <v>202</v>
      </c>
      <c r="H78" t="s">
        <v>20</v>
      </c>
      <c r="K78" s="1">
        <f t="shared" si="1"/>
        <v>43831</v>
      </c>
      <c r="L78" s="2">
        <f>ROUNDDOWN((K78-Table13[[#This Row],[DOB]])/365,0)</f>
        <v>49</v>
      </c>
    </row>
    <row r="79" spans="1:12" x14ac:dyDescent="0.25">
      <c r="A79" t="s">
        <v>255</v>
      </c>
      <c r="B79" t="s">
        <v>256</v>
      </c>
      <c r="C79" t="str">
        <f>Table13[[#This Row],[LastName]]&amp;"."&amp;Table13[[#This Row],[FirstName]]</f>
        <v>Iacopetta.Leonardo</v>
      </c>
      <c r="D79" s="1">
        <v>40429</v>
      </c>
      <c r="E79" s="2">
        <f>ROUNDDOWN((K79-Table13[[#This Row],[DOB]])/365,0)</f>
        <v>9</v>
      </c>
      <c r="F79" t="s">
        <v>54</v>
      </c>
      <c r="G79" t="s">
        <v>202</v>
      </c>
      <c r="H79" t="s">
        <v>20</v>
      </c>
      <c r="K79" s="1">
        <f t="shared" si="1"/>
        <v>43831</v>
      </c>
      <c r="L79" s="2">
        <f>ROUNDDOWN((K79-Table13[[#This Row],[DOB]])/365,0)</f>
        <v>9</v>
      </c>
    </row>
    <row r="80" spans="1:12" x14ac:dyDescent="0.25">
      <c r="A80" t="s">
        <v>257</v>
      </c>
      <c r="B80" t="s">
        <v>56</v>
      </c>
      <c r="C80" t="str">
        <f>Table13[[#This Row],[LastName]]&amp;"."&amp;Table13[[#This Row],[FirstName]]</f>
        <v>Ince.Harry</v>
      </c>
      <c r="D80" s="1">
        <v>38522</v>
      </c>
      <c r="E80" s="2">
        <f>ROUNDDOWN((K80-Table13[[#This Row],[DOB]])/365,0)</f>
        <v>14</v>
      </c>
      <c r="F80" t="s">
        <v>205</v>
      </c>
      <c r="G80" t="s">
        <v>202</v>
      </c>
      <c r="H80" t="s">
        <v>20</v>
      </c>
      <c r="K80" s="1">
        <f t="shared" si="1"/>
        <v>43831</v>
      </c>
      <c r="L80" s="2">
        <f>ROUNDDOWN((K80-Table13[[#This Row],[DOB]])/365,0)</f>
        <v>14</v>
      </c>
    </row>
    <row r="81" spans="1:12" x14ac:dyDescent="0.25">
      <c r="A81" t="s">
        <v>304</v>
      </c>
      <c r="B81" t="s">
        <v>309</v>
      </c>
      <c r="C81" t="str">
        <f>Table13[[#This Row],[LastName]]&amp;"."&amp;Table13[[#This Row],[FirstName]]</f>
        <v>Ismael.Lanya</v>
      </c>
      <c r="D81" s="1">
        <v>40978</v>
      </c>
      <c r="E81" s="2">
        <f>ROUNDDOWN((K81-Table13[[#This Row],[DOB]])/365,0)</f>
        <v>7</v>
      </c>
      <c r="F81" t="s">
        <v>212</v>
      </c>
      <c r="G81" t="s">
        <v>202</v>
      </c>
      <c r="H81" t="s">
        <v>19</v>
      </c>
      <c r="K81" s="1">
        <f t="shared" si="1"/>
        <v>43831</v>
      </c>
      <c r="L81" s="2">
        <f>ROUNDDOWN((K81-Table13[[#This Row],[DOB]])/365,0)</f>
        <v>7</v>
      </c>
    </row>
    <row r="82" spans="1:12" x14ac:dyDescent="0.25">
      <c r="A82" t="s">
        <v>304</v>
      </c>
      <c r="B82" t="s">
        <v>310</v>
      </c>
      <c r="C82" t="str">
        <f>Table13[[#This Row],[LastName]]&amp;"."&amp;Table13[[#This Row],[FirstName]]</f>
        <v>Ismael.Ronya</v>
      </c>
      <c r="D82" s="1">
        <v>39499</v>
      </c>
      <c r="E82" s="2">
        <f>ROUNDDOWN((K82-Table13[[#This Row],[DOB]])/365,0)</f>
        <v>11</v>
      </c>
      <c r="F82" t="s">
        <v>212</v>
      </c>
      <c r="G82" t="s">
        <v>202</v>
      </c>
      <c r="H82" t="s">
        <v>19</v>
      </c>
      <c r="K82" s="1">
        <f t="shared" si="1"/>
        <v>43831</v>
      </c>
      <c r="L82" s="2">
        <f>ROUNDDOWN((K82-Table13[[#This Row],[DOB]])/365,0)</f>
        <v>11</v>
      </c>
    </row>
    <row r="83" spans="1:12" x14ac:dyDescent="0.25">
      <c r="A83" t="s">
        <v>156</v>
      </c>
      <c r="B83" t="s">
        <v>149</v>
      </c>
      <c r="C83" t="str">
        <f>Table13[[#This Row],[LastName]]&amp;"."&amp;Table13[[#This Row],[FirstName]]</f>
        <v>Jackson.Sam</v>
      </c>
      <c r="D83" s="1">
        <v>35386</v>
      </c>
      <c r="E83" s="2">
        <f>ROUNDDOWN((K83-Table13[[#This Row],[DOB]])/365,0)</f>
        <v>23</v>
      </c>
      <c r="F83" t="s">
        <v>13</v>
      </c>
      <c r="G83" t="s">
        <v>202</v>
      </c>
      <c r="H83" t="s">
        <v>20</v>
      </c>
      <c r="K83" s="1">
        <f t="shared" si="1"/>
        <v>43831</v>
      </c>
      <c r="L83" s="2">
        <f>ROUNDDOWN((K83-Table13[[#This Row],[DOB]])/365,0)</f>
        <v>23</v>
      </c>
    </row>
    <row r="84" spans="1:12" x14ac:dyDescent="0.25">
      <c r="A84" t="s">
        <v>129</v>
      </c>
      <c r="B84" t="s">
        <v>142</v>
      </c>
      <c r="C84" t="str">
        <f>Table13[[#This Row],[LastName]]&amp;"."&amp;Table13[[#This Row],[FirstName]]</f>
        <v>Jamieson.Makayla</v>
      </c>
      <c r="D84" s="1">
        <v>39901</v>
      </c>
      <c r="E84" s="2">
        <f>ROUNDDOWN((K84-Table13[[#This Row],[DOB]])/365,0)</f>
        <v>10</v>
      </c>
      <c r="F84" t="s">
        <v>13</v>
      </c>
      <c r="G84" t="s">
        <v>202</v>
      </c>
      <c r="H84" t="s">
        <v>19</v>
      </c>
      <c r="K84" s="1">
        <f t="shared" si="1"/>
        <v>43831</v>
      </c>
      <c r="L84" s="2">
        <f>ROUNDDOWN((K84-Table13[[#This Row],[DOB]])/365,0)</f>
        <v>10</v>
      </c>
    </row>
    <row r="85" spans="1:12" x14ac:dyDescent="0.25">
      <c r="A85" t="s">
        <v>110</v>
      </c>
      <c r="B85" t="s">
        <v>116</v>
      </c>
      <c r="C85" t="str">
        <f>Table13[[#This Row],[LastName]]&amp;"."&amp;Table13[[#This Row],[FirstName]]</f>
        <v>Jones.Patrick</v>
      </c>
      <c r="D85" s="1">
        <v>38151</v>
      </c>
      <c r="E85" s="2">
        <f>ROUNDDOWN((K85-Table13[[#This Row],[DOB]])/365,0)</f>
        <v>15</v>
      </c>
      <c r="F85" t="s">
        <v>205</v>
      </c>
      <c r="G85" t="s">
        <v>202</v>
      </c>
      <c r="H85" t="s">
        <v>20</v>
      </c>
      <c r="K85" s="1">
        <f t="shared" si="1"/>
        <v>43831</v>
      </c>
      <c r="L85" s="2">
        <f>ROUNDDOWN((K85-Table13[[#This Row],[DOB]])/365,0)</f>
        <v>15</v>
      </c>
    </row>
    <row r="86" spans="1:12" x14ac:dyDescent="0.25">
      <c r="A86" t="s">
        <v>27</v>
      </c>
      <c r="B86" t="s">
        <v>41</v>
      </c>
      <c r="C86" t="str">
        <f>Table13[[#This Row],[LastName]]&amp;"."&amp;Table13[[#This Row],[FirstName]]</f>
        <v>Kasperski.Andrew</v>
      </c>
      <c r="D86" s="1">
        <v>19934</v>
      </c>
      <c r="E86" s="2">
        <f>ROUNDDOWN((K86-Table13[[#This Row],[DOB]])/365,0)</f>
        <v>65</v>
      </c>
      <c r="F86" t="s">
        <v>53</v>
      </c>
      <c r="G86" t="s">
        <v>202</v>
      </c>
      <c r="H86" t="s">
        <v>20</v>
      </c>
      <c r="K86" s="1">
        <f t="shared" si="1"/>
        <v>43831</v>
      </c>
      <c r="L86" s="2">
        <f>ROUNDDOWN((K86-Table13[[#This Row],[DOB]])/365,0)</f>
        <v>65</v>
      </c>
    </row>
    <row r="87" spans="1:12" x14ac:dyDescent="0.25">
      <c r="A87" t="s">
        <v>27</v>
      </c>
      <c r="B87" t="s">
        <v>42</v>
      </c>
      <c r="C87" t="str">
        <f>Table13[[#This Row],[LastName]]&amp;"."&amp;Table13[[#This Row],[FirstName]]</f>
        <v>Kasperski.Louis</v>
      </c>
      <c r="D87" s="1">
        <v>37555</v>
      </c>
      <c r="E87" s="2">
        <f>ROUNDDOWN((K87-Table13[[#This Row],[DOB]])/365,0)</f>
        <v>17</v>
      </c>
      <c r="F87" t="s">
        <v>53</v>
      </c>
      <c r="G87" t="s">
        <v>202</v>
      </c>
      <c r="H87" t="s">
        <v>20</v>
      </c>
      <c r="K87" s="1">
        <f t="shared" si="1"/>
        <v>43831</v>
      </c>
      <c r="L87" s="2">
        <f>ROUNDDOWN((K87-Table13[[#This Row],[DOB]])/365,0)</f>
        <v>17</v>
      </c>
    </row>
    <row r="88" spans="1:12" x14ac:dyDescent="0.25">
      <c r="A88" t="s">
        <v>27</v>
      </c>
      <c r="B88" t="s">
        <v>117</v>
      </c>
      <c r="C88" t="str">
        <f>Table13[[#This Row],[LastName]]&amp;"."&amp;Table13[[#This Row],[FirstName]]</f>
        <v>Kasperski.Marek</v>
      </c>
      <c r="D88" s="1">
        <v>20665</v>
      </c>
      <c r="E88" s="2">
        <f>ROUNDDOWN((K88-Table13[[#This Row],[DOB]])/365,0)</f>
        <v>63</v>
      </c>
      <c r="F88" t="s">
        <v>53</v>
      </c>
      <c r="G88" t="s">
        <v>202</v>
      </c>
      <c r="H88" t="s">
        <v>20</v>
      </c>
      <c r="K88" s="1">
        <f t="shared" si="1"/>
        <v>43831</v>
      </c>
      <c r="L88" s="2">
        <f>ROUNDDOWN((K88-Table13[[#This Row],[DOB]])/365,0)</f>
        <v>63</v>
      </c>
    </row>
    <row r="89" spans="1:12" x14ac:dyDescent="0.25">
      <c r="A89" t="s">
        <v>169</v>
      </c>
      <c r="B89" t="s">
        <v>175</v>
      </c>
      <c r="C89" t="str">
        <f>Table13[[#This Row],[LastName]]&amp;"."&amp;Table13[[#This Row],[FirstName]]</f>
        <v>Kempe.Dougal</v>
      </c>
      <c r="D89" s="1">
        <v>38787</v>
      </c>
      <c r="E89" s="2">
        <f>ROUNDDOWN((K89-Table13[[#This Row],[DOB]])/365,0)</f>
        <v>13</v>
      </c>
      <c r="F89" t="s">
        <v>205</v>
      </c>
      <c r="G89" t="s">
        <v>202</v>
      </c>
      <c r="H89" t="s">
        <v>20</v>
      </c>
      <c r="K89" s="1">
        <f t="shared" si="1"/>
        <v>43831</v>
      </c>
      <c r="L89" s="2">
        <f>ROUNDDOWN((K89-Table13[[#This Row],[DOB]])/365,0)</f>
        <v>13</v>
      </c>
    </row>
    <row r="90" spans="1:12" x14ac:dyDescent="0.25">
      <c r="A90" t="s">
        <v>130</v>
      </c>
      <c r="B90" t="s">
        <v>52</v>
      </c>
      <c r="C90" t="str">
        <f>Table13[[#This Row],[LastName]]&amp;"."&amp;Table13[[#This Row],[FirstName]]</f>
        <v>Kingston.Angus</v>
      </c>
      <c r="D90" s="1">
        <v>26075</v>
      </c>
      <c r="E90" s="2">
        <f>ROUNDDOWN((K90-Table13[[#This Row],[DOB]])/365,0)</f>
        <v>48</v>
      </c>
      <c r="F90" t="s">
        <v>13</v>
      </c>
      <c r="G90" t="s">
        <v>202</v>
      </c>
      <c r="H90" t="s">
        <v>20</v>
      </c>
      <c r="K90" s="1">
        <f t="shared" si="1"/>
        <v>43831</v>
      </c>
      <c r="L90" s="2">
        <f>ROUNDDOWN((K90-Table13[[#This Row],[DOB]])/365,0)</f>
        <v>48</v>
      </c>
    </row>
    <row r="91" spans="1:12" x14ac:dyDescent="0.25">
      <c r="A91" t="s">
        <v>130</v>
      </c>
      <c r="B91" t="s">
        <v>143</v>
      </c>
      <c r="C91" t="str">
        <f>Table13[[#This Row],[LastName]]&amp;"."&amp;Table13[[#This Row],[FirstName]]</f>
        <v>Kingston.Oscar</v>
      </c>
      <c r="D91" s="1">
        <v>39279</v>
      </c>
      <c r="E91" s="2">
        <f>ROUNDDOWN((K91-Table13[[#This Row],[DOB]])/365,0)</f>
        <v>12</v>
      </c>
      <c r="F91" t="s">
        <v>13</v>
      </c>
      <c r="G91" t="s">
        <v>202</v>
      </c>
      <c r="H91" t="s">
        <v>20</v>
      </c>
      <c r="K91" s="1">
        <f t="shared" si="1"/>
        <v>43831</v>
      </c>
      <c r="L91" s="2">
        <f>ROUNDDOWN((K91-Table13[[#This Row],[DOB]])/365,0)</f>
        <v>12</v>
      </c>
    </row>
    <row r="92" spans="1:12" x14ac:dyDescent="0.25">
      <c r="A92" t="s">
        <v>28</v>
      </c>
      <c r="B92" t="s">
        <v>43</v>
      </c>
      <c r="C92" t="str">
        <f>Table13[[#This Row],[LastName]]&amp;"."&amp;Table13[[#This Row],[FirstName]]</f>
        <v>Kinnon.David</v>
      </c>
      <c r="D92" s="1">
        <v>28695</v>
      </c>
      <c r="E92" s="2">
        <f>ROUNDDOWN((K92-Table13[[#This Row],[DOB]])/365,0)</f>
        <v>41</v>
      </c>
      <c r="F92" t="s">
        <v>53</v>
      </c>
      <c r="G92" t="s">
        <v>202</v>
      </c>
      <c r="H92" t="s">
        <v>20</v>
      </c>
      <c r="K92" s="1">
        <f t="shared" si="1"/>
        <v>43831</v>
      </c>
      <c r="L92" s="2">
        <f>ROUNDDOWN((K92-Table13[[#This Row],[DOB]])/365,0)</f>
        <v>41</v>
      </c>
    </row>
    <row r="93" spans="1:12" x14ac:dyDescent="0.25">
      <c r="A93" t="s">
        <v>72</v>
      </c>
      <c r="B93" t="s">
        <v>73</v>
      </c>
      <c r="C93" t="str">
        <f>Table13[[#This Row],[LastName]]&amp;"."&amp;Table13[[#This Row],[FirstName]]</f>
        <v>Kurbatfinski.Ashleigh</v>
      </c>
      <c r="D93" s="1">
        <v>37326</v>
      </c>
      <c r="E93" s="2">
        <f>ROUNDDOWN((K93-Table13[[#This Row],[DOB]])/365,0)</f>
        <v>17</v>
      </c>
      <c r="F93" t="s">
        <v>13</v>
      </c>
      <c r="G93" t="s">
        <v>202</v>
      </c>
      <c r="H93" t="s">
        <v>19</v>
      </c>
      <c r="K93" s="1">
        <f t="shared" si="1"/>
        <v>43831</v>
      </c>
      <c r="L93" s="2">
        <f>ROUNDDOWN((K93-Table13[[#This Row],[DOB]])/365,0)</f>
        <v>17</v>
      </c>
    </row>
    <row r="94" spans="1:12" x14ac:dyDescent="0.25">
      <c r="A94" t="s">
        <v>72</v>
      </c>
      <c r="B94" t="s">
        <v>322</v>
      </c>
      <c r="C94" s="14" t="str">
        <f>Table13[[#This Row],[LastName]]&amp;"."&amp;Table13[[#This Row],[FirstName]]</f>
        <v>Kurbatfinski.Zvonko</v>
      </c>
      <c r="D94" s="1">
        <v>25145</v>
      </c>
      <c r="E94" s="2">
        <f>ROUNDDOWN((K94-Table13[[#This Row],[DOB]])/365,0)</f>
        <v>51</v>
      </c>
      <c r="F94" t="s">
        <v>323</v>
      </c>
      <c r="G94" t="s">
        <v>202</v>
      </c>
      <c r="H94" t="s">
        <v>20</v>
      </c>
      <c r="K94" s="1">
        <f t="shared" si="1"/>
        <v>43831</v>
      </c>
      <c r="L94" s="2">
        <f>ROUNDDOWN((K94-Table13[[#This Row],[DOB]])/365,0)</f>
        <v>51</v>
      </c>
    </row>
    <row r="95" spans="1:12" x14ac:dyDescent="0.25">
      <c r="A95" t="s">
        <v>74</v>
      </c>
      <c r="B95" t="s">
        <v>75</v>
      </c>
      <c r="C95" t="str">
        <f>Table13[[#This Row],[LastName]]&amp;"."&amp;Table13[[#This Row],[FirstName]]</f>
        <v>Lam.Tai Yuen</v>
      </c>
      <c r="D95" s="1">
        <v>34512</v>
      </c>
      <c r="E95" s="2">
        <f>ROUNDDOWN((K95-Table13[[#This Row],[DOB]])/365,0)</f>
        <v>25</v>
      </c>
      <c r="F95" t="s">
        <v>54</v>
      </c>
      <c r="G95" t="s">
        <v>202</v>
      </c>
      <c r="H95" t="s">
        <v>20</v>
      </c>
      <c r="K95" s="1">
        <f t="shared" si="1"/>
        <v>43831</v>
      </c>
      <c r="L95" s="2">
        <f>ROUNDDOWN((K95-Table13[[#This Row],[DOB]])/365,0)</f>
        <v>25</v>
      </c>
    </row>
    <row r="96" spans="1:12" x14ac:dyDescent="0.25">
      <c r="A96" t="s">
        <v>258</v>
      </c>
      <c r="B96" t="s">
        <v>259</v>
      </c>
      <c r="C96" t="str">
        <f>Table13[[#This Row],[LastName]]&amp;"."&amp;Table13[[#This Row],[FirstName]]</f>
        <v>Leach.Noah</v>
      </c>
      <c r="D96" s="1">
        <v>40165</v>
      </c>
      <c r="E96" s="2">
        <f>ROUNDDOWN((K96-Table13[[#This Row],[DOB]])/365,0)</f>
        <v>10</v>
      </c>
      <c r="F96" t="s">
        <v>205</v>
      </c>
      <c r="G96" t="s">
        <v>202</v>
      </c>
      <c r="H96" t="s">
        <v>20</v>
      </c>
      <c r="K96" s="1">
        <f t="shared" si="1"/>
        <v>43831</v>
      </c>
      <c r="L96" s="2">
        <f>ROUNDDOWN((K96-Table13[[#This Row],[DOB]])/365,0)</f>
        <v>10</v>
      </c>
    </row>
    <row r="97" spans="1:12" x14ac:dyDescent="0.25">
      <c r="A97" t="s">
        <v>131</v>
      </c>
      <c r="B97" t="s">
        <v>144</v>
      </c>
      <c r="C97" t="str">
        <f>Table13[[#This Row],[LastName]]&amp;"."&amp;Table13[[#This Row],[FirstName]]</f>
        <v>Leclercq.Milan</v>
      </c>
      <c r="D97" s="1">
        <v>39646</v>
      </c>
      <c r="E97" s="2">
        <f>ROUNDDOWN((K97-Table13[[#This Row],[DOB]])/365,0)</f>
        <v>11</v>
      </c>
      <c r="F97" t="s">
        <v>13</v>
      </c>
      <c r="G97" t="s">
        <v>202</v>
      </c>
      <c r="H97" t="s">
        <v>20</v>
      </c>
      <c r="K97" s="1">
        <f t="shared" si="1"/>
        <v>43831</v>
      </c>
      <c r="L97" s="2">
        <f>ROUNDDOWN((K97-Table13[[#This Row],[DOB]])/365,0)</f>
        <v>11</v>
      </c>
    </row>
    <row r="98" spans="1:12" x14ac:dyDescent="0.25">
      <c r="A98" t="s">
        <v>305</v>
      </c>
      <c r="B98" t="s">
        <v>311</v>
      </c>
      <c r="C98" t="str">
        <f>Table13[[#This Row],[LastName]]&amp;"."&amp;Table13[[#This Row],[FirstName]]</f>
        <v>Leonov.Tikhon</v>
      </c>
      <c r="D98" s="1">
        <v>40604</v>
      </c>
      <c r="E98" s="2">
        <f>ROUNDDOWN((K98-Table13[[#This Row],[DOB]])/365,0)</f>
        <v>8</v>
      </c>
      <c r="F98" t="s">
        <v>13</v>
      </c>
      <c r="G98" t="s">
        <v>202</v>
      </c>
      <c r="H98" t="s">
        <v>20</v>
      </c>
      <c r="K98" s="1">
        <f t="shared" si="1"/>
        <v>43831</v>
      </c>
      <c r="L98" s="2">
        <f>ROUNDDOWN((K98-Table13[[#This Row],[DOB]])/365,0)</f>
        <v>8</v>
      </c>
    </row>
    <row r="99" spans="1:12" x14ac:dyDescent="0.25">
      <c r="A99" t="s">
        <v>306</v>
      </c>
      <c r="B99" t="s">
        <v>116</v>
      </c>
      <c r="C99" t="str">
        <f>Table13[[#This Row],[LastName]]&amp;"."&amp;Table13[[#This Row],[FirstName]]</f>
        <v>Liptak.Patrick</v>
      </c>
      <c r="D99" s="1">
        <v>26295</v>
      </c>
      <c r="E99" s="2">
        <f>ROUNDDOWN((K99-Table13[[#This Row],[DOB]])/365,0)</f>
        <v>48</v>
      </c>
      <c r="F99" t="s">
        <v>53</v>
      </c>
      <c r="G99" t="s">
        <v>202</v>
      </c>
      <c r="H99" t="s">
        <v>20</v>
      </c>
      <c r="K99" s="1">
        <f t="shared" ref="K99:K155" si="2">$K$1</f>
        <v>43831</v>
      </c>
      <c r="L99" s="2">
        <f>ROUNDDOWN((K99-Table13[[#This Row],[DOB]])/365,0)</f>
        <v>48</v>
      </c>
    </row>
    <row r="100" spans="1:12" x14ac:dyDescent="0.25">
      <c r="A100" t="s">
        <v>260</v>
      </c>
      <c r="B100" t="s">
        <v>261</v>
      </c>
      <c r="C100" t="str">
        <f>Table13[[#This Row],[LastName]]&amp;"."&amp;Table13[[#This Row],[FirstName]]</f>
        <v>Loveday.Malachi</v>
      </c>
      <c r="D100" s="1">
        <v>40103</v>
      </c>
      <c r="E100" s="2">
        <f>ROUNDDOWN((K100-Table13[[#This Row],[DOB]])/365,0)</f>
        <v>10</v>
      </c>
      <c r="F100" t="s">
        <v>53</v>
      </c>
      <c r="G100" t="s">
        <v>202</v>
      </c>
      <c r="H100" t="s">
        <v>20</v>
      </c>
      <c r="K100" s="1">
        <f t="shared" si="2"/>
        <v>43831</v>
      </c>
      <c r="L100" s="2">
        <f>ROUNDDOWN((K100-Table13[[#This Row],[DOB]])/365,0)</f>
        <v>10</v>
      </c>
    </row>
    <row r="101" spans="1:12" x14ac:dyDescent="0.25">
      <c r="A101" t="s">
        <v>29</v>
      </c>
      <c r="B101" t="s">
        <v>44</v>
      </c>
      <c r="C101" t="str">
        <f>Table13[[#This Row],[LastName]]&amp;"."&amp;Table13[[#This Row],[FirstName]]</f>
        <v>Lucy.Sarah</v>
      </c>
      <c r="D101" s="1">
        <v>26742</v>
      </c>
      <c r="E101" s="2">
        <f>ROUNDDOWN((K101-Table13[[#This Row],[DOB]])/365,0)</f>
        <v>46</v>
      </c>
      <c r="F101" t="s">
        <v>13</v>
      </c>
      <c r="G101" t="s">
        <v>202</v>
      </c>
      <c r="H101" t="s">
        <v>19</v>
      </c>
      <c r="K101" s="1">
        <f t="shared" si="2"/>
        <v>43831</v>
      </c>
      <c r="L101" s="2">
        <f>ROUNDDOWN((K101-Table13[[#This Row],[DOB]])/365,0)</f>
        <v>46</v>
      </c>
    </row>
    <row r="102" spans="1:12" x14ac:dyDescent="0.25">
      <c r="A102" t="s">
        <v>76</v>
      </c>
      <c r="B102" t="s">
        <v>77</v>
      </c>
      <c r="C102" t="str">
        <f>Table13[[#This Row],[LastName]]&amp;"."&amp;Table13[[#This Row],[FirstName]]</f>
        <v>Mackenzie.Jonathan</v>
      </c>
      <c r="D102" s="1">
        <v>33491</v>
      </c>
      <c r="E102" s="2">
        <f>ROUNDDOWN((K102-Table13[[#This Row],[DOB]])/365,0)</f>
        <v>28</v>
      </c>
      <c r="F102" t="s">
        <v>55</v>
      </c>
      <c r="G102" t="s">
        <v>202</v>
      </c>
      <c r="H102" t="s">
        <v>20</v>
      </c>
      <c r="K102" s="1">
        <f t="shared" si="2"/>
        <v>43831</v>
      </c>
      <c r="L102" s="2">
        <f>ROUNDDOWN((K102-Table13[[#This Row],[DOB]])/365,0)</f>
        <v>28</v>
      </c>
    </row>
    <row r="103" spans="1:12" x14ac:dyDescent="0.25">
      <c r="A103" t="s">
        <v>262</v>
      </c>
      <c r="B103" t="s">
        <v>263</v>
      </c>
      <c r="C103" t="str">
        <f>Table13[[#This Row],[LastName]]&amp;"."&amp;Table13[[#This Row],[FirstName]]</f>
        <v>Maksimovic.Danica</v>
      </c>
      <c r="D103" s="1">
        <v>38795</v>
      </c>
      <c r="E103" s="2">
        <f>ROUNDDOWN((K103-Table13[[#This Row],[DOB]])/365,0)</f>
        <v>13</v>
      </c>
      <c r="F103" t="s">
        <v>55</v>
      </c>
      <c r="G103" t="s">
        <v>202</v>
      </c>
      <c r="H103" t="s">
        <v>19</v>
      </c>
      <c r="K103" s="1">
        <f t="shared" si="2"/>
        <v>43831</v>
      </c>
      <c r="L103" s="2">
        <f>ROUNDDOWN((K103-Table13[[#This Row],[DOB]])/365,0)</f>
        <v>13</v>
      </c>
    </row>
    <row r="104" spans="1:12" x14ac:dyDescent="0.25">
      <c r="A104" t="s">
        <v>264</v>
      </c>
      <c r="B104" t="s">
        <v>210</v>
      </c>
      <c r="C104" t="str">
        <f>Table13[[#This Row],[LastName]]&amp;"."&amp;Table13[[#This Row],[FirstName]]</f>
        <v>Markham.Daniel</v>
      </c>
      <c r="D104" s="1">
        <v>40283</v>
      </c>
      <c r="E104" s="2">
        <f>ROUNDDOWN((K104-Table13[[#This Row],[DOB]])/365,0)</f>
        <v>9</v>
      </c>
      <c r="F104" t="s">
        <v>53</v>
      </c>
      <c r="G104" t="s">
        <v>202</v>
      </c>
      <c r="H104" t="s">
        <v>20</v>
      </c>
      <c r="K104" s="1">
        <f t="shared" si="2"/>
        <v>43831</v>
      </c>
      <c r="L104" s="2">
        <f>ROUNDDOWN((K104-Table13[[#This Row],[DOB]])/365,0)</f>
        <v>9</v>
      </c>
    </row>
    <row r="105" spans="1:12" x14ac:dyDescent="0.25">
      <c r="A105" t="s">
        <v>78</v>
      </c>
      <c r="B105" t="s">
        <v>79</v>
      </c>
      <c r="C105" t="str">
        <f>Table13[[#This Row],[LastName]]&amp;"."&amp;Table13[[#This Row],[FirstName]]</f>
        <v>Markovs.Arturs</v>
      </c>
      <c r="D105" s="1">
        <v>32224</v>
      </c>
      <c r="E105" s="2">
        <f>ROUNDDOWN((K105-Table13[[#This Row],[DOB]])/365,0)</f>
        <v>31</v>
      </c>
      <c r="F105" t="s">
        <v>54</v>
      </c>
      <c r="G105" t="s">
        <v>202</v>
      </c>
      <c r="H105" t="s">
        <v>20</v>
      </c>
      <c r="K105" s="1">
        <f t="shared" si="2"/>
        <v>43831</v>
      </c>
      <c r="L105" s="2">
        <f>ROUNDDOWN((K105-Table13[[#This Row],[DOB]])/365,0)</f>
        <v>31</v>
      </c>
    </row>
    <row r="106" spans="1:12" x14ac:dyDescent="0.25">
      <c r="A106" t="s">
        <v>320</v>
      </c>
      <c r="B106" t="s">
        <v>321</v>
      </c>
      <c r="C106" s="14" t="str">
        <f>Table13[[#This Row],[LastName]]&amp;"."&amp;Table13[[#This Row],[FirstName]]</f>
        <v>Marshall.Stuart</v>
      </c>
      <c r="D106" s="1">
        <v>31780</v>
      </c>
      <c r="E106" s="2">
        <f>ROUNDDOWN((K106-Table13[[#This Row],[DOB]])/365,0)</f>
        <v>33</v>
      </c>
      <c r="F106" t="s">
        <v>13</v>
      </c>
      <c r="G106" t="s">
        <v>202</v>
      </c>
      <c r="H106" t="s">
        <v>20</v>
      </c>
      <c r="K106" s="1">
        <f t="shared" si="2"/>
        <v>43831</v>
      </c>
      <c r="L106" s="2">
        <f>ROUNDDOWN((K106-Table13[[#This Row],[DOB]])/365,0)</f>
        <v>33</v>
      </c>
    </row>
    <row r="107" spans="1:12" x14ac:dyDescent="0.25">
      <c r="A107" t="s">
        <v>191</v>
      </c>
      <c r="B107" t="s">
        <v>207</v>
      </c>
      <c r="C107" t="str">
        <f>Table13[[#This Row],[LastName]]&amp;"."&amp;Table13[[#This Row],[FirstName]]</f>
        <v>Martin.Errol</v>
      </c>
      <c r="D107" s="1">
        <v>38638</v>
      </c>
      <c r="E107" s="2">
        <f>ROUNDDOWN((K107-Table13[[#This Row],[DOB]])/365,0)</f>
        <v>14</v>
      </c>
      <c r="F107" t="s">
        <v>205</v>
      </c>
      <c r="G107" t="s">
        <v>202</v>
      </c>
      <c r="H107" t="s">
        <v>20</v>
      </c>
      <c r="K107" s="1">
        <f t="shared" si="2"/>
        <v>43831</v>
      </c>
      <c r="L107" s="2">
        <f>ROUNDDOWN((K107-Table13[[#This Row],[DOB]])/365,0)</f>
        <v>14</v>
      </c>
    </row>
    <row r="108" spans="1:12" x14ac:dyDescent="0.25">
      <c r="A108" t="s">
        <v>132</v>
      </c>
      <c r="B108" t="s">
        <v>145</v>
      </c>
      <c r="C108" t="str">
        <f>Table13[[#This Row],[LastName]]&amp;"."&amp;Table13[[#This Row],[FirstName]]</f>
        <v>Mayer.Peter</v>
      </c>
      <c r="D108" s="1">
        <v>15125</v>
      </c>
      <c r="E108" s="2">
        <f>ROUNDDOWN((K108-Table13[[#This Row],[DOB]])/365,0)</f>
        <v>78</v>
      </c>
      <c r="F108" t="s">
        <v>54</v>
      </c>
      <c r="G108" t="s">
        <v>202</v>
      </c>
      <c r="H108" t="s">
        <v>20</v>
      </c>
      <c r="K108" s="1">
        <f t="shared" si="2"/>
        <v>43831</v>
      </c>
      <c r="L108" s="2">
        <f>ROUNDDOWN((K108-Table13[[#This Row],[DOB]])/365,0)</f>
        <v>78</v>
      </c>
    </row>
    <row r="109" spans="1:12" x14ac:dyDescent="0.25">
      <c r="A109" t="s">
        <v>206</v>
      </c>
      <c r="B109" t="s">
        <v>208</v>
      </c>
      <c r="C109" t="str">
        <f>Table13[[#This Row],[LastName]]&amp;"."&amp;Table13[[#This Row],[FirstName]]</f>
        <v>Mckenzie-Campbell.Reegan</v>
      </c>
      <c r="D109" s="1">
        <v>33524</v>
      </c>
      <c r="E109" s="2">
        <f>ROUNDDOWN((K109-Table13[[#This Row],[DOB]])/365,0)</f>
        <v>28</v>
      </c>
      <c r="F109" t="s">
        <v>291</v>
      </c>
      <c r="G109" t="s">
        <v>202</v>
      </c>
      <c r="H109" t="s">
        <v>20</v>
      </c>
      <c r="K109" s="1">
        <f t="shared" si="2"/>
        <v>43831</v>
      </c>
      <c r="L109" s="2">
        <f>ROUNDDOWN((K109-Table13[[#This Row],[DOB]])/365,0)</f>
        <v>28</v>
      </c>
    </row>
    <row r="110" spans="1:12" x14ac:dyDescent="0.25">
      <c r="A110" t="s">
        <v>30</v>
      </c>
      <c r="B110" t="s">
        <v>45</v>
      </c>
      <c r="C110" t="str">
        <f>Table13[[#This Row],[LastName]]&amp;"."&amp;Table13[[#This Row],[FirstName]]</f>
        <v>Menz.Ursula</v>
      </c>
      <c r="D110" s="1">
        <v>32485</v>
      </c>
      <c r="E110" s="2">
        <f>ROUNDDOWN((K110-Table13[[#This Row],[DOB]])/365,0)</f>
        <v>31</v>
      </c>
      <c r="F110" t="s">
        <v>13</v>
      </c>
      <c r="G110" t="s">
        <v>202</v>
      </c>
      <c r="H110" t="s">
        <v>19</v>
      </c>
      <c r="K110" s="1">
        <f t="shared" si="2"/>
        <v>43831</v>
      </c>
      <c r="L110" s="2">
        <f>ROUNDDOWN((K110-Table13[[#This Row],[DOB]])/365,0)</f>
        <v>31</v>
      </c>
    </row>
    <row r="111" spans="1:12" x14ac:dyDescent="0.25">
      <c r="A111" t="s">
        <v>265</v>
      </c>
      <c r="B111" t="s">
        <v>266</v>
      </c>
      <c r="C111" t="str">
        <f>Table13[[#This Row],[LastName]]&amp;"."&amp;Table13[[#This Row],[FirstName]]</f>
        <v>Menzel.Phoebe</v>
      </c>
      <c r="D111" s="1">
        <v>40050</v>
      </c>
      <c r="E111" s="2">
        <f>ROUNDDOWN((K111-Table13[[#This Row],[DOB]])/365,0)</f>
        <v>10</v>
      </c>
      <c r="F111" t="s">
        <v>205</v>
      </c>
      <c r="G111" t="s">
        <v>202</v>
      </c>
      <c r="H111" t="s">
        <v>19</v>
      </c>
      <c r="K111" s="1">
        <f t="shared" si="2"/>
        <v>43831</v>
      </c>
      <c r="L111" s="2">
        <f>ROUNDDOWN((K111-Table13[[#This Row],[DOB]])/365,0)</f>
        <v>10</v>
      </c>
    </row>
    <row r="112" spans="1:12" x14ac:dyDescent="0.25">
      <c r="A112" t="s">
        <v>209</v>
      </c>
      <c r="B112" t="s">
        <v>211</v>
      </c>
      <c r="C112" t="str">
        <f>Table13[[#This Row],[LastName]]&amp;"."&amp;Table13[[#This Row],[FirstName]]</f>
        <v>Metha.Demelza</v>
      </c>
      <c r="D112" s="1">
        <v>37925</v>
      </c>
      <c r="E112" s="2">
        <f>ROUNDDOWN((K112-Table13[[#This Row],[DOB]])/365,0)</f>
        <v>16</v>
      </c>
      <c r="F112" t="s">
        <v>54</v>
      </c>
      <c r="G112" t="s">
        <v>202</v>
      </c>
      <c r="H112" t="s">
        <v>19</v>
      </c>
      <c r="K112" s="1">
        <f t="shared" si="2"/>
        <v>43831</v>
      </c>
      <c r="L112" s="2">
        <f>ROUNDDOWN((K112-Table13[[#This Row],[DOB]])/365,0)</f>
        <v>16</v>
      </c>
    </row>
    <row r="113" spans="1:12" x14ac:dyDescent="0.25">
      <c r="A113" t="s">
        <v>267</v>
      </c>
      <c r="B113" t="s">
        <v>268</v>
      </c>
      <c r="C113" t="str">
        <f>Table13[[#This Row],[LastName]]&amp;"."&amp;Table13[[#This Row],[FirstName]]</f>
        <v>Millard.Eddie</v>
      </c>
      <c r="D113" s="1">
        <v>39961</v>
      </c>
      <c r="E113" s="2">
        <f>ROUNDDOWN((K113-Table13[[#This Row],[DOB]])/365,0)</f>
        <v>10</v>
      </c>
      <c r="F113" t="s">
        <v>205</v>
      </c>
      <c r="G113" t="s">
        <v>202</v>
      </c>
      <c r="H113" t="s">
        <v>20</v>
      </c>
      <c r="K113" s="1">
        <f t="shared" si="2"/>
        <v>43831</v>
      </c>
      <c r="L113" s="2">
        <f>ROUNDDOWN((K113-Table13[[#This Row],[DOB]])/365,0)</f>
        <v>10</v>
      </c>
    </row>
    <row r="114" spans="1:12" x14ac:dyDescent="0.25">
      <c r="A114" t="s">
        <v>269</v>
      </c>
      <c r="B114" t="s">
        <v>270</v>
      </c>
      <c r="C114" t="str">
        <f>Table13[[#This Row],[LastName]]&amp;"."&amp;Table13[[#This Row],[FirstName]]</f>
        <v>Mortimer.Julian</v>
      </c>
      <c r="D114" s="1">
        <v>37853</v>
      </c>
      <c r="E114" s="2">
        <f>ROUNDDOWN((K114-Table13[[#This Row],[DOB]])/365,0)</f>
        <v>16</v>
      </c>
      <c r="F114" t="s">
        <v>13</v>
      </c>
      <c r="G114" t="s">
        <v>202</v>
      </c>
      <c r="H114" t="s">
        <v>20</v>
      </c>
      <c r="K114" s="1">
        <f t="shared" si="2"/>
        <v>43831</v>
      </c>
      <c r="L114" s="2">
        <f>ROUNDDOWN((K114-Table13[[#This Row],[DOB]])/365,0)</f>
        <v>16</v>
      </c>
    </row>
    <row r="115" spans="1:12" x14ac:dyDescent="0.25">
      <c r="A115" t="s">
        <v>31</v>
      </c>
      <c r="B115" t="s">
        <v>46</v>
      </c>
      <c r="C115" t="str">
        <f>Table13[[#This Row],[LastName]]&amp;"."&amp;Table13[[#This Row],[FirstName]]</f>
        <v>Mowis.Ian</v>
      </c>
      <c r="D115" s="1">
        <v>21377</v>
      </c>
      <c r="E115" s="2">
        <f>ROUNDDOWN((K115-Table13[[#This Row],[DOB]])/365,0)</f>
        <v>61</v>
      </c>
      <c r="F115" t="s">
        <v>53</v>
      </c>
      <c r="G115" t="s">
        <v>202</v>
      </c>
      <c r="H115" t="s">
        <v>20</v>
      </c>
      <c r="K115" s="1">
        <f t="shared" si="2"/>
        <v>43831</v>
      </c>
      <c r="L115" s="2">
        <f>ROUNDDOWN((K115-Table13[[#This Row],[DOB]])/365,0)</f>
        <v>61</v>
      </c>
    </row>
    <row r="116" spans="1:12" x14ac:dyDescent="0.25">
      <c r="A116" t="s">
        <v>271</v>
      </c>
      <c r="B116" t="s">
        <v>272</v>
      </c>
      <c r="C116" t="str">
        <f>Table13[[#This Row],[LastName]]&amp;"."&amp;Table13[[#This Row],[FirstName]]</f>
        <v>Murphy.Adrian</v>
      </c>
      <c r="D116" s="1">
        <v>23836</v>
      </c>
      <c r="E116" s="2">
        <f>ROUNDDOWN((K116-Table13[[#This Row],[DOB]])/365,0)</f>
        <v>54</v>
      </c>
      <c r="G116" t="s">
        <v>202</v>
      </c>
      <c r="H116" t="s">
        <v>20</v>
      </c>
      <c r="K116" s="1">
        <f t="shared" si="2"/>
        <v>43831</v>
      </c>
      <c r="L116" s="2">
        <f>ROUNDDOWN((K116-Table13[[#This Row],[DOB]])/365,0)</f>
        <v>54</v>
      </c>
    </row>
    <row r="117" spans="1:12" x14ac:dyDescent="0.25">
      <c r="A117" t="s">
        <v>196</v>
      </c>
      <c r="B117" t="s">
        <v>192</v>
      </c>
      <c r="C117" t="str">
        <f>Table13[[#This Row],[LastName]]&amp;"."&amp;Table13[[#This Row],[FirstName]]</f>
        <v>Nejat.Latifa</v>
      </c>
      <c r="D117" s="1">
        <v>39316</v>
      </c>
      <c r="E117" s="2">
        <f>ROUNDDOWN((K117-Table13[[#This Row],[DOB]])/365,0)</f>
        <v>12</v>
      </c>
      <c r="F117" t="s">
        <v>212</v>
      </c>
      <c r="G117" t="s">
        <v>202</v>
      </c>
      <c r="H117" t="s">
        <v>19</v>
      </c>
      <c r="K117" s="1">
        <f t="shared" si="2"/>
        <v>43831</v>
      </c>
      <c r="L117" s="2">
        <f>ROUNDDOWN((K117-Table13[[#This Row],[DOB]])/365,0)</f>
        <v>12</v>
      </c>
    </row>
    <row r="118" spans="1:12" x14ac:dyDescent="0.25">
      <c r="A118" t="s">
        <v>196</v>
      </c>
      <c r="B118" t="s">
        <v>193</v>
      </c>
      <c r="C118" t="str">
        <f>Table13[[#This Row],[LastName]]&amp;"."&amp;Table13[[#This Row],[FirstName]]</f>
        <v>Nejat.Saleem</v>
      </c>
      <c r="D118" s="1">
        <v>40304</v>
      </c>
      <c r="E118" s="2">
        <f>ROUNDDOWN((K118-Table13[[#This Row],[DOB]])/365,0)</f>
        <v>9</v>
      </c>
      <c r="F118" t="s">
        <v>212</v>
      </c>
      <c r="G118" t="s">
        <v>202</v>
      </c>
      <c r="H118" t="s">
        <v>20</v>
      </c>
      <c r="K118" s="1">
        <f t="shared" si="2"/>
        <v>43831</v>
      </c>
      <c r="L118" s="2">
        <f>ROUNDDOWN((K118-Table13[[#This Row],[DOB]])/365,0)</f>
        <v>9</v>
      </c>
    </row>
    <row r="119" spans="1:12" x14ac:dyDescent="0.25">
      <c r="A119" t="s">
        <v>80</v>
      </c>
      <c r="B119" t="s">
        <v>81</v>
      </c>
      <c r="C119" t="str">
        <f>Table13[[#This Row],[LastName]]&amp;"."&amp;Table13[[#This Row],[FirstName]]</f>
        <v>Newitt.Jesse</v>
      </c>
      <c r="D119" s="1">
        <v>35374</v>
      </c>
      <c r="E119" s="2">
        <f>ROUNDDOWN((K119-Table13[[#This Row],[DOB]])/365,0)</f>
        <v>23</v>
      </c>
      <c r="F119" t="s">
        <v>13</v>
      </c>
      <c r="G119" t="s">
        <v>202</v>
      </c>
      <c r="H119" t="s">
        <v>20</v>
      </c>
      <c r="K119" s="1">
        <f t="shared" si="2"/>
        <v>43831</v>
      </c>
      <c r="L119" s="2">
        <f>ROUNDDOWN((K119-Table13[[#This Row],[DOB]])/365,0)</f>
        <v>23</v>
      </c>
    </row>
    <row r="120" spans="1:12" x14ac:dyDescent="0.25">
      <c r="A120" t="s">
        <v>273</v>
      </c>
      <c r="B120" t="s">
        <v>52</v>
      </c>
      <c r="C120" t="str">
        <f>Table13[[#This Row],[LastName]]&amp;"."&amp;Table13[[#This Row],[FirstName]]</f>
        <v>Nielsen.Angus</v>
      </c>
      <c r="D120" s="1">
        <v>40240</v>
      </c>
      <c r="E120" s="2">
        <f>ROUNDDOWN((K120-Table13[[#This Row],[DOB]])/365,0)</f>
        <v>9</v>
      </c>
      <c r="F120" t="s">
        <v>54</v>
      </c>
      <c r="G120" t="s">
        <v>202</v>
      </c>
      <c r="H120" t="s">
        <v>20</v>
      </c>
      <c r="K120" s="1">
        <f t="shared" si="2"/>
        <v>43831</v>
      </c>
      <c r="L120" s="2">
        <f>ROUNDDOWN((K120-Table13[[#This Row],[DOB]])/365,0)</f>
        <v>9</v>
      </c>
    </row>
    <row r="121" spans="1:12" x14ac:dyDescent="0.25">
      <c r="A121" t="s">
        <v>133</v>
      </c>
      <c r="B121" t="s">
        <v>86</v>
      </c>
      <c r="C121" t="str">
        <f>Table13[[#This Row],[LastName]]&amp;"."&amp;Table13[[#This Row],[FirstName]]</f>
        <v>Omari.Felix</v>
      </c>
      <c r="D121" s="1">
        <v>39686</v>
      </c>
      <c r="E121" s="2">
        <f>ROUNDDOWN((K121-Table13[[#This Row],[DOB]])/365,0)</f>
        <v>11</v>
      </c>
      <c r="F121" t="s">
        <v>13</v>
      </c>
      <c r="G121" t="s">
        <v>202</v>
      </c>
      <c r="H121" t="s">
        <v>20</v>
      </c>
      <c r="K121" s="1">
        <f t="shared" si="2"/>
        <v>43831</v>
      </c>
      <c r="L121" s="2">
        <f>ROUNDDOWN((K121-Table13[[#This Row],[DOB]])/365,0)</f>
        <v>11</v>
      </c>
    </row>
    <row r="122" spans="1:12" x14ac:dyDescent="0.25">
      <c r="A122" t="s">
        <v>82</v>
      </c>
      <c r="B122" t="s">
        <v>52</v>
      </c>
      <c r="C122" t="str">
        <f>Table13[[#This Row],[LastName]]&amp;"."&amp;Table13[[#This Row],[FirstName]]</f>
        <v>Pattinson.Angus</v>
      </c>
      <c r="D122" s="1">
        <v>37348</v>
      </c>
      <c r="E122" s="2">
        <f>ROUNDDOWN((K122-Table13[[#This Row],[DOB]])/365,0)</f>
        <v>17</v>
      </c>
      <c r="F122" t="s">
        <v>13</v>
      </c>
      <c r="G122" t="s">
        <v>202</v>
      </c>
      <c r="H122" t="s">
        <v>20</v>
      </c>
      <c r="K122" s="1">
        <f t="shared" si="2"/>
        <v>43831</v>
      </c>
      <c r="L122" s="2">
        <f>ROUNDDOWN((K122-Table13[[#This Row],[DOB]])/365,0)</f>
        <v>17</v>
      </c>
    </row>
    <row r="123" spans="1:12" x14ac:dyDescent="0.25">
      <c r="A123" t="s">
        <v>82</v>
      </c>
      <c r="B123" t="s">
        <v>83</v>
      </c>
      <c r="C123" t="str">
        <f>Table13[[#This Row],[LastName]]&amp;"."&amp;Table13[[#This Row],[FirstName]]</f>
        <v>Pattinson.Finn</v>
      </c>
      <c r="D123" s="1">
        <v>37837</v>
      </c>
      <c r="E123" s="2">
        <f>ROUNDDOWN((K123-Table13[[#This Row],[DOB]])/365,0)</f>
        <v>16</v>
      </c>
      <c r="F123" t="s">
        <v>53</v>
      </c>
      <c r="G123" t="s">
        <v>202</v>
      </c>
      <c r="H123" t="s">
        <v>20</v>
      </c>
      <c r="K123" s="1">
        <f t="shared" si="2"/>
        <v>43831</v>
      </c>
      <c r="L123" s="2">
        <f>ROUNDDOWN((K123-Table13[[#This Row],[DOB]])/365,0)</f>
        <v>16</v>
      </c>
    </row>
    <row r="124" spans="1:12" x14ac:dyDescent="0.25">
      <c r="A124" t="s">
        <v>32</v>
      </c>
      <c r="B124" t="s">
        <v>47</v>
      </c>
      <c r="C124" t="str">
        <f>Table13[[#This Row],[LastName]]&amp;"."&amp;Table13[[#This Row],[FirstName]]</f>
        <v>Pay.Shayne</v>
      </c>
      <c r="D124" s="1">
        <v>23630</v>
      </c>
      <c r="E124" s="2">
        <f>ROUNDDOWN((K124-Table13[[#This Row],[DOB]])/365,0)</f>
        <v>55</v>
      </c>
      <c r="F124" t="s">
        <v>53</v>
      </c>
      <c r="G124" t="s">
        <v>202</v>
      </c>
      <c r="H124" t="s">
        <v>20</v>
      </c>
      <c r="K124" s="1">
        <f t="shared" si="2"/>
        <v>43831</v>
      </c>
      <c r="L124" s="2">
        <f>ROUNDDOWN((K124-Table13[[#This Row],[DOB]])/365,0)</f>
        <v>55</v>
      </c>
    </row>
    <row r="125" spans="1:12" x14ac:dyDescent="0.25">
      <c r="A125" t="s">
        <v>170</v>
      </c>
      <c r="B125" t="s">
        <v>176</v>
      </c>
      <c r="C125" t="str">
        <f>Table13[[#This Row],[LastName]]&amp;"."&amp;Table13[[#This Row],[FirstName]]</f>
        <v>Pearce.Elsie</v>
      </c>
      <c r="D125" s="1">
        <v>38505</v>
      </c>
      <c r="E125" s="2">
        <f>ROUNDDOWN((K125-Table13[[#This Row],[DOB]])/365,0)</f>
        <v>14</v>
      </c>
      <c r="F125" t="s">
        <v>54</v>
      </c>
      <c r="G125" t="s">
        <v>202</v>
      </c>
      <c r="H125" t="s">
        <v>19</v>
      </c>
      <c r="K125" s="1">
        <f t="shared" si="2"/>
        <v>43831</v>
      </c>
      <c r="L125" s="2">
        <f>ROUNDDOWN((K125-Table13[[#This Row],[DOB]])/365,0)</f>
        <v>14</v>
      </c>
    </row>
    <row r="126" spans="1:12" x14ac:dyDescent="0.25">
      <c r="A126" t="s">
        <v>274</v>
      </c>
      <c r="B126" t="s">
        <v>259</v>
      </c>
      <c r="C126" t="str">
        <f>Table13[[#This Row],[LastName]]&amp;"."&amp;Table13[[#This Row],[FirstName]]</f>
        <v>Pitkin.Noah</v>
      </c>
      <c r="D126" s="1">
        <v>38048</v>
      </c>
      <c r="E126" s="2">
        <f>ROUNDDOWN((K126-Table13[[#This Row],[DOB]])/365,0)</f>
        <v>15</v>
      </c>
      <c r="F126" t="s">
        <v>53</v>
      </c>
      <c r="G126" t="s">
        <v>202</v>
      </c>
      <c r="H126" t="s">
        <v>20</v>
      </c>
      <c r="K126" s="1">
        <f t="shared" si="2"/>
        <v>43831</v>
      </c>
      <c r="L126" s="2">
        <f>ROUNDDOWN((K126-Table13[[#This Row],[DOB]])/365,0)</f>
        <v>15</v>
      </c>
    </row>
    <row r="127" spans="1:12" x14ac:dyDescent="0.25">
      <c r="A127" t="s">
        <v>275</v>
      </c>
      <c r="B127" t="s">
        <v>51</v>
      </c>
      <c r="C127" t="str">
        <f>Table13[[#This Row],[LastName]]&amp;"."&amp;Table13[[#This Row],[FirstName]]</f>
        <v>Pook-Kathriner.Max</v>
      </c>
      <c r="D127" s="1">
        <v>39075</v>
      </c>
      <c r="E127" s="2">
        <f>ROUNDDOWN((K127-Table13[[#This Row],[DOB]])/365,0)</f>
        <v>13</v>
      </c>
      <c r="F127" t="s">
        <v>53</v>
      </c>
      <c r="G127" t="s">
        <v>202</v>
      </c>
      <c r="H127" t="s">
        <v>20</v>
      </c>
      <c r="K127" s="1">
        <f t="shared" si="2"/>
        <v>43831</v>
      </c>
      <c r="L127" s="2">
        <f>ROUNDDOWN((K127-Table13[[#This Row],[DOB]])/365,0)</f>
        <v>13</v>
      </c>
    </row>
    <row r="128" spans="1:12" x14ac:dyDescent="0.25">
      <c r="A128" t="s">
        <v>276</v>
      </c>
      <c r="B128" t="s">
        <v>277</v>
      </c>
      <c r="C128" t="str">
        <f>Table13[[#This Row],[LastName]]&amp;"."&amp;Table13[[#This Row],[FirstName]]</f>
        <v>Potter.Matilda</v>
      </c>
      <c r="D128" s="1">
        <v>39794</v>
      </c>
      <c r="E128" s="2">
        <f>ROUNDDOWN((K128-Table13[[#This Row],[DOB]])/365,0)</f>
        <v>11</v>
      </c>
      <c r="F128" t="s">
        <v>55</v>
      </c>
      <c r="G128" t="s">
        <v>202</v>
      </c>
      <c r="H128" t="s">
        <v>19</v>
      </c>
      <c r="K128" s="1">
        <f t="shared" si="2"/>
        <v>43831</v>
      </c>
      <c r="L128" s="2">
        <f>ROUNDDOWN((K128-Table13[[#This Row],[DOB]])/365,0)</f>
        <v>11</v>
      </c>
    </row>
    <row r="129" spans="1:12" x14ac:dyDescent="0.25">
      <c r="A129" t="s">
        <v>276</v>
      </c>
      <c r="B129" t="s">
        <v>278</v>
      </c>
      <c r="C129" t="str">
        <f>Table13[[#This Row],[LastName]]&amp;"."&amp;Table13[[#This Row],[FirstName]]</f>
        <v>Potter.Willem</v>
      </c>
      <c r="D129" s="1">
        <v>39170</v>
      </c>
      <c r="E129" s="2">
        <f>ROUNDDOWN((K129-Table13[[#This Row],[DOB]])/365,0)</f>
        <v>12</v>
      </c>
      <c r="F129" t="s">
        <v>55</v>
      </c>
      <c r="G129" t="s">
        <v>202</v>
      </c>
      <c r="H129" t="s">
        <v>20</v>
      </c>
      <c r="K129" s="1">
        <f t="shared" si="2"/>
        <v>43831</v>
      </c>
      <c r="L129" s="2">
        <f>ROUNDDOWN((K129-Table13[[#This Row],[DOB]])/365,0)</f>
        <v>12</v>
      </c>
    </row>
    <row r="130" spans="1:12" x14ac:dyDescent="0.25">
      <c r="A130" t="s">
        <v>85</v>
      </c>
      <c r="B130" t="s">
        <v>86</v>
      </c>
      <c r="C130" t="str">
        <f>Table13[[#This Row],[LastName]]&amp;"."&amp;Table13[[#This Row],[FirstName]]</f>
        <v>Probert.Felix</v>
      </c>
      <c r="D130" s="1">
        <v>38492</v>
      </c>
      <c r="E130" s="2">
        <f>ROUNDDOWN((K130-Table13[[#This Row],[DOB]])/365,0)</f>
        <v>14</v>
      </c>
      <c r="F130" t="s">
        <v>54</v>
      </c>
      <c r="G130" t="s">
        <v>202</v>
      </c>
      <c r="H130" t="s">
        <v>20</v>
      </c>
      <c r="K130" s="1">
        <f t="shared" si="2"/>
        <v>43831</v>
      </c>
      <c r="L130" s="2">
        <f>ROUNDDOWN((K130-Table13[[#This Row],[DOB]])/365,0)</f>
        <v>14</v>
      </c>
    </row>
    <row r="131" spans="1:12" x14ac:dyDescent="0.25">
      <c r="A131" t="s">
        <v>88</v>
      </c>
      <c r="B131" t="s">
        <v>89</v>
      </c>
      <c r="C131" t="str">
        <f>Table13[[#This Row],[LastName]]&amp;"."&amp;Table13[[#This Row],[FirstName]]</f>
        <v>Rendo.Carlos</v>
      </c>
      <c r="D131" s="1">
        <v>25841</v>
      </c>
      <c r="E131" s="2">
        <f>ROUNDDOWN((K131-Table13[[#This Row],[DOB]])/365,0)</f>
        <v>49</v>
      </c>
      <c r="F131" t="s">
        <v>54</v>
      </c>
      <c r="G131" t="s">
        <v>202</v>
      </c>
      <c r="H131" t="s">
        <v>20</v>
      </c>
      <c r="K131" s="1">
        <f t="shared" si="2"/>
        <v>43831</v>
      </c>
      <c r="L131" s="2">
        <f>ROUNDDOWN((K131-Table13[[#This Row],[DOB]])/365,0)</f>
        <v>49</v>
      </c>
    </row>
    <row r="132" spans="1:12" x14ac:dyDescent="0.25">
      <c r="A132" t="s">
        <v>88</v>
      </c>
      <c r="B132" t="s">
        <v>90</v>
      </c>
      <c r="C132" t="str">
        <f>Table13[[#This Row],[LastName]]&amp;"."&amp;Table13[[#This Row],[FirstName]]</f>
        <v>Rendo.Lucas</v>
      </c>
      <c r="D132" s="1">
        <v>39286</v>
      </c>
      <c r="E132" s="2">
        <f>ROUNDDOWN((K132-Table13[[#This Row],[DOB]])/365,0)</f>
        <v>12</v>
      </c>
      <c r="F132" t="s">
        <v>54</v>
      </c>
      <c r="G132" t="s">
        <v>202</v>
      </c>
      <c r="H132" t="s">
        <v>20</v>
      </c>
      <c r="K132" s="1">
        <f t="shared" si="2"/>
        <v>43831</v>
      </c>
      <c r="L132" s="2">
        <f>ROUNDDOWN((K132-Table13[[#This Row],[DOB]])/365,0)</f>
        <v>12</v>
      </c>
    </row>
    <row r="133" spans="1:12" x14ac:dyDescent="0.25">
      <c r="A133" t="s">
        <v>134</v>
      </c>
      <c r="B133" t="s">
        <v>146</v>
      </c>
      <c r="C133" t="str">
        <f>Table13[[#This Row],[LastName]]&amp;"."&amp;Table13[[#This Row],[FirstName]]</f>
        <v>Roberts.Alisha</v>
      </c>
      <c r="D133" s="1">
        <v>38786</v>
      </c>
      <c r="E133" s="2">
        <f>ROUNDDOWN((K133-Table13[[#This Row],[DOB]])/365,0)</f>
        <v>13</v>
      </c>
      <c r="F133" t="s">
        <v>53</v>
      </c>
      <c r="G133" t="s">
        <v>202</v>
      </c>
      <c r="H133" t="s">
        <v>19</v>
      </c>
      <c r="K133" s="1">
        <f t="shared" si="2"/>
        <v>43831</v>
      </c>
      <c r="L133" s="2">
        <f>ROUNDDOWN((K133-Table13[[#This Row],[DOB]])/365,0)</f>
        <v>13</v>
      </c>
    </row>
    <row r="134" spans="1:12" x14ac:dyDescent="0.25">
      <c r="A134" t="s">
        <v>300</v>
      </c>
      <c r="B134" t="s">
        <v>302</v>
      </c>
      <c r="C134" t="str">
        <f>Table13[[#This Row],[LastName]]&amp;"."&amp;Table13[[#This Row],[FirstName]]</f>
        <v>Saifuddin S Mohd Ezanie Fikrie.Muhammad</v>
      </c>
      <c r="D134" s="1">
        <v>39938</v>
      </c>
      <c r="E134" s="2">
        <f>ROUNDDOWN((K134-Table13[[#This Row],[DOB]])/365,0)</f>
        <v>10</v>
      </c>
      <c r="F134" t="s">
        <v>212</v>
      </c>
      <c r="G134" t="s">
        <v>202</v>
      </c>
      <c r="H134" t="s">
        <v>20</v>
      </c>
      <c r="K134" s="1">
        <f t="shared" si="2"/>
        <v>43831</v>
      </c>
      <c r="L134" s="2">
        <f>ROUNDDOWN((K134-Table13[[#This Row],[DOB]])/365,0)</f>
        <v>10</v>
      </c>
    </row>
    <row r="135" spans="1:12" x14ac:dyDescent="0.25">
      <c r="A135" t="s">
        <v>178</v>
      </c>
      <c r="B135" t="s">
        <v>181</v>
      </c>
      <c r="C135" t="str">
        <f>Table13[[#This Row],[LastName]]&amp;"."&amp;Table13[[#This Row],[FirstName]]</f>
        <v>Skrabanich.Sunday</v>
      </c>
      <c r="D135" s="1">
        <v>40742</v>
      </c>
      <c r="E135" s="2">
        <f>ROUNDDOWN((K135-Table13[[#This Row],[DOB]])/365,0)</f>
        <v>8</v>
      </c>
      <c r="F135" t="s">
        <v>13</v>
      </c>
      <c r="G135" t="s">
        <v>202</v>
      </c>
      <c r="H135" t="s">
        <v>19</v>
      </c>
      <c r="K135" s="1">
        <f t="shared" si="2"/>
        <v>43831</v>
      </c>
      <c r="L135" s="2">
        <f>ROUNDDOWN((K135-Table13[[#This Row],[DOB]])/365,0)</f>
        <v>8</v>
      </c>
    </row>
    <row r="136" spans="1:12" x14ac:dyDescent="0.25">
      <c r="A136" t="s">
        <v>279</v>
      </c>
      <c r="B136" t="s">
        <v>280</v>
      </c>
      <c r="C136" t="str">
        <f>Table13[[#This Row],[LastName]]&amp;"."&amp;Table13[[#This Row],[FirstName]]</f>
        <v>Smith.Jacob</v>
      </c>
      <c r="D136" s="1">
        <v>39567</v>
      </c>
      <c r="E136" s="2">
        <f>ROUNDDOWN((K136-Table13[[#This Row],[DOB]])/365,0)</f>
        <v>11</v>
      </c>
      <c r="F136" t="s">
        <v>13</v>
      </c>
      <c r="G136" t="s">
        <v>182</v>
      </c>
      <c r="H136" t="s">
        <v>20</v>
      </c>
      <c r="K136" s="1">
        <f t="shared" si="2"/>
        <v>43831</v>
      </c>
      <c r="L136" s="2">
        <f>ROUNDDOWN((K136-Table13[[#This Row],[DOB]])/365,0)</f>
        <v>11</v>
      </c>
    </row>
    <row r="137" spans="1:12" x14ac:dyDescent="0.25">
      <c r="A137" t="s">
        <v>157</v>
      </c>
      <c r="B137" t="s">
        <v>161</v>
      </c>
      <c r="C137" t="str">
        <f>Table13[[#This Row],[LastName]]&amp;"."&amp;Table13[[#This Row],[FirstName]]</f>
        <v>Sollars.Alan</v>
      </c>
      <c r="D137" s="1">
        <v>16615</v>
      </c>
      <c r="E137" s="2">
        <f>ROUNDDOWN((K137-Table13[[#This Row],[DOB]])/365,0)</f>
        <v>74</v>
      </c>
      <c r="F137" t="s">
        <v>55</v>
      </c>
      <c r="G137" t="s">
        <v>202</v>
      </c>
      <c r="H137" t="s">
        <v>20</v>
      </c>
      <c r="K137" s="1">
        <f t="shared" si="2"/>
        <v>43831</v>
      </c>
      <c r="L137" s="2">
        <f>ROUNDDOWN((K137-Table13[[#This Row],[DOB]])/365,0)</f>
        <v>74</v>
      </c>
    </row>
    <row r="138" spans="1:12" x14ac:dyDescent="0.25">
      <c r="A138" t="s">
        <v>33</v>
      </c>
      <c r="B138" t="s">
        <v>48</v>
      </c>
      <c r="C138" t="str">
        <f>Table13[[#This Row],[LastName]]&amp;"."&amp;Table13[[#This Row],[FirstName]]</f>
        <v>Sopru.Coraine</v>
      </c>
      <c r="D138" s="1">
        <v>17487</v>
      </c>
      <c r="E138" s="2">
        <f>ROUNDDOWN((K138-Table13[[#This Row],[DOB]])/365,0)</f>
        <v>72</v>
      </c>
      <c r="F138" t="s">
        <v>13</v>
      </c>
      <c r="G138" t="s">
        <v>202</v>
      </c>
      <c r="H138" t="s">
        <v>19</v>
      </c>
      <c r="K138" s="1">
        <f t="shared" si="2"/>
        <v>43831</v>
      </c>
      <c r="L138" s="2">
        <f>ROUNDDOWN((K138-Table13[[#This Row],[DOB]])/365,0)</f>
        <v>72</v>
      </c>
    </row>
    <row r="139" spans="1:12" x14ac:dyDescent="0.25">
      <c r="A139" t="s">
        <v>91</v>
      </c>
      <c r="B139" t="s">
        <v>92</v>
      </c>
      <c r="C139" t="str">
        <f>Table13[[#This Row],[LastName]]&amp;"."&amp;Table13[[#This Row],[FirstName]]</f>
        <v>Spangler.Ashton</v>
      </c>
      <c r="D139" s="1">
        <v>32198</v>
      </c>
      <c r="E139" s="2">
        <f>ROUNDDOWN((K139-Table13[[#This Row],[DOB]])/365,0)</f>
        <v>31</v>
      </c>
      <c r="F139" t="s">
        <v>54</v>
      </c>
      <c r="G139" t="s">
        <v>202</v>
      </c>
      <c r="H139" t="s">
        <v>20</v>
      </c>
      <c r="K139" s="1">
        <f t="shared" si="2"/>
        <v>43831</v>
      </c>
      <c r="L139" s="2">
        <f>ROUNDDOWN((K139-Table13[[#This Row],[DOB]])/365,0)</f>
        <v>31</v>
      </c>
    </row>
    <row r="140" spans="1:12" x14ac:dyDescent="0.25">
      <c r="A140" t="s">
        <v>34</v>
      </c>
      <c r="B140" t="s">
        <v>49</v>
      </c>
      <c r="C140" t="str">
        <f>Table13[[#This Row],[LastName]]&amp;"."&amp;Table13[[#This Row],[FirstName]]</f>
        <v>Spinks.Dov</v>
      </c>
      <c r="D140" s="1">
        <v>28067</v>
      </c>
      <c r="E140" s="2">
        <f>ROUNDDOWN((K140-Table13[[#This Row],[DOB]])/365,0)</f>
        <v>43</v>
      </c>
      <c r="F140" t="s">
        <v>54</v>
      </c>
      <c r="G140" t="s">
        <v>202</v>
      </c>
      <c r="H140" t="s">
        <v>20</v>
      </c>
      <c r="K140" s="1">
        <f t="shared" si="2"/>
        <v>43831</v>
      </c>
      <c r="L140" s="2">
        <f>ROUNDDOWN((K140-Table13[[#This Row],[DOB]])/365,0)</f>
        <v>43</v>
      </c>
    </row>
    <row r="141" spans="1:12" x14ac:dyDescent="0.25">
      <c r="A141" t="s">
        <v>34</v>
      </c>
      <c r="B141" t="s">
        <v>93</v>
      </c>
      <c r="C141" t="str">
        <f>Table13[[#This Row],[LastName]]&amp;"."&amp;Table13[[#This Row],[FirstName]]</f>
        <v>Spinks.Ranger</v>
      </c>
      <c r="D141" s="1">
        <v>39299</v>
      </c>
      <c r="E141" s="2">
        <f>ROUNDDOWN((K141-Table13[[#This Row],[DOB]])/365,0)</f>
        <v>12</v>
      </c>
      <c r="F141" t="s">
        <v>54</v>
      </c>
      <c r="G141" t="s">
        <v>202</v>
      </c>
      <c r="H141" t="s">
        <v>20</v>
      </c>
      <c r="K141" s="1">
        <f t="shared" si="2"/>
        <v>43831</v>
      </c>
      <c r="L141" s="2">
        <f>ROUNDDOWN((K141-Table13[[#This Row],[DOB]])/365,0)</f>
        <v>12</v>
      </c>
    </row>
    <row r="142" spans="1:12" x14ac:dyDescent="0.25">
      <c r="A142" t="s">
        <v>163</v>
      </c>
      <c r="B142" t="s">
        <v>164</v>
      </c>
      <c r="C142" t="str">
        <f>Table13[[#This Row],[LastName]]&amp;"."&amp;Table13[[#This Row],[FirstName]]</f>
        <v>Staehr.Craig</v>
      </c>
      <c r="D142" s="1">
        <v>26410</v>
      </c>
      <c r="E142" s="2">
        <f>ROUNDDOWN((K142-Table13[[#This Row],[DOB]])/365,0)</f>
        <v>47</v>
      </c>
      <c r="F142" t="s">
        <v>13</v>
      </c>
      <c r="G142" t="s">
        <v>202</v>
      </c>
      <c r="H142" t="s">
        <v>20</v>
      </c>
      <c r="K142" s="1">
        <f t="shared" si="2"/>
        <v>43831</v>
      </c>
      <c r="L142" s="2">
        <f>ROUNDDOWN((K142-Table13[[#This Row],[DOB]])/365,0)</f>
        <v>47</v>
      </c>
    </row>
    <row r="143" spans="1:12" x14ac:dyDescent="0.25">
      <c r="A143" t="s">
        <v>281</v>
      </c>
      <c r="B143" t="s">
        <v>282</v>
      </c>
      <c r="C143" t="str">
        <f>Table13[[#This Row],[LastName]]&amp;"."&amp;Table13[[#This Row],[FirstName]]</f>
        <v>Stewart.Alex</v>
      </c>
      <c r="D143" s="1">
        <v>24576</v>
      </c>
      <c r="E143" s="2">
        <f>ROUNDDOWN((K143-Table13[[#This Row],[DOB]])/365,0)</f>
        <v>52</v>
      </c>
      <c r="F143" t="s">
        <v>53</v>
      </c>
      <c r="G143" t="s">
        <v>202</v>
      </c>
      <c r="H143" t="s">
        <v>20</v>
      </c>
      <c r="K143" s="1">
        <f t="shared" si="2"/>
        <v>43831</v>
      </c>
      <c r="L143" s="2">
        <f>ROUNDDOWN((K143-Table13[[#This Row],[DOB]])/365,0)</f>
        <v>52</v>
      </c>
    </row>
    <row r="144" spans="1:12" x14ac:dyDescent="0.25">
      <c r="A144" t="s">
        <v>283</v>
      </c>
      <c r="B144" t="s">
        <v>284</v>
      </c>
      <c r="C144" t="str">
        <f>Table13[[#This Row],[LastName]]&amp;"."&amp;Table13[[#This Row],[FirstName]]</f>
        <v>Strangis.Cesidio</v>
      </c>
      <c r="D144" s="1">
        <v>40676</v>
      </c>
      <c r="E144" s="2">
        <f>ROUNDDOWN((K144-Table13[[#This Row],[DOB]])/365,0)</f>
        <v>8</v>
      </c>
      <c r="F144" t="s">
        <v>54</v>
      </c>
      <c r="G144" t="s">
        <v>202</v>
      </c>
      <c r="H144" t="s">
        <v>20</v>
      </c>
      <c r="K144" s="1">
        <f t="shared" si="2"/>
        <v>43831</v>
      </c>
      <c r="L144" s="2">
        <f>ROUNDDOWN((K144-Table13[[#This Row],[DOB]])/365,0)</f>
        <v>8</v>
      </c>
    </row>
    <row r="145" spans="1:12" x14ac:dyDescent="0.25">
      <c r="A145" t="s">
        <v>102</v>
      </c>
      <c r="B145" t="s">
        <v>106</v>
      </c>
      <c r="C145" t="str">
        <f>Table13[[#This Row],[LastName]]&amp;"."&amp;Table13[[#This Row],[FirstName]]</f>
        <v>Stratton.Ben</v>
      </c>
      <c r="D145" s="1">
        <v>28944</v>
      </c>
      <c r="E145" s="2">
        <f>ROUNDDOWN((K145-Table13[[#This Row],[DOB]])/365,0)</f>
        <v>40</v>
      </c>
      <c r="F145" t="s">
        <v>54</v>
      </c>
      <c r="G145" t="s">
        <v>202</v>
      </c>
      <c r="H145" t="s">
        <v>20</v>
      </c>
      <c r="K145" s="1">
        <f t="shared" si="2"/>
        <v>43831</v>
      </c>
      <c r="L145" s="2">
        <f>ROUNDDOWN((K145-Table13[[#This Row],[DOB]])/365,0)</f>
        <v>40</v>
      </c>
    </row>
    <row r="146" spans="1:12" x14ac:dyDescent="0.25">
      <c r="A146" t="s">
        <v>102</v>
      </c>
      <c r="B146" t="s">
        <v>84</v>
      </c>
      <c r="C146" t="str">
        <f>Table13[[#This Row],[LastName]]&amp;"."&amp;Table13[[#This Row],[FirstName]]</f>
        <v>Stratton.Oliver</v>
      </c>
      <c r="D146" s="1">
        <v>38925</v>
      </c>
      <c r="E146" s="2">
        <f>ROUNDDOWN((K146-Table13[[#This Row],[DOB]])/365,0)</f>
        <v>13</v>
      </c>
      <c r="F146" t="s">
        <v>54</v>
      </c>
      <c r="G146" t="s">
        <v>202</v>
      </c>
      <c r="H146" t="s">
        <v>20</v>
      </c>
      <c r="K146" s="1">
        <f t="shared" si="2"/>
        <v>43831</v>
      </c>
      <c r="L146" s="2">
        <f>ROUNDDOWN((K146-Table13[[#This Row],[DOB]])/365,0)</f>
        <v>13</v>
      </c>
    </row>
    <row r="147" spans="1:12" x14ac:dyDescent="0.25">
      <c r="A147" t="s">
        <v>301</v>
      </c>
      <c r="B147" t="s">
        <v>302</v>
      </c>
      <c r="C147" t="str">
        <f>Table13[[#This Row],[LastName]]&amp;"."&amp;Table13[[#This Row],[FirstName]]</f>
        <v>Tajuddin Sh Mohd Ezanie Fikrie.Muhammad</v>
      </c>
      <c r="D147" s="1">
        <v>40524</v>
      </c>
      <c r="E147" s="2">
        <f>ROUNDDOWN((K147-Table13[[#This Row],[DOB]])/365,0)</f>
        <v>9</v>
      </c>
      <c r="F147" t="s">
        <v>212</v>
      </c>
      <c r="G147" t="s">
        <v>202</v>
      </c>
      <c r="H147" t="s">
        <v>20</v>
      </c>
      <c r="K147" s="1">
        <f t="shared" si="2"/>
        <v>43831</v>
      </c>
      <c r="L147" s="2">
        <f>ROUNDDOWN((K147-Table13[[#This Row],[DOB]])/365,0)</f>
        <v>9</v>
      </c>
    </row>
    <row r="148" spans="1:12" x14ac:dyDescent="0.25">
      <c r="A148" t="s">
        <v>203</v>
      </c>
      <c r="B148" t="s">
        <v>204</v>
      </c>
      <c r="C148" t="str">
        <f>Table13[[#This Row],[LastName]]&amp;"."&amp;Table13[[#This Row],[FirstName]]</f>
        <v>Tang.Chin Ton Naomi</v>
      </c>
      <c r="D148" s="1">
        <v>37418</v>
      </c>
      <c r="E148" s="2">
        <f>ROUNDDOWN((K148-Table13[[#This Row],[DOB]])/365,0)</f>
        <v>17</v>
      </c>
      <c r="F148" t="s">
        <v>53</v>
      </c>
      <c r="G148" t="s">
        <v>202</v>
      </c>
      <c r="H148" t="s">
        <v>19</v>
      </c>
      <c r="K148" s="1">
        <f t="shared" si="2"/>
        <v>43831</v>
      </c>
      <c r="L148" s="2">
        <f>ROUNDDOWN((K148-Table13[[#This Row],[DOB]])/365,0)</f>
        <v>17</v>
      </c>
    </row>
    <row r="149" spans="1:12" x14ac:dyDescent="0.25">
      <c r="A149" t="s">
        <v>171</v>
      </c>
      <c r="B149" t="s">
        <v>177</v>
      </c>
      <c r="C149" t="str">
        <f>Table13[[#This Row],[LastName]]&amp;"."&amp;Table13[[#This Row],[FirstName]]</f>
        <v>Taylor.Blake</v>
      </c>
      <c r="D149" s="1">
        <v>39384</v>
      </c>
      <c r="E149" s="2">
        <f>ROUNDDOWN((K149-Table13[[#This Row],[DOB]])/365,0)</f>
        <v>12</v>
      </c>
      <c r="F149" t="s">
        <v>205</v>
      </c>
      <c r="G149" t="s">
        <v>202</v>
      </c>
      <c r="H149" t="s">
        <v>20</v>
      </c>
      <c r="K149" s="1">
        <f t="shared" si="2"/>
        <v>43831</v>
      </c>
      <c r="L149" s="2">
        <f>ROUNDDOWN((K149-Table13[[#This Row],[DOB]])/365,0)</f>
        <v>12</v>
      </c>
    </row>
    <row r="150" spans="1:12" x14ac:dyDescent="0.25">
      <c r="A150" t="s">
        <v>35</v>
      </c>
      <c r="B150" t="s">
        <v>52</v>
      </c>
      <c r="C150" t="str">
        <f>Table13[[#This Row],[LastName]]&amp;"."&amp;Table13[[#This Row],[FirstName]]</f>
        <v>Thomas.Angus</v>
      </c>
      <c r="D150" s="1">
        <v>37883</v>
      </c>
      <c r="E150" s="2">
        <f>ROUNDDOWN((K150-Table13[[#This Row],[DOB]])/365,0)</f>
        <v>16</v>
      </c>
      <c r="F150" t="s">
        <v>53</v>
      </c>
      <c r="G150" t="s">
        <v>202</v>
      </c>
      <c r="H150" t="s">
        <v>20</v>
      </c>
      <c r="K150" s="1">
        <f t="shared" si="2"/>
        <v>43831</v>
      </c>
      <c r="L150" s="2">
        <f>ROUNDDOWN((K150-Table13[[#This Row],[DOB]])/365,0)</f>
        <v>16</v>
      </c>
    </row>
    <row r="151" spans="1:12" x14ac:dyDescent="0.25">
      <c r="A151" t="s">
        <v>35</v>
      </c>
      <c r="B151" t="s">
        <v>285</v>
      </c>
      <c r="C151" t="str">
        <f>Table13[[#This Row],[LastName]]&amp;"."&amp;Table13[[#This Row],[FirstName]]</f>
        <v>Thomas.Leon</v>
      </c>
      <c r="D151" s="1">
        <v>20700</v>
      </c>
      <c r="E151" s="2">
        <f>ROUNDDOWN((K151-Table13[[#This Row],[DOB]])/365,0)</f>
        <v>63</v>
      </c>
      <c r="F151" t="s">
        <v>13</v>
      </c>
      <c r="G151" t="s">
        <v>202</v>
      </c>
      <c r="H151" t="s">
        <v>20</v>
      </c>
      <c r="K151" s="1">
        <f t="shared" si="2"/>
        <v>43831</v>
      </c>
      <c r="L151" s="2">
        <f>ROUNDDOWN((K151-Table13[[#This Row],[DOB]])/365,0)</f>
        <v>63</v>
      </c>
    </row>
    <row r="152" spans="1:12" x14ac:dyDescent="0.25">
      <c r="A152" t="s">
        <v>35</v>
      </c>
      <c r="B152" t="s">
        <v>51</v>
      </c>
      <c r="C152" t="str">
        <f>Table13[[#This Row],[LastName]]&amp;"."&amp;Table13[[#This Row],[FirstName]]</f>
        <v>Thomas.Max</v>
      </c>
      <c r="D152" s="1">
        <v>37303</v>
      </c>
      <c r="E152" s="2">
        <f>ROUNDDOWN((K152-Table13[[#This Row],[DOB]])/365,0)</f>
        <v>17</v>
      </c>
      <c r="F152" t="s">
        <v>13</v>
      </c>
      <c r="G152" t="s">
        <v>202</v>
      </c>
      <c r="H152" t="s">
        <v>20</v>
      </c>
      <c r="K152" s="1">
        <f t="shared" si="2"/>
        <v>43831</v>
      </c>
      <c r="L152" s="2">
        <f>ROUNDDOWN((K152-Table13[[#This Row],[DOB]])/365,0)</f>
        <v>17</v>
      </c>
    </row>
    <row r="153" spans="1:12" x14ac:dyDescent="0.25">
      <c r="A153" t="s">
        <v>35</v>
      </c>
      <c r="B153" t="s">
        <v>50</v>
      </c>
      <c r="C153" t="str">
        <f>Table13[[#This Row],[LastName]]&amp;"."&amp;Table13[[#This Row],[FirstName]]</f>
        <v>Thomas.Rob</v>
      </c>
      <c r="D153" s="1">
        <v>23857</v>
      </c>
      <c r="E153" s="2">
        <f>ROUNDDOWN((K153-Table13[[#This Row],[DOB]])/365,0)</f>
        <v>54</v>
      </c>
      <c r="F153" t="s">
        <v>53</v>
      </c>
      <c r="G153" t="s">
        <v>202</v>
      </c>
      <c r="H153" t="s">
        <v>20</v>
      </c>
      <c r="K153" s="1">
        <f t="shared" si="2"/>
        <v>43831</v>
      </c>
      <c r="L153" s="2">
        <f>ROUNDDOWN((K153-Table13[[#This Row],[DOB]])/365,0)</f>
        <v>54</v>
      </c>
    </row>
    <row r="154" spans="1:12" x14ac:dyDescent="0.25">
      <c r="A154" t="s">
        <v>286</v>
      </c>
      <c r="B154" t="s">
        <v>287</v>
      </c>
      <c r="C154" t="str">
        <f>Table13[[#This Row],[LastName]]&amp;"."&amp;Table13[[#This Row],[FirstName]]</f>
        <v>Veaney.Gabriel</v>
      </c>
      <c r="D154" s="1">
        <v>38450</v>
      </c>
      <c r="E154" s="2">
        <f>ROUNDDOWN((K154-Table13[[#This Row],[DOB]])/365,0)</f>
        <v>14</v>
      </c>
      <c r="F154" t="s">
        <v>53</v>
      </c>
      <c r="G154" t="s">
        <v>202</v>
      </c>
      <c r="H154" t="s">
        <v>20</v>
      </c>
      <c r="K154" s="1">
        <f t="shared" si="2"/>
        <v>43831</v>
      </c>
      <c r="L154" s="2">
        <f>ROUNDDOWN((K154-Table13[[#This Row],[DOB]])/365,0)</f>
        <v>14</v>
      </c>
    </row>
    <row r="155" spans="1:12" x14ac:dyDescent="0.25">
      <c r="A155" t="s">
        <v>111</v>
      </c>
      <c r="B155" t="s">
        <v>148</v>
      </c>
      <c r="C155" t="str">
        <f>Table13[[#This Row],[LastName]]&amp;"."&amp;Table13[[#This Row],[FirstName]]</f>
        <v>Vingelis-Plant.Arky</v>
      </c>
      <c r="D155" s="1">
        <v>40326</v>
      </c>
      <c r="E155" s="2">
        <f>ROUNDDOWN((K155-Table13[[#This Row],[DOB]])/365,0)</f>
        <v>9</v>
      </c>
      <c r="F155" t="s">
        <v>13</v>
      </c>
      <c r="G155" t="s">
        <v>202</v>
      </c>
      <c r="H155" t="s">
        <v>20</v>
      </c>
      <c r="K155" s="1">
        <f t="shared" si="2"/>
        <v>43831</v>
      </c>
      <c r="L155" s="2">
        <f>ROUNDDOWN((K155-Table13[[#This Row],[DOB]])/365,0)</f>
        <v>9</v>
      </c>
    </row>
    <row r="156" spans="1:12" x14ac:dyDescent="0.25">
      <c r="A156" t="s">
        <v>111</v>
      </c>
      <c r="B156" t="s">
        <v>118</v>
      </c>
      <c r="C156" t="str">
        <f>Table13[[#This Row],[LastName]]&amp;"."&amp;Table13[[#This Row],[FirstName]]</f>
        <v>Vingelis-Plant.Keith</v>
      </c>
      <c r="D156" s="1">
        <v>25771</v>
      </c>
      <c r="E156" s="2">
        <f>ROUNDDOWN((K156-Table13[[#This Row],[DOB]])/365,0)</f>
        <v>49</v>
      </c>
      <c r="F156" t="s">
        <v>13</v>
      </c>
      <c r="G156" t="s">
        <v>202</v>
      </c>
      <c r="H156" t="s">
        <v>20</v>
      </c>
      <c r="K156" s="1">
        <f t="shared" ref="K156:K167" si="3">$K$1</f>
        <v>43831</v>
      </c>
      <c r="L156" s="2">
        <f>ROUNDDOWN((K156-Table13[[#This Row],[DOB]])/365,0)</f>
        <v>49</v>
      </c>
    </row>
    <row r="157" spans="1:12" x14ac:dyDescent="0.25">
      <c r="A157" t="s">
        <v>111</v>
      </c>
      <c r="B157" t="s">
        <v>147</v>
      </c>
      <c r="C157" t="str">
        <f>Table13[[#This Row],[LastName]]&amp;"."&amp;Table13[[#This Row],[FirstName]]</f>
        <v>Vingelis-Plant.Myka</v>
      </c>
      <c r="D157" s="1">
        <v>38849</v>
      </c>
      <c r="E157" s="2">
        <f>ROUNDDOWN((K157-Table13[[#This Row],[DOB]])/365,0)</f>
        <v>13</v>
      </c>
      <c r="F157" t="s">
        <v>13</v>
      </c>
      <c r="G157" t="s">
        <v>202</v>
      </c>
      <c r="H157" t="s">
        <v>20</v>
      </c>
      <c r="K157" s="1">
        <f t="shared" si="3"/>
        <v>43831</v>
      </c>
      <c r="L157" s="2">
        <f>ROUNDDOWN((K157-Table13[[#This Row],[DOB]])/365,0)</f>
        <v>13</v>
      </c>
    </row>
    <row r="158" spans="1:12" x14ac:dyDescent="0.25">
      <c r="A158" t="s">
        <v>183</v>
      </c>
      <c r="B158" t="s">
        <v>184</v>
      </c>
      <c r="C158" t="str">
        <f>Table13[[#This Row],[LastName]]&amp;"."&amp;Table13[[#This Row],[FirstName]]</f>
        <v>Walmsley.Amelia</v>
      </c>
      <c r="D158" s="1">
        <v>35641</v>
      </c>
      <c r="E158" s="2">
        <f>ROUNDDOWN((K158-Table13[[#This Row],[DOB]])/365,0)</f>
        <v>22</v>
      </c>
      <c r="F158" t="s">
        <v>13</v>
      </c>
      <c r="G158" t="s">
        <v>202</v>
      </c>
      <c r="H158" t="s">
        <v>19</v>
      </c>
      <c r="K158" s="1">
        <f t="shared" si="3"/>
        <v>43831</v>
      </c>
      <c r="L158" s="2">
        <f>ROUNDDOWN((K158-Table13[[#This Row],[DOB]])/365,0)</f>
        <v>22</v>
      </c>
    </row>
    <row r="159" spans="1:12" x14ac:dyDescent="0.25">
      <c r="A159" t="s">
        <v>135</v>
      </c>
      <c r="B159" t="s">
        <v>64</v>
      </c>
      <c r="C159" t="str">
        <f>Table13[[#This Row],[LastName]]&amp;"."&amp;Table13[[#This Row],[FirstName]]</f>
        <v>Wells.Samuel</v>
      </c>
      <c r="D159" s="1">
        <v>29892</v>
      </c>
      <c r="E159" s="2">
        <f>ROUNDDOWN((K159-Table13[[#This Row],[DOB]])/365,0)</f>
        <v>38</v>
      </c>
      <c r="F159" t="s">
        <v>53</v>
      </c>
      <c r="G159" t="s">
        <v>202</v>
      </c>
      <c r="H159" t="s">
        <v>20</v>
      </c>
      <c r="K159" s="1">
        <f t="shared" si="3"/>
        <v>43831</v>
      </c>
      <c r="L159" s="2">
        <f>ROUNDDOWN((K159-Table13[[#This Row],[DOB]])/365,0)</f>
        <v>38</v>
      </c>
    </row>
    <row r="160" spans="1:12" x14ac:dyDescent="0.25">
      <c r="A160" t="s">
        <v>94</v>
      </c>
      <c r="B160" t="s">
        <v>95</v>
      </c>
      <c r="C160" t="str">
        <f>Table13[[#This Row],[LastName]]&amp;"."&amp;Table13[[#This Row],[FirstName]]</f>
        <v>Wheeler.Hugh</v>
      </c>
      <c r="D160" s="1">
        <v>26124</v>
      </c>
      <c r="E160" s="2">
        <f>ROUNDDOWN((K160-Table13[[#This Row],[DOB]])/365,0)</f>
        <v>48</v>
      </c>
      <c r="F160" t="s">
        <v>55</v>
      </c>
      <c r="G160" t="s">
        <v>202</v>
      </c>
      <c r="H160" t="s">
        <v>20</v>
      </c>
      <c r="K160" s="1">
        <f t="shared" si="3"/>
        <v>43831</v>
      </c>
      <c r="L160" s="2">
        <f>ROUNDDOWN((K160-Table13[[#This Row],[DOB]])/365,0)</f>
        <v>48</v>
      </c>
    </row>
    <row r="161" spans="1:12" x14ac:dyDescent="0.25">
      <c r="A161" t="s">
        <v>120</v>
      </c>
      <c r="B161" t="s">
        <v>121</v>
      </c>
      <c r="C161" t="str">
        <f>Table13[[#This Row],[LastName]]&amp;"."&amp;Table13[[#This Row],[FirstName]]</f>
        <v>Wilson.Evelyn</v>
      </c>
      <c r="D161" s="1">
        <v>39128</v>
      </c>
      <c r="E161" s="2">
        <f>ROUNDDOWN((K161-Table13[[#This Row],[DOB]])/365,0)</f>
        <v>12</v>
      </c>
      <c r="F161" t="s">
        <v>54</v>
      </c>
      <c r="G161" t="s">
        <v>202</v>
      </c>
      <c r="H161" t="s">
        <v>19</v>
      </c>
      <c r="K161" s="1">
        <f t="shared" si="3"/>
        <v>43831</v>
      </c>
      <c r="L161" s="2">
        <f>ROUNDDOWN((K161-Table13[[#This Row],[DOB]])/365,0)</f>
        <v>12</v>
      </c>
    </row>
    <row r="162" spans="1:12" x14ac:dyDescent="0.25">
      <c r="A162" t="s">
        <v>112</v>
      </c>
      <c r="B162" t="s">
        <v>119</v>
      </c>
      <c r="C162" t="str">
        <f>Table13[[#This Row],[LastName]]&amp;"."&amp;Table13[[#This Row],[FirstName]]</f>
        <v>Wotherspoon.Alison</v>
      </c>
      <c r="D162" s="1">
        <v>22085</v>
      </c>
      <c r="E162" s="2">
        <f>ROUNDDOWN((K162-Table13[[#This Row],[DOB]])/365,0)</f>
        <v>59</v>
      </c>
      <c r="F162" t="s">
        <v>13</v>
      </c>
      <c r="G162" t="s">
        <v>202</v>
      </c>
      <c r="H162" t="s">
        <v>19</v>
      </c>
      <c r="K162" s="1">
        <f t="shared" si="3"/>
        <v>43831</v>
      </c>
      <c r="L162" s="2">
        <f>ROUNDDOWN((K162-Table13[[#This Row],[DOB]])/365,0)</f>
        <v>59</v>
      </c>
    </row>
    <row r="163" spans="1:12" x14ac:dyDescent="0.25">
      <c r="A163" t="s">
        <v>179</v>
      </c>
      <c r="B163" t="s">
        <v>136</v>
      </c>
      <c r="C163" t="str">
        <f>Table13[[#This Row],[LastName]]&amp;"."&amp;Table13[[#This Row],[FirstName]]</f>
        <v>Yang.Luke</v>
      </c>
      <c r="D163" s="1">
        <v>40399</v>
      </c>
      <c r="E163" s="2">
        <f>ROUNDDOWN((K163-Table13[[#This Row],[DOB]])/365,0)</f>
        <v>9</v>
      </c>
      <c r="F163" t="s">
        <v>13</v>
      </c>
      <c r="G163" t="s">
        <v>202</v>
      </c>
      <c r="H163" t="s">
        <v>20</v>
      </c>
      <c r="K163" s="1">
        <f t="shared" si="3"/>
        <v>43831</v>
      </c>
      <c r="L163" s="2">
        <f>ROUNDDOWN((K163-Table13[[#This Row],[DOB]])/365,0)</f>
        <v>9</v>
      </c>
    </row>
    <row r="164" spans="1:12" x14ac:dyDescent="0.25">
      <c r="A164" t="s">
        <v>288</v>
      </c>
      <c r="B164" t="s">
        <v>289</v>
      </c>
      <c r="C164" t="str">
        <f>Table13[[#This Row],[LastName]]&amp;"."&amp;Table13[[#This Row],[FirstName]]</f>
        <v>Yeo.Doyoon</v>
      </c>
      <c r="D164" s="1">
        <v>40454</v>
      </c>
      <c r="E164" s="2">
        <f>ROUNDDOWN((K164-Table13[[#This Row],[DOB]])/365,0)</f>
        <v>9</v>
      </c>
      <c r="F164" t="s">
        <v>13</v>
      </c>
      <c r="G164" t="s">
        <v>202</v>
      </c>
      <c r="H164" t="s">
        <v>20</v>
      </c>
      <c r="K164" s="1">
        <f t="shared" si="3"/>
        <v>43831</v>
      </c>
      <c r="L164" s="2">
        <f>ROUNDDOWN((K164-Table13[[#This Row],[DOB]])/365,0)</f>
        <v>9</v>
      </c>
    </row>
    <row r="165" spans="1:12" x14ac:dyDescent="0.25">
      <c r="A165" t="s">
        <v>96</v>
      </c>
      <c r="B165" t="s">
        <v>97</v>
      </c>
      <c r="C165" t="str">
        <f>Table13[[#This Row],[LastName]]&amp;"."&amp;Table13[[#This Row],[FirstName]]</f>
        <v>Zhang.Jiarui</v>
      </c>
      <c r="D165" s="1">
        <v>38124</v>
      </c>
      <c r="E165" s="2">
        <f>ROUNDDOWN((K165-Table13[[#This Row],[DOB]])/365,0)</f>
        <v>15</v>
      </c>
      <c r="F165" t="s">
        <v>13</v>
      </c>
      <c r="G165" t="s">
        <v>202</v>
      </c>
      <c r="H165" t="s">
        <v>20</v>
      </c>
      <c r="K165" s="1">
        <f t="shared" si="3"/>
        <v>43831</v>
      </c>
      <c r="L165" s="2">
        <f>ROUNDDOWN((K165-Table13[[#This Row],[DOB]])/365,0)</f>
        <v>15</v>
      </c>
    </row>
    <row r="166" spans="1:12" x14ac:dyDescent="0.25">
      <c r="A166" t="s">
        <v>96</v>
      </c>
      <c r="B166" t="s">
        <v>290</v>
      </c>
      <c r="C166" t="str">
        <f>Table13[[#This Row],[LastName]]&amp;"."&amp;Table13[[#This Row],[FirstName]]</f>
        <v>Zhang.Xiao</v>
      </c>
      <c r="D166" s="1">
        <v>39337</v>
      </c>
      <c r="E166" s="2">
        <f>ROUNDDOWN((K166-Table13[[#This Row],[DOB]])/365,0)</f>
        <v>12</v>
      </c>
      <c r="F166" t="s">
        <v>205</v>
      </c>
      <c r="G166" t="s">
        <v>202</v>
      </c>
      <c r="H166" t="s">
        <v>20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314</v>
      </c>
      <c r="B167" t="s">
        <v>315</v>
      </c>
      <c r="C167" t="str">
        <f>Table13[[#This Row],[LastName]]&amp;"."&amp;Table13[[#This Row],[FirstName]]</f>
        <v>Zhdanovich.Maria</v>
      </c>
      <c r="D167" s="1">
        <v>36468</v>
      </c>
      <c r="E167" s="2">
        <f>ROUNDDOWN((K167-Table13[[#This Row],[DOB]])/365,0)</f>
        <v>20</v>
      </c>
      <c r="F167" t="s">
        <v>13</v>
      </c>
      <c r="G167" t="s">
        <v>202</v>
      </c>
      <c r="H167" t="s">
        <v>19</v>
      </c>
      <c r="K167" s="1">
        <f t="shared" si="3"/>
        <v>43831</v>
      </c>
      <c r="L167" s="2">
        <f>ROUNDDOWN((K167-Table13[[#This Row],[DOB]])/365,0)</f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8</v>
      </c>
      <c r="C4">
        <v>10</v>
      </c>
    </row>
    <row r="5" spans="1:3" x14ac:dyDescent="0.25">
      <c r="A5">
        <v>4</v>
      </c>
      <c r="B5">
        <v>8</v>
      </c>
      <c r="C5">
        <v>10</v>
      </c>
    </row>
    <row r="6" spans="1:3" x14ac:dyDescent="0.25">
      <c r="A6">
        <v>5</v>
      </c>
      <c r="B6">
        <v>6</v>
      </c>
      <c r="C6">
        <v>8</v>
      </c>
    </row>
    <row r="7" spans="1:3" x14ac:dyDescent="0.25">
      <c r="A7">
        <v>6</v>
      </c>
      <c r="B7">
        <v>5</v>
      </c>
      <c r="C7">
        <v>7</v>
      </c>
    </row>
    <row r="8" spans="1:3" x14ac:dyDescent="0.25">
      <c r="A8">
        <v>7</v>
      </c>
      <c r="B8">
        <v>4</v>
      </c>
      <c r="C8">
        <v>6</v>
      </c>
    </row>
    <row r="9" spans="1:3" x14ac:dyDescent="0.25">
      <c r="A9">
        <v>8</v>
      </c>
      <c r="B9">
        <v>3</v>
      </c>
      <c r="C9">
        <v>5</v>
      </c>
    </row>
    <row r="10" spans="1:3" x14ac:dyDescent="0.25">
      <c r="A10">
        <v>9</v>
      </c>
      <c r="B10">
        <v>2</v>
      </c>
      <c r="C10">
        <v>4</v>
      </c>
    </row>
    <row r="11" spans="1:3" x14ac:dyDescent="0.25">
      <c r="A11">
        <v>10</v>
      </c>
      <c r="B11">
        <v>2</v>
      </c>
      <c r="C11">
        <v>4</v>
      </c>
    </row>
    <row r="12" spans="1:3" x14ac:dyDescent="0.25">
      <c r="A12">
        <v>11</v>
      </c>
      <c r="B12">
        <v>2</v>
      </c>
      <c r="C12">
        <v>4</v>
      </c>
    </row>
    <row r="13" spans="1:3" x14ac:dyDescent="0.25">
      <c r="A13">
        <v>12</v>
      </c>
      <c r="B13">
        <v>2</v>
      </c>
      <c r="C13">
        <v>4</v>
      </c>
    </row>
    <row r="14" spans="1:3" x14ac:dyDescent="0.25">
      <c r="A14">
        <v>13</v>
      </c>
      <c r="B14">
        <v>2</v>
      </c>
      <c r="C14">
        <v>4</v>
      </c>
    </row>
    <row r="15" spans="1:3" x14ac:dyDescent="0.25">
      <c r="A15">
        <v>14</v>
      </c>
      <c r="B15">
        <v>2</v>
      </c>
      <c r="C15">
        <v>4</v>
      </c>
    </row>
    <row r="16" spans="1:3" x14ac:dyDescent="0.25">
      <c r="A16">
        <v>15</v>
      </c>
      <c r="B16">
        <v>2</v>
      </c>
      <c r="C16">
        <v>4</v>
      </c>
    </row>
    <row r="17" spans="1:3" x14ac:dyDescent="0.25">
      <c r="A17">
        <v>16</v>
      </c>
      <c r="B17">
        <v>2</v>
      </c>
      <c r="C17">
        <v>4</v>
      </c>
    </row>
    <row r="18" spans="1:3" x14ac:dyDescent="0.25">
      <c r="A18">
        <v>17</v>
      </c>
      <c r="B18">
        <v>1</v>
      </c>
      <c r="C18">
        <v>2</v>
      </c>
    </row>
    <row r="19" spans="1:3" x14ac:dyDescent="0.25">
      <c r="A19">
        <v>18</v>
      </c>
      <c r="B19">
        <v>1</v>
      </c>
      <c r="C19">
        <v>2</v>
      </c>
    </row>
    <row r="20" spans="1:3" x14ac:dyDescent="0.25">
      <c r="A20">
        <v>19</v>
      </c>
      <c r="B20">
        <v>1</v>
      </c>
      <c r="C20">
        <v>2</v>
      </c>
    </row>
    <row r="21" spans="1:3" x14ac:dyDescent="0.25">
      <c r="A21">
        <v>20</v>
      </c>
      <c r="B21">
        <v>1</v>
      </c>
      <c r="C21">
        <v>2</v>
      </c>
    </row>
    <row r="22" spans="1:3" x14ac:dyDescent="0.25">
      <c r="A22">
        <v>21</v>
      </c>
      <c r="B22">
        <v>1</v>
      </c>
      <c r="C22">
        <v>2</v>
      </c>
    </row>
    <row r="23" spans="1:3" x14ac:dyDescent="0.25">
      <c r="A23">
        <v>22</v>
      </c>
      <c r="B23">
        <v>1</v>
      </c>
      <c r="C23">
        <v>2</v>
      </c>
    </row>
    <row r="24" spans="1:3" x14ac:dyDescent="0.25">
      <c r="A24">
        <v>23</v>
      </c>
      <c r="B24">
        <v>1</v>
      </c>
      <c r="C24">
        <v>2</v>
      </c>
    </row>
    <row r="25" spans="1:3" x14ac:dyDescent="0.25">
      <c r="A25">
        <v>24</v>
      </c>
      <c r="B25">
        <v>1</v>
      </c>
      <c r="C25">
        <v>2</v>
      </c>
    </row>
    <row r="26" spans="1:3" x14ac:dyDescent="0.25">
      <c r="A26">
        <v>25</v>
      </c>
      <c r="B26">
        <v>1</v>
      </c>
      <c r="C26">
        <v>2</v>
      </c>
    </row>
    <row r="27" spans="1:3" x14ac:dyDescent="0.25">
      <c r="A27">
        <v>26</v>
      </c>
      <c r="B27">
        <v>1</v>
      </c>
      <c r="C27">
        <v>2</v>
      </c>
    </row>
    <row r="28" spans="1:3" x14ac:dyDescent="0.25">
      <c r="A28">
        <v>27</v>
      </c>
      <c r="B28">
        <v>1</v>
      </c>
      <c r="C28">
        <v>2</v>
      </c>
    </row>
    <row r="29" spans="1:3" x14ac:dyDescent="0.25">
      <c r="A29">
        <v>28</v>
      </c>
      <c r="B29">
        <v>1</v>
      </c>
      <c r="C29">
        <v>2</v>
      </c>
    </row>
    <row r="30" spans="1:3" x14ac:dyDescent="0.25">
      <c r="A30">
        <v>29</v>
      </c>
      <c r="B30">
        <v>1</v>
      </c>
      <c r="C30">
        <v>2</v>
      </c>
    </row>
    <row r="31" spans="1:3" x14ac:dyDescent="0.25">
      <c r="A31">
        <v>30</v>
      </c>
      <c r="B31">
        <v>1</v>
      </c>
      <c r="C31">
        <v>2</v>
      </c>
    </row>
    <row r="32" spans="1:3" x14ac:dyDescent="0.25">
      <c r="A32">
        <v>31</v>
      </c>
      <c r="B32">
        <v>1</v>
      </c>
      <c r="C32">
        <v>2</v>
      </c>
    </row>
    <row r="33" spans="1:3" x14ac:dyDescent="0.25">
      <c r="A33">
        <v>32</v>
      </c>
      <c r="B33">
        <v>1</v>
      </c>
      <c r="C33">
        <v>2</v>
      </c>
    </row>
    <row r="34" spans="1:3" x14ac:dyDescent="0.25">
      <c r="A34" t="s">
        <v>21</v>
      </c>
      <c r="B34">
        <v>1</v>
      </c>
      <c r="C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2BCC-3AFB-43D3-9AEC-0E437ED070BB}">
  <dimension ref="A1:F13"/>
  <sheetViews>
    <sheetView workbookViewId="0">
      <selection activeCell="D9" sqref="D9:D13"/>
    </sheetView>
  </sheetViews>
  <sheetFormatPr defaultRowHeight="15" x14ac:dyDescent="0.25"/>
  <cols>
    <col min="1" max="1" width="13.28515625" bestFit="1" customWidth="1"/>
    <col min="2" max="2" width="12.42578125" bestFit="1" customWidth="1"/>
    <col min="3" max="3" width="10.28515625" bestFit="1" customWidth="1"/>
    <col min="4" max="4" width="7.28515625" bestFit="1" customWidth="1"/>
    <col min="5" max="5" width="16.28515625" bestFit="1" customWidth="1"/>
    <col min="6" max="7" width="11.28515625" bestFit="1" customWidth="1"/>
    <col min="8" max="8" width="12.85546875" bestFit="1" customWidth="1"/>
    <col min="9" max="9" width="4.85546875" bestFit="1" customWidth="1"/>
    <col min="10" max="10" width="17.85546875" bestFit="1" customWidth="1"/>
    <col min="11" max="11" width="8.5703125" bestFit="1" customWidth="1"/>
    <col min="12" max="13" width="10.7109375" bestFit="1" customWidth="1"/>
    <col min="14" max="14" width="8.5703125" bestFit="1" customWidth="1"/>
    <col min="15" max="15" width="8.7109375" bestFit="1" customWidth="1"/>
    <col min="16" max="16" width="9.42578125" bestFit="1" customWidth="1"/>
    <col min="17" max="19" width="6.7109375" bestFit="1" customWidth="1"/>
    <col min="20" max="20" width="13.5703125" bestFit="1" customWidth="1"/>
    <col min="21" max="21" width="6.28515625" bestFit="1" customWidth="1"/>
    <col min="22" max="22" width="11.28515625" bestFit="1" customWidth="1"/>
  </cols>
  <sheetData>
    <row r="1" spans="1:6" x14ac:dyDescent="0.25">
      <c r="A1" s="13" t="s">
        <v>8</v>
      </c>
      <c r="B1" t="s">
        <v>293</v>
      </c>
    </row>
    <row r="2" spans="1:6" x14ac:dyDescent="0.25">
      <c r="A2" s="13" t="s">
        <v>9</v>
      </c>
      <c r="B2" t="s">
        <v>294</v>
      </c>
    </row>
    <row r="3" spans="1:6" x14ac:dyDescent="0.25">
      <c r="A3" s="13" t="s">
        <v>5</v>
      </c>
      <c r="B3" t="s">
        <v>19</v>
      </c>
    </row>
    <row r="5" spans="1:6" x14ac:dyDescent="0.25">
      <c r="A5" s="13" t="s">
        <v>214</v>
      </c>
      <c r="E5" s="13" t="s">
        <v>215</v>
      </c>
    </row>
    <row r="6" spans="1:6" x14ac:dyDescent="0.25">
      <c r="E6" t="s">
        <v>313</v>
      </c>
      <c r="F6" t="s">
        <v>216</v>
      </c>
    </row>
    <row r="8" spans="1:6" x14ac:dyDescent="0.25">
      <c r="A8" s="13" t="s">
        <v>213</v>
      </c>
      <c r="B8" s="13" t="s">
        <v>7</v>
      </c>
      <c r="C8" s="13" t="s">
        <v>16</v>
      </c>
      <c r="D8" s="13" t="s">
        <v>12</v>
      </c>
    </row>
    <row r="9" spans="1:6" x14ac:dyDescent="0.25">
      <c r="A9" t="s">
        <v>120</v>
      </c>
      <c r="B9" t="s">
        <v>121</v>
      </c>
      <c r="C9" t="s">
        <v>202</v>
      </c>
      <c r="D9" t="s">
        <v>54</v>
      </c>
      <c r="E9" s="14">
        <v>10</v>
      </c>
      <c r="F9" s="14">
        <v>10</v>
      </c>
    </row>
    <row r="10" spans="1:6" x14ac:dyDescent="0.25">
      <c r="A10" t="s">
        <v>127</v>
      </c>
      <c r="B10" t="s">
        <v>140</v>
      </c>
      <c r="C10" t="s">
        <v>202</v>
      </c>
      <c r="D10" t="s">
        <v>53</v>
      </c>
      <c r="E10" s="14">
        <v>9</v>
      </c>
      <c r="F10" s="14">
        <v>9</v>
      </c>
    </row>
    <row r="11" spans="1:6" x14ac:dyDescent="0.25">
      <c r="A11" t="s">
        <v>101</v>
      </c>
      <c r="B11" t="s">
        <v>105</v>
      </c>
      <c r="C11" t="s">
        <v>202</v>
      </c>
      <c r="D11" t="s">
        <v>54</v>
      </c>
      <c r="E11" s="14">
        <v>8</v>
      </c>
      <c r="F11" s="14">
        <v>8</v>
      </c>
    </row>
    <row r="12" spans="1:6" x14ac:dyDescent="0.25">
      <c r="A12" t="s">
        <v>170</v>
      </c>
      <c r="B12" t="s">
        <v>176</v>
      </c>
      <c r="C12" t="s">
        <v>202</v>
      </c>
      <c r="D12" t="s">
        <v>54</v>
      </c>
      <c r="E12" s="14">
        <v>8</v>
      </c>
      <c r="F12" s="14">
        <v>8</v>
      </c>
    </row>
    <row r="13" spans="1:6" x14ac:dyDescent="0.25">
      <c r="A13" t="s">
        <v>134</v>
      </c>
      <c r="B13" t="s">
        <v>146</v>
      </c>
      <c r="C13" t="s">
        <v>202</v>
      </c>
      <c r="D13" t="s">
        <v>53</v>
      </c>
      <c r="E13" s="14">
        <v>6</v>
      </c>
      <c r="F13" s="1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Fencers</vt:lpstr>
      <vt:lpstr>Ranking Values</vt:lpstr>
      <vt:lpstr>Pivot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2020-03-15T05:52:16Z</dcterms:modified>
</cp:coreProperties>
</file>