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Competition Archive\2018\Results\"/>
    </mc:Choice>
  </mc:AlternateContent>
  <xr:revisionPtr revIDLastSave="0" documentId="13_ncr:1_{C2BD3479-B676-4FF0-B5A3-2A76B3F1EB7D}" xr6:coauthVersionLast="44" xr6:coauthVersionMax="44" xr10:uidLastSave="{00000000-0000-0000-0000-000000000000}"/>
  <bookViews>
    <workbookView xWindow="2280" yWindow="1275" windowWidth="21600" windowHeight="11385" activeTab="1" xr2:uid="{00000000-000D-0000-FFFF-FFFF00000000}"/>
  </bookViews>
  <sheets>
    <sheet name="Sheet1" sheetId="1" r:id="rId1"/>
    <sheet name="Sheet1 (2)" sheetId="3" r:id="rId2"/>
    <sheet name="Sheet2" sheetId="2" r:id="rId3"/>
  </sheets>
  <definedNames>
    <definedName name="_xlnm._FilterDatabase" localSheetId="0" hidden="1">Sheet1!$B$2:$B$93</definedName>
    <definedName name="_xlnm._FilterDatabase" localSheetId="1" hidden="1">'Sheet1 (2)'!$B$2:$B$121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1" i="3" l="1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T114" i="3" l="1"/>
  <c r="T113" i="3"/>
  <c r="T112" i="3"/>
  <c r="T107" i="3"/>
  <c r="T105" i="3"/>
  <c r="T97" i="3"/>
  <c r="T94" i="3"/>
  <c r="T93" i="3"/>
  <c r="T92" i="3"/>
  <c r="T79" i="3"/>
  <c r="T63" i="3"/>
  <c r="T62" i="3"/>
  <c r="T60" i="3"/>
  <c r="T59" i="3"/>
  <c r="T58" i="3"/>
  <c r="T57" i="3"/>
  <c r="T52" i="3"/>
  <c r="T44" i="3"/>
  <c r="T40" i="3"/>
  <c r="T36" i="3"/>
  <c r="T18" i="3"/>
  <c r="T11" i="3"/>
  <c r="T10" i="3"/>
  <c r="T7" i="3"/>
  <c r="K121" i="3"/>
  <c r="K120" i="3"/>
  <c r="T120" i="3" s="1"/>
  <c r="K119" i="3"/>
  <c r="T119" i="3" s="1"/>
  <c r="K118" i="3"/>
  <c r="T118" i="3" s="1"/>
  <c r="K117" i="3"/>
  <c r="T117" i="3" s="1"/>
  <c r="K116" i="3"/>
  <c r="K115" i="3"/>
  <c r="T115" i="3" s="1"/>
  <c r="K114" i="3"/>
  <c r="K113" i="3"/>
  <c r="K112" i="3"/>
  <c r="K111" i="3"/>
  <c r="K110" i="3"/>
  <c r="T110" i="3" s="1"/>
  <c r="K109" i="3"/>
  <c r="T109" i="3" s="1"/>
  <c r="K108" i="3"/>
  <c r="T108" i="3" s="1"/>
  <c r="K107" i="3"/>
  <c r="K106" i="3"/>
  <c r="T106" i="3" s="1"/>
  <c r="K105" i="3"/>
  <c r="K104" i="3"/>
  <c r="T104" i="3" s="1"/>
  <c r="K103" i="3"/>
  <c r="T103" i="3" s="1"/>
  <c r="K102" i="3"/>
  <c r="K101" i="3"/>
  <c r="T101" i="3" s="1"/>
  <c r="K100" i="3"/>
  <c r="T100" i="3" s="1"/>
  <c r="K99" i="3"/>
  <c r="T99" i="3" s="1"/>
  <c r="K98" i="3"/>
  <c r="T98" i="3" s="1"/>
  <c r="K97" i="3"/>
  <c r="K96" i="3"/>
  <c r="K95" i="3"/>
  <c r="T95" i="3" s="1"/>
  <c r="K94" i="3"/>
  <c r="K93" i="3"/>
  <c r="K92" i="3"/>
  <c r="K91" i="3"/>
  <c r="K90" i="3"/>
  <c r="T90" i="3" s="1"/>
  <c r="K89" i="3"/>
  <c r="K88" i="3"/>
  <c r="T88" i="3" s="1"/>
  <c r="K87" i="3"/>
  <c r="T87" i="3" s="1"/>
  <c r="K86" i="3"/>
  <c r="T86" i="3" s="1"/>
  <c r="K85" i="3"/>
  <c r="K84" i="3"/>
  <c r="T84" i="3" s="1"/>
  <c r="K83" i="3"/>
  <c r="K82" i="3"/>
  <c r="T82" i="3" s="1"/>
  <c r="K81" i="3"/>
  <c r="K80" i="3"/>
  <c r="T80" i="3" s="1"/>
  <c r="K79" i="3"/>
  <c r="K78" i="3"/>
  <c r="K77" i="3"/>
  <c r="T77" i="3" s="1"/>
  <c r="K76" i="3"/>
  <c r="T76" i="3" s="1"/>
  <c r="K75" i="3"/>
  <c r="T75" i="3" s="1"/>
  <c r="K74" i="3"/>
  <c r="T74" i="3" s="1"/>
  <c r="K73" i="3"/>
  <c r="T73" i="3" s="1"/>
  <c r="K72" i="3"/>
  <c r="K71" i="3"/>
  <c r="T71" i="3" s="1"/>
  <c r="K70" i="3"/>
  <c r="T70" i="3" s="1"/>
  <c r="K69" i="3"/>
  <c r="K68" i="3"/>
  <c r="T68" i="3" s="1"/>
  <c r="K67" i="3"/>
  <c r="T67" i="3" s="1"/>
  <c r="K66" i="3"/>
  <c r="T66" i="3" s="1"/>
  <c r="K65" i="3"/>
  <c r="K64" i="3"/>
  <c r="T64" i="3" s="1"/>
  <c r="K63" i="3"/>
  <c r="K62" i="3"/>
  <c r="K61" i="3"/>
  <c r="T61" i="3" s="1"/>
  <c r="K60" i="3"/>
  <c r="K59" i="3"/>
  <c r="K58" i="3"/>
  <c r="K57" i="3"/>
  <c r="K56" i="3"/>
  <c r="K55" i="3"/>
  <c r="T55" i="3" s="1"/>
  <c r="K54" i="3"/>
  <c r="K53" i="3"/>
  <c r="T53" i="3" s="1"/>
  <c r="K52" i="3"/>
  <c r="K51" i="3"/>
  <c r="T51" i="3" s="1"/>
  <c r="K50" i="3"/>
  <c r="K49" i="3"/>
  <c r="T49" i="3" s="1"/>
  <c r="K48" i="3"/>
  <c r="K47" i="3"/>
  <c r="T47" i="3" s="1"/>
  <c r="K46" i="3"/>
  <c r="K45" i="3"/>
  <c r="T45" i="3" s="1"/>
  <c r="K44" i="3"/>
  <c r="K43" i="3"/>
  <c r="K42" i="3"/>
  <c r="T42" i="3" s="1"/>
  <c r="K41" i="3"/>
  <c r="T41" i="3" s="1"/>
  <c r="K40" i="3"/>
  <c r="K39" i="3"/>
  <c r="T39" i="3" s="1"/>
  <c r="K38" i="3"/>
  <c r="T38" i="3" s="1"/>
  <c r="K37" i="3"/>
  <c r="T37" i="3" s="1"/>
  <c r="K36" i="3"/>
  <c r="K35" i="3"/>
  <c r="K34" i="3"/>
  <c r="T34" i="3" s="1"/>
  <c r="K33" i="3"/>
  <c r="T33" i="3" s="1"/>
  <c r="K32" i="3"/>
  <c r="K31" i="3"/>
  <c r="T31" i="3" s="1"/>
  <c r="K30" i="3"/>
  <c r="K29" i="3"/>
  <c r="T29" i="3" s="1"/>
  <c r="K28" i="3"/>
  <c r="K27" i="3"/>
  <c r="T27" i="3" s="1"/>
  <c r="K26" i="3"/>
  <c r="T26" i="3" s="1"/>
  <c r="K25" i="3"/>
  <c r="T25" i="3" s="1"/>
  <c r="K24" i="3"/>
  <c r="T24" i="3" s="1"/>
  <c r="K23" i="3"/>
  <c r="K22" i="3"/>
  <c r="T22" i="3" s="1"/>
  <c r="K21" i="3"/>
  <c r="T21" i="3" s="1"/>
  <c r="K20" i="3"/>
  <c r="T20" i="3" s="1"/>
  <c r="K19" i="3"/>
  <c r="T19" i="3" s="1"/>
  <c r="K18" i="3"/>
  <c r="K17" i="3"/>
  <c r="T17" i="3" s="1"/>
  <c r="K16" i="3"/>
  <c r="T16" i="3" s="1"/>
  <c r="K15" i="3"/>
  <c r="K14" i="3"/>
  <c r="T14" i="3" s="1"/>
  <c r="K13" i="3"/>
  <c r="K12" i="3"/>
  <c r="T12" i="3" s="1"/>
  <c r="K11" i="3"/>
  <c r="K10" i="3"/>
  <c r="K9" i="3"/>
  <c r="T9" i="3" s="1"/>
  <c r="K8" i="3"/>
  <c r="T8" i="3" s="1"/>
  <c r="K7" i="3"/>
  <c r="K6" i="3"/>
  <c r="T6" i="3" s="1"/>
  <c r="K5" i="3"/>
  <c r="T5" i="3" s="1"/>
  <c r="K4" i="3"/>
  <c r="K3" i="3"/>
  <c r="T3" i="3" s="1"/>
  <c r="L121" i="3"/>
  <c r="T121" i="3" s="1"/>
  <c r="L120" i="3"/>
  <c r="L119" i="3"/>
  <c r="L118" i="3"/>
  <c r="L117" i="3"/>
  <c r="L116" i="3"/>
  <c r="T116" i="3" s="1"/>
  <c r="L115" i="3"/>
  <c r="L114" i="3"/>
  <c r="L113" i="3"/>
  <c r="L112" i="3"/>
  <c r="L111" i="3"/>
  <c r="T111" i="3" s="1"/>
  <c r="L110" i="3"/>
  <c r="L109" i="3"/>
  <c r="L108" i="3"/>
  <c r="L107" i="3"/>
  <c r="L106" i="3"/>
  <c r="L105" i="3"/>
  <c r="L104" i="3"/>
  <c r="L103" i="3"/>
  <c r="L102" i="3"/>
  <c r="T102" i="3" s="1"/>
  <c r="L101" i="3"/>
  <c r="L100" i="3"/>
  <c r="L99" i="3"/>
  <c r="L98" i="3"/>
  <c r="L97" i="3"/>
  <c r="L96" i="3"/>
  <c r="T96" i="3" s="1"/>
  <c r="L95" i="3"/>
  <c r="L94" i="3"/>
  <c r="L93" i="3"/>
  <c r="L92" i="3"/>
  <c r="L91" i="3"/>
  <c r="T91" i="3" s="1"/>
  <c r="L90" i="3"/>
  <c r="L89" i="3"/>
  <c r="T89" i="3" s="1"/>
  <c r="L88" i="3"/>
  <c r="L87" i="3"/>
  <c r="L86" i="3"/>
  <c r="L85" i="3"/>
  <c r="T85" i="3" s="1"/>
  <c r="L84" i="3"/>
  <c r="L83" i="3"/>
  <c r="T83" i="3" s="1"/>
  <c r="L82" i="3"/>
  <c r="L81" i="3"/>
  <c r="T81" i="3" s="1"/>
  <c r="L80" i="3"/>
  <c r="L79" i="3"/>
  <c r="L78" i="3"/>
  <c r="T78" i="3" s="1"/>
  <c r="L77" i="3"/>
  <c r="L76" i="3"/>
  <c r="L75" i="3"/>
  <c r="L74" i="3"/>
  <c r="L73" i="3"/>
  <c r="L72" i="3"/>
  <c r="T72" i="3" s="1"/>
  <c r="L71" i="3"/>
  <c r="L70" i="3"/>
  <c r="L69" i="3"/>
  <c r="T69" i="3" s="1"/>
  <c r="L68" i="3"/>
  <c r="L67" i="3"/>
  <c r="L66" i="3"/>
  <c r="L65" i="3"/>
  <c r="T65" i="3" s="1"/>
  <c r="L64" i="3"/>
  <c r="L63" i="3"/>
  <c r="L62" i="3"/>
  <c r="L61" i="3"/>
  <c r="L60" i="3"/>
  <c r="L59" i="3"/>
  <c r="L58" i="3"/>
  <c r="L57" i="3"/>
  <c r="L56" i="3"/>
  <c r="T56" i="3" s="1"/>
  <c r="L55" i="3"/>
  <c r="L54" i="3"/>
  <c r="T54" i="3" s="1"/>
  <c r="L53" i="3"/>
  <c r="L52" i="3"/>
  <c r="L51" i="3"/>
  <c r="L50" i="3"/>
  <c r="T50" i="3" s="1"/>
  <c r="L49" i="3"/>
  <c r="L48" i="3"/>
  <c r="T48" i="3" s="1"/>
  <c r="L47" i="3"/>
  <c r="L46" i="3"/>
  <c r="T46" i="3" s="1"/>
  <c r="L45" i="3"/>
  <c r="L44" i="3"/>
  <c r="L43" i="3"/>
  <c r="T43" i="3" s="1"/>
  <c r="L42" i="3"/>
  <c r="L41" i="3"/>
  <c r="L40" i="3"/>
  <c r="L39" i="3"/>
  <c r="L38" i="3"/>
  <c r="L37" i="3"/>
  <c r="L36" i="3"/>
  <c r="L35" i="3"/>
  <c r="T35" i="3" s="1"/>
  <c r="L34" i="3"/>
  <c r="L33" i="3"/>
  <c r="L32" i="3"/>
  <c r="T32" i="3" s="1"/>
  <c r="L31" i="3"/>
  <c r="L30" i="3"/>
  <c r="T30" i="3" s="1"/>
  <c r="L29" i="3"/>
  <c r="L28" i="3"/>
  <c r="T28" i="3" s="1"/>
  <c r="L27" i="3"/>
  <c r="L26" i="3"/>
  <c r="L25" i="3"/>
  <c r="L24" i="3"/>
  <c r="L23" i="3"/>
  <c r="T23" i="3" s="1"/>
  <c r="L22" i="3"/>
  <c r="L21" i="3"/>
  <c r="L20" i="3"/>
  <c r="L19" i="3"/>
  <c r="L18" i="3"/>
  <c r="L17" i="3"/>
  <c r="L16" i="3"/>
  <c r="L15" i="3"/>
  <c r="T15" i="3" s="1"/>
  <c r="L14" i="3"/>
  <c r="L13" i="3"/>
  <c r="T13" i="3" s="1"/>
  <c r="L12" i="3"/>
  <c r="L11" i="3"/>
  <c r="L10" i="3"/>
  <c r="L9" i="3"/>
  <c r="L8" i="3"/>
  <c r="L7" i="3"/>
  <c r="L6" i="3"/>
  <c r="L5" i="3"/>
  <c r="L4" i="3"/>
  <c r="T4" i="3" s="1"/>
  <c r="L3" i="3"/>
  <c r="L2" i="3"/>
  <c r="P121" i="3"/>
  <c r="O121" i="3"/>
  <c r="N121" i="3"/>
  <c r="P120" i="3"/>
  <c r="O120" i="3"/>
  <c r="N120" i="3"/>
  <c r="P119" i="3"/>
  <c r="O119" i="3"/>
  <c r="N119" i="3"/>
  <c r="P118" i="3"/>
  <c r="O118" i="3"/>
  <c r="N118" i="3"/>
  <c r="P117" i="3"/>
  <c r="O117" i="3"/>
  <c r="N117" i="3"/>
  <c r="P116" i="3"/>
  <c r="O116" i="3"/>
  <c r="N116" i="3"/>
  <c r="P115" i="3"/>
  <c r="O115" i="3"/>
  <c r="N115" i="3"/>
  <c r="P114" i="3"/>
  <c r="O114" i="3"/>
  <c r="N114" i="3"/>
  <c r="P113" i="3"/>
  <c r="O113" i="3"/>
  <c r="N113" i="3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05" i="3"/>
  <c r="O105" i="3"/>
  <c r="N105" i="3"/>
  <c r="P104" i="3"/>
  <c r="O104" i="3"/>
  <c r="N104" i="3"/>
  <c r="P103" i="3"/>
  <c r="O103" i="3"/>
  <c r="N103" i="3"/>
  <c r="P102" i="3"/>
  <c r="O102" i="3"/>
  <c r="N102" i="3"/>
  <c r="P101" i="3"/>
  <c r="O101" i="3"/>
  <c r="N101" i="3"/>
  <c r="P100" i="3"/>
  <c r="O100" i="3"/>
  <c r="N100" i="3"/>
  <c r="P99" i="3"/>
  <c r="O99" i="3"/>
  <c r="N99" i="3"/>
  <c r="P98" i="3"/>
  <c r="O98" i="3"/>
  <c r="N98" i="3"/>
  <c r="P97" i="3"/>
  <c r="O97" i="3"/>
  <c r="N97" i="3"/>
  <c r="P96" i="3"/>
  <c r="O96" i="3"/>
  <c r="N96" i="3"/>
  <c r="P95" i="3"/>
  <c r="O95" i="3"/>
  <c r="N95" i="3"/>
  <c r="P94" i="3"/>
  <c r="O94" i="3"/>
  <c r="N94" i="3"/>
  <c r="P93" i="3"/>
  <c r="O93" i="3"/>
  <c r="N93" i="3"/>
  <c r="P92" i="3"/>
  <c r="O92" i="3"/>
  <c r="N92" i="3"/>
  <c r="P91" i="3"/>
  <c r="O91" i="3"/>
  <c r="N91" i="3"/>
  <c r="P90" i="3"/>
  <c r="O90" i="3"/>
  <c r="N90" i="3"/>
  <c r="P89" i="3"/>
  <c r="O89" i="3"/>
  <c r="N89" i="3"/>
  <c r="P88" i="3"/>
  <c r="O88" i="3"/>
  <c r="N88" i="3"/>
  <c r="P87" i="3"/>
  <c r="O87" i="3"/>
  <c r="N87" i="3"/>
  <c r="P86" i="3"/>
  <c r="O86" i="3"/>
  <c r="N86" i="3"/>
  <c r="P85" i="3"/>
  <c r="O85" i="3"/>
  <c r="N85" i="3"/>
  <c r="P84" i="3"/>
  <c r="O84" i="3"/>
  <c r="N84" i="3"/>
  <c r="P83" i="3"/>
  <c r="O83" i="3"/>
  <c r="N83" i="3"/>
  <c r="P82" i="3"/>
  <c r="O82" i="3"/>
  <c r="N82" i="3"/>
  <c r="P81" i="3"/>
  <c r="O81" i="3"/>
  <c r="N81" i="3"/>
  <c r="P80" i="3"/>
  <c r="O80" i="3"/>
  <c r="N80" i="3"/>
  <c r="P79" i="3"/>
  <c r="O79" i="3"/>
  <c r="N79" i="3"/>
  <c r="P78" i="3"/>
  <c r="O78" i="3"/>
  <c r="N78" i="3"/>
  <c r="P77" i="3"/>
  <c r="O77" i="3"/>
  <c r="N77" i="3"/>
  <c r="P76" i="3"/>
  <c r="O76" i="3"/>
  <c r="N76" i="3"/>
  <c r="P75" i="3"/>
  <c r="O75" i="3"/>
  <c r="N75" i="3"/>
  <c r="P74" i="3"/>
  <c r="O74" i="3"/>
  <c r="N74" i="3"/>
  <c r="P73" i="3"/>
  <c r="O73" i="3"/>
  <c r="N73" i="3"/>
  <c r="P72" i="3"/>
  <c r="O72" i="3"/>
  <c r="N72" i="3"/>
  <c r="P71" i="3"/>
  <c r="O71" i="3"/>
  <c r="N71" i="3"/>
  <c r="P70" i="3"/>
  <c r="O70" i="3"/>
  <c r="N70" i="3"/>
  <c r="P69" i="3"/>
  <c r="O69" i="3"/>
  <c r="N69" i="3"/>
  <c r="P68" i="3"/>
  <c r="O68" i="3"/>
  <c r="N68" i="3"/>
  <c r="P67" i="3"/>
  <c r="O67" i="3"/>
  <c r="N67" i="3"/>
  <c r="P66" i="3"/>
  <c r="O66" i="3"/>
  <c r="N66" i="3"/>
  <c r="P65" i="3"/>
  <c r="O65" i="3"/>
  <c r="N65" i="3"/>
  <c r="P64" i="3"/>
  <c r="O64" i="3"/>
  <c r="N64" i="3"/>
  <c r="P63" i="3"/>
  <c r="O63" i="3"/>
  <c r="N63" i="3"/>
  <c r="P62" i="3"/>
  <c r="O62" i="3"/>
  <c r="N62" i="3"/>
  <c r="P61" i="3"/>
  <c r="O61" i="3"/>
  <c r="N61" i="3"/>
  <c r="P60" i="3"/>
  <c r="O60" i="3"/>
  <c r="N60" i="3"/>
  <c r="P59" i="3"/>
  <c r="O59" i="3"/>
  <c r="N59" i="3"/>
  <c r="P58" i="3"/>
  <c r="O58" i="3"/>
  <c r="N58" i="3"/>
  <c r="P57" i="3"/>
  <c r="O57" i="3"/>
  <c r="N57" i="3"/>
  <c r="P56" i="3"/>
  <c r="O56" i="3"/>
  <c r="N56" i="3"/>
  <c r="P55" i="3"/>
  <c r="O55" i="3"/>
  <c r="N55" i="3"/>
  <c r="P54" i="3"/>
  <c r="O54" i="3"/>
  <c r="N54" i="3"/>
  <c r="P53" i="3"/>
  <c r="O53" i="3"/>
  <c r="N53" i="3"/>
  <c r="P52" i="3"/>
  <c r="O52" i="3"/>
  <c r="N52" i="3"/>
  <c r="P51" i="3"/>
  <c r="O51" i="3"/>
  <c r="N51" i="3"/>
  <c r="P50" i="3"/>
  <c r="O50" i="3"/>
  <c r="N50" i="3"/>
  <c r="P49" i="3"/>
  <c r="O49" i="3"/>
  <c r="N49" i="3"/>
  <c r="P48" i="3"/>
  <c r="O48" i="3"/>
  <c r="N48" i="3"/>
  <c r="P47" i="3"/>
  <c r="O47" i="3"/>
  <c r="N47" i="3"/>
  <c r="P46" i="3"/>
  <c r="O46" i="3"/>
  <c r="N46" i="3"/>
  <c r="P45" i="3"/>
  <c r="O45" i="3"/>
  <c r="N45" i="3"/>
  <c r="P44" i="3"/>
  <c r="O44" i="3"/>
  <c r="N44" i="3"/>
  <c r="P43" i="3"/>
  <c r="O43" i="3"/>
  <c r="N43" i="3"/>
  <c r="P42" i="3"/>
  <c r="O42" i="3"/>
  <c r="N42" i="3"/>
  <c r="P41" i="3"/>
  <c r="O41" i="3"/>
  <c r="N41" i="3"/>
  <c r="P40" i="3"/>
  <c r="O40" i="3"/>
  <c r="N40" i="3"/>
  <c r="P39" i="3"/>
  <c r="O39" i="3"/>
  <c r="N39" i="3"/>
  <c r="P38" i="3"/>
  <c r="O38" i="3"/>
  <c r="N38" i="3"/>
  <c r="P37" i="3"/>
  <c r="O37" i="3"/>
  <c r="N37" i="3"/>
  <c r="P36" i="3"/>
  <c r="O36" i="3"/>
  <c r="N36" i="3"/>
  <c r="P35" i="3"/>
  <c r="O35" i="3"/>
  <c r="N35" i="3"/>
  <c r="P34" i="3"/>
  <c r="O34" i="3"/>
  <c r="N34" i="3"/>
  <c r="P33" i="3"/>
  <c r="O33" i="3"/>
  <c r="N33" i="3"/>
  <c r="P32" i="3"/>
  <c r="O32" i="3"/>
  <c r="N32" i="3"/>
  <c r="P31" i="3"/>
  <c r="O31" i="3"/>
  <c r="N31" i="3"/>
  <c r="P30" i="3"/>
  <c r="O30" i="3"/>
  <c r="N30" i="3"/>
  <c r="P29" i="3"/>
  <c r="O29" i="3"/>
  <c r="N29" i="3"/>
  <c r="P28" i="3"/>
  <c r="O28" i="3"/>
  <c r="N28" i="3"/>
  <c r="P27" i="3"/>
  <c r="O27" i="3"/>
  <c r="N27" i="3"/>
  <c r="P26" i="3"/>
  <c r="O26" i="3"/>
  <c r="N26" i="3"/>
  <c r="P25" i="3"/>
  <c r="O25" i="3"/>
  <c r="N25" i="3"/>
  <c r="P24" i="3"/>
  <c r="O24" i="3"/>
  <c r="N24" i="3"/>
  <c r="P23" i="3"/>
  <c r="O23" i="3"/>
  <c r="N23" i="3"/>
  <c r="P22" i="3"/>
  <c r="O22" i="3"/>
  <c r="N22" i="3"/>
  <c r="P21" i="3"/>
  <c r="O21" i="3"/>
  <c r="N21" i="3"/>
  <c r="P20" i="3"/>
  <c r="O20" i="3"/>
  <c r="N20" i="3"/>
  <c r="P19" i="3"/>
  <c r="O19" i="3"/>
  <c r="N19" i="3"/>
  <c r="P18" i="3"/>
  <c r="O18" i="3"/>
  <c r="N18" i="3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1" i="3"/>
  <c r="O11" i="3"/>
  <c r="N11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P4" i="3"/>
  <c r="O4" i="3"/>
  <c r="N4" i="3"/>
  <c r="P3" i="3"/>
  <c r="O3" i="3"/>
  <c r="N3" i="3"/>
  <c r="P2" i="3"/>
  <c r="O2" i="3"/>
  <c r="N2" i="3"/>
  <c r="K2" i="3"/>
  <c r="T2" i="3" s="1"/>
  <c r="L89" i="1" l="1"/>
  <c r="K89" i="1"/>
  <c r="L88" i="1"/>
  <c r="K88" i="1"/>
  <c r="L87" i="1"/>
  <c r="K87" i="1"/>
  <c r="L75" i="1"/>
  <c r="K75" i="1"/>
  <c r="L70" i="1"/>
  <c r="K70" i="1"/>
  <c r="L69" i="1"/>
  <c r="K69" i="1"/>
  <c r="L67" i="1"/>
  <c r="K67" i="1"/>
  <c r="L65" i="1"/>
  <c r="K65" i="1"/>
  <c r="L61" i="1"/>
  <c r="K61" i="1"/>
  <c r="L49" i="1"/>
  <c r="K49" i="1"/>
  <c r="L48" i="1"/>
  <c r="K48" i="1"/>
  <c r="L47" i="1"/>
  <c r="K47" i="1"/>
  <c r="L44" i="1"/>
  <c r="K44" i="1"/>
  <c r="L43" i="1"/>
  <c r="K43" i="1"/>
  <c r="L42" i="1"/>
  <c r="K42" i="1"/>
  <c r="L41" i="1"/>
  <c r="K41" i="1"/>
  <c r="L40" i="1"/>
  <c r="K40" i="1"/>
  <c r="L46" i="1" l="1"/>
  <c r="K46" i="1"/>
  <c r="L45" i="1"/>
  <c r="K45" i="1"/>
  <c r="L93" i="1" l="1"/>
  <c r="K93" i="1"/>
  <c r="L92" i="1"/>
  <c r="K92" i="1"/>
  <c r="L91" i="1"/>
  <c r="K91" i="1"/>
  <c r="L90" i="1"/>
  <c r="K90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4" i="1"/>
  <c r="K74" i="1"/>
  <c r="L73" i="1"/>
  <c r="K73" i="1"/>
  <c r="L72" i="1"/>
  <c r="K72" i="1"/>
  <c r="L71" i="1"/>
  <c r="K71" i="1"/>
  <c r="L68" i="1"/>
  <c r="K68" i="1"/>
  <c r="L66" i="1"/>
  <c r="K66" i="1"/>
  <c r="L64" i="1"/>
  <c r="K64" i="1"/>
  <c r="L63" i="1"/>
  <c r="K63" i="1"/>
  <c r="L62" i="1"/>
  <c r="K62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<sst xmlns="http://schemas.openxmlformats.org/spreadsheetml/2006/main" count="1182" uniqueCount="107">
  <si>
    <t>Date</t>
  </si>
  <si>
    <t>Category</t>
  </si>
  <si>
    <t>Weapon</t>
  </si>
  <si>
    <t>SplitGender</t>
  </si>
  <si>
    <t>Cancelled</t>
  </si>
  <si>
    <t>Time</t>
  </si>
  <si>
    <t>Rollcall</t>
  </si>
  <si>
    <t>CA</t>
  </si>
  <si>
    <t>OB</t>
  </si>
  <si>
    <t>U15</t>
  </si>
  <si>
    <t>CB</t>
  </si>
  <si>
    <t>OA</t>
  </si>
  <si>
    <t>V</t>
  </si>
  <si>
    <t>U13</t>
  </si>
  <si>
    <t>U11</t>
  </si>
  <si>
    <t>F</t>
  </si>
  <si>
    <t>E</t>
  </si>
  <si>
    <t>S</t>
  </si>
  <si>
    <t>10:00</t>
  </si>
  <si>
    <t>11:00</t>
  </si>
  <si>
    <t>12:00</t>
  </si>
  <si>
    <t>13:30</t>
  </si>
  <si>
    <t>14:00</t>
  </si>
  <si>
    <t>14:30</t>
  </si>
  <si>
    <t>11:30</t>
  </si>
  <si>
    <t>13:00</t>
  </si>
  <si>
    <t>Name</t>
  </si>
  <si>
    <t>Link</t>
  </si>
  <si>
    <t>09:45</t>
  </si>
  <si>
    <t>10:45</t>
  </si>
  <si>
    <t>11:15</t>
  </si>
  <si>
    <t>11:45</t>
  </si>
  <si>
    <t>12:45</t>
  </si>
  <si>
    <t>13:15</t>
  </si>
  <si>
    <t>13:45</t>
  </si>
  <si>
    <t>14:15</t>
  </si>
  <si>
    <t>BK</t>
  </si>
  <si>
    <t>KBT</t>
  </si>
  <si>
    <t>SC</t>
  </si>
  <si>
    <t>28976</t>
  </si>
  <si>
    <t>29118</t>
  </si>
  <si>
    <t>Male</t>
  </si>
  <si>
    <t>Womens</t>
  </si>
  <si>
    <t>29119</t>
  </si>
  <si>
    <t>29319</t>
  </si>
  <si>
    <t>29320</t>
  </si>
  <si>
    <t>MC</t>
  </si>
  <si>
    <t>29438</t>
  </si>
  <si>
    <t>15:30</t>
  </si>
  <si>
    <t>FCC</t>
  </si>
  <si>
    <t>09:00</t>
  </si>
  <si>
    <t>U9</t>
  </si>
  <si>
    <t>10:30</t>
  </si>
  <si>
    <t>U13T</t>
  </si>
  <si>
    <t>29021</t>
  </si>
  <si>
    <t>08:30</t>
  </si>
  <si>
    <t>12:30</t>
  </si>
  <si>
    <t>10:15</t>
  </si>
  <si>
    <t>29604</t>
  </si>
  <si>
    <t>U20T</t>
  </si>
  <si>
    <t>12:15</t>
  </si>
  <si>
    <t>30654</t>
  </si>
  <si>
    <t>30656</t>
  </si>
  <si>
    <t>30657</t>
  </si>
  <si>
    <t>30658</t>
  </si>
  <si>
    <t>30685</t>
  </si>
  <si>
    <t>30698</t>
  </si>
  <si>
    <t>30700</t>
  </si>
  <si>
    <t>30703</t>
  </si>
  <si>
    <t>31791</t>
  </si>
  <si>
    <t>OT</t>
  </si>
  <si>
    <t>Roll Call</t>
  </si>
  <si>
    <t>Start Time</t>
  </si>
  <si>
    <t>Event</t>
  </si>
  <si>
    <t>Enter</t>
  </si>
  <si>
    <t>Participants</t>
  </si>
  <si>
    <t>Age</t>
  </si>
  <si>
    <t>Text</t>
  </si>
  <si>
    <t>Cadet A</t>
  </si>
  <si>
    <t>Cadet B</t>
  </si>
  <si>
    <t>Open A</t>
  </si>
  <si>
    <t>Open B</t>
  </si>
  <si>
    <t>Open Teams</t>
  </si>
  <si>
    <t>Under 11</t>
  </si>
  <si>
    <t>Under 13</t>
  </si>
  <si>
    <t>Under 13 Teams</t>
  </si>
  <si>
    <t>Under 15</t>
  </si>
  <si>
    <t>Junior Teams</t>
  </si>
  <si>
    <t>Under 9</t>
  </si>
  <si>
    <t>Veteran</t>
  </si>
  <si>
    <t>Foil</t>
  </si>
  <si>
    <t>Sabre</t>
  </si>
  <si>
    <t>Epee</t>
  </si>
  <si>
    <t>FSA</t>
  </si>
  <si>
    <t>Bruce Kneale</t>
  </si>
  <si>
    <t>State Championship</t>
  </si>
  <si>
    <t>Future Champions Cup</t>
  </si>
  <si>
    <t>Code</t>
  </si>
  <si>
    <t xml:space="preserve"> </t>
  </si>
  <si>
    <t xml:space="preserve"> Mens </t>
  </si>
  <si>
    <t xml:space="preserve"> Womens </t>
  </si>
  <si>
    <t>Kingsley B Thomsen</t>
  </si>
  <si>
    <t>AC</t>
  </si>
  <si>
    <t>Andrea Chaplin</t>
  </si>
  <si>
    <t>CS</t>
  </si>
  <si>
    <t>Coraine Sopru</t>
  </si>
  <si>
    <t>Meredith Coleman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</si>
</sst>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C09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165" fontId="1" fillId="2" borderId="2" xfId="0" applyNumberFormat="1" applyFont="1" applyFill="1" applyBorder="1"/>
    <xf numFmtId="165" fontId="0" fillId="0" borderId="0" xfId="0" applyNumberFormat="1"/>
    <xf numFmtId="49" fontId="0" fillId="0" borderId="0" xfId="0" applyNumberFormat="1" applyAlignment="1">
      <alignment horizontal="right"/>
    </xf>
    <xf numFmtId="0" fontId="1" fillId="2" borderId="0" xfId="0" applyFont="1" applyFill="1" applyBorder="1"/>
  </cellXfs>
  <cellStyles count="1">
    <cellStyle name="Normal" xfId="0" builtinId="0"/>
  </cellStyles>
  <dxfs count="14">
    <dxf>
      <font>
        <strike/>
      </font>
    </dxf>
    <dxf>
      <font>
        <strike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ableType="xml" totalsRowShown="0" connectionId="2">
  <sortState xmlns:xlrd2="http://schemas.microsoft.com/office/spreadsheetml/2017/richdata2" ref="A2:I93">
    <sortCondition ref="A1:A93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13">
      <xmlColumnPr mapId="2" xpath="/days/comp/Category" xmlDataType="string"/>
    </tableColumn>
    <tableColumn id="3" xr3:uid="{00000000-0010-0000-0000-000003000000}" uniqueName="Weapon" name="Weapon" dataDxfId="12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11">
      <xmlColumnPr mapId="2" xpath="/days/comp/Time" xmlDataType="string"/>
    </tableColumn>
    <tableColumn id="7" xr3:uid="{00000000-0010-0000-0000-000007000000}" uniqueName="Rollcall" name="Rollcall" dataDxfId="10">
      <xmlColumnPr mapId="2" xpath="/days/comp/Rollcall" xmlDataType="anyType"/>
    </tableColumn>
    <tableColumn id="8" xr3:uid="{00000000-0010-0000-0000-000008000000}" uniqueName="Name" name="Name" dataDxfId="9">
      <xmlColumnPr mapId="2" xpath="/days/comp/Name" xmlDataType="string"/>
    </tableColumn>
    <tableColumn id="9" xr3:uid="{00000000-0010-0000-0000-000009000000}" uniqueName="Link" name="Link" dataDxfId="8">
      <xmlColumnPr mapId="2" xpath="/days/comp/Link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9B140A-A989-4135-932C-A1EB21708A55}" name="Table13" displayName="Table13" ref="A1:I121" tableType="xml" totalsRowShown="0" connectionId="2">
  <sortState xmlns:xlrd2="http://schemas.microsoft.com/office/spreadsheetml/2017/richdata2" ref="A2:I121">
    <sortCondition ref="A1:A121"/>
  </sortState>
  <tableColumns count="9">
    <tableColumn id="1" xr3:uid="{9C79700C-7986-42ED-B1E5-78195ED7948A}" uniqueName="Date" name="Date">
      <xmlColumnPr mapId="2" xpath="/days/comp/Date" xmlDataType="int"/>
    </tableColumn>
    <tableColumn id="2" xr3:uid="{B589FCFE-DED3-4EA1-BA80-B8753FF51806}" uniqueName="Category" name="Category" dataDxfId="7">
      <xmlColumnPr mapId="2" xpath="/days/comp/Category" xmlDataType="string"/>
    </tableColumn>
    <tableColumn id="3" xr3:uid="{BA25567B-B646-42A4-9225-CED1791AE0CB}" uniqueName="Weapon" name="Weapon" dataDxfId="6">
      <xmlColumnPr mapId="2" xpath="/days/comp/Weapon" xmlDataType="string"/>
    </tableColumn>
    <tableColumn id="4" xr3:uid="{CFCB8D0C-7982-45F2-9633-116AB9D430B2}" uniqueName="Cancelled" name="Cancelled">
      <xmlColumnPr mapId="2" xpath="/days/comp/Cancelled" xmlDataType="int"/>
    </tableColumn>
    <tableColumn id="5" xr3:uid="{19DF582C-CE82-4E9B-87F6-2FEE5FEA01F0}" uniqueName="SplitGender" name="SplitGender">
      <xmlColumnPr mapId="2" xpath="/days/comp/SplitGender" xmlDataType="int"/>
    </tableColumn>
    <tableColumn id="6" xr3:uid="{01F03D97-B353-41FD-A419-651DF6336D4D}" uniqueName="Time" name="Time" dataDxfId="5">
      <xmlColumnPr mapId="2" xpath="/days/comp/Time" xmlDataType="string"/>
    </tableColumn>
    <tableColumn id="7" xr3:uid="{E457C7A0-D053-46BA-9809-3FFC08CA0BBB}" uniqueName="Rollcall" name="Rollcall" dataDxfId="4">
      <xmlColumnPr mapId="2" xpath="/days/comp/Rollcall" xmlDataType="anyType"/>
    </tableColumn>
    <tableColumn id="8" xr3:uid="{9CF8A29E-BFCD-471E-840F-EB7C02A460B4}" uniqueName="Name" name="Name" dataDxfId="3">
      <xmlColumnPr mapId="2" xpath="/days/comp/Name" xmlDataType="string"/>
    </tableColumn>
    <tableColumn id="9" xr3:uid="{5CE5C17A-BBCE-4117-9280-9AB64EFA76C5}" uniqueName="Link" name="Link" dataDxfId="2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opLeftCell="E1" workbookViewId="0">
      <selection activeCell="L9" sqref="L9"/>
    </sheetView>
  </sheetViews>
  <sheetFormatPr defaultRowHeight="15" x14ac:dyDescent="0.25"/>
  <cols>
    <col min="1" max="1" width="8.85546875" bestFit="1" customWidth="1"/>
    <col min="2" max="2" width="10.5703125" bestFit="1" customWidth="1"/>
    <col min="3" max="3" width="10.140625" bestFit="1" customWidth="1"/>
    <col min="4" max="4" width="11.140625" bestFit="1" customWidth="1"/>
    <col min="5" max="5" width="12.85546875" bestFit="1" customWidth="1"/>
    <col min="6" max="6" width="7.140625" bestFit="1" customWidth="1"/>
    <col min="7" max="7" width="8.85546875" bestFit="1" customWidth="1"/>
    <col min="8" max="8" width="8" bestFit="1" customWidth="1"/>
    <col min="9" max="9" width="6.42578125" bestFit="1" customWidth="1"/>
    <col min="11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26</v>
      </c>
      <c r="I1" t="s">
        <v>27</v>
      </c>
      <c r="K1" t="s">
        <v>41</v>
      </c>
      <c r="L1" t="s">
        <v>42</v>
      </c>
    </row>
    <row r="2" spans="1:12" x14ac:dyDescent="0.25">
      <c r="A2">
        <v>20180211</v>
      </c>
      <c r="B2" s="1" t="s">
        <v>7</v>
      </c>
      <c r="C2" s="1" t="s">
        <v>15</v>
      </c>
      <c r="D2">
        <v>0</v>
      </c>
      <c r="E2">
        <v>0</v>
      </c>
      <c r="F2" s="1" t="s">
        <v>18</v>
      </c>
      <c r="G2" s="1" t="s">
        <v>28</v>
      </c>
      <c r="H2" s="1" t="s">
        <v>93</v>
      </c>
      <c r="I2" s="1" t="s">
        <v>39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20180211CAF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" spans="1:12" x14ac:dyDescent="0.25">
      <c r="A3">
        <v>20180211</v>
      </c>
      <c r="B3" s="1" t="s">
        <v>8</v>
      </c>
      <c r="C3" s="1" t="s">
        <v>16</v>
      </c>
      <c r="D3">
        <v>0</v>
      </c>
      <c r="E3">
        <v>1</v>
      </c>
      <c r="F3" s="1" t="s">
        <v>19</v>
      </c>
      <c r="G3" s="1" t="s">
        <v>29</v>
      </c>
      <c r="H3" s="1" t="s">
        <v>93</v>
      </c>
      <c r="I3" s="1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20180211OBME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20180211OBWE</v>
      </c>
    </row>
    <row r="4" spans="1:12" x14ac:dyDescent="0.25">
      <c r="A4">
        <v>20180211</v>
      </c>
      <c r="B4" s="1" t="s">
        <v>7</v>
      </c>
      <c r="C4" s="1" t="s">
        <v>17</v>
      </c>
      <c r="D4">
        <v>0</v>
      </c>
      <c r="E4">
        <v>0</v>
      </c>
      <c r="F4" s="1" t="s">
        <v>20</v>
      </c>
      <c r="G4" s="1" t="s">
        <v>31</v>
      </c>
      <c r="H4" s="1" t="s">
        <v>93</v>
      </c>
      <c r="I4" s="1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20180211CAS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" spans="1:12" x14ac:dyDescent="0.25">
      <c r="A5">
        <v>20180211</v>
      </c>
      <c r="B5" s="1" t="s">
        <v>7</v>
      </c>
      <c r="C5" s="1" t="s">
        <v>16</v>
      </c>
      <c r="D5">
        <v>0</v>
      </c>
      <c r="E5">
        <v>0</v>
      </c>
      <c r="F5" s="1" t="s">
        <v>21</v>
      </c>
      <c r="G5" s="1" t="s">
        <v>33</v>
      </c>
      <c r="H5" s="1" t="s">
        <v>93</v>
      </c>
      <c r="I5" s="1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20180211CAE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20180211</v>
      </c>
      <c r="B6" s="1" t="s">
        <v>8</v>
      </c>
      <c r="C6" s="1" t="s">
        <v>15</v>
      </c>
      <c r="D6">
        <v>1</v>
      </c>
      <c r="E6">
        <v>1</v>
      </c>
      <c r="F6" s="1" t="s">
        <v>22</v>
      </c>
      <c r="G6" s="1" t="s">
        <v>34</v>
      </c>
      <c r="H6" s="1" t="s">
        <v>93</v>
      </c>
      <c r="I6" s="1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" spans="1:12" x14ac:dyDescent="0.25">
      <c r="A7">
        <v>20180211</v>
      </c>
      <c r="B7" s="1" t="s">
        <v>8</v>
      </c>
      <c r="C7" s="1" t="s">
        <v>17</v>
      </c>
      <c r="D7">
        <v>0</v>
      </c>
      <c r="E7">
        <v>0</v>
      </c>
      <c r="F7" s="1" t="s">
        <v>23</v>
      </c>
      <c r="G7" s="1" t="s">
        <v>35</v>
      </c>
      <c r="H7" s="1" t="s">
        <v>93</v>
      </c>
      <c r="I7" s="1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20180211OBS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" spans="1:12" x14ac:dyDescent="0.25">
      <c r="A8">
        <v>20180225</v>
      </c>
      <c r="B8" s="1" t="s">
        <v>9</v>
      </c>
      <c r="C8" s="1" t="s">
        <v>15</v>
      </c>
      <c r="D8">
        <v>0</v>
      </c>
      <c r="E8">
        <v>0</v>
      </c>
      <c r="F8" s="1" t="s">
        <v>18</v>
      </c>
      <c r="G8" s="1" t="s">
        <v>28</v>
      </c>
      <c r="H8" s="1" t="s">
        <v>93</v>
      </c>
      <c r="I8" s="1" t="s">
        <v>40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20180225U15F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25">
      <c r="A9">
        <v>20180225</v>
      </c>
      <c r="B9" s="1" t="s">
        <v>10</v>
      </c>
      <c r="C9" s="1" t="s">
        <v>16</v>
      </c>
      <c r="D9">
        <v>1</v>
      </c>
      <c r="E9">
        <v>1</v>
      </c>
      <c r="F9" s="1" t="s">
        <v>24</v>
      </c>
      <c r="G9" s="1" t="s">
        <v>30</v>
      </c>
      <c r="H9" s="1" t="s">
        <v>93</v>
      </c>
      <c r="I9" s="1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" spans="1:12" x14ac:dyDescent="0.25">
      <c r="A10">
        <v>20180225</v>
      </c>
      <c r="B10" s="1" t="s">
        <v>10</v>
      </c>
      <c r="C10" s="1" t="s">
        <v>15</v>
      </c>
      <c r="D10">
        <v>1</v>
      </c>
      <c r="E10">
        <v>1</v>
      </c>
      <c r="F10" s="1" t="s">
        <v>24</v>
      </c>
      <c r="G10" s="1" t="s">
        <v>30</v>
      </c>
      <c r="H10" s="1" t="s">
        <v>93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20180304</v>
      </c>
      <c r="B11" s="1" t="s">
        <v>11</v>
      </c>
      <c r="C11" s="1" t="s">
        <v>16</v>
      </c>
      <c r="D11">
        <v>0</v>
      </c>
      <c r="E11">
        <v>1</v>
      </c>
      <c r="F11" s="1" t="s">
        <v>18</v>
      </c>
      <c r="G11" s="1" t="s">
        <v>28</v>
      </c>
      <c r="H11" s="1" t="s">
        <v>93</v>
      </c>
      <c r="I11" s="1" t="s">
        <v>43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20180304OAME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20180304OAWE</v>
      </c>
    </row>
    <row r="12" spans="1:12" x14ac:dyDescent="0.25">
      <c r="A12">
        <v>20180304</v>
      </c>
      <c r="B12" s="1" t="s">
        <v>11</v>
      </c>
      <c r="C12" s="1" t="s">
        <v>17</v>
      </c>
      <c r="D12">
        <v>0</v>
      </c>
      <c r="E12">
        <v>1</v>
      </c>
      <c r="F12" s="1" t="s">
        <v>24</v>
      </c>
      <c r="G12" s="1" t="s">
        <v>30</v>
      </c>
      <c r="H12" s="1" t="s">
        <v>93</v>
      </c>
      <c r="I12" s="1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20180304OAMS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20180304OAWS</v>
      </c>
    </row>
    <row r="13" spans="1:12" x14ac:dyDescent="0.25">
      <c r="A13">
        <v>20180304</v>
      </c>
      <c r="B13" s="1" t="s">
        <v>11</v>
      </c>
      <c r="C13" s="1" t="s">
        <v>15</v>
      </c>
      <c r="D13">
        <v>0</v>
      </c>
      <c r="E13">
        <v>0</v>
      </c>
      <c r="F13" s="1" t="s">
        <v>25</v>
      </c>
      <c r="G13" s="1" t="s">
        <v>32</v>
      </c>
      <c r="H13" s="1" t="s">
        <v>93</v>
      </c>
      <c r="I13" s="1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20180304OAF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20180304</v>
      </c>
      <c r="B14" s="1" t="s">
        <v>12</v>
      </c>
      <c r="C14" s="1" t="s">
        <v>16</v>
      </c>
      <c r="D14">
        <v>0</v>
      </c>
      <c r="E14">
        <v>0</v>
      </c>
      <c r="F14" s="1" t="s">
        <v>21</v>
      </c>
      <c r="G14" s="1" t="s">
        <v>33</v>
      </c>
      <c r="H14" s="1" t="s">
        <v>93</v>
      </c>
      <c r="I14" s="1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20180304VE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25">
      <c r="A15">
        <v>20180324</v>
      </c>
      <c r="B15" s="1" t="s">
        <v>53</v>
      </c>
      <c r="C15" s="1" t="s">
        <v>17</v>
      </c>
      <c r="D15">
        <v>1</v>
      </c>
      <c r="E15">
        <v>0</v>
      </c>
      <c r="F15" s="1" t="s">
        <v>22</v>
      </c>
      <c r="G15" s="1" t="s">
        <v>21</v>
      </c>
      <c r="H15" s="1" t="s">
        <v>49</v>
      </c>
      <c r="I15" s="1" t="s">
        <v>54</v>
      </c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20180324</v>
      </c>
      <c r="B16" s="1" t="s">
        <v>53</v>
      </c>
      <c r="C16" s="1" t="s">
        <v>15</v>
      </c>
      <c r="D16">
        <v>0</v>
      </c>
      <c r="E16">
        <v>0</v>
      </c>
      <c r="F16" s="1" t="s">
        <v>22</v>
      </c>
      <c r="G16" s="1" t="s">
        <v>21</v>
      </c>
      <c r="H16" s="1" t="s">
        <v>49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20180324U13TF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20180324</v>
      </c>
      <c r="B17" s="1" t="s">
        <v>53</v>
      </c>
      <c r="C17" s="1" t="s">
        <v>16</v>
      </c>
      <c r="D17">
        <v>0</v>
      </c>
      <c r="E17">
        <v>0</v>
      </c>
      <c r="F17" s="1" t="s">
        <v>48</v>
      </c>
      <c r="G17" s="1" t="s">
        <v>21</v>
      </c>
      <c r="H17" s="1" t="s">
        <v>49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20180324U13TE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8" spans="1:12" x14ac:dyDescent="0.25">
      <c r="A18">
        <v>20180325</v>
      </c>
      <c r="B18" s="1" t="s">
        <v>14</v>
      </c>
      <c r="C18" s="1" t="s">
        <v>16</v>
      </c>
      <c r="D18">
        <v>0</v>
      </c>
      <c r="E18">
        <v>0</v>
      </c>
      <c r="F18" s="1" t="s">
        <v>50</v>
      </c>
      <c r="G18" s="1" t="s">
        <v>55</v>
      </c>
      <c r="H18" s="1" t="s">
        <v>49</v>
      </c>
      <c r="I18" s="1" t="s">
        <v>54</v>
      </c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20180325U11E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9" spans="1:12" x14ac:dyDescent="0.25">
      <c r="A19">
        <v>20180325</v>
      </c>
      <c r="B19" s="1" t="s">
        <v>13</v>
      </c>
      <c r="C19" s="1" t="s">
        <v>15</v>
      </c>
      <c r="D19">
        <v>0</v>
      </c>
      <c r="E19">
        <v>1</v>
      </c>
      <c r="F19" s="1" t="s">
        <v>50</v>
      </c>
      <c r="G19" s="1" t="s">
        <v>55</v>
      </c>
      <c r="H19" s="1" t="s">
        <v>49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20180325U13BF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20180325U13GF</v>
      </c>
    </row>
    <row r="20" spans="1:12" x14ac:dyDescent="0.25">
      <c r="A20">
        <v>20180325</v>
      </c>
      <c r="B20" s="1" t="s">
        <v>51</v>
      </c>
      <c r="C20" s="1" t="s">
        <v>15</v>
      </c>
      <c r="D20">
        <v>0</v>
      </c>
      <c r="E20">
        <v>0</v>
      </c>
      <c r="F20" s="1" t="s">
        <v>52</v>
      </c>
      <c r="G20" s="1" t="s">
        <v>18</v>
      </c>
      <c r="H20" s="1" t="s">
        <v>49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20180325U9F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1" spans="1:12" x14ac:dyDescent="0.25">
      <c r="A21">
        <v>20180325</v>
      </c>
      <c r="B21" s="1" t="s">
        <v>13</v>
      </c>
      <c r="C21" s="1" t="s">
        <v>17</v>
      </c>
      <c r="D21">
        <v>0</v>
      </c>
      <c r="E21">
        <v>0</v>
      </c>
      <c r="F21" s="1" t="s">
        <v>25</v>
      </c>
      <c r="G21" s="1" t="s">
        <v>56</v>
      </c>
      <c r="H21" s="1" t="s">
        <v>49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20180325U13S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2" spans="1:12" x14ac:dyDescent="0.25">
      <c r="A22">
        <v>20180325</v>
      </c>
      <c r="B22" s="1" t="s">
        <v>14</v>
      </c>
      <c r="C22" s="1" t="s">
        <v>15</v>
      </c>
      <c r="D22">
        <v>0</v>
      </c>
      <c r="E22">
        <v>0</v>
      </c>
      <c r="F22" s="1" t="s">
        <v>22</v>
      </c>
      <c r="G22" s="1" t="s">
        <v>21</v>
      </c>
      <c r="H22" s="1" t="s">
        <v>49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20180325U11F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3" spans="1:12" x14ac:dyDescent="0.25">
      <c r="A23">
        <v>20180325</v>
      </c>
      <c r="B23" s="1" t="s">
        <v>13</v>
      </c>
      <c r="C23" s="1" t="s">
        <v>16</v>
      </c>
      <c r="D23">
        <v>0</v>
      </c>
      <c r="E23">
        <v>1</v>
      </c>
      <c r="F23" s="1" t="s">
        <v>22</v>
      </c>
      <c r="G23" s="1" t="s">
        <v>21</v>
      </c>
      <c r="H23" s="1" t="s">
        <v>49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20180325U13BE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20180325U13GE</v>
      </c>
    </row>
    <row r="24" spans="1:12" x14ac:dyDescent="0.25">
      <c r="A24">
        <v>20180408</v>
      </c>
      <c r="B24" s="1" t="s">
        <v>11</v>
      </c>
      <c r="C24" s="1" t="s">
        <v>16</v>
      </c>
      <c r="D24">
        <v>0</v>
      </c>
      <c r="E24">
        <v>1</v>
      </c>
      <c r="F24" s="1" t="s">
        <v>18</v>
      </c>
      <c r="G24" s="1" t="s">
        <v>28</v>
      </c>
      <c r="H24" s="1" t="s">
        <v>93</v>
      </c>
      <c r="I24" s="1" t="s">
        <v>44</v>
      </c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20180408OAME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20180408OAWE</v>
      </c>
    </row>
    <row r="25" spans="1:12" x14ac:dyDescent="0.25">
      <c r="A25">
        <v>20180408</v>
      </c>
      <c r="B25" s="1" t="s">
        <v>11</v>
      </c>
      <c r="C25" s="1" t="s">
        <v>17</v>
      </c>
      <c r="D25">
        <v>0</v>
      </c>
      <c r="E25">
        <v>1</v>
      </c>
      <c r="F25" s="1" t="s">
        <v>24</v>
      </c>
      <c r="G25" s="1" t="s">
        <v>30</v>
      </c>
      <c r="H25" s="1" t="s">
        <v>93</v>
      </c>
      <c r="I25" s="1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20180408OAMS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20180408OAWS</v>
      </c>
    </row>
    <row r="26" spans="1:12" x14ac:dyDescent="0.25">
      <c r="A26">
        <v>20180408</v>
      </c>
      <c r="B26" s="1" t="s">
        <v>11</v>
      </c>
      <c r="C26" s="1" t="s">
        <v>15</v>
      </c>
      <c r="D26">
        <v>0</v>
      </c>
      <c r="E26">
        <v>0</v>
      </c>
      <c r="F26" s="1" t="s">
        <v>25</v>
      </c>
      <c r="G26" s="1" t="s">
        <v>32</v>
      </c>
      <c r="H26" s="1" t="s">
        <v>93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20180408OAF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25">
      <c r="A27">
        <v>20180408</v>
      </c>
      <c r="B27" s="1" t="s">
        <v>12</v>
      </c>
      <c r="C27" s="1" t="s">
        <v>16</v>
      </c>
      <c r="D27">
        <v>0</v>
      </c>
      <c r="E27">
        <v>1</v>
      </c>
      <c r="F27" s="1" t="s">
        <v>21</v>
      </c>
      <c r="G27" s="1" t="s">
        <v>33</v>
      </c>
      <c r="H27" s="1" t="s">
        <v>93</v>
      </c>
      <c r="I27" s="1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20180408VME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20180408VWE</v>
      </c>
    </row>
    <row r="28" spans="1:12" x14ac:dyDescent="0.25">
      <c r="A28">
        <v>20180520</v>
      </c>
      <c r="B28" s="1" t="s">
        <v>7</v>
      </c>
      <c r="C28" s="1" t="s">
        <v>15</v>
      </c>
      <c r="D28">
        <v>1</v>
      </c>
      <c r="E28">
        <v>1</v>
      </c>
      <c r="F28" s="1" t="s">
        <v>18</v>
      </c>
      <c r="G28" s="1" t="s">
        <v>28</v>
      </c>
      <c r="H28" s="1" t="s">
        <v>93</v>
      </c>
      <c r="I28" s="1" t="s">
        <v>45</v>
      </c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20180520</v>
      </c>
      <c r="B29" s="1" t="s">
        <v>8</v>
      </c>
      <c r="C29" s="1" t="s">
        <v>16</v>
      </c>
      <c r="D29">
        <v>0</v>
      </c>
      <c r="E29">
        <v>0</v>
      </c>
      <c r="F29" s="1" t="s">
        <v>19</v>
      </c>
      <c r="G29" s="1" t="s">
        <v>29</v>
      </c>
      <c r="H29" s="1" t="s">
        <v>93</v>
      </c>
      <c r="I29" s="1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20180520OBE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25">
      <c r="A30">
        <v>20180520</v>
      </c>
      <c r="B30" s="1" t="s">
        <v>7</v>
      </c>
      <c r="C30" s="1" t="s">
        <v>17</v>
      </c>
      <c r="D30">
        <v>0</v>
      </c>
      <c r="E30">
        <v>0</v>
      </c>
      <c r="F30" s="1" t="s">
        <v>20</v>
      </c>
      <c r="G30" s="1" t="s">
        <v>31</v>
      </c>
      <c r="H30" s="1" t="s">
        <v>93</v>
      </c>
      <c r="I30" s="1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20180520CAS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25">
      <c r="A31">
        <v>20180520</v>
      </c>
      <c r="B31" s="1" t="s">
        <v>7</v>
      </c>
      <c r="C31" s="1" t="s">
        <v>16</v>
      </c>
      <c r="D31">
        <v>0</v>
      </c>
      <c r="E31">
        <v>0</v>
      </c>
      <c r="F31" s="1" t="s">
        <v>21</v>
      </c>
      <c r="G31" s="1" t="s">
        <v>33</v>
      </c>
      <c r="H31" s="1" t="s">
        <v>93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20180520CAE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25">
      <c r="A32">
        <v>20180520</v>
      </c>
      <c r="B32" s="1" t="s">
        <v>8</v>
      </c>
      <c r="C32" s="1" t="s">
        <v>15</v>
      </c>
      <c r="D32">
        <v>1</v>
      </c>
      <c r="E32">
        <v>1</v>
      </c>
      <c r="F32" s="1" t="s">
        <v>22</v>
      </c>
      <c r="G32" s="1" t="s">
        <v>34</v>
      </c>
      <c r="H32" s="1" t="s">
        <v>93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20180520</v>
      </c>
      <c r="B33" s="1" t="s">
        <v>8</v>
      </c>
      <c r="C33" s="1" t="s">
        <v>17</v>
      </c>
      <c r="D33">
        <v>0</v>
      </c>
      <c r="E33">
        <v>0</v>
      </c>
      <c r="F33" s="1" t="s">
        <v>23</v>
      </c>
      <c r="G33" s="1" t="s">
        <v>35</v>
      </c>
      <c r="H33" s="1" t="s">
        <v>93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20180520OBS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20180527</v>
      </c>
      <c r="B34" s="1" t="s">
        <v>11</v>
      </c>
      <c r="C34" s="1" t="s">
        <v>16</v>
      </c>
      <c r="D34">
        <v>0</v>
      </c>
      <c r="E34">
        <v>1</v>
      </c>
      <c r="F34" s="1" t="s">
        <v>18</v>
      </c>
      <c r="G34" s="1" t="s">
        <v>28</v>
      </c>
      <c r="H34" s="1" t="s">
        <v>36</v>
      </c>
      <c r="I34" s="1" t="s">
        <v>47</v>
      </c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20180527OAME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20180527OAWE</v>
      </c>
    </row>
    <row r="35" spans="1:12" x14ac:dyDescent="0.25">
      <c r="A35">
        <v>20180527</v>
      </c>
      <c r="B35" s="1" t="s">
        <v>12</v>
      </c>
      <c r="C35" s="1" t="s">
        <v>15</v>
      </c>
      <c r="D35">
        <v>1</v>
      </c>
      <c r="E35">
        <v>1</v>
      </c>
      <c r="F35" s="1" t="s">
        <v>52</v>
      </c>
      <c r="G35" s="1" t="s">
        <v>57</v>
      </c>
      <c r="H35" s="1" t="s">
        <v>93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20180527</v>
      </c>
      <c r="B36" s="1" t="s">
        <v>11</v>
      </c>
      <c r="C36" s="1" t="s">
        <v>17</v>
      </c>
      <c r="D36">
        <v>0</v>
      </c>
      <c r="E36">
        <v>1</v>
      </c>
      <c r="F36" s="1" t="s">
        <v>24</v>
      </c>
      <c r="G36" s="1" t="s">
        <v>30</v>
      </c>
      <c r="H36" s="1" t="s">
        <v>46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20180527OAMS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20180527OAWS</v>
      </c>
    </row>
    <row r="37" spans="1:12" x14ac:dyDescent="0.25">
      <c r="A37">
        <v>20180527</v>
      </c>
      <c r="B37" s="1" t="s">
        <v>11</v>
      </c>
      <c r="C37" s="1" t="s">
        <v>15</v>
      </c>
      <c r="D37">
        <v>0</v>
      </c>
      <c r="E37">
        <v>1</v>
      </c>
      <c r="F37" s="1" t="s">
        <v>25</v>
      </c>
      <c r="G37" s="1" t="s">
        <v>32</v>
      </c>
      <c r="H37" s="1" t="s">
        <v>37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20180527OAMF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20180527OAWF</v>
      </c>
    </row>
    <row r="38" spans="1:12" x14ac:dyDescent="0.25">
      <c r="A38">
        <v>20180527</v>
      </c>
      <c r="B38" s="1" t="s">
        <v>12</v>
      </c>
      <c r="C38" s="1" t="s">
        <v>16</v>
      </c>
      <c r="D38">
        <v>0</v>
      </c>
      <c r="E38">
        <v>1</v>
      </c>
      <c r="F38" s="1" t="s">
        <v>21</v>
      </c>
      <c r="G38" s="1" t="s">
        <v>33</v>
      </c>
      <c r="H38" s="1" t="s">
        <v>93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20180527VME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20180527VWE</v>
      </c>
    </row>
    <row r="39" spans="1:12" x14ac:dyDescent="0.25">
      <c r="A39">
        <v>20180624</v>
      </c>
      <c r="B39" s="1" t="s">
        <v>9</v>
      </c>
      <c r="C39" s="1" t="s">
        <v>15</v>
      </c>
      <c r="D39">
        <v>0</v>
      </c>
      <c r="E39">
        <v>0</v>
      </c>
      <c r="F39" s="1" t="s">
        <v>18</v>
      </c>
      <c r="G39" s="1" t="s">
        <v>28</v>
      </c>
      <c r="H39" s="1" t="s">
        <v>93</v>
      </c>
      <c r="I39" s="1" t="s">
        <v>58</v>
      </c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20180624U15F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25">
      <c r="A40">
        <v>20180624</v>
      </c>
      <c r="B40" s="1" t="s">
        <v>10</v>
      </c>
      <c r="C40" s="1" t="s">
        <v>16</v>
      </c>
      <c r="D40">
        <v>1</v>
      </c>
      <c r="E40">
        <v>1</v>
      </c>
      <c r="F40" s="1" t="s">
        <v>18</v>
      </c>
      <c r="G40" s="1" t="s">
        <v>28</v>
      </c>
      <c r="H40" s="1" t="s">
        <v>93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20180624</v>
      </c>
      <c r="B41" s="1" t="s">
        <v>14</v>
      </c>
      <c r="C41" s="1" t="s">
        <v>16</v>
      </c>
      <c r="D41">
        <v>0</v>
      </c>
      <c r="E41">
        <v>1</v>
      </c>
      <c r="F41" s="1" t="s">
        <v>52</v>
      </c>
      <c r="G41" s="1" t="s">
        <v>57</v>
      </c>
      <c r="H41" s="1" t="s">
        <v>93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20180624U11BE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20180624U11GE</v>
      </c>
    </row>
    <row r="42" spans="1:12" x14ac:dyDescent="0.25">
      <c r="A42">
        <v>20180624</v>
      </c>
      <c r="B42" s="1" t="s">
        <v>13</v>
      </c>
      <c r="C42" s="1" t="s">
        <v>15</v>
      </c>
      <c r="D42">
        <v>0</v>
      </c>
      <c r="E42">
        <v>1</v>
      </c>
      <c r="F42" s="1" t="s">
        <v>24</v>
      </c>
      <c r="G42" s="1" t="s">
        <v>30</v>
      </c>
      <c r="H42" s="1" t="s">
        <v>93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20180624U13BF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20180624U13GF</v>
      </c>
    </row>
    <row r="43" spans="1:12" x14ac:dyDescent="0.25">
      <c r="A43">
        <v>20180624</v>
      </c>
      <c r="B43" s="1" t="s">
        <v>10</v>
      </c>
      <c r="C43" s="1" t="s">
        <v>15</v>
      </c>
      <c r="D43">
        <v>1</v>
      </c>
      <c r="E43">
        <v>1</v>
      </c>
      <c r="F43" s="1" t="s">
        <v>25</v>
      </c>
      <c r="G43" s="1" t="s">
        <v>32</v>
      </c>
      <c r="H43" s="1" t="s">
        <v>93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20180624</v>
      </c>
      <c r="B44" s="1" t="s">
        <v>13</v>
      </c>
      <c r="C44" s="1" t="s">
        <v>16</v>
      </c>
      <c r="D44">
        <v>1</v>
      </c>
      <c r="E44">
        <v>1</v>
      </c>
      <c r="F44" s="1" t="s">
        <v>25</v>
      </c>
      <c r="G44" s="1" t="s">
        <v>32</v>
      </c>
      <c r="H44" s="1" t="s">
        <v>93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20180624</v>
      </c>
      <c r="B45" s="1" t="s">
        <v>9</v>
      </c>
      <c r="C45" s="1" t="s">
        <v>16</v>
      </c>
      <c r="D45">
        <v>1</v>
      </c>
      <c r="E45">
        <v>1</v>
      </c>
      <c r="F45" s="1" t="s">
        <v>22</v>
      </c>
      <c r="G45" s="1" t="s">
        <v>34</v>
      </c>
      <c r="H45" s="1" t="s">
        <v>93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20180624</v>
      </c>
      <c r="B46" s="1" t="s">
        <v>14</v>
      </c>
      <c r="C46" s="1" t="s">
        <v>15</v>
      </c>
      <c r="D46">
        <v>1</v>
      </c>
      <c r="E46">
        <v>1</v>
      </c>
      <c r="F46" s="1" t="s">
        <v>22</v>
      </c>
      <c r="G46" s="1" t="s">
        <v>34</v>
      </c>
      <c r="H46" s="1" t="s">
        <v>93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20180701</v>
      </c>
      <c r="B47" s="1" t="s">
        <v>59</v>
      </c>
      <c r="C47" s="1" t="s">
        <v>16</v>
      </c>
      <c r="D47">
        <v>0</v>
      </c>
      <c r="E47">
        <v>0</v>
      </c>
      <c r="F47" s="1" t="s">
        <v>18</v>
      </c>
      <c r="G47" s="1" t="s">
        <v>28</v>
      </c>
      <c r="H47" s="1" t="s">
        <v>93</v>
      </c>
      <c r="I47" s="1" t="s">
        <v>65</v>
      </c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20180701U20TE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8" spans="1:12" x14ac:dyDescent="0.25">
      <c r="A48">
        <v>20180701</v>
      </c>
      <c r="B48" s="1" t="s">
        <v>59</v>
      </c>
      <c r="C48" s="1" t="s">
        <v>17</v>
      </c>
      <c r="D48">
        <v>1</v>
      </c>
      <c r="E48">
        <v>0</v>
      </c>
      <c r="F48" s="1" t="s">
        <v>56</v>
      </c>
      <c r="G48" s="1" t="s">
        <v>60</v>
      </c>
      <c r="H48" s="1" t="s">
        <v>93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20180701</v>
      </c>
      <c r="B49" s="1" t="s">
        <v>59</v>
      </c>
      <c r="C49" s="1" t="s">
        <v>15</v>
      </c>
      <c r="D49">
        <v>1</v>
      </c>
      <c r="E49">
        <v>0</v>
      </c>
      <c r="F49" s="1" t="s">
        <v>21</v>
      </c>
      <c r="G49" s="1" t="s">
        <v>33</v>
      </c>
      <c r="H49" s="1" t="s">
        <v>93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20180729</v>
      </c>
      <c r="B50" s="1" t="s">
        <v>11</v>
      </c>
      <c r="C50" s="1" t="s">
        <v>16</v>
      </c>
      <c r="D50">
        <v>0</v>
      </c>
      <c r="E50">
        <v>1</v>
      </c>
      <c r="F50" s="1" t="s">
        <v>18</v>
      </c>
      <c r="G50" s="1" t="s">
        <v>28</v>
      </c>
      <c r="H50" s="1" t="s">
        <v>93</v>
      </c>
      <c r="I50" s="1" t="s">
        <v>61</v>
      </c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20180729OAME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20180729OAWE</v>
      </c>
    </row>
    <row r="51" spans="1:12" x14ac:dyDescent="0.25">
      <c r="A51">
        <v>20180729</v>
      </c>
      <c r="B51" s="1" t="s">
        <v>11</v>
      </c>
      <c r="C51" s="1" t="s">
        <v>17</v>
      </c>
      <c r="D51">
        <v>0</v>
      </c>
      <c r="E51">
        <v>0</v>
      </c>
      <c r="F51" s="1" t="s">
        <v>24</v>
      </c>
      <c r="G51" s="1" t="s">
        <v>30</v>
      </c>
      <c r="H51" s="1" t="s">
        <v>93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20180729OAS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2" spans="1:12" x14ac:dyDescent="0.25">
      <c r="A52">
        <v>20180729</v>
      </c>
      <c r="B52" s="1" t="s">
        <v>11</v>
      </c>
      <c r="C52" s="1" t="s">
        <v>15</v>
      </c>
      <c r="D52">
        <v>0</v>
      </c>
      <c r="E52">
        <v>0</v>
      </c>
      <c r="F52" s="1" t="s">
        <v>25</v>
      </c>
      <c r="G52" s="1" t="s">
        <v>32</v>
      </c>
      <c r="H52" s="1" t="s">
        <v>93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20180729OAF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20180729</v>
      </c>
      <c r="B53" s="1" t="s">
        <v>12</v>
      </c>
      <c r="C53" s="1" t="s">
        <v>16</v>
      </c>
      <c r="D53">
        <v>0</v>
      </c>
      <c r="E53">
        <v>1</v>
      </c>
      <c r="F53" s="1" t="s">
        <v>21</v>
      </c>
      <c r="G53" s="1" t="s">
        <v>33</v>
      </c>
      <c r="H53" s="1" t="s">
        <v>93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20180729VME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20180729VWE</v>
      </c>
    </row>
    <row r="54" spans="1:12" x14ac:dyDescent="0.25">
      <c r="A54">
        <v>20180826</v>
      </c>
      <c r="B54" s="1" t="s">
        <v>7</v>
      </c>
      <c r="C54" s="1" t="s">
        <v>15</v>
      </c>
      <c r="D54">
        <v>0</v>
      </c>
      <c r="E54">
        <v>0</v>
      </c>
      <c r="F54" s="1" t="s">
        <v>18</v>
      </c>
      <c r="G54" s="1" t="s">
        <v>28</v>
      </c>
      <c r="H54" s="1" t="s">
        <v>38</v>
      </c>
      <c r="I54" s="1" t="s">
        <v>62</v>
      </c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20180826CAF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20180826</v>
      </c>
      <c r="B55" s="1" t="s">
        <v>8</v>
      </c>
      <c r="C55" s="1" t="s">
        <v>16</v>
      </c>
      <c r="D55">
        <v>0</v>
      </c>
      <c r="E55">
        <v>1</v>
      </c>
      <c r="F55" s="1" t="s">
        <v>19</v>
      </c>
      <c r="G55" s="1" t="s">
        <v>29</v>
      </c>
      <c r="H55" s="1" t="s">
        <v>38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20180826OBME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20180826OBWE</v>
      </c>
    </row>
    <row r="56" spans="1:12" x14ac:dyDescent="0.25">
      <c r="A56">
        <v>20180826</v>
      </c>
      <c r="B56" s="1" t="s">
        <v>7</v>
      </c>
      <c r="C56" s="1" t="s">
        <v>17</v>
      </c>
      <c r="D56">
        <v>0</v>
      </c>
      <c r="E56">
        <v>0</v>
      </c>
      <c r="F56" s="1" t="s">
        <v>20</v>
      </c>
      <c r="G56" s="1" t="s">
        <v>31</v>
      </c>
      <c r="H56" s="1" t="s">
        <v>38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20180826CAS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20180826</v>
      </c>
      <c r="B57" s="1" t="s">
        <v>7</v>
      </c>
      <c r="C57" s="1" t="s">
        <v>16</v>
      </c>
      <c r="D57">
        <v>0</v>
      </c>
      <c r="E57">
        <v>0</v>
      </c>
      <c r="F57" s="1" t="s">
        <v>21</v>
      </c>
      <c r="G57" s="1" t="s">
        <v>33</v>
      </c>
      <c r="H57" s="1" t="s">
        <v>38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20180826CAE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20180826</v>
      </c>
      <c r="B58" s="1" t="s">
        <v>8</v>
      </c>
      <c r="C58" s="1" t="s">
        <v>15</v>
      </c>
      <c r="D58">
        <v>0</v>
      </c>
      <c r="E58">
        <v>0</v>
      </c>
      <c r="F58" s="1" t="s">
        <v>22</v>
      </c>
      <c r="G58" s="1" t="s">
        <v>34</v>
      </c>
      <c r="H58" s="1" t="s">
        <v>38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20180826OBF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9" spans="1:12" x14ac:dyDescent="0.25">
      <c r="A59">
        <v>20180826</v>
      </c>
      <c r="B59" s="1" t="s">
        <v>8</v>
      </c>
      <c r="C59" s="1" t="s">
        <v>17</v>
      </c>
      <c r="D59">
        <v>0</v>
      </c>
      <c r="E59">
        <v>0</v>
      </c>
      <c r="F59" s="1" t="s">
        <v>23</v>
      </c>
      <c r="G59" s="1" t="s">
        <v>35</v>
      </c>
      <c r="H59" s="1" t="s">
        <v>38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20180826OBS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20180909</v>
      </c>
      <c r="B60" s="1" t="s">
        <v>11</v>
      </c>
      <c r="C60" s="1" t="s">
        <v>16</v>
      </c>
      <c r="D60">
        <v>0</v>
      </c>
      <c r="E60">
        <v>1</v>
      </c>
      <c r="F60" s="1" t="s">
        <v>18</v>
      </c>
      <c r="G60" s="1" t="s">
        <v>28</v>
      </c>
      <c r="H60" s="1" t="s">
        <v>38</v>
      </c>
      <c r="I60" s="1" t="s">
        <v>63</v>
      </c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20180909OAME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20180909OAWE</v>
      </c>
    </row>
    <row r="61" spans="1:12" x14ac:dyDescent="0.25">
      <c r="A61">
        <v>20180909</v>
      </c>
      <c r="B61" s="1" t="s">
        <v>12</v>
      </c>
      <c r="C61" s="1" t="s">
        <v>15</v>
      </c>
      <c r="D61">
        <v>1</v>
      </c>
      <c r="E61">
        <v>1</v>
      </c>
      <c r="F61" s="1" t="s">
        <v>29</v>
      </c>
      <c r="G61" s="1" t="s">
        <v>52</v>
      </c>
      <c r="H61" s="1" t="s">
        <v>38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25">
      <c r="A62">
        <v>20180909</v>
      </c>
      <c r="B62" s="1" t="s">
        <v>11</v>
      </c>
      <c r="C62" s="1" t="s">
        <v>17</v>
      </c>
      <c r="D62">
        <v>0</v>
      </c>
      <c r="E62">
        <v>1</v>
      </c>
      <c r="F62" s="1" t="s">
        <v>24</v>
      </c>
      <c r="G62" s="1" t="s">
        <v>30</v>
      </c>
      <c r="H62" s="1" t="s">
        <v>38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20180909OAMS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20180909OAWS</v>
      </c>
    </row>
    <row r="63" spans="1:12" x14ac:dyDescent="0.25">
      <c r="A63">
        <v>20180909</v>
      </c>
      <c r="B63" s="1" t="s">
        <v>11</v>
      </c>
      <c r="C63" s="1" t="s">
        <v>15</v>
      </c>
      <c r="D63">
        <v>0</v>
      </c>
      <c r="E63">
        <v>1</v>
      </c>
      <c r="F63" s="1" t="s">
        <v>25</v>
      </c>
      <c r="G63" s="1" t="s">
        <v>32</v>
      </c>
      <c r="H63" s="1" t="s">
        <v>38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20180909OAMF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20180909OAWF</v>
      </c>
    </row>
    <row r="64" spans="1:12" x14ac:dyDescent="0.25">
      <c r="A64">
        <v>20180909</v>
      </c>
      <c r="B64" s="1" t="s">
        <v>12</v>
      </c>
      <c r="C64" s="1" t="s">
        <v>16</v>
      </c>
      <c r="D64">
        <v>0</v>
      </c>
      <c r="E64">
        <v>1</v>
      </c>
      <c r="F64" s="1" t="s">
        <v>21</v>
      </c>
      <c r="G64" s="1" t="s">
        <v>33</v>
      </c>
      <c r="H64" s="1" t="s">
        <v>38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20180909VME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20180909VWE</v>
      </c>
    </row>
    <row r="65" spans="1:12" x14ac:dyDescent="0.25">
      <c r="A65">
        <v>20180916</v>
      </c>
      <c r="B65" s="1" t="s">
        <v>10</v>
      </c>
      <c r="C65" s="1" t="s">
        <v>16</v>
      </c>
      <c r="D65">
        <v>0</v>
      </c>
      <c r="E65">
        <v>0</v>
      </c>
      <c r="F65" s="1" t="s">
        <v>18</v>
      </c>
      <c r="G65" s="1" t="s">
        <v>28</v>
      </c>
      <c r="H65" s="1" t="s">
        <v>93</v>
      </c>
      <c r="I65" s="1" t="s">
        <v>64</v>
      </c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20180916CBE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6" spans="1:12" x14ac:dyDescent="0.25">
      <c r="A66">
        <v>20180916</v>
      </c>
      <c r="B66" s="1" t="s">
        <v>9</v>
      </c>
      <c r="C66" s="1" t="s">
        <v>15</v>
      </c>
      <c r="D66">
        <v>0</v>
      </c>
      <c r="E66">
        <v>0</v>
      </c>
      <c r="F66" s="1" t="s">
        <v>18</v>
      </c>
      <c r="G66" s="1" t="s">
        <v>28</v>
      </c>
      <c r="H66" s="1" t="s">
        <v>93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20180916U15F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20180916</v>
      </c>
      <c r="B67" s="1" t="s">
        <v>14</v>
      </c>
      <c r="C67" s="1" t="s">
        <v>16</v>
      </c>
      <c r="D67">
        <v>0</v>
      </c>
      <c r="E67">
        <v>1</v>
      </c>
      <c r="F67" s="1" t="s">
        <v>52</v>
      </c>
      <c r="G67" s="1" t="s">
        <v>57</v>
      </c>
      <c r="H67" s="1" t="s">
        <v>93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20180916U11BE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20180916U11GE</v>
      </c>
    </row>
    <row r="68" spans="1:12" x14ac:dyDescent="0.25">
      <c r="A68">
        <v>20180916</v>
      </c>
      <c r="B68" s="1" t="s">
        <v>13</v>
      </c>
      <c r="C68" s="1" t="s">
        <v>15</v>
      </c>
      <c r="D68">
        <v>0</v>
      </c>
      <c r="E68">
        <v>1</v>
      </c>
      <c r="F68" s="1" t="s">
        <v>24</v>
      </c>
      <c r="G68" s="1" t="s">
        <v>30</v>
      </c>
      <c r="H68" s="1" t="s">
        <v>93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20180916U13BF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20180916U13GF</v>
      </c>
    </row>
    <row r="69" spans="1:12" x14ac:dyDescent="0.25">
      <c r="A69">
        <v>20180916</v>
      </c>
      <c r="B69" s="1" t="s">
        <v>10</v>
      </c>
      <c r="C69" s="1" t="s">
        <v>15</v>
      </c>
      <c r="D69">
        <v>1</v>
      </c>
      <c r="E69">
        <v>1</v>
      </c>
      <c r="F69" s="1" t="s">
        <v>25</v>
      </c>
      <c r="G69" s="1" t="s">
        <v>32</v>
      </c>
      <c r="H69" s="1" t="s">
        <v>93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0" spans="1:12" x14ac:dyDescent="0.25">
      <c r="A70">
        <v>20180916</v>
      </c>
      <c r="B70" s="1" t="s">
        <v>13</v>
      </c>
      <c r="C70" s="1" t="s">
        <v>16</v>
      </c>
      <c r="D70">
        <v>1</v>
      </c>
      <c r="E70">
        <v>1</v>
      </c>
      <c r="F70" s="1" t="s">
        <v>25</v>
      </c>
      <c r="G70" s="1" t="s">
        <v>32</v>
      </c>
      <c r="H70" s="1" t="s">
        <v>93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1" spans="1:12" x14ac:dyDescent="0.25">
      <c r="A71">
        <v>20180916</v>
      </c>
      <c r="B71" s="1" t="s">
        <v>9</v>
      </c>
      <c r="C71" s="1" t="s">
        <v>16</v>
      </c>
      <c r="D71">
        <v>1</v>
      </c>
      <c r="E71">
        <v>1</v>
      </c>
      <c r="F71" s="1" t="s">
        <v>22</v>
      </c>
      <c r="G71" s="1" t="s">
        <v>34</v>
      </c>
      <c r="H71" s="1" t="s">
        <v>93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2" spans="1:12" x14ac:dyDescent="0.25">
      <c r="A72">
        <v>20180916</v>
      </c>
      <c r="B72" s="1" t="s">
        <v>14</v>
      </c>
      <c r="C72" s="1" t="s">
        <v>15</v>
      </c>
      <c r="D72">
        <v>0</v>
      </c>
      <c r="E72">
        <v>1</v>
      </c>
      <c r="F72" s="1" t="s">
        <v>22</v>
      </c>
      <c r="G72" s="1" t="s">
        <v>34</v>
      </c>
      <c r="H72" s="1" t="s">
        <v>93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20180916U11BF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20180916U11GF</v>
      </c>
    </row>
    <row r="73" spans="1:12" x14ac:dyDescent="0.25">
      <c r="A73">
        <v>20181014</v>
      </c>
      <c r="B73" s="1" t="s">
        <v>70</v>
      </c>
      <c r="C73" s="1" t="s">
        <v>15</v>
      </c>
      <c r="D73">
        <v>1</v>
      </c>
      <c r="E73">
        <v>0</v>
      </c>
      <c r="F73" s="1" t="s">
        <v>18</v>
      </c>
      <c r="G73" s="1" t="s">
        <v>28</v>
      </c>
      <c r="H73" s="1" t="s">
        <v>93</v>
      </c>
      <c r="I73" s="1" t="s">
        <v>66</v>
      </c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20181014</v>
      </c>
      <c r="B74" s="1" t="s">
        <v>70</v>
      </c>
      <c r="C74" s="1" t="s">
        <v>16</v>
      </c>
      <c r="D74">
        <v>0</v>
      </c>
      <c r="E74">
        <v>0</v>
      </c>
      <c r="F74" s="1" t="s">
        <v>18</v>
      </c>
      <c r="G74" s="1" t="s">
        <v>28</v>
      </c>
      <c r="H74" s="1" t="s">
        <v>93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20181014OTE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20181014</v>
      </c>
      <c r="B75" s="1" t="s">
        <v>70</v>
      </c>
      <c r="C75" s="1" t="s">
        <v>17</v>
      </c>
      <c r="D75">
        <v>0</v>
      </c>
      <c r="E75">
        <v>0</v>
      </c>
      <c r="F75" s="1" t="s">
        <v>18</v>
      </c>
      <c r="G75" s="1" t="s">
        <v>28</v>
      </c>
      <c r="H75" s="1" t="s">
        <v>93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20181014OTS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20181021</v>
      </c>
      <c r="B76" s="1" t="s">
        <v>7</v>
      </c>
      <c r="C76" s="1" t="s">
        <v>15</v>
      </c>
      <c r="D76">
        <v>0</v>
      </c>
      <c r="E76">
        <v>0</v>
      </c>
      <c r="F76" s="1" t="s">
        <v>18</v>
      </c>
      <c r="G76" s="1" t="s">
        <v>28</v>
      </c>
      <c r="H76" s="1" t="s">
        <v>93</v>
      </c>
      <c r="I76" s="1" t="s">
        <v>67</v>
      </c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20181021CAF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7" spans="1:12" x14ac:dyDescent="0.25">
      <c r="A77">
        <v>20181021</v>
      </c>
      <c r="B77" s="1" t="s">
        <v>8</v>
      </c>
      <c r="C77" s="1" t="s">
        <v>16</v>
      </c>
      <c r="D77">
        <v>0</v>
      </c>
      <c r="E77">
        <v>1</v>
      </c>
      <c r="F77" s="1" t="s">
        <v>19</v>
      </c>
      <c r="G77" s="1" t="s">
        <v>29</v>
      </c>
      <c r="H77" s="1" t="s">
        <v>93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20181021OBME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20181021OBWE</v>
      </c>
    </row>
    <row r="78" spans="1:12" x14ac:dyDescent="0.25">
      <c r="A78">
        <v>20181021</v>
      </c>
      <c r="B78" s="1" t="s">
        <v>7</v>
      </c>
      <c r="C78" s="1" t="s">
        <v>17</v>
      </c>
      <c r="D78">
        <v>0</v>
      </c>
      <c r="E78">
        <v>0</v>
      </c>
      <c r="F78" s="1" t="s">
        <v>20</v>
      </c>
      <c r="G78" s="1" t="s">
        <v>31</v>
      </c>
      <c r="H78" s="1" t="s">
        <v>93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20181021CAS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20181021</v>
      </c>
      <c r="B79" s="1" t="s">
        <v>7</v>
      </c>
      <c r="C79" s="1" t="s">
        <v>16</v>
      </c>
      <c r="D79">
        <v>0</v>
      </c>
      <c r="E79">
        <v>0</v>
      </c>
      <c r="F79" s="1" t="s">
        <v>21</v>
      </c>
      <c r="G79" s="1" t="s">
        <v>33</v>
      </c>
      <c r="H79" s="1" t="s">
        <v>93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20181021CAE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20181021</v>
      </c>
      <c r="B80" s="1" t="s">
        <v>8</v>
      </c>
      <c r="C80" s="1" t="s">
        <v>15</v>
      </c>
      <c r="D80">
        <v>1</v>
      </c>
      <c r="E80">
        <v>1</v>
      </c>
      <c r="F80" s="1" t="s">
        <v>22</v>
      </c>
      <c r="G80" s="1" t="s">
        <v>34</v>
      </c>
      <c r="H80" s="1" t="s">
        <v>93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25">
      <c r="A81">
        <v>20181021</v>
      </c>
      <c r="B81" s="1" t="s">
        <v>8</v>
      </c>
      <c r="C81" s="1" t="s">
        <v>17</v>
      </c>
      <c r="D81">
        <v>0</v>
      </c>
      <c r="E81">
        <v>0</v>
      </c>
      <c r="F81" s="1" t="s">
        <v>23</v>
      </c>
      <c r="G81" s="1" t="s">
        <v>35</v>
      </c>
      <c r="H81" s="1" t="s">
        <v>93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20181021OBS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20181028</v>
      </c>
      <c r="B82" s="1" t="s">
        <v>10</v>
      </c>
      <c r="C82" s="1" t="s">
        <v>16</v>
      </c>
      <c r="D82">
        <v>1</v>
      </c>
      <c r="E82">
        <v>1</v>
      </c>
      <c r="F82" s="1" t="s">
        <v>18</v>
      </c>
      <c r="G82" s="1" t="s">
        <v>28</v>
      </c>
      <c r="H82" s="1" t="s">
        <v>38</v>
      </c>
      <c r="I82" s="1" t="s">
        <v>69</v>
      </c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3" spans="1:12" x14ac:dyDescent="0.25">
      <c r="A83">
        <v>20181028</v>
      </c>
      <c r="B83" s="1" t="s">
        <v>9</v>
      </c>
      <c r="C83" s="1" t="s">
        <v>15</v>
      </c>
      <c r="D83">
        <v>0</v>
      </c>
      <c r="E83">
        <v>0</v>
      </c>
      <c r="F83" s="1" t="s">
        <v>18</v>
      </c>
      <c r="G83" s="1" t="s">
        <v>28</v>
      </c>
      <c r="H83" s="1" t="s">
        <v>38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20181028U15F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25">
      <c r="A84">
        <v>20181028</v>
      </c>
      <c r="B84" s="1" t="s">
        <v>14</v>
      </c>
      <c r="C84" s="1" t="s">
        <v>16</v>
      </c>
      <c r="D84">
        <v>0</v>
      </c>
      <c r="E84">
        <v>0</v>
      </c>
      <c r="F84" s="1" t="s">
        <v>52</v>
      </c>
      <c r="G84" s="1" t="s">
        <v>57</v>
      </c>
      <c r="H84" s="1" t="s">
        <v>38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20181028U11E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5" spans="1:12" x14ac:dyDescent="0.25">
      <c r="A85">
        <v>20181028</v>
      </c>
      <c r="B85" s="1" t="s">
        <v>13</v>
      </c>
      <c r="C85" s="1" t="s">
        <v>15</v>
      </c>
      <c r="D85">
        <v>0</v>
      </c>
      <c r="E85">
        <v>1</v>
      </c>
      <c r="F85" s="1" t="s">
        <v>24</v>
      </c>
      <c r="G85" s="1" t="s">
        <v>30</v>
      </c>
      <c r="H85" s="1" t="s">
        <v>38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20181028U13BF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20181028U13GF</v>
      </c>
    </row>
    <row r="86" spans="1:12" x14ac:dyDescent="0.25">
      <c r="A86">
        <v>20181028</v>
      </c>
      <c r="B86" s="1" t="s">
        <v>10</v>
      </c>
      <c r="C86" s="1" t="s">
        <v>15</v>
      </c>
      <c r="D86">
        <v>1</v>
      </c>
      <c r="E86">
        <v>1</v>
      </c>
      <c r="F86" s="1" t="s">
        <v>25</v>
      </c>
      <c r="G86" s="1" t="s">
        <v>32</v>
      </c>
      <c r="H86" s="1" t="s">
        <v>38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7" spans="1:12" x14ac:dyDescent="0.25">
      <c r="A87">
        <v>20181028</v>
      </c>
      <c r="B87" s="1" t="s">
        <v>13</v>
      </c>
      <c r="C87" s="1" t="s">
        <v>16</v>
      </c>
      <c r="D87">
        <v>1</v>
      </c>
      <c r="E87">
        <v>1</v>
      </c>
      <c r="F87" s="1" t="s">
        <v>25</v>
      </c>
      <c r="G87" s="1" t="s">
        <v>32</v>
      </c>
      <c r="H87" s="1" t="s">
        <v>38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8" spans="1:12" x14ac:dyDescent="0.25">
      <c r="A88">
        <v>20181028</v>
      </c>
      <c r="B88" s="1" t="s">
        <v>9</v>
      </c>
      <c r="C88" s="1" t="s">
        <v>16</v>
      </c>
      <c r="D88">
        <v>1</v>
      </c>
      <c r="E88">
        <v>1</v>
      </c>
      <c r="F88" s="1" t="s">
        <v>22</v>
      </c>
      <c r="G88" s="1" t="s">
        <v>34</v>
      </c>
      <c r="H88" s="1" t="s">
        <v>38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9" spans="1:12" x14ac:dyDescent="0.25">
      <c r="A89">
        <v>20181028</v>
      </c>
      <c r="B89" s="1" t="s">
        <v>14</v>
      </c>
      <c r="C89" s="1" t="s">
        <v>15</v>
      </c>
      <c r="D89">
        <v>0</v>
      </c>
      <c r="E89">
        <v>1</v>
      </c>
      <c r="F89" s="1" t="s">
        <v>22</v>
      </c>
      <c r="G89" s="1" t="s">
        <v>34</v>
      </c>
      <c r="H89" s="1" t="s">
        <v>38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20181028U11BF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20181028U11GF</v>
      </c>
    </row>
    <row r="90" spans="1:12" x14ac:dyDescent="0.25">
      <c r="A90">
        <v>20181104</v>
      </c>
      <c r="B90" s="1" t="s">
        <v>11</v>
      </c>
      <c r="C90" s="1" t="s">
        <v>16</v>
      </c>
      <c r="D90">
        <v>0</v>
      </c>
      <c r="E90">
        <v>0</v>
      </c>
      <c r="F90" s="1" t="s">
        <v>18</v>
      </c>
      <c r="G90" s="1" t="s">
        <v>28</v>
      </c>
      <c r="H90" s="1" t="s">
        <v>93</v>
      </c>
      <c r="I90" s="1" t="s">
        <v>68</v>
      </c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20181104OAE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20181104</v>
      </c>
      <c r="B91" s="1" t="s">
        <v>11</v>
      </c>
      <c r="C91" s="1" t="s">
        <v>17</v>
      </c>
      <c r="D91">
        <v>0</v>
      </c>
      <c r="E91">
        <v>0</v>
      </c>
      <c r="F91" s="1" t="s">
        <v>24</v>
      </c>
      <c r="G91" s="1" t="s">
        <v>30</v>
      </c>
      <c r="H91" s="1" t="s">
        <v>93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20181104OAS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20181104</v>
      </c>
      <c r="B92" s="1" t="s">
        <v>11</v>
      </c>
      <c r="C92" s="1" t="s">
        <v>15</v>
      </c>
      <c r="D92">
        <v>0</v>
      </c>
      <c r="E92">
        <v>0</v>
      </c>
      <c r="F92" s="1" t="s">
        <v>25</v>
      </c>
      <c r="G92" s="1" t="s">
        <v>32</v>
      </c>
      <c r="H92" s="1" t="s">
        <v>93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20181104OAF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25">
      <c r="A93">
        <v>20181104</v>
      </c>
      <c r="B93" s="1" t="s">
        <v>12</v>
      </c>
      <c r="C93" s="1" t="s">
        <v>16</v>
      </c>
      <c r="D93">
        <v>0</v>
      </c>
      <c r="E93">
        <v>1</v>
      </c>
      <c r="F93" s="1" t="s">
        <v>21</v>
      </c>
      <c r="G93" s="1" t="s">
        <v>33</v>
      </c>
      <c r="H93" s="1" t="s">
        <v>93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20181104VME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20181104VWE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BBD3-4C26-454E-9912-C6E604240E47}">
  <dimension ref="A1:T121"/>
  <sheetViews>
    <sheetView tabSelected="1" topLeftCell="L1" workbookViewId="0">
      <selection activeCell="N1" sqref="N1"/>
    </sheetView>
  </sheetViews>
  <sheetFormatPr defaultRowHeight="15" x14ac:dyDescent="0.25"/>
  <cols>
    <col min="1" max="1" width="8.85546875" bestFit="1" customWidth="1"/>
    <col min="2" max="2" width="10.5703125" bestFit="1" customWidth="1"/>
    <col min="3" max="3" width="10.140625" bestFit="1" customWidth="1"/>
    <col min="4" max="4" width="11.140625" bestFit="1" customWidth="1"/>
    <col min="5" max="5" width="12.85546875" bestFit="1" customWidth="1"/>
    <col min="6" max="6" width="7.140625" bestFit="1" customWidth="1"/>
    <col min="7" max="7" width="8.85546875" bestFit="1" customWidth="1"/>
    <col min="8" max="8" width="8" bestFit="1" customWidth="1"/>
    <col min="9" max="9" width="6.42578125" bestFit="1" customWidth="1"/>
    <col min="11" max="12" width="14.85546875" bestFit="1" customWidth="1"/>
    <col min="14" max="14" width="10.7109375" style="4" bestFit="1" customWidth="1"/>
    <col min="15" max="15" width="8.140625" bestFit="1" customWidth="1"/>
    <col min="16" max="16" width="10" bestFit="1" customWidth="1"/>
    <col min="17" max="17" width="43.5703125" bestFit="1" customWidth="1"/>
    <col min="18" max="18" width="5.7109375" bestFit="1" customWidth="1"/>
    <col min="19" max="19" width="11.42578125" bestFit="1" customWidth="1"/>
    <col min="20" max="20" width="66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26</v>
      </c>
      <c r="I1" t="s">
        <v>27</v>
      </c>
      <c r="K1" t="s">
        <v>41</v>
      </c>
      <c r="L1" t="s">
        <v>42</v>
      </c>
      <c r="N1" s="3" t="s">
        <v>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6" t="s">
        <v>97</v>
      </c>
    </row>
    <row r="2" spans="1:20" x14ac:dyDescent="0.25">
      <c r="A2">
        <v>20180211</v>
      </c>
      <c r="B2" s="1" t="s">
        <v>7</v>
      </c>
      <c r="C2" s="1" t="s">
        <v>15</v>
      </c>
      <c r="D2">
        <v>0</v>
      </c>
      <c r="E2">
        <v>0</v>
      </c>
      <c r="F2" s="1" t="s">
        <v>18</v>
      </c>
      <c r="G2" s="1" t="s">
        <v>28</v>
      </c>
      <c r="H2" s="1" t="s">
        <v>93</v>
      </c>
      <c r="I2" s="1" t="s">
        <v>39</v>
      </c>
      <c r="K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20180211CAF</v>
      </c>
      <c r="L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2" s="4" t="str">
        <f>RIGHT(Table13[[#This Row],[Date]],2)&amp;"/"&amp;RIGHT(LEFT(Table13[[#This Row],[Date]],6),2)&amp;"/"&amp;LEFT(Table13[[#This Row],[Date]],4)</f>
        <v>11/02/2018</v>
      </c>
      <c r="O2" s="5" t="str">
        <f>Table13[[#This Row],[Rollcall]]</f>
        <v>09:45</v>
      </c>
      <c r="P2" s="5" t="str">
        <f>Table13[[#This Row],[Time]]</f>
        <v>10:00</v>
      </c>
      <c r="Q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A Foil</v>
      </c>
      <c r="R2" s="1"/>
      <c r="T2" t="str">
        <f>IF(Table13[[#This Row],[Cancelled]]=1,"",IF(Table13[[#This Row],[SplitGender]]=2,"https://stuartmarshall87.github.io/FencingSAResults/2018/"&amp;L2,"https://stuartmarshall87.github.io/FencingSAResults/2018/"&amp;K2))</f>
        <v>https://stuartmarshall87.github.io/FencingSAResults/2018/20180211CAF</v>
      </c>
    </row>
    <row r="3" spans="1:20" x14ac:dyDescent="0.25">
      <c r="A3">
        <v>20180211</v>
      </c>
      <c r="B3" s="1" t="s">
        <v>8</v>
      </c>
      <c r="C3" s="1" t="s">
        <v>16</v>
      </c>
      <c r="D3">
        <v>0</v>
      </c>
      <c r="E3">
        <v>1</v>
      </c>
      <c r="F3" s="1" t="s">
        <v>19</v>
      </c>
      <c r="G3" s="1" t="s">
        <v>29</v>
      </c>
      <c r="H3" s="1" t="s">
        <v>93</v>
      </c>
      <c r="I3" s="1"/>
      <c r="K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20180211OBME</v>
      </c>
      <c r="L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20180211OBWE</v>
      </c>
      <c r="N3" s="4" t="str">
        <f>RIGHT(Table13[[#This Row],[Date]],2)&amp;"/"&amp;RIGHT(LEFT(Table13[[#This Row],[Date]],6),2)&amp;"/"&amp;LEFT(Table13[[#This Row],[Date]],4)</f>
        <v>11/02/2018</v>
      </c>
      <c r="O3" s="5" t="str">
        <f>Table13[[#This Row],[Rollcall]]</f>
        <v>10:45</v>
      </c>
      <c r="P3" s="5" t="str">
        <f>Table13[[#This Row],[Time]]</f>
        <v>11:00</v>
      </c>
      <c r="Q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Open B Epee</v>
      </c>
      <c r="T3" t="str">
        <f>IF(Table13[[#This Row],[Cancelled]]=1,"",IF(Table13[[#This Row],[SplitGender]]=2,"https://stuartmarshall87.github.io/FencingSAResults/2018/"&amp;L3,"https://stuartmarshall87.github.io/FencingSAResults/2018/"&amp;K3))</f>
        <v>https://stuartmarshall87.github.io/FencingSAResults/2018/20180211OBME</v>
      </c>
    </row>
    <row r="4" spans="1:20" x14ac:dyDescent="0.25">
      <c r="A4">
        <v>20180211</v>
      </c>
      <c r="B4" s="1" t="s">
        <v>8</v>
      </c>
      <c r="C4" s="1" t="s">
        <v>16</v>
      </c>
      <c r="D4">
        <v>0</v>
      </c>
      <c r="E4">
        <v>2</v>
      </c>
      <c r="F4" s="1" t="s">
        <v>19</v>
      </c>
      <c r="G4" s="1" t="s">
        <v>29</v>
      </c>
      <c r="H4" s="1" t="s">
        <v>93</v>
      </c>
      <c r="I4" s="1"/>
      <c r="K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20180211OBE</v>
      </c>
      <c r="L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20180211OBWE</v>
      </c>
      <c r="N4" s="4" t="str">
        <f>RIGHT(Table13[[#This Row],[Date]],2)&amp;"/"&amp;RIGHT(LEFT(Table13[[#This Row],[Date]],6),2)&amp;"/"&amp;LEFT(Table13[[#This Row],[Date]],4)</f>
        <v>11/02/2018</v>
      </c>
      <c r="O4" s="5" t="str">
        <f>Table13[[#This Row],[Rollcall]]</f>
        <v>10:45</v>
      </c>
      <c r="P4" s="5" t="str">
        <f>Table13[[#This Row],[Time]]</f>
        <v>11:00</v>
      </c>
      <c r="Q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Open B Epee</v>
      </c>
      <c r="T4" t="str">
        <f>IF(Table13[[#This Row],[Cancelled]]=1,"",IF(Table13[[#This Row],[SplitGender]]=2,"https://stuartmarshall87.github.io/FencingSAResults/2018/"&amp;L4,"https://stuartmarshall87.github.io/FencingSAResults/2018/"&amp;K4))</f>
        <v>https://stuartmarshall87.github.io/FencingSAResults/2018/20180211OBWE</v>
      </c>
    </row>
    <row r="5" spans="1:20" x14ac:dyDescent="0.25">
      <c r="A5">
        <v>20180211</v>
      </c>
      <c r="B5" s="1" t="s">
        <v>7</v>
      </c>
      <c r="C5" s="1" t="s">
        <v>17</v>
      </c>
      <c r="D5">
        <v>0</v>
      </c>
      <c r="E5">
        <v>0</v>
      </c>
      <c r="F5" s="1" t="s">
        <v>20</v>
      </c>
      <c r="G5" s="1" t="s">
        <v>31</v>
      </c>
      <c r="H5" s="1" t="s">
        <v>93</v>
      </c>
      <c r="I5" s="1"/>
      <c r="K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20180211CAS</v>
      </c>
      <c r="L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5" s="4" t="str">
        <f>RIGHT(Table13[[#This Row],[Date]],2)&amp;"/"&amp;RIGHT(LEFT(Table13[[#This Row],[Date]],6),2)&amp;"/"&amp;LEFT(Table13[[#This Row],[Date]],4)</f>
        <v>11/02/2018</v>
      </c>
      <c r="O5" s="5" t="str">
        <f>Table13[[#This Row],[Rollcall]]</f>
        <v>11:45</v>
      </c>
      <c r="P5" s="5" t="str">
        <f>Table13[[#This Row],[Time]]</f>
        <v>12:00</v>
      </c>
      <c r="Q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A Sabre</v>
      </c>
      <c r="T5" t="str">
        <f>IF(Table13[[#This Row],[Cancelled]]=1,"",IF(Table13[[#This Row],[SplitGender]]=2,"https://stuartmarshall87.github.io/FencingSAResults/2018/"&amp;L5,"https://stuartmarshall87.github.io/FencingSAResults/2018/"&amp;K5))</f>
        <v>https://stuartmarshall87.github.io/FencingSAResults/2018/20180211CAS</v>
      </c>
    </row>
    <row r="6" spans="1:20" x14ac:dyDescent="0.25">
      <c r="A6">
        <v>20180211</v>
      </c>
      <c r="B6" s="1" t="s">
        <v>7</v>
      </c>
      <c r="C6" s="1" t="s">
        <v>16</v>
      </c>
      <c r="D6">
        <v>0</v>
      </c>
      <c r="E6">
        <v>0</v>
      </c>
      <c r="F6" s="1" t="s">
        <v>21</v>
      </c>
      <c r="G6" s="1" t="s">
        <v>33</v>
      </c>
      <c r="H6" s="1" t="s">
        <v>93</v>
      </c>
      <c r="I6" s="1"/>
      <c r="K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20180211CAE</v>
      </c>
      <c r="L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6" s="4" t="str">
        <f>RIGHT(Table13[[#This Row],[Date]],2)&amp;"/"&amp;RIGHT(LEFT(Table13[[#This Row],[Date]],6),2)&amp;"/"&amp;LEFT(Table13[[#This Row],[Date]],4)</f>
        <v>11/02/2018</v>
      </c>
      <c r="O6" s="5" t="str">
        <f>Table13[[#This Row],[Rollcall]]</f>
        <v>13:15</v>
      </c>
      <c r="P6" s="5" t="str">
        <f>Table13[[#This Row],[Time]]</f>
        <v>13:30</v>
      </c>
      <c r="Q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A Epee</v>
      </c>
      <c r="T6" t="str">
        <f>IF(Table13[[#This Row],[Cancelled]]=1,"",IF(Table13[[#This Row],[SplitGender]]=2,"https://stuartmarshall87.github.io/FencingSAResults/2018/"&amp;L6,"https://stuartmarshall87.github.io/FencingSAResults/2018/"&amp;K6))</f>
        <v>https://stuartmarshall87.github.io/FencingSAResults/2018/20180211CAE</v>
      </c>
    </row>
    <row r="7" spans="1:20" x14ac:dyDescent="0.25">
      <c r="A7">
        <v>20180211</v>
      </c>
      <c r="B7" s="1" t="s">
        <v>8</v>
      </c>
      <c r="C7" s="1" t="s">
        <v>15</v>
      </c>
      <c r="D7">
        <v>1</v>
      </c>
      <c r="E7">
        <v>0</v>
      </c>
      <c r="F7" s="1" t="s">
        <v>22</v>
      </c>
      <c r="G7" s="1" t="s">
        <v>34</v>
      </c>
      <c r="H7" s="1" t="s">
        <v>93</v>
      </c>
      <c r="I7" s="1"/>
      <c r="K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7" s="4" t="str">
        <f>RIGHT(Table13[[#This Row],[Date]],2)&amp;"/"&amp;RIGHT(LEFT(Table13[[#This Row],[Date]],6),2)&amp;"/"&amp;LEFT(Table13[[#This Row],[Date]],4)</f>
        <v>11/02/2018</v>
      </c>
      <c r="O7" s="5" t="str">
        <f>Table13[[#This Row],[Rollcall]]</f>
        <v>13:45</v>
      </c>
      <c r="P7" s="5" t="str">
        <f>Table13[[#This Row],[Time]]</f>
        <v>14:00</v>
      </c>
      <c r="Q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B Foil</v>
      </c>
      <c r="T7" t="str">
        <f>IF(Table13[[#This Row],[Cancelled]]=1,"",IF(Table13[[#This Row],[SplitGender]]=2,"https://stuartmarshall87.github.io/FencingSAResults/2018/"&amp;L7,"https://stuartmarshall87.github.io/FencingSAResults/2018/"&amp;K7))</f>
        <v/>
      </c>
    </row>
    <row r="8" spans="1:20" x14ac:dyDescent="0.25">
      <c r="A8">
        <v>20180211</v>
      </c>
      <c r="B8" s="1" t="s">
        <v>8</v>
      </c>
      <c r="C8" s="1" t="s">
        <v>17</v>
      </c>
      <c r="D8">
        <v>0</v>
      </c>
      <c r="E8">
        <v>0</v>
      </c>
      <c r="F8" s="1" t="s">
        <v>23</v>
      </c>
      <c r="G8" s="1" t="s">
        <v>35</v>
      </c>
      <c r="H8" s="1" t="s">
        <v>93</v>
      </c>
      <c r="I8" s="1"/>
      <c r="K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20180211OBS</v>
      </c>
      <c r="L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8" s="4" t="str">
        <f>RIGHT(Table13[[#This Row],[Date]],2)&amp;"/"&amp;RIGHT(LEFT(Table13[[#This Row],[Date]],6),2)&amp;"/"&amp;LEFT(Table13[[#This Row],[Date]],4)</f>
        <v>11/02/2018</v>
      </c>
      <c r="O8" s="5" t="str">
        <f>Table13[[#This Row],[Rollcall]]</f>
        <v>14:15</v>
      </c>
      <c r="P8" s="5" t="str">
        <f>Table13[[#This Row],[Time]]</f>
        <v>14:30</v>
      </c>
      <c r="Q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B Sabre</v>
      </c>
      <c r="T8" t="str">
        <f>IF(Table13[[#This Row],[Cancelled]]=1,"",IF(Table13[[#This Row],[SplitGender]]=2,"https://stuartmarshall87.github.io/FencingSAResults/2018/"&amp;L8,"https://stuartmarshall87.github.io/FencingSAResults/2018/"&amp;K8))</f>
        <v>https://stuartmarshall87.github.io/FencingSAResults/2018/20180211OBS</v>
      </c>
    </row>
    <row r="9" spans="1:20" x14ac:dyDescent="0.25">
      <c r="A9">
        <v>20180225</v>
      </c>
      <c r="B9" s="1" t="s">
        <v>9</v>
      </c>
      <c r="C9" s="1" t="s">
        <v>15</v>
      </c>
      <c r="D9">
        <v>0</v>
      </c>
      <c r="E9">
        <v>0</v>
      </c>
      <c r="F9" s="1" t="s">
        <v>18</v>
      </c>
      <c r="G9" s="1" t="s">
        <v>28</v>
      </c>
      <c r="H9" s="1" t="s">
        <v>93</v>
      </c>
      <c r="I9" s="1" t="s">
        <v>40</v>
      </c>
      <c r="K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20180225U15F</v>
      </c>
      <c r="L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9" s="4" t="str">
        <f>RIGHT(Table13[[#This Row],[Date]],2)&amp;"/"&amp;RIGHT(LEFT(Table13[[#This Row],[Date]],6),2)&amp;"/"&amp;LEFT(Table13[[#This Row],[Date]],4)</f>
        <v>25/02/2018</v>
      </c>
      <c r="O9" s="5" t="str">
        <f>Table13[[#This Row],[Rollcall]]</f>
        <v>09:45</v>
      </c>
      <c r="P9" s="5" t="str">
        <f>Table13[[#This Row],[Time]]</f>
        <v>10:00</v>
      </c>
      <c r="Q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Under 15 Foil</v>
      </c>
      <c r="T9" t="str">
        <f>IF(Table13[[#This Row],[Cancelled]]=1,"",IF(Table13[[#This Row],[SplitGender]]=2,"https://stuartmarshall87.github.io/FencingSAResults/2018/"&amp;L9,"https://stuartmarshall87.github.io/FencingSAResults/2018/"&amp;K9))</f>
        <v>https://stuartmarshall87.github.io/FencingSAResults/2018/20180225U15F</v>
      </c>
    </row>
    <row r="10" spans="1:20" x14ac:dyDescent="0.25">
      <c r="A10">
        <v>20180225</v>
      </c>
      <c r="B10" s="1" t="s">
        <v>10</v>
      </c>
      <c r="C10" s="1" t="s">
        <v>16</v>
      </c>
      <c r="D10">
        <v>1</v>
      </c>
      <c r="E10">
        <v>0</v>
      </c>
      <c r="F10" s="1" t="s">
        <v>24</v>
      </c>
      <c r="G10" s="1" t="s">
        <v>30</v>
      </c>
      <c r="H10" s="1" t="s">
        <v>93</v>
      </c>
      <c r="I10" s="1"/>
      <c r="K1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1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10" s="4" t="str">
        <f>RIGHT(Table13[[#This Row],[Date]],2)&amp;"/"&amp;RIGHT(LEFT(Table13[[#This Row],[Date]],6),2)&amp;"/"&amp;LEFT(Table13[[#This Row],[Date]],4)</f>
        <v>25/02/2018</v>
      </c>
      <c r="O10" s="5" t="str">
        <f>Table13[[#This Row],[Rollcall]]</f>
        <v>11:15</v>
      </c>
      <c r="P10" s="5" t="str">
        <f>Table13[[#This Row],[Time]]</f>
        <v>11:30</v>
      </c>
      <c r="Q1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B Epee</v>
      </c>
      <c r="T10" t="str">
        <f>IF(Table13[[#This Row],[Cancelled]]=1,"",IF(Table13[[#This Row],[SplitGender]]=2,"https://stuartmarshall87.github.io/FencingSAResults/2018/"&amp;L10,"https://stuartmarshall87.github.io/FencingSAResults/2018/"&amp;K10))</f>
        <v/>
      </c>
    </row>
    <row r="11" spans="1:20" x14ac:dyDescent="0.25">
      <c r="A11">
        <v>20180225</v>
      </c>
      <c r="B11" s="1" t="s">
        <v>10</v>
      </c>
      <c r="C11" s="1" t="s">
        <v>15</v>
      </c>
      <c r="D11">
        <v>1</v>
      </c>
      <c r="E11">
        <v>0</v>
      </c>
      <c r="F11" s="1" t="s">
        <v>24</v>
      </c>
      <c r="G11" s="1" t="s">
        <v>30</v>
      </c>
      <c r="H11" s="1" t="s">
        <v>93</v>
      </c>
      <c r="I11" s="1"/>
      <c r="K1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1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11" s="4" t="str">
        <f>RIGHT(Table13[[#This Row],[Date]],2)&amp;"/"&amp;RIGHT(LEFT(Table13[[#This Row],[Date]],6),2)&amp;"/"&amp;LEFT(Table13[[#This Row],[Date]],4)</f>
        <v>25/02/2018</v>
      </c>
      <c r="O11" s="5" t="str">
        <f>Table13[[#This Row],[Rollcall]]</f>
        <v>11:15</v>
      </c>
      <c r="P11" s="5" t="str">
        <f>Table13[[#This Row],[Time]]</f>
        <v>11:30</v>
      </c>
      <c r="Q1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B Foil</v>
      </c>
      <c r="T11" t="str">
        <f>IF(Table13[[#This Row],[Cancelled]]=1,"",IF(Table13[[#This Row],[SplitGender]]=2,"https://stuartmarshall87.github.io/FencingSAResults/2018/"&amp;L11,"https://stuartmarshall87.github.io/FencingSAResults/2018/"&amp;K11))</f>
        <v/>
      </c>
    </row>
    <row r="12" spans="1:20" x14ac:dyDescent="0.25">
      <c r="A12">
        <v>20180304</v>
      </c>
      <c r="B12" s="1" t="s">
        <v>11</v>
      </c>
      <c r="C12" s="1" t="s">
        <v>16</v>
      </c>
      <c r="D12">
        <v>0</v>
      </c>
      <c r="E12">
        <v>1</v>
      </c>
      <c r="F12" s="1" t="s">
        <v>18</v>
      </c>
      <c r="G12" s="1" t="s">
        <v>28</v>
      </c>
      <c r="H12" s="1" t="s">
        <v>93</v>
      </c>
      <c r="I12" s="1" t="s">
        <v>43</v>
      </c>
      <c r="K1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20180304OAME</v>
      </c>
      <c r="L1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20180304OAWE</v>
      </c>
      <c r="N12" s="4" t="str">
        <f>RIGHT(Table13[[#This Row],[Date]],2)&amp;"/"&amp;RIGHT(LEFT(Table13[[#This Row],[Date]],6),2)&amp;"/"&amp;LEFT(Table13[[#This Row],[Date]],4)</f>
        <v>04/03/2018</v>
      </c>
      <c r="O12" s="5" t="str">
        <f>Table13[[#This Row],[Rollcall]]</f>
        <v>09:45</v>
      </c>
      <c r="P12" s="5" t="str">
        <f>Table13[[#This Row],[Time]]</f>
        <v>10:00</v>
      </c>
      <c r="Q1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Open A Epee</v>
      </c>
      <c r="T12" t="str">
        <f>IF(Table13[[#This Row],[Cancelled]]=1,"",IF(Table13[[#This Row],[SplitGender]]=2,"https://stuartmarshall87.github.io/FencingSAResults/2018/"&amp;L12,"https://stuartmarshall87.github.io/FencingSAResults/2018/"&amp;K12))</f>
        <v>https://stuartmarshall87.github.io/FencingSAResults/2018/20180304OAME</v>
      </c>
    </row>
    <row r="13" spans="1:20" x14ac:dyDescent="0.25">
      <c r="A13">
        <v>20180304</v>
      </c>
      <c r="B13" s="1" t="s">
        <v>11</v>
      </c>
      <c r="C13" s="1" t="s">
        <v>16</v>
      </c>
      <c r="D13">
        <v>0</v>
      </c>
      <c r="E13">
        <v>2</v>
      </c>
      <c r="F13" s="1" t="s">
        <v>18</v>
      </c>
      <c r="G13" s="1" t="s">
        <v>28</v>
      </c>
      <c r="H13" s="1" t="s">
        <v>93</v>
      </c>
      <c r="I13" s="1"/>
      <c r="K1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20180304OAE</v>
      </c>
      <c r="L1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20180304OAWE</v>
      </c>
      <c r="N13" s="4" t="str">
        <f>RIGHT(Table13[[#This Row],[Date]],2)&amp;"/"&amp;RIGHT(LEFT(Table13[[#This Row],[Date]],6),2)&amp;"/"&amp;LEFT(Table13[[#This Row],[Date]],4)</f>
        <v>04/03/2018</v>
      </c>
      <c r="O13" s="5" t="str">
        <f>Table13[[#This Row],[Rollcall]]</f>
        <v>09:45</v>
      </c>
      <c r="P13" s="5" t="str">
        <f>Table13[[#This Row],[Time]]</f>
        <v>10:00</v>
      </c>
      <c r="Q1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Open A Epee</v>
      </c>
      <c r="T13" t="str">
        <f>IF(Table13[[#This Row],[Cancelled]]=1,"",IF(Table13[[#This Row],[SplitGender]]=2,"https://stuartmarshall87.github.io/FencingSAResults/2018/"&amp;L13,"https://stuartmarshall87.github.io/FencingSAResults/2018/"&amp;K13))</f>
        <v>https://stuartmarshall87.github.io/FencingSAResults/2018/20180304OAWE</v>
      </c>
    </row>
    <row r="14" spans="1:20" x14ac:dyDescent="0.25">
      <c r="A14">
        <v>20180304</v>
      </c>
      <c r="B14" s="1" t="s">
        <v>11</v>
      </c>
      <c r="C14" s="1" t="s">
        <v>17</v>
      </c>
      <c r="D14">
        <v>0</v>
      </c>
      <c r="E14">
        <v>1</v>
      </c>
      <c r="F14" s="1" t="s">
        <v>24</v>
      </c>
      <c r="G14" s="1" t="s">
        <v>30</v>
      </c>
      <c r="H14" s="1" t="s">
        <v>93</v>
      </c>
      <c r="I14" s="1"/>
      <c r="K1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20180304OAMS</v>
      </c>
      <c r="L1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20180304OAWS</v>
      </c>
      <c r="N14" s="4" t="str">
        <f>RIGHT(Table13[[#This Row],[Date]],2)&amp;"/"&amp;RIGHT(LEFT(Table13[[#This Row],[Date]],6),2)&amp;"/"&amp;LEFT(Table13[[#This Row],[Date]],4)</f>
        <v>04/03/2018</v>
      </c>
      <c r="O14" s="5" t="str">
        <f>Table13[[#This Row],[Rollcall]]</f>
        <v>11:15</v>
      </c>
      <c r="P14" s="5" t="str">
        <f>Table13[[#This Row],[Time]]</f>
        <v>11:30</v>
      </c>
      <c r="Q1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Open A Sabre</v>
      </c>
      <c r="T14" t="str">
        <f>IF(Table13[[#This Row],[Cancelled]]=1,"",IF(Table13[[#This Row],[SplitGender]]=2,"https://stuartmarshall87.github.io/FencingSAResults/2018/"&amp;L14,"https://stuartmarshall87.github.io/FencingSAResults/2018/"&amp;K14))</f>
        <v>https://stuartmarshall87.github.io/FencingSAResults/2018/20180304OAMS</v>
      </c>
    </row>
    <row r="15" spans="1:20" x14ac:dyDescent="0.25">
      <c r="A15">
        <v>20180304</v>
      </c>
      <c r="B15" s="1" t="s">
        <v>11</v>
      </c>
      <c r="C15" s="1" t="s">
        <v>17</v>
      </c>
      <c r="D15">
        <v>0</v>
      </c>
      <c r="E15">
        <v>2</v>
      </c>
      <c r="F15" s="1" t="s">
        <v>24</v>
      </c>
      <c r="G15" s="1" t="s">
        <v>30</v>
      </c>
      <c r="H15" s="1" t="s">
        <v>93</v>
      </c>
      <c r="I15" s="1"/>
      <c r="K1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20180304OAS</v>
      </c>
      <c r="L1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20180304OAWS</v>
      </c>
      <c r="N15" s="4" t="str">
        <f>RIGHT(Table13[[#This Row],[Date]],2)&amp;"/"&amp;RIGHT(LEFT(Table13[[#This Row],[Date]],6),2)&amp;"/"&amp;LEFT(Table13[[#This Row],[Date]],4)</f>
        <v>04/03/2018</v>
      </c>
      <c r="O15" s="5" t="str">
        <f>Table13[[#This Row],[Rollcall]]</f>
        <v>11:15</v>
      </c>
      <c r="P15" s="5" t="str">
        <f>Table13[[#This Row],[Time]]</f>
        <v>11:30</v>
      </c>
      <c r="Q1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Open A Sabre</v>
      </c>
      <c r="T15" t="str">
        <f>IF(Table13[[#This Row],[Cancelled]]=1,"",IF(Table13[[#This Row],[SplitGender]]=2,"https://stuartmarshall87.github.io/FencingSAResults/2018/"&amp;L15,"https://stuartmarshall87.github.io/FencingSAResults/2018/"&amp;K15))</f>
        <v>https://stuartmarshall87.github.io/FencingSAResults/2018/20180304OAWS</v>
      </c>
    </row>
    <row r="16" spans="1:20" x14ac:dyDescent="0.25">
      <c r="A16">
        <v>20180304</v>
      </c>
      <c r="B16" s="1" t="s">
        <v>11</v>
      </c>
      <c r="C16" s="1" t="s">
        <v>15</v>
      </c>
      <c r="D16">
        <v>0</v>
      </c>
      <c r="E16">
        <v>0</v>
      </c>
      <c r="F16" s="1" t="s">
        <v>25</v>
      </c>
      <c r="G16" s="1" t="s">
        <v>32</v>
      </c>
      <c r="H16" s="1" t="s">
        <v>93</v>
      </c>
      <c r="I16" s="1"/>
      <c r="K1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20180304OAF</v>
      </c>
      <c r="L1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6" s="4" t="str">
        <f>RIGHT(Table13[[#This Row],[Date]],2)&amp;"/"&amp;RIGHT(LEFT(Table13[[#This Row],[Date]],6),2)&amp;"/"&amp;LEFT(Table13[[#This Row],[Date]],4)</f>
        <v>04/03/2018</v>
      </c>
      <c r="O16" s="5" t="str">
        <f>Table13[[#This Row],[Rollcall]]</f>
        <v>12:45</v>
      </c>
      <c r="P16" s="5" t="str">
        <f>Table13[[#This Row],[Time]]</f>
        <v>13:00</v>
      </c>
      <c r="Q1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A Foil</v>
      </c>
      <c r="T16" t="str">
        <f>IF(Table13[[#This Row],[Cancelled]]=1,"",IF(Table13[[#This Row],[SplitGender]]=2,"https://stuartmarshall87.github.io/FencingSAResults/2018/"&amp;L16,"https://stuartmarshall87.github.io/FencingSAResults/2018/"&amp;K16))</f>
        <v>https://stuartmarshall87.github.io/FencingSAResults/2018/20180304OAF</v>
      </c>
    </row>
    <row r="17" spans="1:20" x14ac:dyDescent="0.25">
      <c r="A17">
        <v>20180304</v>
      </c>
      <c r="B17" s="1" t="s">
        <v>12</v>
      </c>
      <c r="C17" s="1" t="s">
        <v>16</v>
      </c>
      <c r="D17">
        <v>0</v>
      </c>
      <c r="E17">
        <v>0</v>
      </c>
      <c r="F17" s="1" t="s">
        <v>21</v>
      </c>
      <c r="G17" s="1" t="s">
        <v>33</v>
      </c>
      <c r="H17" s="1" t="s">
        <v>93</v>
      </c>
      <c r="I17" s="1"/>
      <c r="K1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20180304VE</v>
      </c>
      <c r="L1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7" s="4" t="str">
        <f>RIGHT(Table13[[#This Row],[Date]],2)&amp;"/"&amp;RIGHT(LEFT(Table13[[#This Row],[Date]],6),2)&amp;"/"&amp;LEFT(Table13[[#This Row],[Date]],4)</f>
        <v>04/03/2018</v>
      </c>
      <c r="O17" s="5" t="str">
        <f>Table13[[#This Row],[Rollcall]]</f>
        <v>13:15</v>
      </c>
      <c r="P17" s="5" t="str">
        <f>Table13[[#This Row],[Time]]</f>
        <v>13:30</v>
      </c>
      <c r="Q1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Veteran Epee</v>
      </c>
      <c r="T17" t="str">
        <f>IF(Table13[[#This Row],[Cancelled]]=1,"",IF(Table13[[#This Row],[SplitGender]]=2,"https://stuartmarshall87.github.io/FencingSAResults/2018/"&amp;L17,"https://stuartmarshall87.github.io/FencingSAResults/2018/"&amp;K17))</f>
        <v>https://stuartmarshall87.github.io/FencingSAResults/2018/20180304VE</v>
      </c>
    </row>
    <row r="18" spans="1:20" x14ac:dyDescent="0.25">
      <c r="A18">
        <v>20180324</v>
      </c>
      <c r="B18" s="1" t="s">
        <v>53</v>
      </c>
      <c r="C18" s="1" t="s">
        <v>17</v>
      </c>
      <c r="D18">
        <v>1</v>
      </c>
      <c r="E18">
        <v>0</v>
      </c>
      <c r="F18" s="1" t="s">
        <v>22</v>
      </c>
      <c r="G18" s="1" t="s">
        <v>21</v>
      </c>
      <c r="H18" s="1" t="s">
        <v>49</v>
      </c>
      <c r="I18" s="1" t="s">
        <v>54</v>
      </c>
      <c r="K1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1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18" s="4" t="str">
        <f>RIGHT(Table13[[#This Row],[Date]],2)&amp;"/"&amp;RIGHT(LEFT(Table13[[#This Row],[Date]],6),2)&amp;"/"&amp;LEFT(Table13[[#This Row],[Date]],4)</f>
        <v>24/03/2018</v>
      </c>
      <c r="O18" s="5" t="str">
        <f>Table13[[#This Row],[Rollcall]]</f>
        <v>13:30</v>
      </c>
      <c r="P18" s="5" t="str">
        <f>Table13[[#This Row],[Time]]</f>
        <v>14:00</v>
      </c>
      <c r="Q1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Under 13 Teams Sabre</v>
      </c>
      <c r="T18" t="str">
        <f>IF(Table13[[#This Row],[Cancelled]]=1,"",IF(Table13[[#This Row],[SplitGender]]=2,"https://stuartmarshall87.github.io/FencingSAResults/2018/"&amp;L18,"https://stuartmarshall87.github.io/FencingSAResults/2018/"&amp;K18))</f>
        <v/>
      </c>
    </row>
    <row r="19" spans="1:20" x14ac:dyDescent="0.25">
      <c r="A19">
        <v>20180324</v>
      </c>
      <c r="B19" s="1" t="s">
        <v>53</v>
      </c>
      <c r="C19" s="1" t="s">
        <v>15</v>
      </c>
      <c r="D19">
        <v>0</v>
      </c>
      <c r="E19">
        <v>0</v>
      </c>
      <c r="F19" s="1" t="s">
        <v>22</v>
      </c>
      <c r="G19" s="1" t="s">
        <v>21</v>
      </c>
      <c r="H19" s="1" t="s">
        <v>49</v>
      </c>
      <c r="I19" s="1"/>
      <c r="K1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20180324U13TF</v>
      </c>
      <c r="L1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9" s="4" t="str">
        <f>RIGHT(Table13[[#This Row],[Date]],2)&amp;"/"&amp;RIGHT(LEFT(Table13[[#This Row],[Date]],6),2)&amp;"/"&amp;LEFT(Table13[[#This Row],[Date]],4)</f>
        <v>24/03/2018</v>
      </c>
      <c r="O19" s="5" t="str">
        <f>Table13[[#This Row],[Rollcall]]</f>
        <v>13:30</v>
      </c>
      <c r="P19" s="5" t="str">
        <f>Table13[[#This Row],[Time]]</f>
        <v>14:00</v>
      </c>
      <c r="Q1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Under 13 Teams Foil</v>
      </c>
      <c r="T19" t="str">
        <f>IF(Table13[[#This Row],[Cancelled]]=1,"",IF(Table13[[#This Row],[SplitGender]]=2,"https://stuartmarshall87.github.io/FencingSAResults/2018/"&amp;L19,"https://stuartmarshall87.github.io/FencingSAResults/2018/"&amp;K19))</f>
        <v>https://stuartmarshall87.github.io/FencingSAResults/2018/20180324U13TF</v>
      </c>
    </row>
    <row r="20" spans="1:20" x14ac:dyDescent="0.25">
      <c r="A20">
        <v>20180324</v>
      </c>
      <c r="B20" s="1" t="s">
        <v>53</v>
      </c>
      <c r="C20" s="1" t="s">
        <v>16</v>
      </c>
      <c r="D20">
        <v>0</v>
      </c>
      <c r="E20">
        <v>0</v>
      </c>
      <c r="F20" s="1" t="s">
        <v>48</v>
      </c>
      <c r="G20" s="1" t="s">
        <v>21</v>
      </c>
      <c r="H20" s="1" t="s">
        <v>49</v>
      </c>
      <c r="I20" s="1"/>
      <c r="K2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20180324U13TE</v>
      </c>
      <c r="L2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20" s="4" t="str">
        <f>RIGHT(Table13[[#This Row],[Date]],2)&amp;"/"&amp;RIGHT(LEFT(Table13[[#This Row],[Date]],6),2)&amp;"/"&amp;LEFT(Table13[[#This Row],[Date]],4)</f>
        <v>24/03/2018</v>
      </c>
      <c r="O20" s="5" t="str">
        <f>Table13[[#This Row],[Rollcall]]</f>
        <v>13:30</v>
      </c>
      <c r="P20" s="5" t="str">
        <f>Table13[[#This Row],[Time]]</f>
        <v>15:30</v>
      </c>
      <c r="Q2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Under 13 Teams Epee</v>
      </c>
      <c r="T20" t="str">
        <f>IF(Table13[[#This Row],[Cancelled]]=1,"",IF(Table13[[#This Row],[SplitGender]]=2,"https://stuartmarshall87.github.io/FencingSAResults/2018/"&amp;L20,"https://stuartmarshall87.github.io/FencingSAResults/2018/"&amp;K20))</f>
        <v>https://stuartmarshall87.github.io/FencingSAResults/2018/20180324U13TE</v>
      </c>
    </row>
    <row r="21" spans="1:20" x14ac:dyDescent="0.25">
      <c r="A21">
        <v>20180325</v>
      </c>
      <c r="B21" s="1" t="s">
        <v>14</v>
      </c>
      <c r="C21" s="1" t="s">
        <v>16</v>
      </c>
      <c r="D21">
        <v>0</v>
      </c>
      <c r="E21">
        <v>0</v>
      </c>
      <c r="F21" s="1" t="s">
        <v>50</v>
      </c>
      <c r="G21" s="1" t="s">
        <v>55</v>
      </c>
      <c r="H21" s="1" t="s">
        <v>49</v>
      </c>
      <c r="I21" s="1" t="s">
        <v>54</v>
      </c>
      <c r="K2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20180325U11E</v>
      </c>
      <c r="L2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21" s="4" t="str">
        <f>RIGHT(Table13[[#This Row],[Date]],2)&amp;"/"&amp;RIGHT(LEFT(Table13[[#This Row],[Date]],6),2)&amp;"/"&amp;LEFT(Table13[[#This Row],[Date]],4)</f>
        <v>25/03/2018</v>
      </c>
      <c r="O21" s="5" t="str">
        <f>Table13[[#This Row],[Rollcall]]</f>
        <v>08:30</v>
      </c>
      <c r="P21" s="5" t="str">
        <f>Table13[[#This Row],[Time]]</f>
        <v>09:00</v>
      </c>
      <c r="Q2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Under 11 Epee</v>
      </c>
      <c r="T21" t="str">
        <f>IF(Table13[[#This Row],[Cancelled]]=1,"",IF(Table13[[#This Row],[SplitGender]]=2,"https://stuartmarshall87.github.io/FencingSAResults/2018/"&amp;L21,"https://stuartmarshall87.github.io/FencingSAResults/2018/"&amp;K21))</f>
        <v>https://stuartmarshall87.github.io/FencingSAResults/2018/20180325U11E</v>
      </c>
    </row>
    <row r="22" spans="1:20" x14ac:dyDescent="0.25">
      <c r="A22">
        <v>20180325</v>
      </c>
      <c r="B22" s="1" t="s">
        <v>13</v>
      </c>
      <c r="C22" s="1" t="s">
        <v>15</v>
      </c>
      <c r="D22">
        <v>0</v>
      </c>
      <c r="E22">
        <v>1</v>
      </c>
      <c r="F22" s="1" t="s">
        <v>50</v>
      </c>
      <c r="G22" s="1" t="s">
        <v>55</v>
      </c>
      <c r="H22" s="1" t="s">
        <v>49</v>
      </c>
      <c r="I22" s="1"/>
      <c r="K2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20180325U13BF</v>
      </c>
      <c r="L2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20180325U13GF</v>
      </c>
      <c r="N22" s="4" t="str">
        <f>RIGHT(Table13[[#This Row],[Date]],2)&amp;"/"&amp;RIGHT(LEFT(Table13[[#This Row],[Date]],6),2)&amp;"/"&amp;LEFT(Table13[[#This Row],[Date]],4)</f>
        <v>25/03/2018</v>
      </c>
      <c r="O22" s="5" t="str">
        <f>Table13[[#This Row],[Rollcall]]</f>
        <v>08:30</v>
      </c>
      <c r="P22" s="5" t="str">
        <f>Table13[[#This Row],[Time]]</f>
        <v>09:00</v>
      </c>
      <c r="Q2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Mens Under 13 Foil</v>
      </c>
      <c r="T22" t="str">
        <f>IF(Table13[[#This Row],[Cancelled]]=1,"",IF(Table13[[#This Row],[SplitGender]]=2,"https://stuartmarshall87.github.io/FencingSAResults/2018/"&amp;L22,"https://stuartmarshall87.github.io/FencingSAResults/2018/"&amp;K22))</f>
        <v>https://stuartmarshall87.github.io/FencingSAResults/2018/20180325U13BF</v>
      </c>
    </row>
    <row r="23" spans="1:20" x14ac:dyDescent="0.25">
      <c r="A23">
        <v>20180325</v>
      </c>
      <c r="B23" s="1" t="s">
        <v>13</v>
      </c>
      <c r="C23" s="1" t="s">
        <v>15</v>
      </c>
      <c r="D23">
        <v>0</v>
      </c>
      <c r="E23">
        <v>2</v>
      </c>
      <c r="F23" s="1" t="s">
        <v>50</v>
      </c>
      <c r="G23" s="1" t="s">
        <v>55</v>
      </c>
      <c r="H23" s="1" t="s">
        <v>49</v>
      </c>
      <c r="I23" s="1"/>
      <c r="K2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20180325U13F</v>
      </c>
      <c r="L2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20180325U13GF</v>
      </c>
      <c r="N23" s="4" t="str">
        <f>RIGHT(Table13[[#This Row],[Date]],2)&amp;"/"&amp;RIGHT(LEFT(Table13[[#This Row],[Date]],6),2)&amp;"/"&amp;LEFT(Table13[[#This Row],[Date]],4)</f>
        <v>25/03/2018</v>
      </c>
      <c r="O23" s="5" t="str">
        <f>Table13[[#This Row],[Rollcall]]</f>
        <v>08:30</v>
      </c>
      <c r="P23" s="5" t="str">
        <f>Table13[[#This Row],[Time]]</f>
        <v>09:00</v>
      </c>
      <c r="Q2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Womens Under 13 Foil</v>
      </c>
      <c r="T23" t="str">
        <f>IF(Table13[[#This Row],[Cancelled]]=1,"",IF(Table13[[#This Row],[SplitGender]]=2,"https://stuartmarshall87.github.io/FencingSAResults/2018/"&amp;L23,"https://stuartmarshall87.github.io/FencingSAResults/2018/"&amp;K23))</f>
        <v>https://stuartmarshall87.github.io/FencingSAResults/2018/20180325U13GF</v>
      </c>
    </row>
    <row r="24" spans="1:20" x14ac:dyDescent="0.25">
      <c r="A24">
        <v>20180325</v>
      </c>
      <c r="B24" s="1" t="s">
        <v>51</v>
      </c>
      <c r="C24" s="1" t="s">
        <v>15</v>
      </c>
      <c r="D24">
        <v>0</v>
      </c>
      <c r="E24">
        <v>0</v>
      </c>
      <c r="F24" s="1" t="s">
        <v>52</v>
      </c>
      <c r="G24" s="1" t="s">
        <v>18</v>
      </c>
      <c r="H24" s="1" t="s">
        <v>49</v>
      </c>
      <c r="I24" s="1"/>
      <c r="K2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20180325U9F</v>
      </c>
      <c r="L2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24" s="4" t="str">
        <f>RIGHT(Table13[[#This Row],[Date]],2)&amp;"/"&amp;RIGHT(LEFT(Table13[[#This Row],[Date]],6),2)&amp;"/"&amp;LEFT(Table13[[#This Row],[Date]],4)</f>
        <v>25/03/2018</v>
      </c>
      <c r="O24" s="5" t="str">
        <f>Table13[[#This Row],[Rollcall]]</f>
        <v>10:00</v>
      </c>
      <c r="P24" s="5" t="str">
        <f>Table13[[#This Row],[Time]]</f>
        <v>10:30</v>
      </c>
      <c r="Q2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Under 9 Foil</v>
      </c>
      <c r="T24" t="str">
        <f>IF(Table13[[#This Row],[Cancelled]]=1,"",IF(Table13[[#This Row],[SplitGender]]=2,"https://stuartmarshall87.github.io/FencingSAResults/2018/"&amp;L24,"https://stuartmarshall87.github.io/FencingSAResults/2018/"&amp;K24))</f>
        <v>https://stuartmarshall87.github.io/FencingSAResults/2018/20180325U9F</v>
      </c>
    </row>
    <row r="25" spans="1:20" x14ac:dyDescent="0.25">
      <c r="A25">
        <v>20180325</v>
      </c>
      <c r="B25" s="1" t="s">
        <v>13</v>
      </c>
      <c r="C25" s="1" t="s">
        <v>17</v>
      </c>
      <c r="D25">
        <v>0</v>
      </c>
      <c r="E25">
        <v>0</v>
      </c>
      <c r="F25" s="1" t="s">
        <v>25</v>
      </c>
      <c r="G25" s="1" t="s">
        <v>56</v>
      </c>
      <c r="H25" s="1" t="s">
        <v>49</v>
      </c>
      <c r="I25" s="1"/>
      <c r="K2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20180325U13S</v>
      </c>
      <c r="L2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25" s="4" t="str">
        <f>RIGHT(Table13[[#This Row],[Date]],2)&amp;"/"&amp;RIGHT(LEFT(Table13[[#This Row],[Date]],6),2)&amp;"/"&amp;LEFT(Table13[[#This Row],[Date]],4)</f>
        <v>25/03/2018</v>
      </c>
      <c r="O25" s="5" t="str">
        <f>Table13[[#This Row],[Rollcall]]</f>
        <v>12:30</v>
      </c>
      <c r="P25" s="5" t="str">
        <f>Table13[[#This Row],[Time]]</f>
        <v>13:00</v>
      </c>
      <c r="Q2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Under 13 Sabre</v>
      </c>
      <c r="T25" t="str">
        <f>IF(Table13[[#This Row],[Cancelled]]=1,"",IF(Table13[[#This Row],[SplitGender]]=2,"https://stuartmarshall87.github.io/FencingSAResults/2018/"&amp;L25,"https://stuartmarshall87.github.io/FencingSAResults/2018/"&amp;K25))</f>
        <v>https://stuartmarshall87.github.io/FencingSAResults/2018/20180325U13S</v>
      </c>
    </row>
    <row r="26" spans="1:20" x14ac:dyDescent="0.25">
      <c r="A26">
        <v>20180325</v>
      </c>
      <c r="B26" s="1" t="s">
        <v>14</v>
      </c>
      <c r="C26" s="1" t="s">
        <v>15</v>
      </c>
      <c r="D26">
        <v>0</v>
      </c>
      <c r="E26">
        <v>0</v>
      </c>
      <c r="F26" s="1" t="s">
        <v>22</v>
      </c>
      <c r="G26" s="1" t="s">
        <v>21</v>
      </c>
      <c r="H26" s="1" t="s">
        <v>49</v>
      </c>
      <c r="I26" s="1"/>
      <c r="K2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20180325U11F</v>
      </c>
      <c r="L2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26" s="4" t="str">
        <f>RIGHT(Table13[[#This Row],[Date]],2)&amp;"/"&amp;RIGHT(LEFT(Table13[[#This Row],[Date]],6),2)&amp;"/"&amp;LEFT(Table13[[#This Row],[Date]],4)</f>
        <v>25/03/2018</v>
      </c>
      <c r="O26" s="5" t="str">
        <f>Table13[[#This Row],[Rollcall]]</f>
        <v>13:30</v>
      </c>
      <c r="P26" s="5" t="str">
        <f>Table13[[#This Row],[Time]]</f>
        <v>14:00</v>
      </c>
      <c r="Q2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Under 11 Foil</v>
      </c>
      <c r="T26" t="str">
        <f>IF(Table13[[#This Row],[Cancelled]]=1,"",IF(Table13[[#This Row],[SplitGender]]=2,"https://stuartmarshall87.github.io/FencingSAResults/2018/"&amp;L26,"https://stuartmarshall87.github.io/FencingSAResults/2018/"&amp;K26))</f>
        <v>https://stuartmarshall87.github.io/FencingSAResults/2018/20180325U11F</v>
      </c>
    </row>
    <row r="27" spans="1:20" x14ac:dyDescent="0.25">
      <c r="A27">
        <v>20180325</v>
      </c>
      <c r="B27" s="1" t="s">
        <v>13</v>
      </c>
      <c r="C27" s="1" t="s">
        <v>16</v>
      </c>
      <c r="D27">
        <v>0</v>
      </c>
      <c r="E27">
        <v>1</v>
      </c>
      <c r="F27" s="1" t="s">
        <v>22</v>
      </c>
      <c r="G27" s="1" t="s">
        <v>21</v>
      </c>
      <c r="H27" s="1" t="s">
        <v>49</v>
      </c>
      <c r="I27" s="1"/>
      <c r="K2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20180325U13BE</v>
      </c>
      <c r="L2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20180325U13GE</v>
      </c>
      <c r="N27" s="4" t="str">
        <f>RIGHT(Table13[[#This Row],[Date]],2)&amp;"/"&amp;RIGHT(LEFT(Table13[[#This Row],[Date]],6),2)&amp;"/"&amp;LEFT(Table13[[#This Row],[Date]],4)</f>
        <v>25/03/2018</v>
      </c>
      <c r="O27" s="5" t="str">
        <f>Table13[[#This Row],[Rollcall]]</f>
        <v>13:30</v>
      </c>
      <c r="P27" s="5" t="str">
        <f>Table13[[#This Row],[Time]]</f>
        <v>14:00</v>
      </c>
      <c r="Q2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Mens Under 13 Epee</v>
      </c>
      <c r="T27" t="str">
        <f>IF(Table13[[#This Row],[Cancelled]]=1,"",IF(Table13[[#This Row],[SplitGender]]=2,"https://stuartmarshall87.github.io/FencingSAResults/2018/"&amp;L27,"https://stuartmarshall87.github.io/FencingSAResults/2018/"&amp;K27))</f>
        <v>https://stuartmarshall87.github.io/FencingSAResults/2018/20180325U13BE</v>
      </c>
    </row>
    <row r="28" spans="1:20" x14ac:dyDescent="0.25">
      <c r="A28">
        <v>20180325</v>
      </c>
      <c r="B28" s="1" t="s">
        <v>13</v>
      </c>
      <c r="C28" s="1" t="s">
        <v>16</v>
      </c>
      <c r="D28">
        <v>0</v>
      </c>
      <c r="E28">
        <v>2</v>
      </c>
      <c r="F28" s="1" t="s">
        <v>22</v>
      </c>
      <c r="G28" s="1" t="s">
        <v>21</v>
      </c>
      <c r="H28" s="1" t="s">
        <v>49</v>
      </c>
      <c r="I28" s="1"/>
      <c r="K2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20180325U13E</v>
      </c>
      <c r="L2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20180325U13GE</v>
      </c>
      <c r="N28" s="4" t="str">
        <f>RIGHT(Table13[[#This Row],[Date]],2)&amp;"/"&amp;RIGHT(LEFT(Table13[[#This Row],[Date]],6),2)&amp;"/"&amp;LEFT(Table13[[#This Row],[Date]],4)</f>
        <v>25/03/2018</v>
      </c>
      <c r="O28" s="5" t="str">
        <f>Table13[[#This Row],[Rollcall]]</f>
        <v>13:30</v>
      </c>
      <c r="P28" s="5" t="str">
        <f>Table13[[#This Row],[Time]]</f>
        <v>14:00</v>
      </c>
      <c r="Q2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Future Champions Cup Womens Under 13 Epee</v>
      </c>
      <c r="T28" t="str">
        <f>IF(Table13[[#This Row],[Cancelled]]=1,"",IF(Table13[[#This Row],[SplitGender]]=2,"https://stuartmarshall87.github.io/FencingSAResults/2018/"&amp;L28,"https://stuartmarshall87.github.io/FencingSAResults/2018/"&amp;K28))</f>
        <v>https://stuartmarshall87.github.io/FencingSAResults/2018/20180325U13GE</v>
      </c>
    </row>
    <row r="29" spans="1:20" x14ac:dyDescent="0.25">
      <c r="A29">
        <v>20180408</v>
      </c>
      <c r="B29" s="1" t="s">
        <v>11</v>
      </c>
      <c r="C29" s="1" t="s">
        <v>16</v>
      </c>
      <c r="D29">
        <v>0</v>
      </c>
      <c r="E29">
        <v>1</v>
      </c>
      <c r="F29" s="1" t="s">
        <v>18</v>
      </c>
      <c r="G29" s="1" t="s">
        <v>28</v>
      </c>
      <c r="H29" s="1" t="s">
        <v>93</v>
      </c>
      <c r="I29" s="1" t="s">
        <v>44</v>
      </c>
      <c r="K2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20180408OAME</v>
      </c>
      <c r="L2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20180408OAWE</v>
      </c>
      <c r="N29" s="4" t="str">
        <f>RIGHT(Table13[[#This Row],[Date]],2)&amp;"/"&amp;RIGHT(LEFT(Table13[[#This Row],[Date]],6),2)&amp;"/"&amp;LEFT(Table13[[#This Row],[Date]],4)</f>
        <v>08/04/2018</v>
      </c>
      <c r="O29" s="5" t="str">
        <f>Table13[[#This Row],[Rollcall]]</f>
        <v>09:45</v>
      </c>
      <c r="P29" s="5" t="str">
        <f>Table13[[#This Row],[Time]]</f>
        <v>10:00</v>
      </c>
      <c r="Q2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Open A Epee</v>
      </c>
      <c r="T29" t="str">
        <f>IF(Table13[[#This Row],[Cancelled]]=1,"",IF(Table13[[#This Row],[SplitGender]]=2,"https://stuartmarshall87.github.io/FencingSAResults/2018/"&amp;L29,"https://stuartmarshall87.github.io/FencingSAResults/2018/"&amp;K29))</f>
        <v>https://stuartmarshall87.github.io/FencingSAResults/2018/20180408OAME</v>
      </c>
    </row>
    <row r="30" spans="1:20" x14ac:dyDescent="0.25">
      <c r="A30">
        <v>20180408</v>
      </c>
      <c r="B30" s="1" t="s">
        <v>11</v>
      </c>
      <c r="C30" s="1" t="s">
        <v>16</v>
      </c>
      <c r="D30">
        <v>0</v>
      </c>
      <c r="E30">
        <v>2</v>
      </c>
      <c r="F30" s="1" t="s">
        <v>18</v>
      </c>
      <c r="G30" s="1" t="s">
        <v>28</v>
      </c>
      <c r="H30" s="1" t="s">
        <v>93</v>
      </c>
      <c r="I30" s="1"/>
      <c r="K3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20180408OAE</v>
      </c>
      <c r="L3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20180408OAWE</v>
      </c>
      <c r="N30" s="4" t="str">
        <f>RIGHT(Table13[[#This Row],[Date]],2)&amp;"/"&amp;RIGHT(LEFT(Table13[[#This Row],[Date]],6),2)&amp;"/"&amp;LEFT(Table13[[#This Row],[Date]],4)</f>
        <v>08/04/2018</v>
      </c>
      <c r="O30" s="5" t="str">
        <f>Table13[[#This Row],[Rollcall]]</f>
        <v>09:45</v>
      </c>
      <c r="P30" s="5" t="str">
        <f>Table13[[#This Row],[Time]]</f>
        <v>10:00</v>
      </c>
      <c r="Q3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Open A Epee</v>
      </c>
      <c r="T30" t="str">
        <f>IF(Table13[[#This Row],[Cancelled]]=1,"",IF(Table13[[#This Row],[SplitGender]]=2,"https://stuartmarshall87.github.io/FencingSAResults/2018/"&amp;L30,"https://stuartmarshall87.github.io/FencingSAResults/2018/"&amp;K30))</f>
        <v>https://stuartmarshall87.github.io/FencingSAResults/2018/20180408OAWE</v>
      </c>
    </row>
    <row r="31" spans="1:20" x14ac:dyDescent="0.25">
      <c r="A31">
        <v>20180408</v>
      </c>
      <c r="B31" s="1" t="s">
        <v>11</v>
      </c>
      <c r="C31" s="1" t="s">
        <v>17</v>
      </c>
      <c r="D31">
        <v>0</v>
      </c>
      <c r="E31">
        <v>1</v>
      </c>
      <c r="F31" s="1" t="s">
        <v>24</v>
      </c>
      <c r="G31" s="1" t="s">
        <v>30</v>
      </c>
      <c r="H31" s="1" t="s">
        <v>93</v>
      </c>
      <c r="I31" s="1"/>
      <c r="K3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20180408OAMS</v>
      </c>
      <c r="L3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20180408OAWS</v>
      </c>
      <c r="N31" s="4" t="str">
        <f>RIGHT(Table13[[#This Row],[Date]],2)&amp;"/"&amp;RIGHT(LEFT(Table13[[#This Row],[Date]],6),2)&amp;"/"&amp;LEFT(Table13[[#This Row],[Date]],4)</f>
        <v>08/04/2018</v>
      </c>
      <c r="O31" s="5" t="str">
        <f>Table13[[#This Row],[Rollcall]]</f>
        <v>11:15</v>
      </c>
      <c r="P31" s="5" t="str">
        <f>Table13[[#This Row],[Time]]</f>
        <v>11:30</v>
      </c>
      <c r="Q3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Open A Sabre</v>
      </c>
      <c r="T31" t="str">
        <f>IF(Table13[[#This Row],[Cancelled]]=1,"",IF(Table13[[#This Row],[SplitGender]]=2,"https://stuartmarshall87.github.io/FencingSAResults/2018/"&amp;L31,"https://stuartmarshall87.github.io/FencingSAResults/2018/"&amp;K31))</f>
        <v>https://stuartmarshall87.github.io/FencingSAResults/2018/20180408OAMS</v>
      </c>
    </row>
    <row r="32" spans="1:20" x14ac:dyDescent="0.25">
      <c r="A32">
        <v>20180408</v>
      </c>
      <c r="B32" s="1" t="s">
        <v>11</v>
      </c>
      <c r="C32" s="1" t="s">
        <v>17</v>
      </c>
      <c r="D32">
        <v>0</v>
      </c>
      <c r="E32">
        <v>2</v>
      </c>
      <c r="F32" s="1" t="s">
        <v>24</v>
      </c>
      <c r="G32" s="1" t="s">
        <v>30</v>
      </c>
      <c r="H32" s="1" t="s">
        <v>93</v>
      </c>
      <c r="I32" s="1"/>
      <c r="K3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20180408OAS</v>
      </c>
      <c r="L3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20180408OAWS</v>
      </c>
      <c r="N32" s="4" t="str">
        <f>RIGHT(Table13[[#This Row],[Date]],2)&amp;"/"&amp;RIGHT(LEFT(Table13[[#This Row],[Date]],6),2)&amp;"/"&amp;LEFT(Table13[[#This Row],[Date]],4)</f>
        <v>08/04/2018</v>
      </c>
      <c r="O32" s="5" t="str">
        <f>Table13[[#This Row],[Rollcall]]</f>
        <v>11:15</v>
      </c>
      <c r="P32" s="5" t="str">
        <f>Table13[[#This Row],[Time]]</f>
        <v>11:30</v>
      </c>
      <c r="Q3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Open A Sabre</v>
      </c>
      <c r="T32" t="str">
        <f>IF(Table13[[#This Row],[Cancelled]]=1,"",IF(Table13[[#This Row],[SplitGender]]=2,"https://stuartmarshall87.github.io/FencingSAResults/2018/"&amp;L32,"https://stuartmarshall87.github.io/FencingSAResults/2018/"&amp;K32))</f>
        <v>https://stuartmarshall87.github.io/FencingSAResults/2018/20180408OAWS</v>
      </c>
    </row>
    <row r="33" spans="1:20" x14ac:dyDescent="0.25">
      <c r="A33">
        <v>20180408</v>
      </c>
      <c r="B33" s="1" t="s">
        <v>11</v>
      </c>
      <c r="C33" s="1" t="s">
        <v>15</v>
      </c>
      <c r="D33">
        <v>0</v>
      </c>
      <c r="E33">
        <v>0</v>
      </c>
      <c r="F33" s="1" t="s">
        <v>25</v>
      </c>
      <c r="G33" s="1" t="s">
        <v>32</v>
      </c>
      <c r="H33" s="1" t="s">
        <v>93</v>
      </c>
      <c r="I33" s="1"/>
      <c r="K3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20180408OAF</v>
      </c>
      <c r="L3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33" s="4" t="str">
        <f>RIGHT(Table13[[#This Row],[Date]],2)&amp;"/"&amp;RIGHT(LEFT(Table13[[#This Row],[Date]],6),2)&amp;"/"&amp;LEFT(Table13[[#This Row],[Date]],4)</f>
        <v>08/04/2018</v>
      </c>
      <c r="O33" s="5" t="str">
        <f>Table13[[#This Row],[Rollcall]]</f>
        <v>12:45</v>
      </c>
      <c r="P33" s="5" t="str">
        <f>Table13[[#This Row],[Time]]</f>
        <v>13:00</v>
      </c>
      <c r="Q3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A Foil</v>
      </c>
      <c r="T33" t="str">
        <f>IF(Table13[[#This Row],[Cancelled]]=1,"",IF(Table13[[#This Row],[SplitGender]]=2,"https://stuartmarshall87.github.io/FencingSAResults/2018/"&amp;L33,"https://stuartmarshall87.github.io/FencingSAResults/2018/"&amp;K33))</f>
        <v>https://stuartmarshall87.github.io/FencingSAResults/2018/20180408OAF</v>
      </c>
    </row>
    <row r="34" spans="1:20" x14ac:dyDescent="0.25">
      <c r="A34">
        <v>20180408</v>
      </c>
      <c r="B34" s="1" t="s">
        <v>12</v>
      </c>
      <c r="C34" s="1" t="s">
        <v>16</v>
      </c>
      <c r="D34">
        <v>0</v>
      </c>
      <c r="E34">
        <v>1</v>
      </c>
      <c r="F34" s="1" t="s">
        <v>21</v>
      </c>
      <c r="G34" s="1" t="s">
        <v>33</v>
      </c>
      <c r="H34" s="1" t="s">
        <v>93</v>
      </c>
      <c r="I34" s="1"/>
      <c r="K3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20180408VME</v>
      </c>
      <c r="L3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20180408VWE</v>
      </c>
      <c r="N34" s="4" t="str">
        <f>RIGHT(Table13[[#This Row],[Date]],2)&amp;"/"&amp;RIGHT(LEFT(Table13[[#This Row],[Date]],6),2)&amp;"/"&amp;LEFT(Table13[[#This Row],[Date]],4)</f>
        <v>08/04/2018</v>
      </c>
      <c r="O34" s="5" t="str">
        <f>Table13[[#This Row],[Rollcall]]</f>
        <v>13:15</v>
      </c>
      <c r="P34" s="5" t="str">
        <f>Table13[[#This Row],[Time]]</f>
        <v>13:30</v>
      </c>
      <c r="Q3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Veteran Epee</v>
      </c>
      <c r="T34" t="str">
        <f>IF(Table13[[#This Row],[Cancelled]]=1,"",IF(Table13[[#This Row],[SplitGender]]=2,"https://stuartmarshall87.github.io/FencingSAResults/2018/"&amp;L34,"https://stuartmarshall87.github.io/FencingSAResults/2018/"&amp;K34))</f>
        <v>https://stuartmarshall87.github.io/FencingSAResults/2018/20180408VME</v>
      </c>
    </row>
    <row r="35" spans="1:20" x14ac:dyDescent="0.25">
      <c r="A35">
        <v>20180408</v>
      </c>
      <c r="B35" s="1" t="s">
        <v>12</v>
      </c>
      <c r="C35" s="1" t="s">
        <v>16</v>
      </c>
      <c r="D35">
        <v>0</v>
      </c>
      <c r="E35">
        <v>2</v>
      </c>
      <c r="F35" s="1" t="s">
        <v>21</v>
      </c>
      <c r="G35" s="1" t="s">
        <v>33</v>
      </c>
      <c r="H35" s="1" t="s">
        <v>93</v>
      </c>
      <c r="I35" s="1"/>
      <c r="K3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20180408VE</v>
      </c>
      <c r="L3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20180408VWE</v>
      </c>
      <c r="N35" s="4" t="str">
        <f>RIGHT(Table13[[#This Row],[Date]],2)&amp;"/"&amp;RIGHT(LEFT(Table13[[#This Row],[Date]],6),2)&amp;"/"&amp;LEFT(Table13[[#This Row],[Date]],4)</f>
        <v>08/04/2018</v>
      </c>
      <c r="O35" s="5" t="str">
        <f>Table13[[#This Row],[Rollcall]]</f>
        <v>13:15</v>
      </c>
      <c r="P35" s="5" t="str">
        <f>Table13[[#This Row],[Time]]</f>
        <v>13:30</v>
      </c>
      <c r="Q3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Veteran Epee</v>
      </c>
      <c r="T35" t="str">
        <f>IF(Table13[[#This Row],[Cancelled]]=1,"",IF(Table13[[#This Row],[SplitGender]]=2,"https://stuartmarshall87.github.io/FencingSAResults/2018/"&amp;L35,"https://stuartmarshall87.github.io/FencingSAResults/2018/"&amp;K35))</f>
        <v>https://stuartmarshall87.github.io/FencingSAResults/2018/20180408VWE</v>
      </c>
    </row>
    <row r="36" spans="1:20" x14ac:dyDescent="0.25">
      <c r="A36">
        <v>20180520</v>
      </c>
      <c r="B36" s="1" t="s">
        <v>7</v>
      </c>
      <c r="C36" s="1" t="s">
        <v>15</v>
      </c>
      <c r="D36">
        <v>1</v>
      </c>
      <c r="E36">
        <v>0</v>
      </c>
      <c r="F36" s="1" t="s">
        <v>18</v>
      </c>
      <c r="G36" s="1" t="s">
        <v>28</v>
      </c>
      <c r="H36" s="1" t="s">
        <v>93</v>
      </c>
      <c r="I36" s="1" t="s">
        <v>45</v>
      </c>
      <c r="K3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3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36" s="4" t="str">
        <f>RIGHT(Table13[[#This Row],[Date]],2)&amp;"/"&amp;RIGHT(LEFT(Table13[[#This Row],[Date]],6),2)&amp;"/"&amp;LEFT(Table13[[#This Row],[Date]],4)</f>
        <v>20/05/2018</v>
      </c>
      <c r="O36" s="5" t="str">
        <f>Table13[[#This Row],[Rollcall]]</f>
        <v>09:45</v>
      </c>
      <c r="P36" s="5" t="str">
        <f>Table13[[#This Row],[Time]]</f>
        <v>10:00</v>
      </c>
      <c r="Q3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A Foil</v>
      </c>
      <c r="T36" t="str">
        <f>IF(Table13[[#This Row],[Cancelled]]=1,"",IF(Table13[[#This Row],[SplitGender]]=2,"https://stuartmarshall87.github.io/FencingSAResults/2018/"&amp;L36,"https://stuartmarshall87.github.io/FencingSAResults/2018/"&amp;K36))</f>
        <v/>
      </c>
    </row>
    <row r="37" spans="1:20" x14ac:dyDescent="0.25">
      <c r="A37">
        <v>20180520</v>
      </c>
      <c r="B37" s="1" t="s">
        <v>8</v>
      </c>
      <c r="C37" s="1" t="s">
        <v>16</v>
      </c>
      <c r="D37">
        <v>0</v>
      </c>
      <c r="E37">
        <v>0</v>
      </c>
      <c r="F37" s="1" t="s">
        <v>19</v>
      </c>
      <c r="G37" s="1" t="s">
        <v>29</v>
      </c>
      <c r="H37" s="1" t="s">
        <v>93</v>
      </c>
      <c r="I37" s="1"/>
      <c r="K3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20180520OBE</v>
      </c>
      <c r="L3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37" s="4" t="str">
        <f>RIGHT(Table13[[#This Row],[Date]],2)&amp;"/"&amp;RIGHT(LEFT(Table13[[#This Row],[Date]],6),2)&amp;"/"&amp;LEFT(Table13[[#This Row],[Date]],4)</f>
        <v>20/05/2018</v>
      </c>
      <c r="O37" s="5" t="str">
        <f>Table13[[#This Row],[Rollcall]]</f>
        <v>10:45</v>
      </c>
      <c r="P37" s="5" t="str">
        <f>Table13[[#This Row],[Time]]</f>
        <v>11:00</v>
      </c>
      <c r="Q3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B Epee</v>
      </c>
      <c r="T37" t="str">
        <f>IF(Table13[[#This Row],[Cancelled]]=1,"",IF(Table13[[#This Row],[SplitGender]]=2,"https://stuartmarshall87.github.io/FencingSAResults/2018/"&amp;L37,"https://stuartmarshall87.github.io/FencingSAResults/2018/"&amp;K37))</f>
        <v>https://stuartmarshall87.github.io/FencingSAResults/2018/20180520OBE</v>
      </c>
    </row>
    <row r="38" spans="1:20" x14ac:dyDescent="0.25">
      <c r="A38">
        <v>20180520</v>
      </c>
      <c r="B38" s="1" t="s">
        <v>7</v>
      </c>
      <c r="C38" s="1" t="s">
        <v>17</v>
      </c>
      <c r="D38">
        <v>0</v>
      </c>
      <c r="E38">
        <v>0</v>
      </c>
      <c r="F38" s="1" t="s">
        <v>20</v>
      </c>
      <c r="G38" s="1" t="s">
        <v>31</v>
      </c>
      <c r="H38" s="1" t="s">
        <v>93</v>
      </c>
      <c r="I38" s="1"/>
      <c r="K3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20180520CAS</v>
      </c>
      <c r="L3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38" s="4" t="str">
        <f>RIGHT(Table13[[#This Row],[Date]],2)&amp;"/"&amp;RIGHT(LEFT(Table13[[#This Row],[Date]],6),2)&amp;"/"&amp;LEFT(Table13[[#This Row],[Date]],4)</f>
        <v>20/05/2018</v>
      </c>
      <c r="O38" s="5" t="str">
        <f>Table13[[#This Row],[Rollcall]]</f>
        <v>11:45</v>
      </c>
      <c r="P38" s="5" t="str">
        <f>Table13[[#This Row],[Time]]</f>
        <v>12:00</v>
      </c>
      <c r="Q3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A Sabre</v>
      </c>
      <c r="T38" t="str">
        <f>IF(Table13[[#This Row],[Cancelled]]=1,"",IF(Table13[[#This Row],[SplitGender]]=2,"https://stuartmarshall87.github.io/FencingSAResults/2018/"&amp;L38,"https://stuartmarshall87.github.io/FencingSAResults/2018/"&amp;K38))</f>
        <v>https://stuartmarshall87.github.io/FencingSAResults/2018/20180520CAS</v>
      </c>
    </row>
    <row r="39" spans="1:20" x14ac:dyDescent="0.25">
      <c r="A39">
        <v>20180520</v>
      </c>
      <c r="B39" s="1" t="s">
        <v>7</v>
      </c>
      <c r="C39" s="1" t="s">
        <v>16</v>
      </c>
      <c r="D39">
        <v>0</v>
      </c>
      <c r="E39">
        <v>0</v>
      </c>
      <c r="F39" s="1" t="s">
        <v>21</v>
      </c>
      <c r="G39" s="1" t="s">
        <v>33</v>
      </c>
      <c r="H39" s="1" t="s">
        <v>93</v>
      </c>
      <c r="I39" s="1"/>
      <c r="K3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20180520CAE</v>
      </c>
      <c r="L3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39" s="4" t="str">
        <f>RIGHT(Table13[[#This Row],[Date]],2)&amp;"/"&amp;RIGHT(LEFT(Table13[[#This Row],[Date]],6),2)&amp;"/"&amp;LEFT(Table13[[#This Row],[Date]],4)</f>
        <v>20/05/2018</v>
      </c>
      <c r="O39" s="5" t="str">
        <f>Table13[[#This Row],[Rollcall]]</f>
        <v>13:15</v>
      </c>
      <c r="P39" s="5" t="str">
        <f>Table13[[#This Row],[Time]]</f>
        <v>13:30</v>
      </c>
      <c r="Q3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A Epee</v>
      </c>
      <c r="T39" t="str">
        <f>IF(Table13[[#This Row],[Cancelled]]=1,"",IF(Table13[[#This Row],[SplitGender]]=2,"https://stuartmarshall87.github.io/FencingSAResults/2018/"&amp;L39,"https://stuartmarshall87.github.io/FencingSAResults/2018/"&amp;K39))</f>
        <v>https://stuartmarshall87.github.io/FencingSAResults/2018/20180520CAE</v>
      </c>
    </row>
    <row r="40" spans="1:20" x14ac:dyDescent="0.25">
      <c r="A40">
        <v>20180520</v>
      </c>
      <c r="B40" s="1" t="s">
        <v>8</v>
      </c>
      <c r="C40" s="1" t="s">
        <v>15</v>
      </c>
      <c r="D40">
        <v>1</v>
      </c>
      <c r="E40">
        <v>0</v>
      </c>
      <c r="F40" s="1" t="s">
        <v>22</v>
      </c>
      <c r="G40" s="1" t="s">
        <v>34</v>
      </c>
      <c r="H40" s="1" t="s">
        <v>93</v>
      </c>
      <c r="I40" s="1"/>
      <c r="K4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4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40" s="4" t="str">
        <f>RIGHT(Table13[[#This Row],[Date]],2)&amp;"/"&amp;RIGHT(LEFT(Table13[[#This Row],[Date]],6),2)&amp;"/"&amp;LEFT(Table13[[#This Row],[Date]],4)</f>
        <v>20/05/2018</v>
      </c>
      <c r="O40" s="5" t="str">
        <f>Table13[[#This Row],[Rollcall]]</f>
        <v>13:45</v>
      </c>
      <c r="P40" s="5" t="str">
        <f>Table13[[#This Row],[Time]]</f>
        <v>14:00</v>
      </c>
      <c r="Q4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B Foil</v>
      </c>
      <c r="T40" t="str">
        <f>IF(Table13[[#This Row],[Cancelled]]=1,"",IF(Table13[[#This Row],[SplitGender]]=2,"https://stuartmarshall87.github.io/FencingSAResults/2018/"&amp;L40,"https://stuartmarshall87.github.io/FencingSAResults/2018/"&amp;K40))</f>
        <v/>
      </c>
    </row>
    <row r="41" spans="1:20" x14ac:dyDescent="0.25">
      <c r="A41">
        <v>20180520</v>
      </c>
      <c r="B41" s="1" t="s">
        <v>8</v>
      </c>
      <c r="C41" s="1" t="s">
        <v>17</v>
      </c>
      <c r="D41">
        <v>0</v>
      </c>
      <c r="E41">
        <v>0</v>
      </c>
      <c r="F41" s="1" t="s">
        <v>23</v>
      </c>
      <c r="G41" s="1" t="s">
        <v>35</v>
      </c>
      <c r="H41" s="1" t="s">
        <v>93</v>
      </c>
      <c r="I41" s="1"/>
      <c r="K4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20180520OBS</v>
      </c>
      <c r="L4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41" s="4" t="str">
        <f>RIGHT(Table13[[#This Row],[Date]],2)&amp;"/"&amp;RIGHT(LEFT(Table13[[#This Row],[Date]],6),2)&amp;"/"&amp;LEFT(Table13[[#This Row],[Date]],4)</f>
        <v>20/05/2018</v>
      </c>
      <c r="O41" s="5" t="str">
        <f>Table13[[#This Row],[Rollcall]]</f>
        <v>14:15</v>
      </c>
      <c r="P41" s="5" t="str">
        <f>Table13[[#This Row],[Time]]</f>
        <v>14:30</v>
      </c>
      <c r="Q4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B Sabre</v>
      </c>
      <c r="T41" t="str">
        <f>IF(Table13[[#This Row],[Cancelled]]=1,"",IF(Table13[[#This Row],[SplitGender]]=2,"https://stuartmarshall87.github.io/FencingSAResults/2018/"&amp;L41,"https://stuartmarshall87.github.io/FencingSAResults/2018/"&amp;K41))</f>
        <v>https://stuartmarshall87.github.io/FencingSAResults/2018/20180520OBS</v>
      </c>
    </row>
    <row r="42" spans="1:20" x14ac:dyDescent="0.25">
      <c r="A42">
        <v>20180527</v>
      </c>
      <c r="B42" s="1" t="s">
        <v>11</v>
      </c>
      <c r="C42" s="1" t="s">
        <v>16</v>
      </c>
      <c r="D42">
        <v>0</v>
      </c>
      <c r="E42">
        <v>1</v>
      </c>
      <c r="F42" s="1" t="s">
        <v>18</v>
      </c>
      <c r="G42" s="1" t="s">
        <v>28</v>
      </c>
      <c r="H42" s="1" t="s">
        <v>36</v>
      </c>
      <c r="I42" s="1" t="s">
        <v>47</v>
      </c>
      <c r="K4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20180527OAME</v>
      </c>
      <c r="L4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20180527OAWE</v>
      </c>
      <c r="N42" s="4" t="str">
        <f>RIGHT(Table13[[#This Row],[Date]],2)&amp;"/"&amp;RIGHT(LEFT(Table13[[#This Row],[Date]],6),2)&amp;"/"&amp;LEFT(Table13[[#This Row],[Date]],4)</f>
        <v>27/05/2018</v>
      </c>
      <c r="O42" s="5" t="str">
        <f>Table13[[#This Row],[Rollcall]]</f>
        <v>09:45</v>
      </c>
      <c r="P42" s="5" t="str">
        <f>Table13[[#This Row],[Time]]</f>
        <v>10:00</v>
      </c>
      <c r="Q4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Bruce Kneale Mens Open A Epee</v>
      </c>
      <c r="T42" t="str">
        <f>IF(Table13[[#This Row],[Cancelled]]=1,"",IF(Table13[[#This Row],[SplitGender]]=2,"https://stuartmarshall87.github.io/FencingSAResults/2018/"&amp;L42,"https://stuartmarshall87.github.io/FencingSAResults/2018/"&amp;K42))</f>
        <v>https://stuartmarshall87.github.io/FencingSAResults/2018/20180527OAME</v>
      </c>
    </row>
    <row r="43" spans="1:20" x14ac:dyDescent="0.25">
      <c r="A43">
        <v>20180527</v>
      </c>
      <c r="B43" s="1" t="s">
        <v>11</v>
      </c>
      <c r="C43" s="1" t="s">
        <v>16</v>
      </c>
      <c r="D43">
        <v>0</v>
      </c>
      <c r="E43">
        <v>2</v>
      </c>
      <c r="F43" s="1" t="s">
        <v>18</v>
      </c>
      <c r="G43" s="1" t="s">
        <v>28</v>
      </c>
      <c r="H43" s="1" t="s">
        <v>36</v>
      </c>
      <c r="I43" s="1"/>
      <c r="K4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20180527OAE</v>
      </c>
      <c r="L4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20180527OAWE</v>
      </c>
      <c r="N43" s="4" t="str">
        <f>RIGHT(Table13[[#This Row],[Date]],2)&amp;"/"&amp;RIGHT(LEFT(Table13[[#This Row],[Date]],6),2)&amp;"/"&amp;LEFT(Table13[[#This Row],[Date]],4)</f>
        <v>27/05/2018</v>
      </c>
      <c r="O43" s="5" t="str">
        <f>Table13[[#This Row],[Rollcall]]</f>
        <v>09:45</v>
      </c>
      <c r="P43" s="5" t="str">
        <f>Table13[[#This Row],[Time]]</f>
        <v>10:00</v>
      </c>
      <c r="Q4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Bruce Kneale Womens Open A Epee</v>
      </c>
      <c r="T43" t="str">
        <f>IF(Table13[[#This Row],[Cancelled]]=1,"",IF(Table13[[#This Row],[SplitGender]]=2,"https://stuartmarshall87.github.io/FencingSAResults/2018/"&amp;L43,"https://stuartmarshall87.github.io/FencingSAResults/2018/"&amp;K43))</f>
        <v>https://stuartmarshall87.github.io/FencingSAResults/2018/20180527OAWE</v>
      </c>
    </row>
    <row r="44" spans="1:20" x14ac:dyDescent="0.25">
      <c r="A44">
        <v>20180527</v>
      </c>
      <c r="B44" s="1" t="s">
        <v>12</v>
      </c>
      <c r="C44" s="1" t="s">
        <v>15</v>
      </c>
      <c r="D44">
        <v>1</v>
      </c>
      <c r="E44">
        <v>0</v>
      </c>
      <c r="F44" s="1" t="s">
        <v>52</v>
      </c>
      <c r="G44" s="1" t="s">
        <v>57</v>
      </c>
      <c r="H44" s="1" t="s">
        <v>93</v>
      </c>
      <c r="I44" s="1"/>
      <c r="K4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4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44" s="4" t="str">
        <f>RIGHT(Table13[[#This Row],[Date]],2)&amp;"/"&amp;RIGHT(LEFT(Table13[[#This Row],[Date]],6),2)&amp;"/"&amp;LEFT(Table13[[#This Row],[Date]],4)</f>
        <v>27/05/2018</v>
      </c>
      <c r="O44" s="5" t="str">
        <f>Table13[[#This Row],[Rollcall]]</f>
        <v>10:15</v>
      </c>
      <c r="P44" s="5" t="str">
        <f>Table13[[#This Row],[Time]]</f>
        <v>10:30</v>
      </c>
      <c r="Q4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Veteran Foil</v>
      </c>
      <c r="T44" t="str">
        <f>IF(Table13[[#This Row],[Cancelled]]=1,"",IF(Table13[[#This Row],[SplitGender]]=2,"https://stuartmarshall87.github.io/FencingSAResults/2018/"&amp;L44,"https://stuartmarshall87.github.io/FencingSAResults/2018/"&amp;K44))</f>
        <v/>
      </c>
    </row>
    <row r="45" spans="1:20" x14ac:dyDescent="0.25">
      <c r="A45">
        <v>20180527</v>
      </c>
      <c r="B45" s="1" t="s">
        <v>11</v>
      </c>
      <c r="C45" s="1" t="s">
        <v>17</v>
      </c>
      <c r="D45">
        <v>0</v>
      </c>
      <c r="E45">
        <v>1</v>
      </c>
      <c r="F45" s="1" t="s">
        <v>24</v>
      </c>
      <c r="G45" s="1" t="s">
        <v>30</v>
      </c>
      <c r="H45" s="1" t="s">
        <v>46</v>
      </c>
      <c r="I45" s="1"/>
      <c r="K4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20180527OAMS</v>
      </c>
      <c r="L4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20180527OAWS</v>
      </c>
      <c r="N45" s="4" t="str">
        <f>RIGHT(Table13[[#This Row],[Date]],2)&amp;"/"&amp;RIGHT(LEFT(Table13[[#This Row],[Date]],6),2)&amp;"/"&amp;LEFT(Table13[[#This Row],[Date]],4)</f>
        <v>27/05/2018</v>
      </c>
      <c r="O45" s="5" t="str">
        <f>Table13[[#This Row],[Rollcall]]</f>
        <v>11:15</v>
      </c>
      <c r="P45" s="5" t="str">
        <f>Table13[[#This Row],[Time]]</f>
        <v>11:30</v>
      </c>
      <c r="Q4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Meredith Coleman Mens Open A Sabre</v>
      </c>
      <c r="T45" t="str">
        <f>IF(Table13[[#This Row],[Cancelled]]=1,"",IF(Table13[[#This Row],[SplitGender]]=2,"https://stuartmarshall87.github.io/FencingSAResults/2018/"&amp;L45,"https://stuartmarshall87.github.io/FencingSAResults/2018/"&amp;K45))</f>
        <v>https://stuartmarshall87.github.io/FencingSAResults/2018/20180527OAMS</v>
      </c>
    </row>
    <row r="46" spans="1:20" x14ac:dyDescent="0.25">
      <c r="A46">
        <v>20180527</v>
      </c>
      <c r="B46" s="1" t="s">
        <v>11</v>
      </c>
      <c r="C46" s="1" t="s">
        <v>17</v>
      </c>
      <c r="D46">
        <v>0</v>
      </c>
      <c r="E46">
        <v>2</v>
      </c>
      <c r="F46" s="1" t="s">
        <v>24</v>
      </c>
      <c r="G46" s="1" t="s">
        <v>30</v>
      </c>
      <c r="H46" s="1" t="s">
        <v>46</v>
      </c>
      <c r="I46" s="1"/>
      <c r="K4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20180527OAS</v>
      </c>
      <c r="L4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20180527OAWS</v>
      </c>
      <c r="N46" s="4" t="str">
        <f>RIGHT(Table13[[#This Row],[Date]],2)&amp;"/"&amp;RIGHT(LEFT(Table13[[#This Row],[Date]],6),2)&amp;"/"&amp;LEFT(Table13[[#This Row],[Date]],4)</f>
        <v>27/05/2018</v>
      </c>
      <c r="O46" s="5" t="str">
        <f>Table13[[#This Row],[Rollcall]]</f>
        <v>11:15</v>
      </c>
      <c r="P46" s="5" t="str">
        <f>Table13[[#This Row],[Time]]</f>
        <v>11:30</v>
      </c>
      <c r="Q4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Meredith Coleman Womens Open A Sabre</v>
      </c>
      <c r="T46" t="str">
        <f>IF(Table13[[#This Row],[Cancelled]]=1,"",IF(Table13[[#This Row],[SplitGender]]=2,"https://stuartmarshall87.github.io/FencingSAResults/2018/"&amp;L46,"https://stuartmarshall87.github.io/FencingSAResults/2018/"&amp;K46))</f>
        <v>https://stuartmarshall87.github.io/FencingSAResults/2018/20180527OAWS</v>
      </c>
    </row>
    <row r="47" spans="1:20" x14ac:dyDescent="0.25">
      <c r="A47">
        <v>20180527</v>
      </c>
      <c r="B47" s="1" t="s">
        <v>11</v>
      </c>
      <c r="C47" s="1" t="s">
        <v>15</v>
      </c>
      <c r="D47">
        <v>0</v>
      </c>
      <c r="E47">
        <v>1</v>
      </c>
      <c r="F47" s="1" t="s">
        <v>25</v>
      </c>
      <c r="G47" s="1" t="s">
        <v>32</v>
      </c>
      <c r="H47" s="1" t="s">
        <v>37</v>
      </c>
      <c r="I47" s="1"/>
      <c r="K4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20180527OAMF</v>
      </c>
      <c r="L4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20180527OAWF</v>
      </c>
      <c r="N47" s="4" t="str">
        <f>RIGHT(Table13[[#This Row],[Date]],2)&amp;"/"&amp;RIGHT(LEFT(Table13[[#This Row],[Date]],6),2)&amp;"/"&amp;LEFT(Table13[[#This Row],[Date]],4)</f>
        <v>27/05/2018</v>
      </c>
      <c r="O47" s="5" t="str">
        <f>Table13[[#This Row],[Rollcall]]</f>
        <v>12:45</v>
      </c>
      <c r="P47" s="5" t="str">
        <f>Table13[[#This Row],[Time]]</f>
        <v>13:00</v>
      </c>
      <c r="Q4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Kingsley B Thomsen Mens Open A Foil</v>
      </c>
      <c r="T47" t="str">
        <f>IF(Table13[[#This Row],[Cancelled]]=1,"",IF(Table13[[#This Row],[SplitGender]]=2,"https://stuartmarshall87.github.io/FencingSAResults/2018/"&amp;L47,"https://stuartmarshall87.github.io/FencingSAResults/2018/"&amp;K47))</f>
        <v>https://stuartmarshall87.github.io/FencingSAResults/2018/20180527OAMF</v>
      </c>
    </row>
    <row r="48" spans="1:20" x14ac:dyDescent="0.25">
      <c r="A48">
        <v>20180527</v>
      </c>
      <c r="B48" s="1" t="s">
        <v>11</v>
      </c>
      <c r="C48" s="1" t="s">
        <v>15</v>
      </c>
      <c r="D48">
        <v>0</v>
      </c>
      <c r="E48">
        <v>2</v>
      </c>
      <c r="F48" s="1" t="s">
        <v>25</v>
      </c>
      <c r="G48" s="1" t="s">
        <v>32</v>
      </c>
      <c r="H48" s="1" t="s">
        <v>37</v>
      </c>
      <c r="I48" s="1"/>
      <c r="K4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20180527OAF</v>
      </c>
      <c r="L4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20180527OAWF</v>
      </c>
      <c r="N48" s="4" t="str">
        <f>RIGHT(Table13[[#This Row],[Date]],2)&amp;"/"&amp;RIGHT(LEFT(Table13[[#This Row],[Date]],6),2)&amp;"/"&amp;LEFT(Table13[[#This Row],[Date]],4)</f>
        <v>27/05/2018</v>
      </c>
      <c r="O48" s="5" t="str">
        <f>Table13[[#This Row],[Rollcall]]</f>
        <v>12:45</v>
      </c>
      <c r="P48" s="5" t="str">
        <f>Table13[[#This Row],[Time]]</f>
        <v>13:00</v>
      </c>
      <c r="Q4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Kingsley B Thomsen Womens Open A Foil</v>
      </c>
      <c r="T48" t="str">
        <f>IF(Table13[[#This Row],[Cancelled]]=1,"",IF(Table13[[#This Row],[SplitGender]]=2,"https://stuartmarshall87.github.io/FencingSAResults/2018/"&amp;L48,"https://stuartmarshall87.github.io/FencingSAResults/2018/"&amp;K48))</f>
        <v>https://stuartmarshall87.github.io/FencingSAResults/2018/20180527OAWF</v>
      </c>
    </row>
    <row r="49" spans="1:20" x14ac:dyDescent="0.25">
      <c r="A49">
        <v>20180527</v>
      </c>
      <c r="B49" s="1" t="s">
        <v>12</v>
      </c>
      <c r="C49" s="1" t="s">
        <v>16</v>
      </c>
      <c r="D49">
        <v>0</v>
      </c>
      <c r="E49">
        <v>1</v>
      </c>
      <c r="F49" s="1" t="s">
        <v>21</v>
      </c>
      <c r="G49" s="1" t="s">
        <v>33</v>
      </c>
      <c r="H49" s="1" t="s">
        <v>93</v>
      </c>
      <c r="I49" s="1"/>
      <c r="K4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20180527VME</v>
      </c>
      <c r="L4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20180527VWE</v>
      </c>
      <c r="N49" s="4" t="str">
        <f>RIGHT(Table13[[#This Row],[Date]],2)&amp;"/"&amp;RIGHT(LEFT(Table13[[#This Row],[Date]],6),2)&amp;"/"&amp;LEFT(Table13[[#This Row],[Date]],4)</f>
        <v>27/05/2018</v>
      </c>
      <c r="O49" s="5" t="str">
        <f>Table13[[#This Row],[Rollcall]]</f>
        <v>13:15</v>
      </c>
      <c r="P49" s="5" t="str">
        <f>Table13[[#This Row],[Time]]</f>
        <v>13:30</v>
      </c>
      <c r="Q4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Veteran Epee</v>
      </c>
      <c r="T49" t="str">
        <f>IF(Table13[[#This Row],[Cancelled]]=1,"",IF(Table13[[#This Row],[SplitGender]]=2,"https://stuartmarshall87.github.io/FencingSAResults/2018/"&amp;L49,"https://stuartmarshall87.github.io/FencingSAResults/2018/"&amp;K49))</f>
        <v>https://stuartmarshall87.github.io/FencingSAResults/2018/20180527VME</v>
      </c>
    </row>
    <row r="50" spans="1:20" x14ac:dyDescent="0.25">
      <c r="A50">
        <v>20180527</v>
      </c>
      <c r="B50" s="1" t="s">
        <v>12</v>
      </c>
      <c r="C50" s="1" t="s">
        <v>16</v>
      </c>
      <c r="D50">
        <v>0</v>
      </c>
      <c r="E50">
        <v>2</v>
      </c>
      <c r="F50" s="1" t="s">
        <v>21</v>
      </c>
      <c r="G50" s="1" t="s">
        <v>33</v>
      </c>
      <c r="H50" s="1" t="s">
        <v>93</v>
      </c>
      <c r="I50" s="1"/>
      <c r="K5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20180527VE</v>
      </c>
      <c r="L5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20180527VWE</v>
      </c>
      <c r="N50" s="4" t="str">
        <f>RIGHT(Table13[[#This Row],[Date]],2)&amp;"/"&amp;RIGHT(LEFT(Table13[[#This Row],[Date]],6),2)&amp;"/"&amp;LEFT(Table13[[#This Row],[Date]],4)</f>
        <v>27/05/2018</v>
      </c>
      <c r="O50" s="5" t="str">
        <f>Table13[[#This Row],[Rollcall]]</f>
        <v>13:15</v>
      </c>
      <c r="P50" s="5" t="str">
        <f>Table13[[#This Row],[Time]]</f>
        <v>13:30</v>
      </c>
      <c r="Q5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Veteran Epee</v>
      </c>
      <c r="T50" t="str">
        <f>IF(Table13[[#This Row],[Cancelled]]=1,"",IF(Table13[[#This Row],[SplitGender]]=2,"https://stuartmarshall87.github.io/FencingSAResults/2018/"&amp;L50,"https://stuartmarshall87.github.io/FencingSAResults/2018/"&amp;K50))</f>
        <v>https://stuartmarshall87.github.io/FencingSAResults/2018/20180527VWE</v>
      </c>
    </row>
    <row r="51" spans="1:20" x14ac:dyDescent="0.25">
      <c r="A51">
        <v>20180624</v>
      </c>
      <c r="B51" s="1" t="s">
        <v>9</v>
      </c>
      <c r="C51" s="1" t="s">
        <v>15</v>
      </c>
      <c r="D51">
        <v>0</v>
      </c>
      <c r="E51">
        <v>0</v>
      </c>
      <c r="F51" s="1" t="s">
        <v>18</v>
      </c>
      <c r="G51" s="1" t="s">
        <v>28</v>
      </c>
      <c r="H51" s="1" t="s">
        <v>93</v>
      </c>
      <c r="I51" s="1" t="s">
        <v>58</v>
      </c>
      <c r="K5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20180624U15F</v>
      </c>
      <c r="L5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51" s="4" t="str">
        <f>RIGHT(Table13[[#This Row],[Date]],2)&amp;"/"&amp;RIGHT(LEFT(Table13[[#This Row],[Date]],6),2)&amp;"/"&amp;LEFT(Table13[[#This Row],[Date]],4)</f>
        <v>24/06/2018</v>
      </c>
      <c r="O51" s="5" t="str">
        <f>Table13[[#This Row],[Rollcall]]</f>
        <v>09:45</v>
      </c>
      <c r="P51" s="5" t="str">
        <f>Table13[[#This Row],[Time]]</f>
        <v>10:00</v>
      </c>
      <c r="Q5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Under 15 Foil</v>
      </c>
      <c r="T51" t="str">
        <f>IF(Table13[[#This Row],[Cancelled]]=1,"",IF(Table13[[#This Row],[SplitGender]]=2,"https://stuartmarshall87.github.io/FencingSAResults/2018/"&amp;L51,"https://stuartmarshall87.github.io/FencingSAResults/2018/"&amp;K51))</f>
        <v>https://stuartmarshall87.github.io/FencingSAResults/2018/20180624U15F</v>
      </c>
    </row>
    <row r="52" spans="1:20" x14ac:dyDescent="0.25">
      <c r="A52">
        <v>20180624</v>
      </c>
      <c r="B52" s="1" t="s">
        <v>10</v>
      </c>
      <c r="C52" s="1" t="s">
        <v>16</v>
      </c>
      <c r="D52">
        <v>1</v>
      </c>
      <c r="E52">
        <v>0</v>
      </c>
      <c r="F52" s="1" t="s">
        <v>18</v>
      </c>
      <c r="G52" s="1" t="s">
        <v>28</v>
      </c>
      <c r="H52" s="1" t="s">
        <v>93</v>
      </c>
      <c r="I52" s="1"/>
      <c r="K5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5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52" s="4" t="str">
        <f>RIGHT(Table13[[#This Row],[Date]],2)&amp;"/"&amp;RIGHT(LEFT(Table13[[#This Row],[Date]],6),2)&amp;"/"&amp;LEFT(Table13[[#This Row],[Date]],4)</f>
        <v>24/06/2018</v>
      </c>
      <c r="O52" s="5" t="str">
        <f>Table13[[#This Row],[Rollcall]]</f>
        <v>09:45</v>
      </c>
      <c r="P52" s="5" t="str">
        <f>Table13[[#This Row],[Time]]</f>
        <v>10:00</v>
      </c>
      <c r="Q5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B Epee</v>
      </c>
      <c r="T52" t="str">
        <f>IF(Table13[[#This Row],[Cancelled]]=1,"",IF(Table13[[#This Row],[SplitGender]]=2,"https://stuartmarshall87.github.io/FencingSAResults/2018/"&amp;L52,"https://stuartmarshall87.github.io/FencingSAResults/2018/"&amp;K52))</f>
        <v/>
      </c>
    </row>
    <row r="53" spans="1:20" x14ac:dyDescent="0.25">
      <c r="A53">
        <v>20180624</v>
      </c>
      <c r="B53" s="1" t="s">
        <v>14</v>
      </c>
      <c r="C53" s="1" t="s">
        <v>16</v>
      </c>
      <c r="D53">
        <v>0</v>
      </c>
      <c r="E53">
        <v>1</v>
      </c>
      <c r="F53" s="1" t="s">
        <v>52</v>
      </c>
      <c r="G53" s="1" t="s">
        <v>57</v>
      </c>
      <c r="H53" s="1" t="s">
        <v>93</v>
      </c>
      <c r="I53" s="1"/>
      <c r="K5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20180624U11BE</v>
      </c>
      <c r="L5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20180624U11GE</v>
      </c>
      <c r="N53" s="4" t="str">
        <f>RIGHT(Table13[[#This Row],[Date]],2)&amp;"/"&amp;RIGHT(LEFT(Table13[[#This Row],[Date]],6),2)&amp;"/"&amp;LEFT(Table13[[#This Row],[Date]],4)</f>
        <v>24/06/2018</v>
      </c>
      <c r="O53" s="5" t="str">
        <f>Table13[[#This Row],[Rollcall]]</f>
        <v>10:15</v>
      </c>
      <c r="P53" s="5" t="str">
        <f>Table13[[#This Row],[Time]]</f>
        <v>10:30</v>
      </c>
      <c r="Q5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Under 11 Epee</v>
      </c>
      <c r="T53" t="str">
        <f>IF(Table13[[#This Row],[Cancelled]]=1,"",IF(Table13[[#This Row],[SplitGender]]=2,"https://stuartmarshall87.github.io/FencingSAResults/2018/"&amp;L53,"https://stuartmarshall87.github.io/FencingSAResults/2018/"&amp;K53))</f>
        <v>https://stuartmarshall87.github.io/FencingSAResults/2018/20180624U11BE</v>
      </c>
    </row>
    <row r="54" spans="1:20" x14ac:dyDescent="0.25">
      <c r="A54">
        <v>20180624</v>
      </c>
      <c r="B54" s="1" t="s">
        <v>14</v>
      </c>
      <c r="C54" s="1" t="s">
        <v>16</v>
      </c>
      <c r="D54">
        <v>0</v>
      </c>
      <c r="E54">
        <v>2</v>
      </c>
      <c r="F54" s="1" t="s">
        <v>52</v>
      </c>
      <c r="G54" s="1" t="s">
        <v>57</v>
      </c>
      <c r="H54" s="1" t="s">
        <v>93</v>
      </c>
      <c r="I54" s="1"/>
      <c r="K5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20180624U11E</v>
      </c>
      <c r="L5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20180624U11GE</v>
      </c>
      <c r="N54" s="4" t="str">
        <f>RIGHT(Table13[[#This Row],[Date]],2)&amp;"/"&amp;RIGHT(LEFT(Table13[[#This Row],[Date]],6),2)&amp;"/"&amp;LEFT(Table13[[#This Row],[Date]],4)</f>
        <v>24/06/2018</v>
      </c>
      <c r="O54" s="5" t="str">
        <f>Table13[[#This Row],[Rollcall]]</f>
        <v>10:15</v>
      </c>
      <c r="P54" s="5" t="str">
        <f>Table13[[#This Row],[Time]]</f>
        <v>10:30</v>
      </c>
      <c r="Q5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Under 11 Epee</v>
      </c>
      <c r="T54" t="str">
        <f>IF(Table13[[#This Row],[Cancelled]]=1,"",IF(Table13[[#This Row],[SplitGender]]=2,"https://stuartmarshall87.github.io/FencingSAResults/2018/"&amp;L54,"https://stuartmarshall87.github.io/FencingSAResults/2018/"&amp;K54))</f>
        <v>https://stuartmarshall87.github.io/FencingSAResults/2018/20180624U11GE</v>
      </c>
    </row>
    <row r="55" spans="1:20" x14ac:dyDescent="0.25">
      <c r="A55">
        <v>20180624</v>
      </c>
      <c r="B55" s="1" t="s">
        <v>13</v>
      </c>
      <c r="C55" s="1" t="s">
        <v>15</v>
      </c>
      <c r="D55">
        <v>0</v>
      </c>
      <c r="E55">
        <v>1</v>
      </c>
      <c r="F55" s="1" t="s">
        <v>24</v>
      </c>
      <c r="G55" s="1" t="s">
        <v>30</v>
      </c>
      <c r="H55" s="1" t="s">
        <v>93</v>
      </c>
      <c r="I55" s="1"/>
      <c r="K5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20180624U13BF</v>
      </c>
      <c r="L5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20180624U13GF</v>
      </c>
      <c r="N55" s="4" t="str">
        <f>RIGHT(Table13[[#This Row],[Date]],2)&amp;"/"&amp;RIGHT(LEFT(Table13[[#This Row],[Date]],6),2)&amp;"/"&amp;LEFT(Table13[[#This Row],[Date]],4)</f>
        <v>24/06/2018</v>
      </c>
      <c r="O55" s="5" t="str">
        <f>Table13[[#This Row],[Rollcall]]</f>
        <v>11:15</v>
      </c>
      <c r="P55" s="5" t="str">
        <f>Table13[[#This Row],[Time]]</f>
        <v>11:30</v>
      </c>
      <c r="Q5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Under 13 Foil</v>
      </c>
      <c r="T55" t="str">
        <f>IF(Table13[[#This Row],[Cancelled]]=1,"",IF(Table13[[#This Row],[SplitGender]]=2,"https://stuartmarshall87.github.io/FencingSAResults/2018/"&amp;L55,"https://stuartmarshall87.github.io/FencingSAResults/2018/"&amp;K55))</f>
        <v>https://stuartmarshall87.github.io/FencingSAResults/2018/20180624U13BF</v>
      </c>
    </row>
    <row r="56" spans="1:20" x14ac:dyDescent="0.25">
      <c r="A56">
        <v>20180624</v>
      </c>
      <c r="B56" s="1" t="s">
        <v>13</v>
      </c>
      <c r="C56" s="1" t="s">
        <v>15</v>
      </c>
      <c r="D56">
        <v>0</v>
      </c>
      <c r="E56">
        <v>2</v>
      </c>
      <c r="F56" s="1" t="s">
        <v>24</v>
      </c>
      <c r="G56" s="1" t="s">
        <v>30</v>
      </c>
      <c r="H56" s="1" t="s">
        <v>93</v>
      </c>
      <c r="I56" s="1"/>
      <c r="K5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20180624U13F</v>
      </c>
      <c r="L5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20180624U13GF</v>
      </c>
      <c r="N56" s="4" t="str">
        <f>RIGHT(Table13[[#This Row],[Date]],2)&amp;"/"&amp;RIGHT(LEFT(Table13[[#This Row],[Date]],6),2)&amp;"/"&amp;LEFT(Table13[[#This Row],[Date]],4)</f>
        <v>24/06/2018</v>
      </c>
      <c r="O56" s="5" t="str">
        <f>Table13[[#This Row],[Rollcall]]</f>
        <v>11:15</v>
      </c>
      <c r="P56" s="5" t="str">
        <f>Table13[[#This Row],[Time]]</f>
        <v>11:30</v>
      </c>
      <c r="Q5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Under 13 Foil</v>
      </c>
      <c r="T56" t="str">
        <f>IF(Table13[[#This Row],[Cancelled]]=1,"",IF(Table13[[#This Row],[SplitGender]]=2,"https://stuartmarshall87.github.io/FencingSAResults/2018/"&amp;L56,"https://stuartmarshall87.github.io/FencingSAResults/2018/"&amp;K56))</f>
        <v>https://stuartmarshall87.github.io/FencingSAResults/2018/20180624U13GF</v>
      </c>
    </row>
    <row r="57" spans="1:20" x14ac:dyDescent="0.25">
      <c r="A57">
        <v>20180624</v>
      </c>
      <c r="B57" s="1" t="s">
        <v>10</v>
      </c>
      <c r="C57" s="1" t="s">
        <v>15</v>
      </c>
      <c r="D57">
        <v>1</v>
      </c>
      <c r="E57">
        <v>0</v>
      </c>
      <c r="F57" s="1" t="s">
        <v>25</v>
      </c>
      <c r="G57" s="1" t="s">
        <v>32</v>
      </c>
      <c r="H57" s="1" t="s">
        <v>93</v>
      </c>
      <c r="I57" s="1"/>
      <c r="K5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5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57" s="4" t="str">
        <f>RIGHT(Table13[[#This Row],[Date]],2)&amp;"/"&amp;RIGHT(LEFT(Table13[[#This Row],[Date]],6),2)&amp;"/"&amp;LEFT(Table13[[#This Row],[Date]],4)</f>
        <v>24/06/2018</v>
      </c>
      <c r="O57" s="5" t="str">
        <f>Table13[[#This Row],[Rollcall]]</f>
        <v>12:45</v>
      </c>
      <c r="P57" s="5" t="str">
        <f>Table13[[#This Row],[Time]]</f>
        <v>13:00</v>
      </c>
      <c r="Q5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B Foil</v>
      </c>
      <c r="T57" t="str">
        <f>IF(Table13[[#This Row],[Cancelled]]=1,"",IF(Table13[[#This Row],[SplitGender]]=2,"https://stuartmarshall87.github.io/FencingSAResults/2018/"&amp;L57,"https://stuartmarshall87.github.io/FencingSAResults/2018/"&amp;K57))</f>
        <v/>
      </c>
    </row>
    <row r="58" spans="1:20" x14ac:dyDescent="0.25">
      <c r="A58">
        <v>20180624</v>
      </c>
      <c r="B58" s="1" t="s">
        <v>13</v>
      </c>
      <c r="C58" s="1" t="s">
        <v>16</v>
      </c>
      <c r="D58">
        <v>1</v>
      </c>
      <c r="E58">
        <v>0</v>
      </c>
      <c r="F58" s="1" t="s">
        <v>25</v>
      </c>
      <c r="G58" s="1" t="s">
        <v>32</v>
      </c>
      <c r="H58" s="1" t="s">
        <v>93</v>
      </c>
      <c r="I58" s="1"/>
      <c r="K5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5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58" s="4" t="str">
        <f>RIGHT(Table13[[#This Row],[Date]],2)&amp;"/"&amp;RIGHT(LEFT(Table13[[#This Row],[Date]],6),2)&amp;"/"&amp;LEFT(Table13[[#This Row],[Date]],4)</f>
        <v>24/06/2018</v>
      </c>
      <c r="O58" s="5" t="str">
        <f>Table13[[#This Row],[Rollcall]]</f>
        <v>12:45</v>
      </c>
      <c r="P58" s="5" t="str">
        <f>Table13[[#This Row],[Time]]</f>
        <v>13:00</v>
      </c>
      <c r="Q5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Under 13 Epee</v>
      </c>
      <c r="T58" t="str">
        <f>IF(Table13[[#This Row],[Cancelled]]=1,"",IF(Table13[[#This Row],[SplitGender]]=2,"https://stuartmarshall87.github.io/FencingSAResults/2018/"&amp;L58,"https://stuartmarshall87.github.io/FencingSAResults/2018/"&amp;K58))</f>
        <v/>
      </c>
    </row>
    <row r="59" spans="1:20" x14ac:dyDescent="0.25">
      <c r="A59">
        <v>20180624</v>
      </c>
      <c r="B59" s="1" t="s">
        <v>9</v>
      </c>
      <c r="C59" s="1" t="s">
        <v>16</v>
      </c>
      <c r="D59">
        <v>1</v>
      </c>
      <c r="E59">
        <v>0</v>
      </c>
      <c r="F59" s="1" t="s">
        <v>22</v>
      </c>
      <c r="G59" s="1" t="s">
        <v>34</v>
      </c>
      <c r="H59" s="1" t="s">
        <v>93</v>
      </c>
      <c r="I59" s="1"/>
      <c r="K5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5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59" s="4" t="str">
        <f>RIGHT(Table13[[#This Row],[Date]],2)&amp;"/"&amp;RIGHT(LEFT(Table13[[#This Row],[Date]],6),2)&amp;"/"&amp;LEFT(Table13[[#This Row],[Date]],4)</f>
        <v>24/06/2018</v>
      </c>
      <c r="O59" s="5" t="str">
        <f>Table13[[#This Row],[Rollcall]]</f>
        <v>13:45</v>
      </c>
      <c r="P59" s="5" t="str">
        <f>Table13[[#This Row],[Time]]</f>
        <v>14:00</v>
      </c>
      <c r="Q5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Under 15 Epee</v>
      </c>
      <c r="T59" t="str">
        <f>IF(Table13[[#This Row],[Cancelled]]=1,"",IF(Table13[[#This Row],[SplitGender]]=2,"https://stuartmarshall87.github.io/FencingSAResults/2018/"&amp;L59,"https://stuartmarshall87.github.io/FencingSAResults/2018/"&amp;K59))</f>
        <v/>
      </c>
    </row>
    <row r="60" spans="1:20" x14ac:dyDescent="0.25">
      <c r="A60">
        <v>20180624</v>
      </c>
      <c r="B60" s="1" t="s">
        <v>14</v>
      </c>
      <c r="C60" s="1" t="s">
        <v>15</v>
      </c>
      <c r="D60">
        <v>1</v>
      </c>
      <c r="E60">
        <v>0</v>
      </c>
      <c r="F60" s="1" t="s">
        <v>22</v>
      </c>
      <c r="G60" s="1" t="s">
        <v>34</v>
      </c>
      <c r="H60" s="1" t="s">
        <v>93</v>
      </c>
      <c r="I60" s="1"/>
      <c r="K6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6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60" s="4" t="str">
        <f>RIGHT(Table13[[#This Row],[Date]],2)&amp;"/"&amp;RIGHT(LEFT(Table13[[#This Row],[Date]],6),2)&amp;"/"&amp;LEFT(Table13[[#This Row],[Date]],4)</f>
        <v>24/06/2018</v>
      </c>
      <c r="O60" s="5" t="str">
        <f>Table13[[#This Row],[Rollcall]]</f>
        <v>13:45</v>
      </c>
      <c r="P60" s="5" t="str">
        <f>Table13[[#This Row],[Time]]</f>
        <v>14:00</v>
      </c>
      <c r="Q6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Under 11 Foil</v>
      </c>
      <c r="T60" t="str">
        <f>IF(Table13[[#This Row],[Cancelled]]=1,"",IF(Table13[[#This Row],[SplitGender]]=2,"https://stuartmarshall87.github.io/FencingSAResults/2018/"&amp;L60,"https://stuartmarshall87.github.io/FencingSAResults/2018/"&amp;K60))</f>
        <v/>
      </c>
    </row>
    <row r="61" spans="1:20" x14ac:dyDescent="0.25">
      <c r="A61">
        <v>20180701</v>
      </c>
      <c r="B61" s="1" t="s">
        <v>59</v>
      </c>
      <c r="C61" s="1" t="s">
        <v>16</v>
      </c>
      <c r="D61">
        <v>0</v>
      </c>
      <c r="E61">
        <v>0</v>
      </c>
      <c r="F61" s="1" t="s">
        <v>18</v>
      </c>
      <c r="G61" s="1" t="s">
        <v>28</v>
      </c>
      <c r="H61" s="1" t="s">
        <v>93</v>
      </c>
      <c r="I61" s="1" t="s">
        <v>65</v>
      </c>
      <c r="K6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20180701U20TE</v>
      </c>
      <c r="L6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61" s="4" t="str">
        <f>RIGHT(Table13[[#This Row],[Date]],2)&amp;"/"&amp;RIGHT(LEFT(Table13[[#This Row],[Date]],6),2)&amp;"/"&amp;LEFT(Table13[[#This Row],[Date]],4)</f>
        <v>01/07/2018</v>
      </c>
      <c r="O61" s="5" t="str">
        <f>Table13[[#This Row],[Rollcall]]</f>
        <v>09:45</v>
      </c>
      <c r="P61" s="5" t="str">
        <f>Table13[[#This Row],[Time]]</f>
        <v>10:00</v>
      </c>
      <c r="Q6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Junior Teams Epee</v>
      </c>
      <c r="T61" t="str">
        <f>IF(Table13[[#This Row],[Cancelled]]=1,"",IF(Table13[[#This Row],[SplitGender]]=2,"https://stuartmarshall87.github.io/FencingSAResults/2018/"&amp;L61,"https://stuartmarshall87.github.io/FencingSAResults/2018/"&amp;K61))</f>
        <v>https://stuartmarshall87.github.io/FencingSAResults/2018/20180701U20TE</v>
      </c>
    </row>
    <row r="62" spans="1:20" x14ac:dyDescent="0.25">
      <c r="A62">
        <v>20180701</v>
      </c>
      <c r="B62" s="1" t="s">
        <v>59</v>
      </c>
      <c r="C62" s="1" t="s">
        <v>17</v>
      </c>
      <c r="D62">
        <v>1</v>
      </c>
      <c r="E62">
        <v>0</v>
      </c>
      <c r="F62" s="1" t="s">
        <v>56</v>
      </c>
      <c r="G62" s="1" t="s">
        <v>60</v>
      </c>
      <c r="H62" s="1" t="s">
        <v>93</v>
      </c>
      <c r="I62" s="1"/>
      <c r="K6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6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62" s="4" t="str">
        <f>RIGHT(Table13[[#This Row],[Date]],2)&amp;"/"&amp;RIGHT(LEFT(Table13[[#This Row],[Date]],6),2)&amp;"/"&amp;LEFT(Table13[[#This Row],[Date]],4)</f>
        <v>01/07/2018</v>
      </c>
      <c r="O62" s="5" t="str">
        <f>Table13[[#This Row],[Rollcall]]</f>
        <v>12:15</v>
      </c>
      <c r="P62" s="5" t="str">
        <f>Table13[[#This Row],[Time]]</f>
        <v>12:30</v>
      </c>
      <c r="Q6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Junior Teams Sabre</v>
      </c>
      <c r="T62" t="str">
        <f>IF(Table13[[#This Row],[Cancelled]]=1,"",IF(Table13[[#This Row],[SplitGender]]=2,"https://stuartmarshall87.github.io/FencingSAResults/2018/"&amp;L62,"https://stuartmarshall87.github.io/FencingSAResults/2018/"&amp;K62))</f>
        <v/>
      </c>
    </row>
    <row r="63" spans="1:20" x14ac:dyDescent="0.25">
      <c r="A63">
        <v>20180701</v>
      </c>
      <c r="B63" s="1" t="s">
        <v>59</v>
      </c>
      <c r="C63" s="1" t="s">
        <v>15</v>
      </c>
      <c r="D63">
        <v>1</v>
      </c>
      <c r="E63">
        <v>0</v>
      </c>
      <c r="F63" s="1" t="s">
        <v>21</v>
      </c>
      <c r="G63" s="1" t="s">
        <v>33</v>
      </c>
      <c r="H63" s="1" t="s">
        <v>93</v>
      </c>
      <c r="I63" s="1"/>
      <c r="K6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6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63" s="4" t="str">
        <f>RIGHT(Table13[[#This Row],[Date]],2)&amp;"/"&amp;RIGHT(LEFT(Table13[[#This Row],[Date]],6),2)&amp;"/"&amp;LEFT(Table13[[#This Row],[Date]],4)</f>
        <v>01/07/2018</v>
      </c>
      <c r="O63" s="5" t="str">
        <f>Table13[[#This Row],[Rollcall]]</f>
        <v>13:15</v>
      </c>
      <c r="P63" s="5" t="str">
        <f>Table13[[#This Row],[Time]]</f>
        <v>13:30</v>
      </c>
      <c r="Q6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Junior Teams Foil</v>
      </c>
      <c r="T63" t="str">
        <f>IF(Table13[[#This Row],[Cancelled]]=1,"",IF(Table13[[#This Row],[SplitGender]]=2,"https://stuartmarshall87.github.io/FencingSAResults/2018/"&amp;L63,"https://stuartmarshall87.github.io/FencingSAResults/2018/"&amp;K63))</f>
        <v/>
      </c>
    </row>
    <row r="64" spans="1:20" x14ac:dyDescent="0.25">
      <c r="A64">
        <v>20180729</v>
      </c>
      <c r="B64" s="1" t="s">
        <v>11</v>
      </c>
      <c r="C64" s="1" t="s">
        <v>16</v>
      </c>
      <c r="D64">
        <v>0</v>
      </c>
      <c r="E64">
        <v>1</v>
      </c>
      <c r="F64" s="1" t="s">
        <v>18</v>
      </c>
      <c r="G64" s="1" t="s">
        <v>28</v>
      </c>
      <c r="H64" s="1" t="s">
        <v>93</v>
      </c>
      <c r="I64" s="1" t="s">
        <v>61</v>
      </c>
      <c r="K6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20180729OAME</v>
      </c>
      <c r="L6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20180729OAWE</v>
      </c>
      <c r="N64" s="4" t="str">
        <f>RIGHT(Table13[[#This Row],[Date]],2)&amp;"/"&amp;RIGHT(LEFT(Table13[[#This Row],[Date]],6),2)&amp;"/"&amp;LEFT(Table13[[#This Row],[Date]],4)</f>
        <v>29/07/2018</v>
      </c>
      <c r="O64" s="5" t="str">
        <f>Table13[[#This Row],[Rollcall]]</f>
        <v>09:45</v>
      </c>
      <c r="P64" s="5" t="str">
        <f>Table13[[#This Row],[Time]]</f>
        <v>10:00</v>
      </c>
      <c r="Q6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Open A Epee</v>
      </c>
      <c r="T64" t="str">
        <f>IF(Table13[[#This Row],[Cancelled]]=1,"",IF(Table13[[#This Row],[SplitGender]]=2,"https://stuartmarshall87.github.io/FencingSAResults/2018/"&amp;L64,"https://stuartmarshall87.github.io/FencingSAResults/2018/"&amp;K64))</f>
        <v>https://stuartmarshall87.github.io/FencingSAResults/2018/20180729OAME</v>
      </c>
    </row>
    <row r="65" spans="1:20" x14ac:dyDescent="0.25">
      <c r="A65">
        <v>20180729</v>
      </c>
      <c r="B65" s="1" t="s">
        <v>11</v>
      </c>
      <c r="C65" s="1" t="s">
        <v>16</v>
      </c>
      <c r="D65">
        <v>0</v>
      </c>
      <c r="E65">
        <v>2</v>
      </c>
      <c r="F65" s="1" t="s">
        <v>18</v>
      </c>
      <c r="G65" s="1" t="s">
        <v>28</v>
      </c>
      <c r="H65" s="1" t="s">
        <v>93</v>
      </c>
      <c r="I65" s="1"/>
      <c r="K6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20180729OAE</v>
      </c>
      <c r="L6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20180729OAWE</v>
      </c>
      <c r="N65" s="4" t="str">
        <f>RIGHT(Table13[[#This Row],[Date]],2)&amp;"/"&amp;RIGHT(LEFT(Table13[[#This Row],[Date]],6),2)&amp;"/"&amp;LEFT(Table13[[#This Row],[Date]],4)</f>
        <v>29/07/2018</v>
      </c>
      <c r="O65" s="5" t="str">
        <f>Table13[[#This Row],[Rollcall]]</f>
        <v>09:45</v>
      </c>
      <c r="P65" s="5" t="str">
        <f>Table13[[#This Row],[Time]]</f>
        <v>10:00</v>
      </c>
      <c r="Q6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Open A Epee</v>
      </c>
      <c r="T65" t="str">
        <f>IF(Table13[[#This Row],[Cancelled]]=1,"",IF(Table13[[#This Row],[SplitGender]]=2,"https://stuartmarshall87.github.io/FencingSAResults/2018/"&amp;L65,"https://stuartmarshall87.github.io/FencingSAResults/2018/"&amp;K65))</f>
        <v>https://stuartmarshall87.github.io/FencingSAResults/2018/20180729OAWE</v>
      </c>
    </row>
    <row r="66" spans="1:20" x14ac:dyDescent="0.25">
      <c r="A66">
        <v>20180729</v>
      </c>
      <c r="B66" s="1" t="s">
        <v>11</v>
      </c>
      <c r="C66" s="1" t="s">
        <v>17</v>
      </c>
      <c r="D66">
        <v>0</v>
      </c>
      <c r="E66">
        <v>0</v>
      </c>
      <c r="F66" s="1" t="s">
        <v>24</v>
      </c>
      <c r="G66" s="1" t="s">
        <v>30</v>
      </c>
      <c r="H66" s="1" t="s">
        <v>93</v>
      </c>
      <c r="I66" s="1"/>
      <c r="K6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20180729OAS</v>
      </c>
      <c r="L6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66" s="4" t="str">
        <f>RIGHT(Table13[[#This Row],[Date]],2)&amp;"/"&amp;RIGHT(LEFT(Table13[[#This Row],[Date]],6),2)&amp;"/"&amp;LEFT(Table13[[#This Row],[Date]],4)</f>
        <v>29/07/2018</v>
      </c>
      <c r="O66" s="5" t="str">
        <f>Table13[[#This Row],[Rollcall]]</f>
        <v>11:15</v>
      </c>
      <c r="P66" s="5" t="str">
        <f>Table13[[#This Row],[Time]]</f>
        <v>11:30</v>
      </c>
      <c r="Q6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A Sabre</v>
      </c>
      <c r="T66" t="str">
        <f>IF(Table13[[#This Row],[Cancelled]]=1,"",IF(Table13[[#This Row],[SplitGender]]=2,"https://stuartmarshall87.github.io/FencingSAResults/2018/"&amp;L66,"https://stuartmarshall87.github.io/FencingSAResults/2018/"&amp;K66))</f>
        <v>https://stuartmarshall87.github.io/FencingSAResults/2018/20180729OAS</v>
      </c>
    </row>
    <row r="67" spans="1:20" x14ac:dyDescent="0.25">
      <c r="A67">
        <v>20180729</v>
      </c>
      <c r="B67" s="1" t="s">
        <v>11</v>
      </c>
      <c r="C67" s="1" t="s">
        <v>15</v>
      </c>
      <c r="D67">
        <v>0</v>
      </c>
      <c r="E67">
        <v>0</v>
      </c>
      <c r="F67" s="1" t="s">
        <v>25</v>
      </c>
      <c r="G67" s="1" t="s">
        <v>32</v>
      </c>
      <c r="H67" s="1" t="s">
        <v>93</v>
      </c>
      <c r="I67" s="1"/>
      <c r="K6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20180729OAF</v>
      </c>
      <c r="L6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67" s="4" t="str">
        <f>RIGHT(Table13[[#This Row],[Date]],2)&amp;"/"&amp;RIGHT(LEFT(Table13[[#This Row],[Date]],6),2)&amp;"/"&amp;LEFT(Table13[[#This Row],[Date]],4)</f>
        <v>29/07/2018</v>
      </c>
      <c r="O67" s="5" t="str">
        <f>Table13[[#This Row],[Rollcall]]</f>
        <v>12:45</v>
      </c>
      <c r="P67" s="5" t="str">
        <f>Table13[[#This Row],[Time]]</f>
        <v>13:00</v>
      </c>
      <c r="Q6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A Foil</v>
      </c>
      <c r="T67" t="str">
        <f>IF(Table13[[#This Row],[Cancelled]]=1,"",IF(Table13[[#This Row],[SplitGender]]=2,"https://stuartmarshall87.github.io/FencingSAResults/2018/"&amp;L67,"https://stuartmarshall87.github.io/FencingSAResults/2018/"&amp;K67))</f>
        <v>https://stuartmarshall87.github.io/FencingSAResults/2018/20180729OAF</v>
      </c>
    </row>
    <row r="68" spans="1:20" x14ac:dyDescent="0.25">
      <c r="A68">
        <v>20180729</v>
      </c>
      <c r="B68" s="1" t="s">
        <v>12</v>
      </c>
      <c r="C68" s="1" t="s">
        <v>16</v>
      </c>
      <c r="D68">
        <v>0</v>
      </c>
      <c r="E68">
        <v>1</v>
      </c>
      <c r="F68" s="1" t="s">
        <v>21</v>
      </c>
      <c r="G68" s="1" t="s">
        <v>33</v>
      </c>
      <c r="H68" s="1" t="s">
        <v>93</v>
      </c>
      <c r="I68" s="1"/>
      <c r="K6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20180729VME</v>
      </c>
      <c r="L6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20180729VWE</v>
      </c>
      <c r="N68" s="4" t="str">
        <f>RIGHT(Table13[[#This Row],[Date]],2)&amp;"/"&amp;RIGHT(LEFT(Table13[[#This Row],[Date]],6),2)&amp;"/"&amp;LEFT(Table13[[#This Row],[Date]],4)</f>
        <v>29/07/2018</v>
      </c>
      <c r="O68" s="5" t="str">
        <f>Table13[[#This Row],[Rollcall]]</f>
        <v>13:15</v>
      </c>
      <c r="P68" s="5" t="str">
        <f>Table13[[#This Row],[Time]]</f>
        <v>13:30</v>
      </c>
      <c r="Q6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Veteran Epee</v>
      </c>
      <c r="T68" t="str">
        <f>IF(Table13[[#This Row],[Cancelled]]=1,"",IF(Table13[[#This Row],[SplitGender]]=2,"https://stuartmarshall87.github.io/FencingSAResults/2018/"&amp;L68,"https://stuartmarshall87.github.io/FencingSAResults/2018/"&amp;K68))</f>
        <v>https://stuartmarshall87.github.io/FencingSAResults/2018/20180729VME</v>
      </c>
    </row>
    <row r="69" spans="1:20" x14ac:dyDescent="0.25">
      <c r="A69">
        <v>20180729</v>
      </c>
      <c r="B69" s="1" t="s">
        <v>12</v>
      </c>
      <c r="C69" s="1" t="s">
        <v>16</v>
      </c>
      <c r="D69">
        <v>0</v>
      </c>
      <c r="E69">
        <v>2</v>
      </c>
      <c r="F69" s="1" t="s">
        <v>21</v>
      </c>
      <c r="G69" s="1" t="s">
        <v>33</v>
      </c>
      <c r="H69" s="1" t="s">
        <v>93</v>
      </c>
      <c r="I69" s="1"/>
      <c r="K6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20180729VE</v>
      </c>
      <c r="L6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20180729VWE</v>
      </c>
      <c r="N69" s="4" t="str">
        <f>RIGHT(Table13[[#This Row],[Date]],2)&amp;"/"&amp;RIGHT(LEFT(Table13[[#This Row],[Date]],6),2)&amp;"/"&amp;LEFT(Table13[[#This Row],[Date]],4)</f>
        <v>29/07/2018</v>
      </c>
      <c r="O69" s="5" t="str">
        <f>Table13[[#This Row],[Rollcall]]</f>
        <v>13:15</v>
      </c>
      <c r="P69" s="5" t="str">
        <f>Table13[[#This Row],[Time]]</f>
        <v>13:30</v>
      </c>
      <c r="Q6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Veteran Epee</v>
      </c>
      <c r="T69" t="str">
        <f>IF(Table13[[#This Row],[Cancelled]]=1,"",IF(Table13[[#This Row],[SplitGender]]=2,"https://stuartmarshall87.github.io/FencingSAResults/2018/"&amp;L69,"https://stuartmarshall87.github.io/FencingSAResults/2018/"&amp;K69))</f>
        <v>https://stuartmarshall87.github.io/FencingSAResults/2018/20180729VWE</v>
      </c>
    </row>
    <row r="70" spans="1:20" x14ac:dyDescent="0.25">
      <c r="A70">
        <v>20180826</v>
      </c>
      <c r="B70" s="1" t="s">
        <v>7</v>
      </c>
      <c r="C70" s="1" t="s">
        <v>15</v>
      </c>
      <c r="D70">
        <v>0</v>
      </c>
      <c r="E70">
        <v>0</v>
      </c>
      <c r="F70" s="1" t="s">
        <v>18</v>
      </c>
      <c r="G70" s="1" t="s">
        <v>28</v>
      </c>
      <c r="H70" s="1" t="s">
        <v>38</v>
      </c>
      <c r="I70" s="1" t="s">
        <v>62</v>
      </c>
      <c r="K7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20180826CAF</v>
      </c>
      <c r="L7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70" s="4" t="str">
        <f>RIGHT(Table13[[#This Row],[Date]],2)&amp;"/"&amp;RIGHT(LEFT(Table13[[#This Row],[Date]],6),2)&amp;"/"&amp;LEFT(Table13[[#This Row],[Date]],4)</f>
        <v>26/08/2018</v>
      </c>
      <c r="O70" s="5" t="str">
        <f>Table13[[#This Row],[Rollcall]]</f>
        <v>09:45</v>
      </c>
      <c r="P70" s="5" t="str">
        <f>Table13[[#This Row],[Time]]</f>
        <v>10:00</v>
      </c>
      <c r="Q7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Cadet A Foil</v>
      </c>
      <c r="T70" t="str">
        <f>IF(Table13[[#This Row],[Cancelled]]=1,"",IF(Table13[[#This Row],[SplitGender]]=2,"https://stuartmarshall87.github.io/FencingSAResults/2018/"&amp;L70,"https://stuartmarshall87.github.io/FencingSAResults/2018/"&amp;K70))</f>
        <v>https://stuartmarshall87.github.io/FencingSAResults/2018/20180826CAF</v>
      </c>
    </row>
    <row r="71" spans="1:20" x14ac:dyDescent="0.25">
      <c r="A71">
        <v>20180826</v>
      </c>
      <c r="B71" s="1" t="s">
        <v>8</v>
      </c>
      <c r="C71" s="1" t="s">
        <v>16</v>
      </c>
      <c r="D71">
        <v>0</v>
      </c>
      <c r="E71">
        <v>1</v>
      </c>
      <c r="F71" s="1" t="s">
        <v>19</v>
      </c>
      <c r="G71" s="1" t="s">
        <v>29</v>
      </c>
      <c r="H71" s="1" t="s">
        <v>38</v>
      </c>
      <c r="I71" s="1"/>
      <c r="K7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20180826OBME</v>
      </c>
      <c r="L7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20180826OBWE</v>
      </c>
      <c r="N71" s="4" t="str">
        <f>RIGHT(Table13[[#This Row],[Date]],2)&amp;"/"&amp;RIGHT(LEFT(Table13[[#This Row],[Date]],6),2)&amp;"/"&amp;LEFT(Table13[[#This Row],[Date]],4)</f>
        <v>26/08/2018</v>
      </c>
      <c r="O71" s="5" t="str">
        <f>Table13[[#This Row],[Rollcall]]</f>
        <v>10:45</v>
      </c>
      <c r="P71" s="5" t="str">
        <f>Table13[[#This Row],[Time]]</f>
        <v>11:00</v>
      </c>
      <c r="Q7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Mens Open B Epee</v>
      </c>
      <c r="T71" t="str">
        <f>IF(Table13[[#This Row],[Cancelled]]=1,"",IF(Table13[[#This Row],[SplitGender]]=2,"https://stuartmarshall87.github.io/FencingSAResults/2018/"&amp;L71,"https://stuartmarshall87.github.io/FencingSAResults/2018/"&amp;K71))</f>
        <v>https://stuartmarshall87.github.io/FencingSAResults/2018/20180826OBME</v>
      </c>
    </row>
    <row r="72" spans="1:20" x14ac:dyDescent="0.25">
      <c r="A72">
        <v>20180826</v>
      </c>
      <c r="B72" s="1" t="s">
        <v>8</v>
      </c>
      <c r="C72" s="1" t="s">
        <v>16</v>
      </c>
      <c r="D72">
        <v>0</v>
      </c>
      <c r="E72">
        <v>2</v>
      </c>
      <c r="F72" s="1" t="s">
        <v>19</v>
      </c>
      <c r="G72" s="1" t="s">
        <v>29</v>
      </c>
      <c r="H72" s="1" t="s">
        <v>38</v>
      </c>
      <c r="I72" s="1"/>
      <c r="K7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20180826OBE</v>
      </c>
      <c r="L7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20180826OBWE</v>
      </c>
      <c r="N72" s="4" t="str">
        <f>RIGHT(Table13[[#This Row],[Date]],2)&amp;"/"&amp;RIGHT(LEFT(Table13[[#This Row],[Date]],6),2)&amp;"/"&amp;LEFT(Table13[[#This Row],[Date]],4)</f>
        <v>26/08/2018</v>
      </c>
      <c r="O72" s="5" t="str">
        <f>Table13[[#This Row],[Rollcall]]</f>
        <v>10:45</v>
      </c>
      <c r="P72" s="5" t="str">
        <f>Table13[[#This Row],[Time]]</f>
        <v>11:00</v>
      </c>
      <c r="Q7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Womens Open B Epee</v>
      </c>
      <c r="T72" t="str">
        <f>IF(Table13[[#This Row],[Cancelled]]=1,"",IF(Table13[[#This Row],[SplitGender]]=2,"https://stuartmarshall87.github.io/FencingSAResults/2018/"&amp;L72,"https://stuartmarshall87.github.io/FencingSAResults/2018/"&amp;K72))</f>
        <v>https://stuartmarshall87.github.io/FencingSAResults/2018/20180826OBWE</v>
      </c>
    </row>
    <row r="73" spans="1:20" x14ac:dyDescent="0.25">
      <c r="A73">
        <v>20180826</v>
      </c>
      <c r="B73" s="1" t="s">
        <v>7</v>
      </c>
      <c r="C73" s="1" t="s">
        <v>17</v>
      </c>
      <c r="D73">
        <v>0</v>
      </c>
      <c r="E73">
        <v>0</v>
      </c>
      <c r="F73" s="1" t="s">
        <v>20</v>
      </c>
      <c r="G73" s="1" t="s">
        <v>31</v>
      </c>
      <c r="H73" s="1" t="s">
        <v>38</v>
      </c>
      <c r="I73" s="1"/>
      <c r="K7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20180826CAS</v>
      </c>
      <c r="L7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73" s="4" t="str">
        <f>RIGHT(Table13[[#This Row],[Date]],2)&amp;"/"&amp;RIGHT(LEFT(Table13[[#This Row],[Date]],6),2)&amp;"/"&amp;LEFT(Table13[[#This Row],[Date]],4)</f>
        <v>26/08/2018</v>
      </c>
      <c r="O73" s="5" t="str">
        <f>Table13[[#This Row],[Rollcall]]</f>
        <v>11:45</v>
      </c>
      <c r="P73" s="5" t="str">
        <f>Table13[[#This Row],[Time]]</f>
        <v>12:00</v>
      </c>
      <c r="Q7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Cadet A Sabre</v>
      </c>
      <c r="T73" t="str">
        <f>IF(Table13[[#This Row],[Cancelled]]=1,"",IF(Table13[[#This Row],[SplitGender]]=2,"https://stuartmarshall87.github.io/FencingSAResults/2018/"&amp;L73,"https://stuartmarshall87.github.io/FencingSAResults/2018/"&amp;K73))</f>
        <v>https://stuartmarshall87.github.io/FencingSAResults/2018/20180826CAS</v>
      </c>
    </row>
    <row r="74" spans="1:20" x14ac:dyDescent="0.25">
      <c r="A74">
        <v>20180826</v>
      </c>
      <c r="B74" s="1" t="s">
        <v>7</v>
      </c>
      <c r="C74" s="1" t="s">
        <v>16</v>
      </c>
      <c r="D74">
        <v>0</v>
      </c>
      <c r="E74">
        <v>0</v>
      </c>
      <c r="F74" s="1" t="s">
        <v>21</v>
      </c>
      <c r="G74" s="1" t="s">
        <v>33</v>
      </c>
      <c r="H74" s="1" t="s">
        <v>38</v>
      </c>
      <c r="I74" s="1"/>
      <c r="K7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20180826CAE</v>
      </c>
      <c r="L7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74" s="4" t="str">
        <f>RIGHT(Table13[[#This Row],[Date]],2)&amp;"/"&amp;RIGHT(LEFT(Table13[[#This Row],[Date]],6),2)&amp;"/"&amp;LEFT(Table13[[#This Row],[Date]],4)</f>
        <v>26/08/2018</v>
      </c>
      <c r="O74" s="5" t="str">
        <f>Table13[[#This Row],[Rollcall]]</f>
        <v>13:15</v>
      </c>
      <c r="P74" s="5" t="str">
        <f>Table13[[#This Row],[Time]]</f>
        <v>13:30</v>
      </c>
      <c r="Q7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Cadet A Epee</v>
      </c>
      <c r="T74" t="str">
        <f>IF(Table13[[#This Row],[Cancelled]]=1,"",IF(Table13[[#This Row],[SplitGender]]=2,"https://stuartmarshall87.github.io/FencingSAResults/2018/"&amp;L74,"https://stuartmarshall87.github.io/FencingSAResults/2018/"&amp;K74))</f>
        <v>https://stuartmarshall87.github.io/FencingSAResults/2018/20180826CAE</v>
      </c>
    </row>
    <row r="75" spans="1:20" x14ac:dyDescent="0.25">
      <c r="A75">
        <v>20180826</v>
      </c>
      <c r="B75" s="1" t="s">
        <v>8</v>
      </c>
      <c r="C75" s="1" t="s">
        <v>15</v>
      </c>
      <c r="D75">
        <v>0</v>
      </c>
      <c r="E75">
        <v>0</v>
      </c>
      <c r="F75" s="1" t="s">
        <v>22</v>
      </c>
      <c r="G75" s="1" t="s">
        <v>34</v>
      </c>
      <c r="H75" s="1" t="s">
        <v>38</v>
      </c>
      <c r="I75" s="1"/>
      <c r="K7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20180826OBF</v>
      </c>
      <c r="L7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75" s="4" t="str">
        <f>RIGHT(Table13[[#This Row],[Date]],2)&amp;"/"&amp;RIGHT(LEFT(Table13[[#This Row],[Date]],6),2)&amp;"/"&amp;LEFT(Table13[[#This Row],[Date]],4)</f>
        <v>26/08/2018</v>
      </c>
      <c r="O75" s="5" t="str">
        <f>Table13[[#This Row],[Rollcall]]</f>
        <v>13:45</v>
      </c>
      <c r="P75" s="5" t="str">
        <f>Table13[[#This Row],[Time]]</f>
        <v>14:00</v>
      </c>
      <c r="Q7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Open B Foil</v>
      </c>
      <c r="T75" t="str">
        <f>IF(Table13[[#This Row],[Cancelled]]=1,"",IF(Table13[[#This Row],[SplitGender]]=2,"https://stuartmarshall87.github.io/FencingSAResults/2018/"&amp;L75,"https://stuartmarshall87.github.io/FencingSAResults/2018/"&amp;K75))</f>
        <v>https://stuartmarshall87.github.io/FencingSAResults/2018/20180826OBF</v>
      </c>
    </row>
    <row r="76" spans="1:20" x14ac:dyDescent="0.25">
      <c r="A76">
        <v>20180826</v>
      </c>
      <c r="B76" s="1" t="s">
        <v>8</v>
      </c>
      <c r="C76" s="1" t="s">
        <v>17</v>
      </c>
      <c r="D76">
        <v>0</v>
      </c>
      <c r="E76">
        <v>0</v>
      </c>
      <c r="F76" s="1" t="s">
        <v>23</v>
      </c>
      <c r="G76" s="1" t="s">
        <v>35</v>
      </c>
      <c r="H76" s="1" t="s">
        <v>38</v>
      </c>
      <c r="I76" s="1"/>
      <c r="K7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20180826OBS</v>
      </c>
      <c r="L7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76" s="4" t="str">
        <f>RIGHT(Table13[[#This Row],[Date]],2)&amp;"/"&amp;RIGHT(LEFT(Table13[[#This Row],[Date]],6),2)&amp;"/"&amp;LEFT(Table13[[#This Row],[Date]],4)</f>
        <v>26/08/2018</v>
      </c>
      <c r="O76" s="5" t="str">
        <f>Table13[[#This Row],[Rollcall]]</f>
        <v>14:15</v>
      </c>
      <c r="P76" s="5" t="str">
        <f>Table13[[#This Row],[Time]]</f>
        <v>14:30</v>
      </c>
      <c r="Q7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Open B Sabre</v>
      </c>
      <c r="T76" t="str">
        <f>IF(Table13[[#This Row],[Cancelled]]=1,"",IF(Table13[[#This Row],[SplitGender]]=2,"https://stuartmarshall87.github.io/FencingSAResults/2018/"&amp;L76,"https://stuartmarshall87.github.io/FencingSAResults/2018/"&amp;K76))</f>
        <v>https://stuartmarshall87.github.io/FencingSAResults/2018/20180826OBS</v>
      </c>
    </row>
    <row r="77" spans="1:20" x14ac:dyDescent="0.25">
      <c r="A77">
        <v>20180909</v>
      </c>
      <c r="B77" s="1" t="s">
        <v>11</v>
      </c>
      <c r="C77" s="1" t="s">
        <v>16</v>
      </c>
      <c r="D77">
        <v>0</v>
      </c>
      <c r="E77">
        <v>1</v>
      </c>
      <c r="F77" s="1" t="s">
        <v>18</v>
      </c>
      <c r="G77" s="1" t="s">
        <v>28</v>
      </c>
      <c r="H77" s="1" t="s">
        <v>38</v>
      </c>
      <c r="I77" s="1" t="s">
        <v>63</v>
      </c>
      <c r="K7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20180909OAME</v>
      </c>
      <c r="L7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20180909OAWE</v>
      </c>
      <c r="N77" s="4" t="str">
        <f>RIGHT(Table13[[#This Row],[Date]],2)&amp;"/"&amp;RIGHT(LEFT(Table13[[#This Row],[Date]],6),2)&amp;"/"&amp;LEFT(Table13[[#This Row],[Date]],4)</f>
        <v>09/09/2018</v>
      </c>
      <c r="O77" s="5" t="str">
        <f>Table13[[#This Row],[Rollcall]]</f>
        <v>09:45</v>
      </c>
      <c r="P77" s="5" t="str">
        <f>Table13[[#This Row],[Time]]</f>
        <v>10:00</v>
      </c>
      <c r="Q7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Mens Open A Epee</v>
      </c>
      <c r="T77" t="str">
        <f>IF(Table13[[#This Row],[Cancelled]]=1,"",IF(Table13[[#This Row],[SplitGender]]=2,"https://stuartmarshall87.github.io/FencingSAResults/2018/"&amp;L77,"https://stuartmarshall87.github.io/FencingSAResults/2018/"&amp;K77))</f>
        <v>https://stuartmarshall87.github.io/FencingSAResults/2018/20180909OAME</v>
      </c>
    </row>
    <row r="78" spans="1:20" x14ac:dyDescent="0.25">
      <c r="A78">
        <v>20180909</v>
      </c>
      <c r="B78" s="1" t="s">
        <v>11</v>
      </c>
      <c r="C78" s="1" t="s">
        <v>16</v>
      </c>
      <c r="D78">
        <v>0</v>
      </c>
      <c r="E78">
        <v>2</v>
      </c>
      <c r="F78" s="1" t="s">
        <v>18</v>
      </c>
      <c r="G78" s="1" t="s">
        <v>28</v>
      </c>
      <c r="H78" s="1" t="s">
        <v>38</v>
      </c>
      <c r="I78" s="1"/>
      <c r="K7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20180909OAE</v>
      </c>
      <c r="L7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20180909OAWE</v>
      </c>
      <c r="N78" s="4" t="str">
        <f>RIGHT(Table13[[#This Row],[Date]],2)&amp;"/"&amp;RIGHT(LEFT(Table13[[#This Row],[Date]],6),2)&amp;"/"&amp;LEFT(Table13[[#This Row],[Date]],4)</f>
        <v>09/09/2018</v>
      </c>
      <c r="O78" s="5" t="str">
        <f>Table13[[#This Row],[Rollcall]]</f>
        <v>09:45</v>
      </c>
      <c r="P78" s="5" t="str">
        <f>Table13[[#This Row],[Time]]</f>
        <v>10:00</v>
      </c>
      <c r="Q7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Womens Open A Epee</v>
      </c>
      <c r="T78" t="str">
        <f>IF(Table13[[#This Row],[Cancelled]]=1,"",IF(Table13[[#This Row],[SplitGender]]=2,"https://stuartmarshall87.github.io/FencingSAResults/2018/"&amp;L78,"https://stuartmarshall87.github.io/FencingSAResults/2018/"&amp;K78))</f>
        <v>https://stuartmarshall87.github.io/FencingSAResults/2018/20180909OAWE</v>
      </c>
    </row>
    <row r="79" spans="1:20" x14ac:dyDescent="0.25">
      <c r="A79">
        <v>20180909</v>
      </c>
      <c r="B79" s="1" t="s">
        <v>12</v>
      </c>
      <c r="C79" s="1" t="s">
        <v>15</v>
      </c>
      <c r="D79">
        <v>1</v>
      </c>
      <c r="E79">
        <v>0</v>
      </c>
      <c r="F79" s="1" t="s">
        <v>29</v>
      </c>
      <c r="G79" s="1" t="s">
        <v>52</v>
      </c>
      <c r="H79" s="1" t="s">
        <v>38</v>
      </c>
      <c r="I79" s="1"/>
      <c r="K7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7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79" s="4" t="str">
        <f>RIGHT(Table13[[#This Row],[Date]],2)&amp;"/"&amp;RIGHT(LEFT(Table13[[#This Row],[Date]],6),2)&amp;"/"&amp;LEFT(Table13[[#This Row],[Date]],4)</f>
        <v>09/09/2018</v>
      </c>
      <c r="O79" s="5" t="str">
        <f>Table13[[#This Row],[Rollcall]]</f>
        <v>10:30</v>
      </c>
      <c r="P79" s="5" t="str">
        <f>Table13[[#This Row],[Time]]</f>
        <v>10:45</v>
      </c>
      <c r="Q7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Veteran Foil</v>
      </c>
      <c r="T79" t="str">
        <f>IF(Table13[[#This Row],[Cancelled]]=1,"",IF(Table13[[#This Row],[SplitGender]]=2,"https://stuartmarshall87.github.io/FencingSAResults/2018/"&amp;L79,"https://stuartmarshall87.github.io/FencingSAResults/2018/"&amp;K79))</f>
        <v/>
      </c>
    </row>
    <row r="80" spans="1:20" x14ac:dyDescent="0.25">
      <c r="A80">
        <v>20180909</v>
      </c>
      <c r="B80" s="1" t="s">
        <v>11</v>
      </c>
      <c r="C80" s="1" t="s">
        <v>17</v>
      </c>
      <c r="D80">
        <v>0</v>
      </c>
      <c r="E80">
        <v>1</v>
      </c>
      <c r="F80" s="1" t="s">
        <v>24</v>
      </c>
      <c r="G80" s="1" t="s">
        <v>30</v>
      </c>
      <c r="H80" s="1" t="s">
        <v>38</v>
      </c>
      <c r="I80" s="1"/>
      <c r="K8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20180909OAMS</v>
      </c>
      <c r="L8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20180909OAWS</v>
      </c>
      <c r="N80" s="4" t="str">
        <f>RIGHT(Table13[[#This Row],[Date]],2)&amp;"/"&amp;RIGHT(LEFT(Table13[[#This Row],[Date]],6),2)&amp;"/"&amp;LEFT(Table13[[#This Row],[Date]],4)</f>
        <v>09/09/2018</v>
      </c>
      <c r="O80" s="5" t="str">
        <f>Table13[[#This Row],[Rollcall]]</f>
        <v>11:15</v>
      </c>
      <c r="P80" s="5" t="str">
        <f>Table13[[#This Row],[Time]]</f>
        <v>11:30</v>
      </c>
      <c r="Q8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Mens Open A Sabre</v>
      </c>
      <c r="T80" t="str">
        <f>IF(Table13[[#This Row],[Cancelled]]=1,"",IF(Table13[[#This Row],[SplitGender]]=2,"https://stuartmarshall87.github.io/FencingSAResults/2018/"&amp;L80,"https://stuartmarshall87.github.io/FencingSAResults/2018/"&amp;K80))</f>
        <v>https://stuartmarshall87.github.io/FencingSAResults/2018/20180909OAMS</v>
      </c>
    </row>
    <row r="81" spans="1:20" x14ac:dyDescent="0.25">
      <c r="A81">
        <v>20180909</v>
      </c>
      <c r="B81" s="1" t="s">
        <v>11</v>
      </c>
      <c r="C81" s="1" t="s">
        <v>17</v>
      </c>
      <c r="D81">
        <v>0</v>
      </c>
      <c r="E81">
        <v>2</v>
      </c>
      <c r="F81" s="1" t="s">
        <v>24</v>
      </c>
      <c r="G81" s="1" t="s">
        <v>30</v>
      </c>
      <c r="H81" s="1" t="s">
        <v>38</v>
      </c>
      <c r="I81" s="1"/>
      <c r="K8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20180909OAS</v>
      </c>
      <c r="L8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20180909OAWS</v>
      </c>
      <c r="N81" s="4" t="str">
        <f>RIGHT(Table13[[#This Row],[Date]],2)&amp;"/"&amp;RIGHT(LEFT(Table13[[#This Row],[Date]],6),2)&amp;"/"&amp;LEFT(Table13[[#This Row],[Date]],4)</f>
        <v>09/09/2018</v>
      </c>
      <c r="O81" s="5" t="str">
        <f>Table13[[#This Row],[Rollcall]]</f>
        <v>11:15</v>
      </c>
      <c r="P81" s="5" t="str">
        <f>Table13[[#This Row],[Time]]</f>
        <v>11:30</v>
      </c>
      <c r="Q8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Womens Open A Sabre</v>
      </c>
      <c r="T81" t="str">
        <f>IF(Table13[[#This Row],[Cancelled]]=1,"",IF(Table13[[#This Row],[SplitGender]]=2,"https://stuartmarshall87.github.io/FencingSAResults/2018/"&amp;L81,"https://stuartmarshall87.github.io/FencingSAResults/2018/"&amp;K81))</f>
        <v>https://stuartmarshall87.github.io/FencingSAResults/2018/20180909OAWS</v>
      </c>
    </row>
    <row r="82" spans="1:20" x14ac:dyDescent="0.25">
      <c r="A82">
        <v>20180909</v>
      </c>
      <c r="B82" s="1" t="s">
        <v>11</v>
      </c>
      <c r="C82" s="1" t="s">
        <v>15</v>
      </c>
      <c r="D82">
        <v>0</v>
      </c>
      <c r="E82">
        <v>1</v>
      </c>
      <c r="F82" s="1" t="s">
        <v>25</v>
      </c>
      <c r="G82" s="1" t="s">
        <v>32</v>
      </c>
      <c r="H82" s="1" t="s">
        <v>38</v>
      </c>
      <c r="I82" s="1"/>
      <c r="K8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20180909OAMF</v>
      </c>
      <c r="L8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20180909OAWF</v>
      </c>
      <c r="N82" s="4" t="str">
        <f>RIGHT(Table13[[#This Row],[Date]],2)&amp;"/"&amp;RIGHT(LEFT(Table13[[#This Row],[Date]],6),2)&amp;"/"&amp;LEFT(Table13[[#This Row],[Date]],4)</f>
        <v>09/09/2018</v>
      </c>
      <c r="O82" s="5" t="str">
        <f>Table13[[#This Row],[Rollcall]]</f>
        <v>12:45</v>
      </c>
      <c r="P82" s="5" t="str">
        <f>Table13[[#This Row],[Time]]</f>
        <v>13:00</v>
      </c>
      <c r="Q8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Mens Open A Foil</v>
      </c>
      <c r="T82" t="str">
        <f>IF(Table13[[#This Row],[Cancelled]]=1,"",IF(Table13[[#This Row],[SplitGender]]=2,"https://stuartmarshall87.github.io/FencingSAResults/2018/"&amp;L82,"https://stuartmarshall87.github.io/FencingSAResults/2018/"&amp;K82))</f>
        <v>https://stuartmarshall87.github.io/FencingSAResults/2018/20180909OAMF</v>
      </c>
    </row>
    <row r="83" spans="1:20" x14ac:dyDescent="0.25">
      <c r="A83">
        <v>20180909</v>
      </c>
      <c r="B83" s="1" t="s">
        <v>11</v>
      </c>
      <c r="C83" s="1" t="s">
        <v>15</v>
      </c>
      <c r="D83">
        <v>0</v>
      </c>
      <c r="E83">
        <v>2</v>
      </c>
      <c r="F83" s="1" t="s">
        <v>25</v>
      </c>
      <c r="G83" s="1" t="s">
        <v>32</v>
      </c>
      <c r="H83" s="1" t="s">
        <v>38</v>
      </c>
      <c r="I83" s="1"/>
      <c r="K8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20180909OAF</v>
      </c>
      <c r="L8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20180909OAWF</v>
      </c>
      <c r="N83" s="4" t="str">
        <f>RIGHT(Table13[[#This Row],[Date]],2)&amp;"/"&amp;RIGHT(LEFT(Table13[[#This Row],[Date]],6),2)&amp;"/"&amp;LEFT(Table13[[#This Row],[Date]],4)</f>
        <v>09/09/2018</v>
      </c>
      <c r="O83" s="5" t="str">
        <f>Table13[[#This Row],[Rollcall]]</f>
        <v>12:45</v>
      </c>
      <c r="P83" s="5" t="str">
        <f>Table13[[#This Row],[Time]]</f>
        <v>13:00</v>
      </c>
      <c r="Q8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Womens Open A Foil</v>
      </c>
      <c r="T83" t="str">
        <f>IF(Table13[[#This Row],[Cancelled]]=1,"",IF(Table13[[#This Row],[SplitGender]]=2,"https://stuartmarshall87.github.io/FencingSAResults/2018/"&amp;L83,"https://stuartmarshall87.github.io/FencingSAResults/2018/"&amp;K83))</f>
        <v>https://stuartmarshall87.github.io/FencingSAResults/2018/20180909OAWF</v>
      </c>
    </row>
    <row r="84" spans="1:20" x14ac:dyDescent="0.25">
      <c r="A84">
        <v>20180909</v>
      </c>
      <c r="B84" s="1" t="s">
        <v>12</v>
      </c>
      <c r="C84" s="1" t="s">
        <v>16</v>
      </c>
      <c r="D84">
        <v>0</v>
      </c>
      <c r="E84">
        <v>1</v>
      </c>
      <c r="F84" s="1" t="s">
        <v>21</v>
      </c>
      <c r="G84" s="1" t="s">
        <v>33</v>
      </c>
      <c r="H84" s="1" t="s">
        <v>38</v>
      </c>
      <c r="I84" s="1"/>
      <c r="K8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20180909VME</v>
      </c>
      <c r="L8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20180909VWE</v>
      </c>
      <c r="N84" s="4" t="str">
        <f>RIGHT(Table13[[#This Row],[Date]],2)&amp;"/"&amp;RIGHT(LEFT(Table13[[#This Row],[Date]],6),2)&amp;"/"&amp;LEFT(Table13[[#This Row],[Date]],4)</f>
        <v>09/09/2018</v>
      </c>
      <c r="O84" s="5" t="str">
        <f>Table13[[#This Row],[Rollcall]]</f>
        <v>13:15</v>
      </c>
      <c r="P84" s="5" t="str">
        <f>Table13[[#This Row],[Time]]</f>
        <v>13:30</v>
      </c>
      <c r="Q8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Mens Veteran Epee</v>
      </c>
      <c r="T84" t="str">
        <f>IF(Table13[[#This Row],[Cancelled]]=1,"",IF(Table13[[#This Row],[SplitGender]]=2,"https://stuartmarshall87.github.io/FencingSAResults/2018/"&amp;L84,"https://stuartmarshall87.github.io/FencingSAResults/2018/"&amp;K84))</f>
        <v>https://stuartmarshall87.github.io/FencingSAResults/2018/20180909VME</v>
      </c>
    </row>
    <row r="85" spans="1:20" x14ac:dyDescent="0.25">
      <c r="A85">
        <v>20180909</v>
      </c>
      <c r="B85" s="1" t="s">
        <v>12</v>
      </c>
      <c r="C85" s="1" t="s">
        <v>16</v>
      </c>
      <c r="D85">
        <v>0</v>
      </c>
      <c r="E85">
        <v>2</v>
      </c>
      <c r="F85" s="1" t="s">
        <v>21</v>
      </c>
      <c r="G85" s="1" t="s">
        <v>33</v>
      </c>
      <c r="H85" s="1" t="s">
        <v>38</v>
      </c>
      <c r="I85" s="1"/>
      <c r="K8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20180909VE</v>
      </c>
      <c r="L8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20180909VWE</v>
      </c>
      <c r="N85" s="4" t="str">
        <f>RIGHT(Table13[[#This Row],[Date]],2)&amp;"/"&amp;RIGHT(LEFT(Table13[[#This Row],[Date]],6),2)&amp;"/"&amp;LEFT(Table13[[#This Row],[Date]],4)</f>
        <v>09/09/2018</v>
      </c>
      <c r="O85" s="5" t="str">
        <f>Table13[[#This Row],[Rollcall]]</f>
        <v>13:15</v>
      </c>
      <c r="P85" s="5" t="str">
        <f>Table13[[#This Row],[Time]]</f>
        <v>13:30</v>
      </c>
      <c r="Q8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Womens Veteran Epee</v>
      </c>
      <c r="T85" t="str">
        <f>IF(Table13[[#This Row],[Cancelled]]=1,"",IF(Table13[[#This Row],[SplitGender]]=2,"https://stuartmarshall87.github.io/FencingSAResults/2018/"&amp;L85,"https://stuartmarshall87.github.io/FencingSAResults/2018/"&amp;K85))</f>
        <v>https://stuartmarshall87.github.io/FencingSAResults/2018/20180909VWE</v>
      </c>
    </row>
    <row r="86" spans="1:20" x14ac:dyDescent="0.25">
      <c r="A86">
        <v>20180916</v>
      </c>
      <c r="B86" s="1" t="s">
        <v>10</v>
      </c>
      <c r="C86" s="1" t="s">
        <v>16</v>
      </c>
      <c r="D86">
        <v>0</v>
      </c>
      <c r="E86">
        <v>0</v>
      </c>
      <c r="F86" s="1" t="s">
        <v>18</v>
      </c>
      <c r="G86" s="1" t="s">
        <v>28</v>
      </c>
      <c r="H86" s="1" t="s">
        <v>93</v>
      </c>
      <c r="I86" s="1" t="s">
        <v>64</v>
      </c>
      <c r="K8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20180916CBE</v>
      </c>
      <c r="L8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86" s="4" t="str">
        <f>RIGHT(Table13[[#This Row],[Date]],2)&amp;"/"&amp;RIGHT(LEFT(Table13[[#This Row],[Date]],6),2)&amp;"/"&amp;LEFT(Table13[[#This Row],[Date]],4)</f>
        <v>16/09/2018</v>
      </c>
      <c r="O86" s="5" t="str">
        <f>Table13[[#This Row],[Rollcall]]</f>
        <v>09:45</v>
      </c>
      <c r="P86" s="5" t="str">
        <f>Table13[[#This Row],[Time]]</f>
        <v>10:00</v>
      </c>
      <c r="Q8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B Epee</v>
      </c>
      <c r="T86" t="str">
        <f>IF(Table13[[#This Row],[Cancelled]]=1,"",IF(Table13[[#This Row],[SplitGender]]=2,"https://stuartmarshall87.github.io/FencingSAResults/2018/"&amp;L86,"https://stuartmarshall87.github.io/FencingSAResults/2018/"&amp;K86))</f>
        <v>https://stuartmarshall87.github.io/FencingSAResults/2018/20180916CBE</v>
      </c>
    </row>
    <row r="87" spans="1:20" x14ac:dyDescent="0.25">
      <c r="A87">
        <v>20180916</v>
      </c>
      <c r="B87" s="1" t="s">
        <v>9</v>
      </c>
      <c r="C87" s="1" t="s">
        <v>15</v>
      </c>
      <c r="D87">
        <v>0</v>
      </c>
      <c r="E87">
        <v>0</v>
      </c>
      <c r="F87" s="1" t="s">
        <v>18</v>
      </c>
      <c r="G87" s="1" t="s">
        <v>28</v>
      </c>
      <c r="H87" s="1" t="s">
        <v>93</v>
      </c>
      <c r="I87" s="1"/>
      <c r="K8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20180916U15F</v>
      </c>
      <c r="L8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87" s="4" t="str">
        <f>RIGHT(Table13[[#This Row],[Date]],2)&amp;"/"&amp;RIGHT(LEFT(Table13[[#This Row],[Date]],6),2)&amp;"/"&amp;LEFT(Table13[[#This Row],[Date]],4)</f>
        <v>16/09/2018</v>
      </c>
      <c r="O87" s="5" t="str">
        <f>Table13[[#This Row],[Rollcall]]</f>
        <v>09:45</v>
      </c>
      <c r="P87" s="5" t="str">
        <f>Table13[[#This Row],[Time]]</f>
        <v>10:00</v>
      </c>
      <c r="Q8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Under 15 Foil</v>
      </c>
      <c r="T87" t="str">
        <f>IF(Table13[[#This Row],[Cancelled]]=1,"",IF(Table13[[#This Row],[SplitGender]]=2,"https://stuartmarshall87.github.io/FencingSAResults/2018/"&amp;L87,"https://stuartmarshall87.github.io/FencingSAResults/2018/"&amp;K87))</f>
        <v>https://stuartmarshall87.github.io/FencingSAResults/2018/20180916U15F</v>
      </c>
    </row>
    <row r="88" spans="1:20" x14ac:dyDescent="0.25">
      <c r="A88">
        <v>20180916</v>
      </c>
      <c r="B88" s="1" t="s">
        <v>14</v>
      </c>
      <c r="C88" s="1" t="s">
        <v>16</v>
      </c>
      <c r="D88">
        <v>0</v>
      </c>
      <c r="E88">
        <v>1</v>
      </c>
      <c r="F88" s="1" t="s">
        <v>52</v>
      </c>
      <c r="G88" s="1" t="s">
        <v>57</v>
      </c>
      <c r="H88" s="1" t="s">
        <v>93</v>
      </c>
      <c r="I88" s="1"/>
      <c r="K8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20180916U11BE</v>
      </c>
      <c r="L8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20180916U11GE</v>
      </c>
      <c r="N88" s="4" t="str">
        <f>RIGHT(Table13[[#This Row],[Date]],2)&amp;"/"&amp;RIGHT(LEFT(Table13[[#This Row],[Date]],6),2)&amp;"/"&amp;LEFT(Table13[[#This Row],[Date]],4)</f>
        <v>16/09/2018</v>
      </c>
      <c r="O88" s="5" t="str">
        <f>Table13[[#This Row],[Rollcall]]</f>
        <v>10:15</v>
      </c>
      <c r="P88" s="5" t="str">
        <f>Table13[[#This Row],[Time]]</f>
        <v>10:30</v>
      </c>
      <c r="Q8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Under 11 Epee</v>
      </c>
      <c r="T88" t="str">
        <f>IF(Table13[[#This Row],[Cancelled]]=1,"",IF(Table13[[#This Row],[SplitGender]]=2,"https://stuartmarshall87.github.io/FencingSAResults/2018/"&amp;L88,"https://stuartmarshall87.github.io/FencingSAResults/2018/"&amp;K88))</f>
        <v>https://stuartmarshall87.github.io/FencingSAResults/2018/20180916U11BE</v>
      </c>
    </row>
    <row r="89" spans="1:20" x14ac:dyDescent="0.25">
      <c r="A89">
        <v>20180916</v>
      </c>
      <c r="B89" s="1" t="s">
        <v>14</v>
      </c>
      <c r="C89" s="1" t="s">
        <v>16</v>
      </c>
      <c r="D89">
        <v>0</v>
      </c>
      <c r="E89">
        <v>2</v>
      </c>
      <c r="F89" s="1" t="s">
        <v>52</v>
      </c>
      <c r="G89" s="1" t="s">
        <v>57</v>
      </c>
      <c r="H89" s="1" t="s">
        <v>93</v>
      </c>
      <c r="I89" s="1"/>
      <c r="K8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20180916U11E</v>
      </c>
      <c r="L8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20180916U11GE</v>
      </c>
      <c r="N89" s="4" t="str">
        <f>RIGHT(Table13[[#This Row],[Date]],2)&amp;"/"&amp;RIGHT(LEFT(Table13[[#This Row],[Date]],6),2)&amp;"/"&amp;LEFT(Table13[[#This Row],[Date]],4)</f>
        <v>16/09/2018</v>
      </c>
      <c r="O89" s="5" t="str">
        <f>Table13[[#This Row],[Rollcall]]</f>
        <v>10:15</v>
      </c>
      <c r="P89" s="5" t="str">
        <f>Table13[[#This Row],[Time]]</f>
        <v>10:30</v>
      </c>
      <c r="Q8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Under 11 Epee</v>
      </c>
      <c r="T89" t="str">
        <f>IF(Table13[[#This Row],[Cancelled]]=1,"",IF(Table13[[#This Row],[SplitGender]]=2,"https://stuartmarshall87.github.io/FencingSAResults/2018/"&amp;L89,"https://stuartmarshall87.github.io/FencingSAResults/2018/"&amp;K89))</f>
        <v>https://stuartmarshall87.github.io/FencingSAResults/2018/20180916U11GE</v>
      </c>
    </row>
    <row r="90" spans="1:20" x14ac:dyDescent="0.25">
      <c r="A90">
        <v>20180916</v>
      </c>
      <c r="B90" s="1" t="s">
        <v>13</v>
      </c>
      <c r="C90" s="1" t="s">
        <v>15</v>
      </c>
      <c r="D90">
        <v>0</v>
      </c>
      <c r="E90">
        <v>1</v>
      </c>
      <c r="F90" s="1" t="s">
        <v>24</v>
      </c>
      <c r="G90" s="1" t="s">
        <v>30</v>
      </c>
      <c r="H90" s="1" t="s">
        <v>93</v>
      </c>
      <c r="I90" s="1"/>
      <c r="K9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20180916U13BF</v>
      </c>
      <c r="L9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20180916U13GF</v>
      </c>
      <c r="N90" s="4" t="str">
        <f>RIGHT(Table13[[#This Row],[Date]],2)&amp;"/"&amp;RIGHT(LEFT(Table13[[#This Row],[Date]],6),2)&amp;"/"&amp;LEFT(Table13[[#This Row],[Date]],4)</f>
        <v>16/09/2018</v>
      </c>
      <c r="O90" s="5" t="str">
        <f>Table13[[#This Row],[Rollcall]]</f>
        <v>11:15</v>
      </c>
      <c r="P90" s="5" t="str">
        <f>Table13[[#This Row],[Time]]</f>
        <v>11:30</v>
      </c>
      <c r="Q9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Under 13 Foil</v>
      </c>
      <c r="T90" t="str">
        <f>IF(Table13[[#This Row],[Cancelled]]=1,"",IF(Table13[[#This Row],[SplitGender]]=2,"https://stuartmarshall87.github.io/FencingSAResults/2018/"&amp;L90,"https://stuartmarshall87.github.io/FencingSAResults/2018/"&amp;K90))</f>
        <v>https://stuartmarshall87.github.io/FencingSAResults/2018/20180916U13BF</v>
      </c>
    </row>
    <row r="91" spans="1:20" x14ac:dyDescent="0.25">
      <c r="A91">
        <v>20180916</v>
      </c>
      <c r="B91" s="1" t="s">
        <v>13</v>
      </c>
      <c r="C91" s="1" t="s">
        <v>15</v>
      </c>
      <c r="D91">
        <v>0</v>
      </c>
      <c r="E91">
        <v>2</v>
      </c>
      <c r="F91" s="1" t="s">
        <v>24</v>
      </c>
      <c r="G91" s="1" t="s">
        <v>30</v>
      </c>
      <c r="H91" s="1" t="s">
        <v>93</v>
      </c>
      <c r="I91" s="1"/>
      <c r="K9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20180916U13F</v>
      </c>
      <c r="L9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20180916U13GF</v>
      </c>
      <c r="N91" s="4" t="str">
        <f>RIGHT(Table13[[#This Row],[Date]],2)&amp;"/"&amp;RIGHT(LEFT(Table13[[#This Row],[Date]],6),2)&amp;"/"&amp;LEFT(Table13[[#This Row],[Date]],4)</f>
        <v>16/09/2018</v>
      </c>
      <c r="O91" s="5" t="str">
        <f>Table13[[#This Row],[Rollcall]]</f>
        <v>11:15</v>
      </c>
      <c r="P91" s="5" t="str">
        <f>Table13[[#This Row],[Time]]</f>
        <v>11:30</v>
      </c>
      <c r="Q9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Under 13 Foil</v>
      </c>
      <c r="T91" t="str">
        <f>IF(Table13[[#This Row],[Cancelled]]=1,"",IF(Table13[[#This Row],[SplitGender]]=2,"https://stuartmarshall87.github.io/FencingSAResults/2018/"&amp;L91,"https://stuartmarshall87.github.io/FencingSAResults/2018/"&amp;K91))</f>
        <v>https://stuartmarshall87.github.io/FencingSAResults/2018/20180916U13GF</v>
      </c>
    </row>
    <row r="92" spans="1:20" x14ac:dyDescent="0.25">
      <c r="A92">
        <v>20180916</v>
      </c>
      <c r="B92" s="1" t="s">
        <v>10</v>
      </c>
      <c r="C92" s="1" t="s">
        <v>15</v>
      </c>
      <c r="D92">
        <v>1</v>
      </c>
      <c r="E92">
        <v>0</v>
      </c>
      <c r="F92" s="1" t="s">
        <v>25</v>
      </c>
      <c r="G92" s="1" t="s">
        <v>32</v>
      </c>
      <c r="H92" s="1" t="s">
        <v>93</v>
      </c>
      <c r="I92" s="1"/>
      <c r="K9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9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92" s="4" t="str">
        <f>RIGHT(Table13[[#This Row],[Date]],2)&amp;"/"&amp;RIGHT(LEFT(Table13[[#This Row],[Date]],6),2)&amp;"/"&amp;LEFT(Table13[[#This Row],[Date]],4)</f>
        <v>16/09/2018</v>
      </c>
      <c r="O92" s="5" t="str">
        <f>Table13[[#This Row],[Rollcall]]</f>
        <v>12:45</v>
      </c>
      <c r="P92" s="5" t="str">
        <f>Table13[[#This Row],[Time]]</f>
        <v>13:00</v>
      </c>
      <c r="Q9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B Foil</v>
      </c>
      <c r="T92" t="str">
        <f>IF(Table13[[#This Row],[Cancelled]]=1,"",IF(Table13[[#This Row],[SplitGender]]=2,"https://stuartmarshall87.github.io/FencingSAResults/2018/"&amp;L92,"https://stuartmarshall87.github.io/FencingSAResults/2018/"&amp;K92))</f>
        <v/>
      </c>
    </row>
    <row r="93" spans="1:20" x14ac:dyDescent="0.25">
      <c r="A93">
        <v>20180916</v>
      </c>
      <c r="B93" s="1" t="s">
        <v>13</v>
      </c>
      <c r="C93" s="1" t="s">
        <v>16</v>
      </c>
      <c r="D93">
        <v>1</v>
      </c>
      <c r="E93">
        <v>0</v>
      </c>
      <c r="F93" s="1" t="s">
        <v>25</v>
      </c>
      <c r="G93" s="1" t="s">
        <v>32</v>
      </c>
      <c r="H93" s="1" t="s">
        <v>93</v>
      </c>
      <c r="I93" s="1"/>
      <c r="K9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9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93" s="4" t="str">
        <f>RIGHT(Table13[[#This Row],[Date]],2)&amp;"/"&amp;RIGHT(LEFT(Table13[[#This Row],[Date]],6),2)&amp;"/"&amp;LEFT(Table13[[#This Row],[Date]],4)</f>
        <v>16/09/2018</v>
      </c>
      <c r="O93" s="5" t="str">
        <f>Table13[[#This Row],[Rollcall]]</f>
        <v>12:45</v>
      </c>
      <c r="P93" s="5" t="str">
        <f>Table13[[#This Row],[Time]]</f>
        <v>13:00</v>
      </c>
      <c r="Q9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Under 13 Epee</v>
      </c>
      <c r="T93" t="str">
        <f>IF(Table13[[#This Row],[Cancelled]]=1,"",IF(Table13[[#This Row],[SplitGender]]=2,"https://stuartmarshall87.github.io/FencingSAResults/2018/"&amp;L93,"https://stuartmarshall87.github.io/FencingSAResults/2018/"&amp;K93))</f>
        <v/>
      </c>
    </row>
    <row r="94" spans="1:20" x14ac:dyDescent="0.25">
      <c r="A94">
        <v>20180916</v>
      </c>
      <c r="B94" s="1" t="s">
        <v>9</v>
      </c>
      <c r="C94" s="1" t="s">
        <v>16</v>
      </c>
      <c r="D94">
        <v>1</v>
      </c>
      <c r="E94">
        <v>0</v>
      </c>
      <c r="F94" s="1" t="s">
        <v>22</v>
      </c>
      <c r="G94" s="1" t="s">
        <v>34</v>
      </c>
      <c r="H94" s="1" t="s">
        <v>93</v>
      </c>
      <c r="I94" s="1"/>
      <c r="K9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9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94" s="4" t="str">
        <f>RIGHT(Table13[[#This Row],[Date]],2)&amp;"/"&amp;RIGHT(LEFT(Table13[[#This Row],[Date]],6),2)&amp;"/"&amp;LEFT(Table13[[#This Row],[Date]],4)</f>
        <v>16/09/2018</v>
      </c>
      <c r="O94" s="5" t="str">
        <f>Table13[[#This Row],[Rollcall]]</f>
        <v>13:45</v>
      </c>
      <c r="P94" s="5" t="str">
        <f>Table13[[#This Row],[Time]]</f>
        <v>14:00</v>
      </c>
      <c r="Q9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Under 15 Epee</v>
      </c>
      <c r="T94" t="str">
        <f>IF(Table13[[#This Row],[Cancelled]]=1,"",IF(Table13[[#This Row],[SplitGender]]=2,"https://stuartmarshall87.github.io/FencingSAResults/2018/"&amp;L94,"https://stuartmarshall87.github.io/FencingSAResults/2018/"&amp;K94))</f>
        <v/>
      </c>
    </row>
    <row r="95" spans="1:20" x14ac:dyDescent="0.25">
      <c r="A95">
        <v>20180916</v>
      </c>
      <c r="B95" s="1" t="s">
        <v>14</v>
      </c>
      <c r="C95" s="1" t="s">
        <v>15</v>
      </c>
      <c r="D95">
        <v>0</v>
      </c>
      <c r="E95">
        <v>1</v>
      </c>
      <c r="F95" s="1" t="s">
        <v>22</v>
      </c>
      <c r="G95" s="1" t="s">
        <v>34</v>
      </c>
      <c r="H95" s="1" t="s">
        <v>93</v>
      </c>
      <c r="I95" s="1"/>
      <c r="K9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20180916U11BF</v>
      </c>
      <c r="L9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20180916U11GF</v>
      </c>
      <c r="N95" s="4" t="str">
        <f>RIGHT(Table13[[#This Row],[Date]],2)&amp;"/"&amp;RIGHT(LEFT(Table13[[#This Row],[Date]],6),2)&amp;"/"&amp;LEFT(Table13[[#This Row],[Date]],4)</f>
        <v>16/09/2018</v>
      </c>
      <c r="O95" s="5" t="str">
        <f>Table13[[#This Row],[Rollcall]]</f>
        <v>13:45</v>
      </c>
      <c r="P95" s="5" t="str">
        <f>Table13[[#This Row],[Time]]</f>
        <v>14:00</v>
      </c>
      <c r="Q9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Under 11 Foil</v>
      </c>
      <c r="T95" t="str">
        <f>IF(Table13[[#This Row],[Cancelled]]=1,"",IF(Table13[[#This Row],[SplitGender]]=2,"https://stuartmarshall87.github.io/FencingSAResults/2018/"&amp;L95,"https://stuartmarshall87.github.io/FencingSAResults/2018/"&amp;K95))</f>
        <v>https://stuartmarshall87.github.io/FencingSAResults/2018/20180916U11BF</v>
      </c>
    </row>
    <row r="96" spans="1:20" x14ac:dyDescent="0.25">
      <c r="A96">
        <v>20180916</v>
      </c>
      <c r="B96" s="1" t="s">
        <v>14</v>
      </c>
      <c r="C96" s="1" t="s">
        <v>15</v>
      </c>
      <c r="D96">
        <v>0</v>
      </c>
      <c r="E96">
        <v>2</v>
      </c>
      <c r="F96" s="1" t="s">
        <v>22</v>
      </c>
      <c r="G96" s="1" t="s">
        <v>34</v>
      </c>
      <c r="H96" s="1" t="s">
        <v>93</v>
      </c>
      <c r="I96" s="1"/>
      <c r="K9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20180916U11F</v>
      </c>
      <c r="L9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20180916U11GF</v>
      </c>
      <c r="N96" s="4" t="str">
        <f>RIGHT(Table13[[#This Row],[Date]],2)&amp;"/"&amp;RIGHT(LEFT(Table13[[#This Row],[Date]],6),2)&amp;"/"&amp;LEFT(Table13[[#This Row],[Date]],4)</f>
        <v>16/09/2018</v>
      </c>
      <c r="O96" s="5" t="str">
        <f>Table13[[#This Row],[Rollcall]]</f>
        <v>13:45</v>
      </c>
      <c r="P96" s="5" t="str">
        <f>Table13[[#This Row],[Time]]</f>
        <v>14:00</v>
      </c>
      <c r="Q9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Under 11 Foil</v>
      </c>
      <c r="T96" t="str">
        <f>IF(Table13[[#This Row],[Cancelled]]=1,"",IF(Table13[[#This Row],[SplitGender]]=2,"https://stuartmarshall87.github.io/FencingSAResults/2018/"&amp;L96,"https://stuartmarshall87.github.io/FencingSAResults/2018/"&amp;K96))</f>
        <v>https://stuartmarshall87.github.io/FencingSAResults/2018/20180916U11GF</v>
      </c>
    </row>
    <row r="97" spans="1:20" x14ac:dyDescent="0.25">
      <c r="A97">
        <v>20181014</v>
      </c>
      <c r="B97" s="1" t="s">
        <v>70</v>
      </c>
      <c r="C97" s="1" t="s">
        <v>15</v>
      </c>
      <c r="D97">
        <v>1</v>
      </c>
      <c r="E97">
        <v>0</v>
      </c>
      <c r="F97" s="1" t="s">
        <v>18</v>
      </c>
      <c r="G97" s="1" t="s">
        <v>28</v>
      </c>
      <c r="H97" s="1" t="s">
        <v>93</v>
      </c>
      <c r="I97" s="1" t="s">
        <v>66</v>
      </c>
      <c r="K9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9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97" s="4" t="str">
        <f>RIGHT(Table13[[#This Row],[Date]],2)&amp;"/"&amp;RIGHT(LEFT(Table13[[#This Row],[Date]],6),2)&amp;"/"&amp;LEFT(Table13[[#This Row],[Date]],4)</f>
        <v>14/10/2018</v>
      </c>
      <c r="O97" s="5" t="str">
        <f>Table13[[#This Row],[Rollcall]]</f>
        <v>09:45</v>
      </c>
      <c r="P97" s="5" t="str">
        <f>Table13[[#This Row],[Time]]</f>
        <v>10:00</v>
      </c>
      <c r="Q9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Teams Foil</v>
      </c>
      <c r="T97" t="str">
        <f>IF(Table13[[#This Row],[Cancelled]]=1,"",IF(Table13[[#This Row],[SplitGender]]=2,"https://stuartmarshall87.github.io/FencingSAResults/2018/"&amp;L97,"https://stuartmarshall87.github.io/FencingSAResults/2018/"&amp;K97))</f>
        <v/>
      </c>
    </row>
    <row r="98" spans="1:20" x14ac:dyDescent="0.25">
      <c r="A98">
        <v>20181014</v>
      </c>
      <c r="B98" s="1" t="s">
        <v>70</v>
      </c>
      <c r="C98" s="1" t="s">
        <v>16</v>
      </c>
      <c r="D98">
        <v>0</v>
      </c>
      <c r="E98">
        <v>0</v>
      </c>
      <c r="F98" s="1" t="s">
        <v>18</v>
      </c>
      <c r="G98" s="1" t="s">
        <v>28</v>
      </c>
      <c r="H98" s="1" t="s">
        <v>93</v>
      </c>
      <c r="I98" s="1"/>
      <c r="K9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20181014OTE</v>
      </c>
      <c r="L9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98" s="4" t="str">
        <f>RIGHT(Table13[[#This Row],[Date]],2)&amp;"/"&amp;RIGHT(LEFT(Table13[[#This Row],[Date]],6),2)&amp;"/"&amp;LEFT(Table13[[#This Row],[Date]],4)</f>
        <v>14/10/2018</v>
      </c>
      <c r="O98" s="5" t="str">
        <f>Table13[[#This Row],[Rollcall]]</f>
        <v>09:45</v>
      </c>
      <c r="P98" s="5" t="str">
        <f>Table13[[#This Row],[Time]]</f>
        <v>10:00</v>
      </c>
      <c r="Q9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Teams Epee</v>
      </c>
      <c r="T98" t="str">
        <f>IF(Table13[[#This Row],[Cancelled]]=1,"",IF(Table13[[#This Row],[SplitGender]]=2,"https://stuartmarshall87.github.io/FencingSAResults/2018/"&amp;L98,"https://stuartmarshall87.github.io/FencingSAResults/2018/"&amp;K98))</f>
        <v>https://stuartmarshall87.github.io/FencingSAResults/2018/20181014OTE</v>
      </c>
    </row>
    <row r="99" spans="1:20" x14ac:dyDescent="0.25">
      <c r="A99">
        <v>20181014</v>
      </c>
      <c r="B99" s="1" t="s">
        <v>70</v>
      </c>
      <c r="C99" s="1" t="s">
        <v>17</v>
      </c>
      <c r="D99">
        <v>0</v>
      </c>
      <c r="E99">
        <v>0</v>
      </c>
      <c r="F99" s="1" t="s">
        <v>18</v>
      </c>
      <c r="G99" s="1" t="s">
        <v>28</v>
      </c>
      <c r="H99" s="1" t="s">
        <v>93</v>
      </c>
      <c r="I99" s="1"/>
      <c r="K9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20181014OTS</v>
      </c>
      <c r="L9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99" s="4" t="str">
        <f>RIGHT(Table13[[#This Row],[Date]],2)&amp;"/"&amp;RIGHT(LEFT(Table13[[#This Row],[Date]],6),2)&amp;"/"&amp;LEFT(Table13[[#This Row],[Date]],4)</f>
        <v>14/10/2018</v>
      </c>
      <c r="O99" s="5" t="str">
        <f>Table13[[#This Row],[Rollcall]]</f>
        <v>09:45</v>
      </c>
      <c r="P99" s="5" t="str">
        <f>Table13[[#This Row],[Time]]</f>
        <v>10:00</v>
      </c>
      <c r="Q9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Teams Sabre</v>
      </c>
      <c r="T99" t="str">
        <f>IF(Table13[[#This Row],[Cancelled]]=1,"",IF(Table13[[#This Row],[SplitGender]]=2,"https://stuartmarshall87.github.io/FencingSAResults/2018/"&amp;L99,"https://stuartmarshall87.github.io/FencingSAResults/2018/"&amp;K99))</f>
        <v>https://stuartmarshall87.github.io/FencingSAResults/2018/20181014OTS</v>
      </c>
    </row>
    <row r="100" spans="1:20" x14ac:dyDescent="0.25">
      <c r="A100">
        <v>20181021</v>
      </c>
      <c r="B100" s="1" t="s">
        <v>7</v>
      </c>
      <c r="C100" s="1" t="s">
        <v>15</v>
      </c>
      <c r="D100">
        <v>0</v>
      </c>
      <c r="E100">
        <v>0</v>
      </c>
      <c r="F100" s="1" t="s">
        <v>18</v>
      </c>
      <c r="G100" s="1" t="s">
        <v>28</v>
      </c>
      <c r="H100" s="1" t="s">
        <v>93</v>
      </c>
      <c r="I100" s="1" t="s">
        <v>67</v>
      </c>
      <c r="K10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20181021CAF</v>
      </c>
      <c r="L10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00" s="4" t="str">
        <f>RIGHT(Table13[[#This Row],[Date]],2)&amp;"/"&amp;RIGHT(LEFT(Table13[[#This Row],[Date]],6),2)&amp;"/"&amp;LEFT(Table13[[#This Row],[Date]],4)</f>
        <v>21/10/2018</v>
      </c>
      <c r="O100" s="5" t="str">
        <f>Table13[[#This Row],[Rollcall]]</f>
        <v>09:45</v>
      </c>
      <c r="P100" s="5" t="str">
        <f>Table13[[#This Row],[Time]]</f>
        <v>10:00</v>
      </c>
      <c r="Q10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A Foil</v>
      </c>
      <c r="T100" t="str">
        <f>IF(Table13[[#This Row],[Cancelled]]=1,"",IF(Table13[[#This Row],[SplitGender]]=2,"https://stuartmarshall87.github.io/FencingSAResults/2018/"&amp;L100,"https://stuartmarshall87.github.io/FencingSAResults/2018/"&amp;K100))</f>
        <v>https://stuartmarshall87.github.io/FencingSAResults/2018/20181021CAF</v>
      </c>
    </row>
    <row r="101" spans="1:20" x14ac:dyDescent="0.25">
      <c r="A101">
        <v>20181021</v>
      </c>
      <c r="B101" s="1" t="s">
        <v>8</v>
      </c>
      <c r="C101" s="1" t="s">
        <v>16</v>
      </c>
      <c r="D101">
        <v>0</v>
      </c>
      <c r="E101">
        <v>1</v>
      </c>
      <c r="F101" s="1" t="s">
        <v>19</v>
      </c>
      <c r="G101" s="1" t="s">
        <v>29</v>
      </c>
      <c r="H101" s="1" t="s">
        <v>93</v>
      </c>
      <c r="I101" s="1"/>
      <c r="K10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20181021OBME</v>
      </c>
      <c r="L10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20181021OBWE</v>
      </c>
      <c r="N101" s="4" t="str">
        <f>RIGHT(Table13[[#This Row],[Date]],2)&amp;"/"&amp;RIGHT(LEFT(Table13[[#This Row],[Date]],6),2)&amp;"/"&amp;LEFT(Table13[[#This Row],[Date]],4)</f>
        <v>21/10/2018</v>
      </c>
      <c r="O101" s="5" t="str">
        <f>Table13[[#This Row],[Rollcall]]</f>
        <v>10:45</v>
      </c>
      <c r="P101" s="5" t="str">
        <f>Table13[[#This Row],[Time]]</f>
        <v>11:00</v>
      </c>
      <c r="Q10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Open B Epee</v>
      </c>
      <c r="T101" t="str">
        <f>IF(Table13[[#This Row],[Cancelled]]=1,"",IF(Table13[[#This Row],[SplitGender]]=2,"https://stuartmarshall87.github.io/FencingSAResults/2018/"&amp;L101,"https://stuartmarshall87.github.io/FencingSAResults/2018/"&amp;K101))</f>
        <v>https://stuartmarshall87.github.io/FencingSAResults/2018/20181021OBME</v>
      </c>
    </row>
    <row r="102" spans="1:20" x14ac:dyDescent="0.25">
      <c r="A102">
        <v>20181021</v>
      </c>
      <c r="B102" s="1" t="s">
        <v>8</v>
      </c>
      <c r="C102" s="1" t="s">
        <v>16</v>
      </c>
      <c r="D102">
        <v>0</v>
      </c>
      <c r="E102">
        <v>2</v>
      </c>
      <c r="F102" s="1" t="s">
        <v>19</v>
      </c>
      <c r="G102" s="1" t="s">
        <v>29</v>
      </c>
      <c r="H102" s="1" t="s">
        <v>93</v>
      </c>
      <c r="I102" s="1"/>
      <c r="K10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20181021OBE</v>
      </c>
      <c r="L10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20181021OBWE</v>
      </c>
      <c r="N102" s="4" t="str">
        <f>RIGHT(Table13[[#This Row],[Date]],2)&amp;"/"&amp;RIGHT(LEFT(Table13[[#This Row],[Date]],6),2)&amp;"/"&amp;LEFT(Table13[[#This Row],[Date]],4)</f>
        <v>21/10/2018</v>
      </c>
      <c r="O102" s="5" t="str">
        <f>Table13[[#This Row],[Rollcall]]</f>
        <v>10:45</v>
      </c>
      <c r="P102" s="5" t="str">
        <f>Table13[[#This Row],[Time]]</f>
        <v>11:00</v>
      </c>
      <c r="Q10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Open B Epee</v>
      </c>
      <c r="T102" t="str">
        <f>IF(Table13[[#This Row],[Cancelled]]=1,"",IF(Table13[[#This Row],[SplitGender]]=2,"https://stuartmarshall87.github.io/FencingSAResults/2018/"&amp;L102,"https://stuartmarshall87.github.io/FencingSAResults/2018/"&amp;K102))</f>
        <v>https://stuartmarshall87.github.io/FencingSAResults/2018/20181021OBWE</v>
      </c>
    </row>
    <row r="103" spans="1:20" x14ac:dyDescent="0.25">
      <c r="A103">
        <v>20181021</v>
      </c>
      <c r="B103" s="1" t="s">
        <v>7</v>
      </c>
      <c r="C103" s="1" t="s">
        <v>17</v>
      </c>
      <c r="D103">
        <v>0</v>
      </c>
      <c r="E103">
        <v>0</v>
      </c>
      <c r="F103" s="1" t="s">
        <v>20</v>
      </c>
      <c r="G103" s="1" t="s">
        <v>31</v>
      </c>
      <c r="H103" s="1" t="s">
        <v>93</v>
      </c>
      <c r="I103" s="1"/>
      <c r="K10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20181021CAS</v>
      </c>
      <c r="L10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03" s="4" t="str">
        <f>RIGHT(Table13[[#This Row],[Date]],2)&amp;"/"&amp;RIGHT(LEFT(Table13[[#This Row],[Date]],6),2)&amp;"/"&amp;LEFT(Table13[[#This Row],[Date]],4)</f>
        <v>21/10/2018</v>
      </c>
      <c r="O103" s="5" t="str">
        <f>Table13[[#This Row],[Rollcall]]</f>
        <v>11:45</v>
      </c>
      <c r="P103" s="5" t="str">
        <f>Table13[[#This Row],[Time]]</f>
        <v>12:00</v>
      </c>
      <c r="Q10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A Sabre</v>
      </c>
      <c r="T103" t="str">
        <f>IF(Table13[[#This Row],[Cancelled]]=1,"",IF(Table13[[#This Row],[SplitGender]]=2,"https://stuartmarshall87.github.io/FencingSAResults/2018/"&amp;L103,"https://stuartmarshall87.github.io/FencingSAResults/2018/"&amp;K103))</f>
        <v>https://stuartmarshall87.github.io/FencingSAResults/2018/20181021CAS</v>
      </c>
    </row>
    <row r="104" spans="1:20" x14ac:dyDescent="0.25">
      <c r="A104">
        <v>20181021</v>
      </c>
      <c r="B104" s="1" t="s">
        <v>7</v>
      </c>
      <c r="C104" s="1" t="s">
        <v>16</v>
      </c>
      <c r="D104">
        <v>0</v>
      </c>
      <c r="E104">
        <v>0</v>
      </c>
      <c r="F104" s="1" t="s">
        <v>21</v>
      </c>
      <c r="G104" s="1" t="s">
        <v>33</v>
      </c>
      <c r="H104" s="1" t="s">
        <v>93</v>
      </c>
      <c r="I104" s="1"/>
      <c r="K10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20181021CAE</v>
      </c>
      <c r="L10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04" s="4" t="str">
        <f>RIGHT(Table13[[#This Row],[Date]],2)&amp;"/"&amp;RIGHT(LEFT(Table13[[#This Row],[Date]],6),2)&amp;"/"&amp;LEFT(Table13[[#This Row],[Date]],4)</f>
        <v>21/10/2018</v>
      </c>
      <c r="O104" s="5" t="str">
        <f>Table13[[#This Row],[Rollcall]]</f>
        <v>13:15</v>
      </c>
      <c r="P104" s="5" t="str">
        <f>Table13[[#This Row],[Time]]</f>
        <v>13:30</v>
      </c>
      <c r="Q10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Cadet A Epee</v>
      </c>
      <c r="T104" t="str">
        <f>IF(Table13[[#This Row],[Cancelled]]=1,"",IF(Table13[[#This Row],[SplitGender]]=2,"https://stuartmarshall87.github.io/FencingSAResults/2018/"&amp;L104,"https://stuartmarshall87.github.io/FencingSAResults/2018/"&amp;K104))</f>
        <v>https://stuartmarshall87.github.io/FencingSAResults/2018/20181021CAE</v>
      </c>
    </row>
    <row r="105" spans="1:20" x14ac:dyDescent="0.25">
      <c r="A105">
        <v>20181021</v>
      </c>
      <c r="B105" s="1" t="s">
        <v>8</v>
      </c>
      <c r="C105" s="1" t="s">
        <v>15</v>
      </c>
      <c r="D105">
        <v>1</v>
      </c>
      <c r="E105">
        <v>0</v>
      </c>
      <c r="F105" s="1" t="s">
        <v>22</v>
      </c>
      <c r="G105" s="1" t="s">
        <v>34</v>
      </c>
      <c r="H105" s="1" t="s">
        <v>93</v>
      </c>
      <c r="I105" s="1"/>
      <c r="K10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10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105" s="4" t="str">
        <f>RIGHT(Table13[[#This Row],[Date]],2)&amp;"/"&amp;RIGHT(LEFT(Table13[[#This Row],[Date]],6),2)&amp;"/"&amp;LEFT(Table13[[#This Row],[Date]],4)</f>
        <v>21/10/2018</v>
      </c>
      <c r="O105" s="5" t="str">
        <f>Table13[[#This Row],[Rollcall]]</f>
        <v>13:45</v>
      </c>
      <c r="P105" s="5" t="str">
        <f>Table13[[#This Row],[Time]]</f>
        <v>14:00</v>
      </c>
      <c r="Q10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B Foil</v>
      </c>
      <c r="T105" t="str">
        <f>IF(Table13[[#This Row],[Cancelled]]=1,"",IF(Table13[[#This Row],[SplitGender]]=2,"https://stuartmarshall87.github.io/FencingSAResults/2018/"&amp;L105,"https://stuartmarshall87.github.io/FencingSAResults/2018/"&amp;K105))</f>
        <v/>
      </c>
    </row>
    <row r="106" spans="1:20" x14ac:dyDescent="0.25">
      <c r="A106">
        <v>20181021</v>
      </c>
      <c r="B106" s="1" t="s">
        <v>8</v>
      </c>
      <c r="C106" s="1" t="s">
        <v>17</v>
      </c>
      <c r="D106">
        <v>0</v>
      </c>
      <c r="E106">
        <v>0</v>
      </c>
      <c r="F106" s="1" t="s">
        <v>23</v>
      </c>
      <c r="G106" s="1" t="s">
        <v>35</v>
      </c>
      <c r="H106" s="1" t="s">
        <v>93</v>
      </c>
      <c r="I106" s="1"/>
      <c r="K10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20181021OBS</v>
      </c>
      <c r="L10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06" s="4" t="str">
        <f>RIGHT(Table13[[#This Row],[Date]],2)&amp;"/"&amp;RIGHT(LEFT(Table13[[#This Row],[Date]],6),2)&amp;"/"&amp;LEFT(Table13[[#This Row],[Date]],4)</f>
        <v>21/10/2018</v>
      </c>
      <c r="O106" s="5" t="str">
        <f>Table13[[#This Row],[Rollcall]]</f>
        <v>14:15</v>
      </c>
      <c r="P106" s="5" t="str">
        <f>Table13[[#This Row],[Time]]</f>
        <v>14:30</v>
      </c>
      <c r="Q10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B Sabre</v>
      </c>
      <c r="T106" t="str">
        <f>IF(Table13[[#This Row],[Cancelled]]=1,"",IF(Table13[[#This Row],[SplitGender]]=2,"https://stuartmarshall87.github.io/FencingSAResults/2018/"&amp;L106,"https://stuartmarshall87.github.io/FencingSAResults/2018/"&amp;K106))</f>
        <v>https://stuartmarshall87.github.io/FencingSAResults/2018/20181021OBS</v>
      </c>
    </row>
    <row r="107" spans="1:20" x14ac:dyDescent="0.25">
      <c r="A107">
        <v>20181028</v>
      </c>
      <c r="B107" s="1" t="s">
        <v>10</v>
      </c>
      <c r="C107" s="1" t="s">
        <v>16</v>
      </c>
      <c r="D107">
        <v>1</v>
      </c>
      <c r="E107">
        <v>0</v>
      </c>
      <c r="F107" s="1" t="s">
        <v>18</v>
      </c>
      <c r="G107" s="1" t="s">
        <v>28</v>
      </c>
      <c r="H107" s="1" t="s">
        <v>38</v>
      </c>
      <c r="I107" s="1" t="s">
        <v>69</v>
      </c>
      <c r="K10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10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107" s="4" t="str">
        <f>RIGHT(Table13[[#This Row],[Date]],2)&amp;"/"&amp;RIGHT(LEFT(Table13[[#This Row],[Date]],6),2)&amp;"/"&amp;LEFT(Table13[[#This Row],[Date]],4)</f>
        <v>28/10/2018</v>
      </c>
      <c r="O107" s="5" t="str">
        <f>Table13[[#This Row],[Rollcall]]</f>
        <v>09:45</v>
      </c>
      <c r="P107" s="5" t="str">
        <f>Table13[[#This Row],[Time]]</f>
        <v>10:00</v>
      </c>
      <c r="Q10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Cadet B Epee</v>
      </c>
      <c r="T107" t="str">
        <f>IF(Table13[[#This Row],[Cancelled]]=1,"",IF(Table13[[#This Row],[SplitGender]]=2,"https://stuartmarshall87.github.io/FencingSAResults/2018/"&amp;L107,"https://stuartmarshall87.github.io/FencingSAResults/2018/"&amp;K107))</f>
        <v/>
      </c>
    </row>
    <row r="108" spans="1:20" x14ac:dyDescent="0.25">
      <c r="A108">
        <v>20181028</v>
      </c>
      <c r="B108" s="1" t="s">
        <v>9</v>
      </c>
      <c r="C108" s="1" t="s">
        <v>15</v>
      </c>
      <c r="D108">
        <v>0</v>
      </c>
      <c r="E108">
        <v>0</v>
      </c>
      <c r="F108" s="1" t="s">
        <v>18</v>
      </c>
      <c r="G108" s="1" t="s">
        <v>28</v>
      </c>
      <c r="H108" s="1" t="s">
        <v>38</v>
      </c>
      <c r="I108" s="1"/>
      <c r="K10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20181028U15F</v>
      </c>
      <c r="L10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08" s="4" t="str">
        <f>RIGHT(Table13[[#This Row],[Date]],2)&amp;"/"&amp;RIGHT(LEFT(Table13[[#This Row],[Date]],6),2)&amp;"/"&amp;LEFT(Table13[[#This Row],[Date]],4)</f>
        <v>28/10/2018</v>
      </c>
      <c r="O108" s="5" t="str">
        <f>Table13[[#This Row],[Rollcall]]</f>
        <v>09:45</v>
      </c>
      <c r="P108" s="5" t="str">
        <f>Table13[[#This Row],[Time]]</f>
        <v>10:00</v>
      </c>
      <c r="Q10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Under 15 Foil</v>
      </c>
      <c r="T108" t="str">
        <f>IF(Table13[[#This Row],[Cancelled]]=1,"",IF(Table13[[#This Row],[SplitGender]]=2,"https://stuartmarshall87.github.io/FencingSAResults/2018/"&amp;L108,"https://stuartmarshall87.github.io/FencingSAResults/2018/"&amp;K108))</f>
        <v>https://stuartmarshall87.github.io/FencingSAResults/2018/20181028U15F</v>
      </c>
    </row>
    <row r="109" spans="1:20" x14ac:dyDescent="0.25">
      <c r="A109">
        <v>20181028</v>
      </c>
      <c r="B109" s="1" t="s">
        <v>14</v>
      </c>
      <c r="C109" s="1" t="s">
        <v>16</v>
      </c>
      <c r="D109">
        <v>0</v>
      </c>
      <c r="E109">
        <v>0</v>
      </c>
      <c r="F109" s="1" t="s">
        <v>52</v>
      </c>
      <c r="G109" s="1" t="s">
        <v>57</v>
      </c>
      <c r="H109" s="1" t="s">
        <v>38</v>
      </c>
      <c r="I109" s="1"/>
      <c r="K10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20181028U11E</v>
      </c>
      <c r="L10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09" s="4" t="str">
        <f>RIGHT(Table13[[#This Row],[Date]],2)&amp;"/"&amp;RIGHT(LEFT(Table13[[#This Row],[Date]],6),2)&amp;"/"&amp;LEFT(Table13[[#This Row],[Date]],4)</f>
        <v>28/10/2018</v>
      </c>
      <c r="O109" s="5" t="str">
        <f>Table13[[#This Row],[Rollcall]]</f>
        <v>10:15</v>
      </c>
      <c r="P109" s="5" t="str">
        <f>Table13[[#This Row],[Time]]</f>
        <v>10:30</v>
      </c>
      <c r="Q10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Under 11 Epee</v>
      </c>
      <c r="T109" t="str">
        <f>IF(Table13[[#This Row],[Cancelled]]=1,"",IF(Table13[[#This Row],[SplitGender]]=2,"https://stuartmarshall87.github.io/FencingSAResults/2018/"&amp;L109,"https://stuartmarshall87.github.io/FencingSAResults/2018/"&amp;K109))</f>
        <v>https://stuartmarshall87.github.io/FencingSAResults/2018/20181028U11E</v>
      </c>
    </row>
    <row r="110" spans="1:20" x14ac:dyDescent="0.25">
      <c r="A110">
        <v>20181028</v>
      </c>
      <c r="B110" s="1" t="s">
        <v>13</v>
      </c>
      <c r="C110" s="1" t="s">
        <v>15</v>
      </c>
      <c r="D110">
        <v>0</v>
      </c>
      <c r="E110">
        <v>1</v>
      </c>
      <c r="F110" s="1" t="s">
        <v>24</v>
      </c>
      <c r="G110" s="1" t="s">
        <v>30</v>
      </c>
      <c r="H110" s="1" t="s">
        <v>38</v>
      </c>
      <c r="I110" s="1"/>
      <c r="K11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20181028U13BF</v>
      </c>
      <c r="L11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20181028U13GF</v>
      </c>
      <c r="N110" s="4" t="str">
        <f>RIGHT(Table13[[#This Row],[Date]],2)&amp;"/"&amp;RIGHT(LEFT(Table13[[#This Row],[Date]],6),2)&amp;"/"&amp;LEFT(Table13[[#This Row],[Date]],4)</f>
        <v>28/10/2018</v>
      </c>
      <c r="O110" s="5" t="str">
        <f>Table13[[#This Row],[Rollcall]]</f>
        <v>11:15</v>
      </c>
      <c r="P110" s="5" t="str">
        <f>Table13[[#This Row],[Time]]</f>
        <v>11:30</v>
      </c>
      <c r="Q11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Mens Under 13 Foil</v>
      </c>
      <c r="T110" t="str">
        <f>IF(Table13[[#This Row],[Cancelled]]=1,"",IF(Table13[[#This Row],[SplitGender]]=2,"https://stuartmarshall87.github.io/FencingSAResults/2018/"&amp;L110,"https://stuartmarshall87.github.io/FencingSAResults/2018/"&amp;K110))</f>
        <v>https://stuartmarshall87.github.io/FencingSAResults/2018/20181028U13BF</v>
      </c>
    </row>
    <row r="111" spans="1:20" x14ac:dyDescent="0.25">
      <c r="A111">
        <v>20181028</v>
      </c>
      <c r="B111" s="1" t="s">
        <v>13</v>
      </c>
      <c r="C111" s="1" t="s">
        <v>15</v>
      </c>
      <c r="D111">
        <v>0</v>
      </c>
      <c r="E111">
        <v>2</v>
      </c>
      <c r="F111" s="1" t="s">
        <v>24</v>
      </c>
      <c r="G111" s="1" t="s">
        <v>30</v>
      </c>
      <c r="H111" s="1" t="s">
        <v>38</v>
      </c>
      <c r="I111" s="1"/>
      <c r="K11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20181028U13F</v>
      </c>
      <c r="L11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20181028U13GF</v>
      </c>
      <c r="N111" s="4" t="str">
        <f>RIGHT(Table13[[#This Row],[Date]],2)&amp;"/"&amp;RIGHT(LEFT(Table13[[#This Row],[Date]],6),2)&amp;"/"&amp;LEFT(Table13[[#This Row],[Date]],4)</f>
        <v>28/10/2018</v>
      </c>
      <c r="O111" s="5" t="str">
        <f>Table13[[#This Row],[Rollcall]]</f>
        <v>11:15</v>
      </c>
      <c r="P111" s="5" t="str">
        <f>Table13[[#This Row],[Time]]</f>
        <v>11:30</v>
      </c>
      <c r="Q11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Womens Under 13 Foil</v>
      </c>
      <c r="T111" t="str">
        <f>IF(Table13[[#This Row],[Cancelled]]=1,"",IF(Table13[[#This Row],[SplitGender]]=2,"https://stuartmarshall87.github.io/FencingSAResults/2018/"&amp;L111,"https://stuartmarshall87.github.io/FencingSAResults/2018/"&amp;K111))</f>
        <v>https://stuartmarshall87.github.io/FencingSAResults/2018/20181028U13GF</v>
      </c>
    </row>
    <row r="112" spans="1:20" x14ac:dyDescent="0.25">
      <c r="A112">
        <v>20181028</v>
      </c>
      <c r="B112" s="1" t="s">
        <v>10</v>
      </c>
      <c r="C112" s="1" t="s">
        <v>15</v>
      </c>
      <c r="D112">
        <v>1</v>
      </c>
      <c r="E112">
        <v>0</v>
      </c>
      <c r="F112" s="1" t="s">
        <v>25</v>
      </c>
      <c r="G112" s="1" t="s">
        <v>32</v>
      </c>
      <c r="H112" s="1" t="s">
        <v>38</v>
      </c>
      <c r="I112" s="1"/>
      <c r="K112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112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112" s="4" t="str">
        <f>RIGHT(Table13[[#This Row],[Date]],2)&amp;"/"&amp;RIGHT(LEFT(Table13[[#This Row],[Date]],6),2)&amp;"/"&amp;LEFT(Table13[[#This Row],[Date]],4)</f>
        <v>28/10/2018</v>
      </c>
      <c r="O112" s="5" t="str">
        <f>Table13[[#This Row],[Rollcall]]</f>
        <v>12:45</v>
      </c>
      <c r="P112" s="5" t="str">
        <f>Table13[[#This Row],[Time]]</f>
        <v>13:00</v>
      </c>
      <c r="Q112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Cadet B Foil</v>
      </c>
      <c r="T112" t="str">
        <f>IF(Table13[[#This Row],[Cancelled]]=1,"",IF(Table13[[#This Row],[SplitGender]]=2,"https://stuartmarshall87.github.io/FencingSAResults/2018/"&amp;L112,"https://stuartmarshall87.github.io/FencingSAResults/2018/"&amp;K112))</f>
        <v/>
      </c>
    </row>
    <row r="113" spans="1:20" x14ac:dyDescent="0.25">
      <c r="A113">
        <v>20181028</v>
      </c>
      <c r="B113" s="1" t="s">
        <v>13</v>
      </c>
      <c r="C113" s="1" t="s">
        <v>16</v>
      </c>
      <c r="D113">
        <v>1</v>
      </c>
      <c r="E113">
        <v>0</v>
      </c>
      <c r="F113" s="1" t="s">
        <v>25</v>
      </c>
      <c r="G113" s="1" t="s">
        <v>32</v>
      </c>
      <c r="H113" s="1" t="s">
        <v>38</v>
      </c>
      <c r="I113" s="1"/>
      <c r="K113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113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113" s="4" t="str">
        <f>RIGHT(Table13[[#This Row],[Date]],2)&amp;"/"&amp;RIGHT(LEFT(Table13[[#This Row],[Date]],6),2)&amp;"/"&amp;LEFT(Table13[[#This Row],[Date]],4)</f>
        <v>28/10/2018</v>
      </c>
      <c r="O113" s="5" t="str">
        <f>Table13[[#This Row],[Rollcall]]</f>
        <v>12:45</v>
      </c>
      <c r="P113" s="5" t="str">
        <f>Table13[[#This Row],[Time]]</f>
        <v>13:00</v>
      </c>
      <c r="Q113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Under 13 Epee</v>
      </c>
      <c r="T113" t="str">
        <f>IF(Table13[[#This Row],[Cancelled]]=1,"",IF(Table13[[#This Row],[SplitGender]]=2,"https://stuartmarshall87.github.io/FencingSAResults/2018/"&amp;L113,"https://stuartmarshall87.github.io/FencingSAResults/2018/"&amp;K113))</f>
        <v/>
      </c>
    </row>
    <row r="114" spans="1:20" x14ac:dyDescent="0.25">
      <c r="A114">
        <v>20181028</v>
      </c>
      <c r="B114" s="1" t="s">
        <v>9</v>
      </c>
      <c r="C114" s="1" t="s">
        <v>16</v>
      </c>
      <c r="D114">
        <v>1</v>
      </c>
      <c r="E114">
        <v>0</v>
      </c>
      <c r="F114" s="1" t="s">
        <v>22</v>
      </c>
      <c r="G114" s="1" t="s">
        <v>34</v>
      </c>
      <c r="H114" s="1" t="s">
        <v>38</v>
      </c>
      <c r="I114" s="1"/>
      <c r="K114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N/A</v>
      </c>
      <c r="L114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/>
      </c>
      <c r="N114" s="4" t="str">
        <f>RIGHT(Table13[[#This Row],[Date]],2)&amp;"/"&amp;RIGHT(LEFT(Table13[[#This Row],[Date]],6),2)&amp;"/"&amp;LEFT(Table13[[#This Row],[Date]],4)</f>
        <v>28/10/2018</v>
      </c>
      <c r="O114" s="5" t="str">
        <f>Table13[[#This Row],[Rollcall]]</f>
        <v>13:45</v>
      </c>
      <c r="P114" s="5" t="str">
        <f>Table13[[#This Row],[Time]]</f>
        <v>14:00</v>
      </c>
      <c r="Q114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Under 15 Epee</v>
      </c>
      <c r="T114" t="str">
        <f>IF(Table13[[#This Row],[Cancelled]]=1,"",IF(Table13[[#This Row],[SplitGender]]=2,"https://stuartmarshall87.github.io/FencingSAResults/2018/"&amp;L114,"https://stuartmarshall87.github.io/FencingSAResults/2018/"&amp;K114))</f>
        <v/>
      </c>
    </row>
    <row r="115" spans="1:20" x14ac:dyDescent="0.25">
      <c r="A115">
        <v>20181028</v>
      </c>
      <c r="B115" s="1" t="s">
        <v>14</v>
      </c>
      <c r="C115" s="1" t="s">
        <v>15</v>
      </c>
      <c r="D115">
        <v>0</v>
      </c>
      <c r="E115">
        <v>1</v>
      </c>
      <c r="F115" s="1" t="s">
        <v>22</v>
      </c>
      <c r="G115" s="1" t="s">
        <v>34</v>
      </c>
      <c r="H115" s="1" t="s">
        <v>38</v>
      </c>
      <c r="I115" s="1"/>
      <c r="K115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20181028U11BF</v>
      </c>
      <c r="L115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20181028U11GF</v>
      </c>
      <c r="N115" s="4" t="str">
        <f>RIGHT(Table13[[#This Row],[Date]],2)&amp;"/"&amp;RIGHT(LEFT(Table13[[#This Row],[Date]],6),2)&amp;"/"&amp;LEFT(Table13[[#This Row],[Date]],4)</f>
        <v>28/10/2018</v>
      </c>
      <c r="O115" s="5" t="str">
        <f>Table13[[#This Row],[Rollcall]]</f>
        <v>13:45</v>
      </c>
      <c r="P115" s="5" t="str">
        <f>Table13[[#This Row],[Time]]</f>
        <v>14:00</v>
      </c>
      <c r="Q115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Mens Under 11 Foil</v>
      </c>
      <c r="T115" t="str">
        <f>IF(Table13[[#This Row],[Cancelled]]=1,"",IF(Table13[[#This Row],[SplitGender]]=2,"https://stuartmarshall87.github.io/FencingSAResults/2018/"&amp;L115,"https://stuartmarshall87.github.io/FencingSAResults/2018/"&amp;K115))</f>
        <v>https://stuartmarshall87.github.io/FencingSAResults/2018/20181028U11BF</v>
      </c>
    </row>
    <row r="116" spans="1:20" x14ac:dyDescent="0.25">
      <c r="A116">
        <v>20181028</v>
      </c>
      <c r="B116" s="1" t="s">
        <v>14</v>
      </c>
      <c r="C116" s="1" t="s">
        <v>15</v>
      </c>
      <c r="D116">
        <v>0</v>
      </c>
      <c r="E116">
        <v>2</v>
      </c>
      <c r="F116" s="1" t="s">
        <v>22</v>
      </c>
      <c r="G116" s="1" t="s">
        <v>34</v>
      </c>
      <c r="H116" s="1" t="s">
        <v>38</v>
      </c>
      <c r="I116" s="1"/>
      <c r="K116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20181028U11F</v>
      </c>
      <c r="L116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20181028U11GF</v>
      </c>
      <c r="N116" s="4" t="str">
        <f>RIGHT(Table13[[#This Row],[Date]],2)&amp;"/"&amp;RIGHT(LEFT(Table13[[#This Row],[Date]],6),2)&amp;"/"&amp;LEFT(Table13[[#This Row],[Date]],4)</f>
        <v>28/10/2018</v>
      </c>
      <c r="O116" s="5" t="str">
        <f>Table13[[#This Row],[Rollcall]]</f>
        <v>13:45</v>
      </c>
      <c r="P116" s="5" t="str">
        <f>Table13[[#This Row],[Time]]</f>
        <v>14:00</v>
      </c>
      <c r="Q116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State Championship Womens Under 11 Foil</v>
      </c>
      <c r="T116" t="str">
        <f>IF(Table13[[#This Row],[Cancelled]]=1,"",IF(Table13[[#This Row],[SplitGender]]=2,"https://stuartmarshall87.github.io/FencingSAResults/2018/"&amp;L116,"https://stuartmarshall87.github.io/FencingSAResults/2018/"&amp;K116))</f>
        <v>https://stuartmarshall87.github.io/FencingSAResults/2018/20181028U11GF</v>
      </c>
    </row>
    <row r="117" spans="1:20" x14ac:dyDescent="0.25">
      <c r="A117">
        <v>20181104</v>
      </c>
      <c r="B117" s="1" t="s">
        <v>11</v>
      </c>
      <c r="C117" s="1" t="s">
        <v>16</v>
      </c>
      <c r="D117">
        <v>0</v>
      </c>
      <c r="E117">
        <v>0</v>
      </c>
      <c r="F117" s="1" t="s">
        <v>18</v>
      </c>
      <c r="G117" s="1" t="s">
        <v>28</v>
      </c>
      <c r="H117" s="1" t="s">
        <v>93</v>
      </c>
      <c r="I117" s="1" t="s">
        <v>68</v>
      </c>
      <c r="K117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20181104OAE</v>
      </c>
      <c r="L117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17" s="4" t="str">
        <f>RIGHT(Table13[[#This Row],[Date]],2)&amp;"/"&amp;RIGHT(LEFT(Table13[[#This Row],[Date]],6),2)&amp;"/"&amp;LEFT(Table13[[#This Row],[Date]],4)</f>
        <v>04/11/2018</v>
      </c>
      <c r="O117" s="5" t="str">
        <f>Table13[[#This Row],[Rollcall]]</f>
        <v>09:45</v>
      </c>
      <c r="P117" s="5" t="str">
        <f>Table13[[#This Row],[Time]]</f>
        <v>10:00</v>
      </c>
      <c r="Q117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A Epee</v>
      </c>
      <c r="T117" t="str">
        <f>IF(Table13[[#This Row],[Cancelled]]=1,"",IF(Table13[[#This Row],[SplitGender]]=2,"https://stuartmarshall87.github.io/FencingSAResults/2018/"&amp;L117,"https://stuartmarshall87.github.io/FencingSAResults/2018/"&amp;K117))</f>
        <v>https://stuartmarshall87.github.io/FencingSAResults/2018/20181104OAE</v>
      </c>
    </row>
    <row r="118" spans="1:20" x14ac:dyDescent="0.25">
      <c r="A118">
        <v>20181104</v>
      </c>
      <c r="B118" s="1" t="s">
        <v>11</v>
      </c>
      <c r="C118" s="1" t="s">
        <v>17</v>
      </c>
      <c r="D118">
        <v>0</v>
      </c>
      <c r="E118">
        <v>0</v>
      </c>
      <c r="F118" s="1" t="s">
        <v>24</v>
      </c>
      <c r="G118" s="1" t="s">
        <v>30</v>
      </c>
      <c r="H118" s="1" t="s">
        <v>93</v>
      </c>
      <c r="I118" s="1"/>
      <c r="K118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20181104OAS</v>
      </c>
      <c r="L118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18" s="4" t="str">
        <f>RIGHT(Table13[[#This Row],[Date]],2)&amp;"/"&amp;RIGHT(LEFT(Table13[[#This Row],[Date]],6),2)&amp;"/"&amp;LEFT(Table13[[#This Row],[Date]],4)</f>
        <v>04/11/2018</v>
      </c>
      <c r="O118" s="5" t="str">
        <f>Table13[[#This Row],[Rollcall]]</f>
        <v>11:15</v>
      </c>
      <c r="P118" s="5" t="str">
        <f>Table13[[#This Row],[Time]]</f>
        <v>11:30</v>
      </c>
      <c r="Q118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A Sabre</v>
      </c>
      <c r="T118" t="str">
        <f>IF(Table13[[#This Row],[Cancelled]]=1,"",IF(Table13[[#This Row],[SplitGender]]=2,"https://stuartmarshall87.github.io/FencingSAResults/2018/"&amp;L118,"https://stuartmarshall87.github.io/FencingSAResults/2018/"&amp;K118))</f>
        <v>https://stuartmarshall87.github.io/FencingSAResults/2018/20181104OAS</v>
      </c>
    </row>
    <row r="119" spans="1:20" x14ac:dyDescent="0.25">
      <c r="A119">
        <v>20181104</v>
      </c>
      <c r="B119" s="1" t="s">
        <v>11</v>
      </c>
      <c r="C119" s="1" t="s">
        <v>15</v>
      </c>
      <c r="D119">
        <v>0</v>
      </c>
      <c r="E119">
        <v>0</v>
      </c>
      <c r="F119" s="1" t="s">
        <v>25</v>
      </c>
      <c r="G119" s="1" t="s">
        <v>32</v>
      </c>
      <c r="H119" s="1" t="s">
        <v>93</v>
      </c>
      <c r="I119" s="1"/>
      <c r="K119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20181104OAF</v>
      </c>
      <c r="L119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N/A</v>
      </c>
      <c r="N119" s="4" t="str">
        <f>RIGHT(Table13[[#This Row],[Date]],2)&amp;"/"&amp;RIGHT(LEFT(Table13[[#This Row],[Date]],6),2)&amp;"/"&amp;LEFT(Table13[[#This Row],[Date]],4)</f>
        <v>04/11/2018</v>
      </c>
      <c r="O119" s="5" t="str">
        <f>Table13[[#This Row],[Rollcall]]</f>
        <v>12:45</v>
      </c>
      <c r="P119" s="5" t="str">
        <f>Table13[[#This Row],[Time]]</f>
        <v>13:00</v>
      </c>
      <c r="Q119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Open A Foil</v>
      </c>
      <c r="T119" t="str">
        <f>IF(Table13[[#This Row],[Cancelled]]=1,"",IF(Table13[[#This Row],[SplitGender]]=2,"https://stuartmarshall87.github.io/FencingSAResults/2018/"&amp;L119,"https://stuartmarshall87.github.io/FencingSAResults/2018/"&amp;K119))</f>
        <v>https://stuartmarshall87.github.io/FencingSAResults/2018/20181104OAF</v>
      </c>
    </row>
    <row r="120" spans="1:20" x14ac:dyDescent="0.25">
      <c r="A120">
        <v>20181104</v>
      </c>
      <c r="B120" s="1" t="s">
        <v>12</v>
      </c>
      <c r="C120" s="1" t="s">
        <v>16</v>
      </c>
      <c r="D120">
        <v>0</v>
      </c>
      <c r="E120">
        <v>1</v>
      </c>
      <c r="F120" s="1" t="s">
        <v>21</v>
      </c>
      <c r="G120" s="1" t="s">
        <v>33</v>
      </c>
      <c r="H120" s="1" t="s">
        <v>93</v>
      </c>
      <c r="I120" s="1"/>
      <c r="K120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20181104VME</v>
      </c>
      <c r="L120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20181104VWE</v>
      </c>
      <c r="N120" s="4" t="str">
        <f>RIGHT(Table13[[#This Row],[Date]],2)&amp;"/"&amp;RIGHT(LEFT(Table13[[#This Row],[Date]],6),2)&amp;"/"&amp;LEFT(Table13[[#This Row],[Date]],4)</f>
        <v>04/11/2018</v>
      </c>
      <c r="O120" s="5" t="str">
        <f>Table13[[#This Row],[Rollcall]]</f>
        <v>13:15</v>
      </c>
      <c r="P120" s="5" t="str">
        <f>Table13[[#This Row],[Time]]</f>
        <v>13:30</v>
      </c>
      <c r="Q120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Mens Veteran Epee</v>
      </c>
      <c r="T120" t="str">
        <f>IF(Table13[[#This Row],[Cancelled]]=1,"",IF(Table13[[#This Row],[SplitGender]]=2,"https://stuartmarshall87.github.io/FencingSAResults/2018/"&amp;L120,"https://stuartmarshall87.github.io/FencingSAResults/2018/"&amp;K120))</f>
        <v>https://stuartmarshall87.github.io/FencingSAResults/2018/20181104VME</v>
      </c>
    </row>
    <row r="121" spans="1:20" x14ac:dyDescent="0.25">
      <c r="A121">
        <v>20181104</v>
      </c>
      <c r="B121" s="1" t="s">
        <v>12</v>
      </c>
      <c r="C121" s="1" t="s">
        <v>16</v>
      </c>
      <c r="D121">
        <v>0</v>
      </c>
      <c r="E121">
        <v>2</v>
      </c>
      <c r="F121" s="1" t="s">
        <v>21</v>
      </c>
      <c r="G121" s="1" t="s">
        <v>33</v>
      </c>
      <c r="H121" s="1" t="s">
        <v>93</v>
      </c>
      <c r="I121" s="1"/>
      <c r="K121" t="str">
        <f>IF(Table13[[#This Row],[Cancelled]]=1,"N/A",Table13[[#This Row],[Date]]&amp;Table13[[#This Row],[Category]]&amp;IF(Table13[[#This Row],[SplitGender]]=1,IF(OR(Table13[[#This Row],[Category]]="U9",Table13[[#This Row],[Category]]="U11",Table13[[#This Row],[Category]]="U13"),"B","M"),"")&amp;Table13[[#This Row],[Weapon]])</f>
        <v>20181104VE</v>
      </c>
      <c r="L121" t="str">
        <f>IF(Table13[[#This Row],[Cancelled]]=1,"",IF(Table13[[#This Row],[SplitGender]]=0,"N/A",Table13[[#This Row],[Date]]&amp;Table13[[#This Row],[Category]]&amp;IF(Table13[[#This Row],[SplitGender]]&gt;0,IF(OR(Table13[[#This Row],[Category]]="U9",Table13[[#This Row],[Category]]="U11",Table13[[#This Row],[Category]]="U13"),"G","W"),"")&amp;Table13[[#This Row],[Weapon]]))</f>
        <v>20181104VWE</v>
      </c>
      <c r="N121" s="4" t="str">
        <f>RIGHT(Table13[[#This Row],[Date]],2)&amp;"/"&amp;RIGHT(LEFT(Table13[[#This Row],[Date]],6),2)&amp;"/"&amp;LEFT(Table13[[#This Row],[Date]],4)</f>
        <v>04/11/2018</v>
      </c>
      <c r="O121" s="5" t="str">
        <f>Table13[[#This Row],[Rollcall]]</f>
        <v>13:15</v>
      </c>
      <c r="P121" s="5" t="str">
        <f>Table13[[#This Row],[Time]]</f>
        <v>13:30</v>
      </c>
      <c r="Q121" t="str">
        <f>VLOOKUP(Table13[[#This Row],[Name]],Sheet2!$G$1:$H$9,2,FALSE)&amp;VLOOKUP(Table13[[#This Row],[SplitGender]],Sheet2!$J$1:$K$4,2,FALSE)&amp;VLOOKUP(Table13[[#This Row],[Category]],Sheet2!$A$1:$B$13,2,FALSE)&amp;" "&amp;VLOOKUP(Table13[[#This Row],[Weapon]],Sheet2!$D$1:$E$4,2,FALSE)</f>
        <v>FSA Womens Veteran Epee</v>
      </c>
      <c r="T121" t="str">
        <f>IF(Table13[[#This Row],[Cancelled]]=1,"",IF(Table13[[#This Row],[SplitGender]]=2,"https://stuartmarshall87.github.io/FencingSAResults/2018/"&amp;L121,"https://stuartmarshall87.github.io/FencingSAResults/2018/"&amp;K121))</f>
        <v>https://stuartmarshall87.github.io/FencingSAResults/2018/20181104VWE</v>
      </c>
    </row>
  </sheetData>
  <conditionalFormatting sqref="S122:S1048576">
    <cfRule type="expression" dxfId="1" priority="1">
      <formula>C123=1</formula>
    </cfRule>
  </conditionalFormatting>
  <conditionalFormatting sqref="Q1:Q121">
    <cfRule type="expression" dxfId="0" priority="3">
      <formula>D2=1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70E8-5174-46F5-882D-ECD4FC21FF3F}">
  <dimension ref="A1:K13"/>
  <sheetViews>
    <sheetView workbookViewId="0">
      <selection activeCell="H5" sqref="H5"/>
    </sheetView>
  </sheetViews>
  <sheetFormatPr defaultRowHeight="15" x14ac:dyDescent="0.25"/>
  <cols>
    <col min="1" max="1" width="5.28515625" bestFit="1" customWidth="1"/>
    <col min="2" max="2" width="15.140625" bestFit="1" customWidth="1"/>
    <col min="8" max="8" width="22.5703125" bestFit="1" customWidth="1"/>
  </cols>
  <sheetData>
    <row r="1" spans="1:11" x14ac:dyDescent="0.25">
      <c r="A1" t="s">
        <v>76</v>
      </c>
      <c r="B1" t="s">
        <v>77</v>
      </c>
      <c r="D1" t="s">
        <v>2</v>
      </c>
      <c r="E1" t="s">
        <v>77</v>
      </c>
      <c r="G1" t="s">
        <v>26</v>
      </c>
      <c r="H1" t="s">
        <v>77</v>
      </c>
      <c r="J1" t="s">
        <v>97</v>
      </c>
      <c r="K1" t="s">
        <v>77</v>
      </c>
    </row>
    <row r="2" spans="1:11" x14ac:dyDescent="0.25">
      <c r="A2" t="s">
        <v>7</v>
      </c>
      <c r="B2" t="s">
        <v>78</v>
      </c>
      <c r="D2" t="s">
        <v>16</v>
      </c>
      <c r="E2" t="s">
        <v>92</v>
      </c>
      <c r="G2" t="s">
        <v>49</v>
      </c>
      <c r="H2" t="s">
        <v>96</v>
      </c>
      <c r="J2">
        <v>0</v>
      </c>
      <c r="K2" t="s">
        <v>98</v>
      </c>
    </row>
    <row r="3" spans="1:11" x14ac:dyDescent="0.25">
      <c r="A3" t="s">
        <v>10</v>
      </c>
      <c r="B3" t="s">
        <v>79</v>
      </c>
      <c r="D3" t="s">
        <v>15</v>
      </c>
      <c r="E3" t="s">
        <v>90</v>
      </c>
      <c r="G3" t="s">
        <v>93</v>
      </c>
      <c r="H3" t="s">
        <v>93</v>
      </c>
      <c r="J3">
        <v>1</v>
      </c>
      <c r="K3" t="s">
        <v>99</v>
      </c>
    </row>
    <row r="4" spans="1:11" x14ac:dyDescent="0.25">
      <c r="A4" t="s">
        <v>11</v>
      </c>
      <c r="B4" t="s">
        <v>80</v>
      </c>
      <c r="D4" t="s">
        <v>17</v>
      </c>
      <c r="E4" t="s">
        <v>91</v>
      </c>
      <c r="G4" t="s">
        <v>36</v>
      </c>
      <c r="H4" t="s">
        <v>94</v>
      </c>
      <c r="J4">
        <v>2</v>
      </c>
      <c r="K4" t="s">
        <v>100</v>
      </c>
    </row>
    <row r="5" spans="1:11" x14ac:dyDescent="0.25">
      <c r="A5" t="s">
        <v>8</v>
      </c>
      <c r="B5" t="s">
        <v>81</v>
      </c>
      <c r="G5" t="s">
        <v>46</v>
      </c>
      <c r="H5" t="s">
        <v>106</v>
      </c>
    </row>
    <row r="6" spans="1:11" x14ac:dyDescent="0.25">
      <c r="A6" t="s">
        <v>70</v>
      </c>
      <c r="B6" t="s">
        <v>82</v>
      </c>
      <c r="G6" t="s">
        <v>37</v>
      </c>
      <c r="H6" t="s">
        <v>101</v>
      </c>
    </row>
    <row r="7" spans="1:11" x14ac:dyDescent="0.25">
      <c r="A7" t="s">
        <v>14</v>
      </c>
      <c r="B7" t="s">
        <v>83</v>
      </c>
      <c r="G7" t="s">
        <v>38</v>
      </c>
      <c r="H7" t="s">
        <v>95</v>
      </c>
    </row>
    <row r="8" spans="1:11" x14ac:dyDescent="0.25">
      <c r="A8" t="s">
        <v>13</v>
      </c>
      <c r="B8" t="s">
        <v>84</v>
      </c>
      <c r="G8" t="s">
        <v>102</v>
      </c>
      <c r="H8" t="s">
        <v>103</v>
      </c>
    </row>
    <row r="9" spans="1:11" x14ac:dyDescent="0.25">
      <c r="A9" t="s">
        <v>53</v>
      </c>
      <c r="B9" t="s">
        <v>85</v>
      </c>
      <c r="G9" t="s">
        <v>104</v>
      </c>
      <c r="H9" t="s">
        <v>105</v>
      </c>
    </row>
    <row r="10" spans="1:11" x14ac:dyDescent="0.25">
      <c r="A10" t="s">
        <v>9</v>
      </c>
      <c r="B10" t="s">
        <v>86</v>
      </c>
    </row>
    <row r="11" spans="1:11" x14ac:dyDescent="0.25">
      <c r="A11" t="s">
        <v>59</v>
      </c>
      <c r="B11" t="s">
        <v>87</v>
      </c>
    </row>
    <row r="12" spans="1:11" x14ac:dyDescent="0.25">
      <c r="A12" t="s">
        <v>51</v>
      </c>
      <c r="B12" t="s">
        <v>88</v>
      </c>
    </row>
    <row r="13" spans="1:11" x14ac:dyDescent="0.25">
      <c r="A13" t="s">
        <v>12</v>
      </c>
      <c r="B13" t="s">
        <v>89</v>
      </c>
    </row>
  </sheetData>
  <sortState xmlns:xlrd2="http://schemas.microsoft.com/office/spreadsheetml/2017/richdata2" ref="D2:E4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2020-05-04T06:12:58Z</dcterms:modified>
</cp:coreProperties>
</file>