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rober\Dropbox\Competitions\2018\Ranking\"/>
    </mc:Choice>
  </mc:AlternateContent>
  <xr:revisionPtr revIDLastSave="0" documentId="13_ncr:80001_{DA053624-D5D6-4941-BC68-1910399BFC8B}" xr6:coauthVersionLast="33" xr6:coauthVersionMax="33" xr10:uidLastSave="{00000000-0000-0000-0000-000000000000}"/>
  <bookViews>
    <workbookView xWindow="0" yWindow="0" windowWidth="20490" windowHeight="7530" activeTab="3" xr2:uid="{00000000-000D-0000-FFFF-FFFF00000000}"/>
  </bookViews>
  <sheets>
    <sheet name="Epee Ranking 2018" sheetId="20" r:id="rId1"/>
    <sheet name="Foil Ranking 2018" sheetId="26" r:id="rId2"/>
    <sheet name="Sabre Ranking 2018" sheetId="27" r:id="rId3"/>
    <sheet name="Data" sheetId="17" r:id="rId4"/>
    <sheet name="Fencers" sheetId="19" r:id="rId5"/>
    <sheet name="Ranking Values" sheetId="10" r:id="rId6"/>
    <sheet name="2017 Foil Ranking" sheetId="21" r:id="rId7"/>
    <sheet name="2017 Epee Ranking" sheetId="22" r:id="rId8"/>
    <sheet name="2017 Sabre Ranking" sheetId="23" r:id="rId9"/>
  </sheets>
  <calcPr calcId="179017"/>
  <pivotCaches>
    <pivotCache cacheId="1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21" i="17" l="1"/>
  <c r="L821" i="17"/>
  <c r="K821" i="17"/>
  <c r="J821" i="17"/>
  <c r="I821" i="17"/>
  <c r="H821" i="17"/>
  <c r="N820" i="17"/>
  <c r="L820" i="17"/>
  <c r="K820" i="17"/>
  <c r="J820" i="17"/>
  <c r="I820" i="17"/>
  <c r="H820" i="17"/>
  <c r="N819" i="17"/>
  <c r="L819" i="17"/>
  <c r="K819" i="17"/>
  <c r="J819" i="17"/>
  <c r="I819" i="17"/>
  <c r="H819" i="17"/>
  <c r="N818" i="17"/>
  <c r="L818" i="17"/>
  <c r="K818" i="17"/>
  <c r="J818" i="17"/>
  <c r="I818" i="17"/>
  <c r="H818" i="17"/>
  <c r="N817" i="17"/>
  <c r="L817" i="17"/>
  <c r="K817" i="17"/>
  <c r="J817" i="17"/>
  <c r="I817" i="17"/>
  <c r="H817" i="17"/>
  <c r="N816" i="17"/>
  <c r="L816" i="17"/>
  <c r="K816" i="17"/>
  <c r="J816" i="17"/>
  <c r="I816" i="17"/>
  <c r="H816" i="17"/>
  <c r="N815" i="17"/>
  <c r="L815" i="17"/>
  <c r="K815" i="17"/>
  <c r="J815" i="17"/>
  <c r="I815" i="17"/>
  <c r="H815" i="17"/>
  <c r="N814" i="17"/>
  <c r="L814" i="17"/>
  <c r="K814" i="17"/>
  <c r="J814" i="17"/>
  <c r="I814" i="17"/>
  <c r="H814" i="17"/>
  <c r="N813" i="17"/>
  <c r="L813" i="17"/>
  <c r="K813" i="17"/>
  <c r="J813" i="17"/>
  <c r="I813" i="17"/>
  <c r="H813" i="17"/>
  <c r="N812" i="17"/>
  <c r="L812" i="17"/>
  <c r="K812" i="17"/>
  <c r="J812" i="17"/>
  <c r="I812" i="17"/>
  <c r="H812" i="17"/>
  <c r="N811" i="17"/>
  <c r="L811" i="17"/>
  <c r="K811" i="17"/>
  <c r="J811" i="17"/>
  <c r="I811" i="17"/>
  <c r="H811" i="17"/>
  <c r="N810" i="17"/>
  <c r="L810" i="17"/>
  <c r="K810" i="17"/>
  <c r="J810" i="17"/>
  <c r="I810" i="17"/>
  <c r="H810" i="17"/>
  <c r="N809" i="17"/>
  <c r="L809" i="17"/>
  <c r="K809" i="17"/>
  <c r="J809" i="17"/>
  <c r="I809" i="17"/>
  <c r="H809" i="17"/>
  <c r="N808" i="17"/>
  <c r="L808" i="17"/>
  <c r="K808" i="17"/>
  <c r="J808" i="17"/>
  <c r="I808" i="17"/>
  <c r="H808" i="17"/>
  <c r="N807" i="17"/>
  <c r="L807" i="17"/>
  <c r="K807" i="17"/>
  <c r="J807" i="17"/>
  <c r="I807" i="17"/>
  <c r="H807" i="17"/>
  <c r="N806" i="17"/>
  <c r="L806" i="17"/>
  <c r="K806" i="17"/>
  <c r="J806" i="17"/>
  <c r="I806" i="17"/>
  <c r="H806" i="17"/>
  <c r="N805" i="17"/>
  <c r="L805" i="17"/>
  <c r="K805" i="17"/>
  <c r="J805" i="17"/>
  <c r="I805" i="17"/>
  <c r="H805" i="17"/>
  <c r="N804" i="17"/>
  <c r="L804" i="17"/>
  <c r="K804" i="17"/>
  <c r="J804" i="17"/>
  <c r="I804" i="17"/>
  <c r="H804" i="17"/>
  <c r="N803" i="17"/>
  <c r="L803" i="17"/>
  <c r="K803" i="17"/>
  <c r="J803" i="17"/>
  <c r="I803" i="17"/>
  <c r="H803" i="17"/>
  <c r="N802" i="17"/>
  <c r="L802" i="17"/>
  <c r="K802" i="17"/>
  <c r="J802" i="17"/>
  <c r="I802" i="17"/>
  <c r="H802" i="17"/>
  <c r="N801" i="17"/>
  <c r="L801" i="17"/>
  <c r="K801" i="17"/>
  <c r="J801" i="17"/>
  <c r="I801" i="17"/>
  <c r="H801" i="17"/>
  <c r="N800" i="17"/>
  <c r="L800" i="17"/>
  <c r="K800" i="17"/>
  <c r="J800" i="17"/>
  <c r="I800" i="17"/>
  <c r="H800" i="17"/>
  <c r="N799" i="17"/>
  <c r="L799" i="17"/>
  <c r="K799" i="17"/>
  <c r="J799" i="17"/>
  <c r="I799" i="17"/>
  <c r="H799" i="17"/>
  <c r="N798" i="17"/>
  <c r="L798" i="17"/>
  <c r="K798" i="17"/>
  <c r="J798" i="17"/>
  <c r="I798" i="17"/>
  <c r="H798" i="17"/>
  <c r="N797" i="17"/>
  <c r="L797" i="17"/>
  <c r="K797" i="17"/>
  <c r="J797" i="17"/>
  <c r="I797" i="17"/>
  <c r="H797" i="17"/>
  <c r="N796" i="17"/>
  <c r="L796" i="17"/>
  <c r="K796" i="17"/>
  <c r="J796" i="17"/>
  <c r="I796" i="17"/>
  <c r="H796" i="17"/>
  <c r="N795" i="17"/>
  <c r="L795" i="17"/>
  <c r="K795" i="17"/>
  <c r="J795" i="17"/>
  <c r="I795" i="17"/>
  <c r="H795" i="17"/>
  <c r="N794" i="17"/>
  <c r="N793" i="17"/>
  <c r="N792" i="17"/>
  <c r="N791" i="17"/>
  <c r="N790" i="17"/>
  <c r="N789" i="17"/>
  <c r="N788" i="17" l="1"/>
  <c r="N787" i="17"/>
  <c r="N786" i="17"/>
  <c r="L786" i="17"/>
  <c r="K786" i="17"/>
  <c r="J786" i="17"/>
  <c r="I786" i="17"/>
  <c r="H786" i="17"/>
  <c r="N785" i="17"/>
  <c r="L785" i="17"/>
  <c r="K785" i="17"/>
  <c r="J785" i="17"/>
  <c r="I785" i="17"/>
  <c r="H785" i="17"/>
  <c r="N784" i="17"/>
  <c r="N783" i="17"/>
  <c r="L783" i="17"/>
  <c r="K783" i="17"/>
  <c r="J783" i="17"/>
  <c r="I783" i="17"/>
  <c r="H783" i="17"/>
  <c r="N782" i="17"/>
  <c r="L782" i="17"/>
  <c r="K782" i="17"/>
  <c r="J782" i="17"/>
  <c r="I782" i="17"/>
  <c r="H782" i="17"/>
  <c r="N781" i="17"/>
  <c r="L781" i="17"/>
  <c r="K781" i="17"/>
  <c r="J781" i="17"/>
  <c r="I781" i="17"/>
  <c r="H781" i="17"/>
  <c r="N780" i="17"/>
  <c r="L780" i="17"/>
  <c r="K780" i="17"/>
  <c r="J780" i="17"/>
  <c r="I780" i="17"/>
  <c r="H780" i="17"/>
  <c r="N779" i="17"/>
  <c r="L779" i="17"/>
  <c r="K779" i="17"/>
  <c r="J779" i="17"/>
  <c r="I779" i="17"/>
  <c r="H779" i="17"/>
  <c r="N778" i="17"/>
  <c r="L778" i="17"/>
  <c r="K778" i="17"/>
  <c r="J778" i="17"/>
  <c r="I778" i="17"/>
  <c r="H778" i="17"/>
  <c r="N777" i="17"/>
  <c r="L777" i="17"/>
  <c r="K777" i="17"/>
  <c r="J777" i="17"/>
  <c r="I777" i="17"/>
  <c r="H777" i="17"/>
  <c r="N776" i="17"/>
  <c r="L776" i="17"/>
  <c r="K776" i="17"/>
  <c r="J776" i="17"/>
  <c r="I776" i="17"/>
  <c r="H776" i="17"/>
  <c r="N775" i="17"/>
  <c r="L775" i="17"/>
  <c r="K775" i="17"/>
  <c r="J775" i="17"/>
  <c r="I775" i="17"/>
  <c r="H775" i="17"/>
  <c r="L115" i="19"/>
  <c r="M115" i="19" s="1"/>
  <c r="C115" i="19"/>
  <c r="E115" i="19" l="1"/>
  <c r="N774" i="17"/>
  <c r="N773" i="17"/>
  <c r="N772" i="17"/>
  <c r="N771" i="17"/>
  <c r="N770" i="17"/>
  <c r="N769" i="17"/>
  <c r="N768" i="17"/>
  <c r="N767" i="17"/>
  <c r="N766" i="17"/>
  <c r="N765" i="17"/>
  <c r="N764" i="17"/>
  <c r="N763" i="17"/>
  <c r="N762" i="17"/>
  <c r="N761" i="17"/>
  <c r="N760" i="17"/>
  <c r="N759" i="17"/>
  <c r="N758" i="17"/>
  <c r="N757" i="17"/>
  <c r="N756" i="17"/>
  <c r="N755" i="17"/>
  <c r="N754" i="17" l="1"/>
  <c r="N753" i="17"/>
  <c r="N752" i="17"/>
  <c r="N751" i="17"/>
  <c r="N750" i="17"/>
  <c r="N749" i="17"/>
  <c r="N748" i="17"/>
  <c r="N747" i="17"/>
  <c r="N746" i="17"/>
  <c r="N745" i="17"/>
  <c r="N744" i="17"/>
  <c r="N743" i="17"/>
  <c r="N742" i="17"/>
  <c r="N741" i="17"/>
  <c r="N740" i="17"/>
  <c r="N739" i="17"/>
  <c r="N738" i="17"/>
  <c r="N737" i="17"/>
  <c r="N736" i="17"/>
  <c r="N735" i="17"/>
  <c r="N734" i="17"/>
  <c r="N733" i="17"/>
  <c r="N732" i="17"/>
  <c r="N731" i="17"/>
  <c r="N730" i="17"/>
  <c r="N729" i="17"/>
  <c r="N728" i="17"/>
  <c r="N727" i="17"/>
  <c r="L255" i="19" l="1"/>
  <c r="M255" i="19" s="1"/>
  <c r="C255" i="19"/>
  <c r="L254" i="19"/>
  <c r="M254" i="19" s="1"/>
  <c r="C254" i="19"/>
  <c r="L253" i="19"/>
  <c r="M253" i="19" s="1"/>
  <c r="C253" i="19"/>
  <c r="L252" i="19"/>
  <c r="M252" i="19" s="1"/>
  <c r="C252" i="19"/>
  <c r="L251" i="19"/>
  <c r="M251" i="19" s="1"/>
  <c r="C251" i="19"/>
  <c r="L250" i="19"/>
  <c r="M250" i="19" s="1"/>
  <c r="C250" i="19"/>
  <c r="L249" i="19"/>
  <c r="M249" i="19" s="1"/>
  <c r="C249" i="19"/>
  <c r="L248" i="19"/>
  <c r="M248" i="19" s="1"/>
  <c r="C248" i="19"/>
  <c r="L247" i="19"/>
  <c r="M247" i="19" s="1"/>
  <c r="C247" i="19"/>
  <c r="L246" i="19"/>
  <c r="M246" i="19" s="1"/>
  <c r="C246" i="19"/>
  <c r="L245" i="19"/>
  <c r="M245" i="19" s="1"/>
  <c r="C245" i="19"/>
  <c r="L244" i="19"/>
  <c r="M244" i="19" s="1"/>
  <c r="C244" i="19"/>
  <c r="N726" i="17"/>
  <c r="N725" i="17"/>
  <c r="N724" i="17"/>
  <c r="N723" i="17"/>
  <c r="N722" i="17"/>
  <c r="N721" i="17"/>
  <c r="N720" i="17"/>
  <c r="N719" i="17"/>
  <c r="N718" i="17"/>
  <c r="N717" i="17"/>
  <c r="N716" i="17"/>
  <c r="N715" i="17"/>
  <c r="N714" i="17"/>
  <c r="N713" i="17"/>
  <c r="N712" i="17"/>
  <c r="N711" i="17"/>
  <c r="N710" i="17"/>
  <c r="N709" i="17"/>
  <c r="N708" i="17"/>
  <c r="N707" i="17"/>
  <c r="N706" i="17"/>
  <c r="N705" i="17"/>
  <c r="N704" i="17"/>
  <c r="N703" i="17"/>
  <c r="E244" i="19" l="1"/>
  <c r="E245" i="19"/>
  <c r="E246" i="19"/>
  <c r="E247" i="19"/>
  <c r="E248" i="19"/>
  <c r="E249" i="19"/>
  <c r="E250" i="19"/>
  <c r="E251" i="19"/>
  <c r="E252" i="19"/>
  <c r="E253" i="19"/>
  <c r="E254" i="19"/>
  <c r="E255" i="19"/>
  <c r="L243" i="19"/>
  <c r="M243" i="19" s="1"/>
  <c r="L242" i="19"/>
  <c r="M242" i="19" s="1"/>
  <c r="L241" i="19"/>
  <c r="M241" i="19" s="1"/>
  <c r="L240" i="19"/>
  <c r="M240" i="19" s="1"/>
  <c r="L239" i="19"/>
  <c r="M239" i="19" s="1"/>
  <c r="L238" i="19"/>
  <c r="M238" i="19" s="1"/>
  <c r="L237" i="19"/>
  <c r="M237" i="19" s="1"/>
  <c r="L236" i="19"/>
  <c r="M236" i="19" s="1"/>
  <c r="L235" i="19"/>
  <c r="M235" i="19" s="1"/>
  <c r="C243" i="19"/>
  <c r="E243" i="19"/>
  <c r="C242" i="19"/>
  <c r="E242" i="19"/>
  <c r="C241" i="19"/>
  <c r="E241" i="19"/>
  <c r="C240" i="19"/>
  <c r="C239" i="19"/>
  <c r="E239" i="19"/>
  <c r="C175" i="19"/>
  <c r="C195" i="19"/>
  <c r="C194" i="19"/>
  <c r="C88" i="19"/>
  <c r="L234" i="19"/>
  <c r="M234" i="19" s="1"/>
  <c r="L233" i="19"/>
  <c r="M233" i="19" s="1"/>
  <c r="L232" i="19"/>
  <c r="M232" i="19" s="1"/>
  <c r="L231" i="19"/>
  <c r="M231" i="19" s="1"/>
  <c r="L230" i="19"/>
  <c r="M230" i="19" s="1"/>
  <c r="L229" i="19"/>
  <c r="M229" i="19" s="1"/>
  <c r="L228" i="19"/>
  <c r="L227" i="19"/>
  <c r="M227" i="19" s="1"/>
  <c r="L226" i="19"/>
  <c r="M226" i="19" s="1"/>
  <c r="L225" i="19"/>
  <c r="M225" i="19" s="1"/>
  <c r="C124" i="19"/>
  <c r="C23" i="19"/>
  <c r="C214" i="19"/>
  <c r="C103" i="19"/>
  <c r="C205" i="19"/>
  <c r="C154" i="19"/>
  <c r="C220" i="19"/>
  <c r="C219" i="19"/>
  <c r="C117" i="19"/>
  <c r="C48" i="19"/>
  <c r="N702" i="17"/>
  <c r="N701" i="17"/>
  <c r="N700" i="17"/>
  <c r="N699" i="17"/>
  <c r="N698" i="17"/>
  <c r="N697" i="17"/>
  <c r="N696" i="17"/>
  <c r="N695" i="17"/>
  <c r="N694" i="17"/>
  <c r="N693" i="17"/>
  <c r="N692" i="17"/>
  <c r="N691" i="17"/>
  <c r="N690" i="17"/>
  <c r="N689" i="17"/>
  <c r="N688" i="17"/>
  <c r="N687" i="17"/>
  <c r="N686" i="17"/>
  <c r="N685" i="17"/>
  <c r="N684" i="17"/>
  <c r="N683" i="17"/>
  <c r="N682" i="17"/>
  <c r="N681" i="17"/>
  <c r="N680" i="17"/>
  <c r="N679" i="17"/>
  <c r="N678" i="17"/>
  <c r="N677" i="17"/>
  <c r="N676" i="17"/>
  <c r="N675" i="17"/>
  <c r="N674" i="17"/>
  <c r="N673" i="17"/>
  <c r="N672" i="17"/>
  <c r="N671" i="17"/>
  <c r="N670" i="17"/>
  <c r="N669" i="17"/>
  <c r="N668" i="17"/>
  <c r="N667" i="17"/>
  <c r="N666" i="17"/>
  <c r="I794" i="17" l="1"/>
  <c r="K793" i="17"/>
  <c r="I792" i="17"/>
  <c r="K791" i="17"/>
  <c r="I790" i="17"/>
  <c r="K789" i="17"/>
  <c r="L794" i="17"/>
  <c r="H794" i="17"/>
  <c r="J793" i="17"/>
  <c r="H792" i="17"/>
  <c r="L790" i="17"/>
  <c r="J789" i="17"/>
  <c r="J790" i="17"/>
  <c r="L792" i="17"/>
  <c r="J791" i="17"/>
  <c r="H790" i="17"/>
  <c r="H791" i="17"/>
  <c r="H789" i="17"/>
  <c r="K794" i="17"/>
  <c r="I793" i="17"/>
  <c r="K792" i="17"/>
  <c r="I791" i="17"/>
  <c r="K790" i="17"/>
  <c r="I789" i="17"/>
  <c r="J794" i="17"/>
  <c r="L793" i="17"/>
  <c r="H793" i="17"/>
  <c r="J792" i="17"/>
  <c r="L791" i="17"/>
  <c r="L789" i="17"/>
  <c r="I788" i="17"/>
  <c r="K787" i="17"/>
  <c r="I784" i="17"/>
  <c r="L788" i="17"/>
  <c r="H788" i="17"/>
  <c r="J787" i="17"/>
  <c r="L784" i="17"/>
  <c r="H784" i="17"/>
  <c r="J784" i="17"/>
  <c r="K788" i="17"/>
  <c r="I787" i="17"/>
  <c r="K784" i="17"/>
  <c r="J788" i="17"/>
  <c r="L787" i="17"/>
  <c r="H787" i="17"/>
  <c r="M228" i="19"/>
  <c r="E240" i="19"/>
  <c r="N665" i="17"/>
  <c r="N664" i="17"/>
  <c r="N663" i="17"/>
  <c r="N662" i="17" l="1"/>
  <c r="N661" i="17"/>
  <c r="N660" i="17"/>
  <c r="N659" i="17"/>
  <c r="N658" i="17"/>
  <c r="N657" i="17"/>
  <c r="N656" i="17"/>
  <c r="N655" i="17"/>
  <c r="N654" i="17"/>
  <c r="N653" i="17"/>
  <c r="N652" i="17"/>
  <c r="N651" i="17"/>
  <c r="N650" i="17"/>
  <c r="N649" i="17"/>
  <c r="N648" i="17"/>
  <c r="N647" i="17"/>
  <c r="N646" i="17"/>
  <c r="N645" i="17"/>
  <c r="N644" i="17"/>
  <c r="N643" i="17"/>
  <c r="N642" i="17"/>
  <c r="N641" i="17"/>
  <c r="N640" i="17" l="1"/>
  <c r="N639" i="17"/>
  <c r="N638" i="17"/>
  <c r="N637" i="17"/>
  <c r="N636" i="17"/>
  <c r="N635" i="17"/>
  <c r="N634" i="17"/>
  <c r="N633" i="17"/>
  <c r="N632" i="17"/>
  <c r="N631" i="17"/>
  <c r="N630" i="17"/>
  <c r="N629" i="17"/>
  <c r="L224" i="19" l="1"/>
  <c r="M224" i="19" s="1"/>
  <c r="L223" i="19"/>
  <c r="M223" i="19" s="1"/>
  <c r="L222" i="19"/>
  <c r="M222" i="19" s="1"/>
  <c r="L221" i="19"/>
  <c r="M221" i="19" s="1"/>
  <c r="L220" i="19"/>
  <c r="C49" i="19"/>
  <c r="C213" i="19"/>
  <c r="C229" i="19"/>
  <c r="E229" i="19"/>
  <c r="C97" i="19"/>
  <c r="C149" i="19"/>
  <c r="M220" i="19" l="1"/>
  <c r="E220" i="19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97" i="17"/>
  <c r="N198" i="17"/>
  <c r="N199" i="17"/>
  <c r="N200" i="17"/>
  <c r="N201" i="17"/>
  <c r="N202" i="17"/>
  <c r="N203" i="17"/>
  <c r="N204" i="17"/>
  <c r="N205" i="17"/>
  <c r="N206" i="17"/>
  <c r="N207" i="17"/>
  <c r="N218" i="17"/>
  <c r="N219" i="17"/>
  <c r="N220" i="17"/>
  <c r="N221" i="17"/>
  <c r="N222" i="17"/>
  <c r="N223" i="17"/>
  <c r="N224" i="17"/>
  <c r="N186" i="17"/>
  <c r="N187" i="17"/>
  <c r="N188" i="17"/>
  <c r="N189" i="17"/>
  <c r="N190" i="17"/>
  <c r="N191" i="17"/>
  <c r="N192" i="17"/>
  <c r="N193" i="17"/>
  <c r="N194" i="17"/>
  <c r="N208" i="17"/>
  <c r="N209" i="17"/>
  <c r="N210" i="17"/>
  <c r="N211" i="17"/>
  <c r="N212" i="17"/>
  <c r="N213" i="17"/>
  <c r="N214" i="17"/>
  <c r="N215" i="17"/>
  <c r="N216" i="17"/>
  <c r="N217" i="17"/>
  <c r="N195" i="17"/>
  <c r="N196" i="17"/>
  <c r="N225" i="17"/>
  <c r="N226" i="17"/>
  <c r="N227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F125" i="21" l="1"/>
  <c r="F124" i="21"/>
  <c r="G120" i="21"/>
  <c r="G119" i="21"/>
  <c r="G118" i="21"/>
  <c r="G117" i="21"/>
  <c r="G116" i="21"/>
  <c r="G115" i="21"/>
  <c r="G114" i="21"/>
  <c r="G113" i="21"/>
  <c r="G112" i="21"/>
  <c r="G111" i="21"/>
  <c r="K46" i="23"/>
  <c r="K45" i="23"/>
  <c r="K44" i="23"/>
  <c r="K43" i="23"/>
  <c r="K39" i="23"/>
  <c r="K38" i="23"/>
  <c r="K36" i="23"/>
  <c r="K35" i="23"/>
  <c r="K34" i="23"/>
  <c r="K32" i="23"/>
  <c r="K31" i="23"/>
  <c r="K30" i="23"/>
  <c r="K37" i="23"/>
  <c r="K33" i="23"/>
  <c r="K29" i="23"/>
  <c r="K28" i="23"/>
  <c r="K27" i="23"/>
  <c r="K155" i="21"/>
  <c r="K154" i="21"/>
  <c r="K153" i="21"/>
  <c r="K152" i="21"/>
  <c r="K151" i="21"/>
  <c r="K147" i="21"/>
  <c r="K146" i="21"/>
  <c r="K145" i="21"/>
  <c r="K144" i="21"/>
  <c r="K142" i="21"/>
  <c r="K141" i="21"/>
  <c r="K139" i="21"/>
  <c r="K138" i="21"/>
  <c r="K136" i="21"/>
  <c r="K135" i="21"/>
  <c r="K134" i="21"/>
  <c r="K140" i="21"/>
  <c r="K137" i="21"/>
  <c r="K133" i="21"/>
  <c r="K131" i="21"/>
  <c r="K143" i="21"/>
  <c r="K132" i="21"/>
  <c r="K130" i="21"/>
  <c r="K129" i="21"/>
  <c r="K187" i="22"/>
  <c r="K186" i="22"/>
  <c r="K185" i="22"/>
  <c r="K184" i="22"/>
  <c r="K183" i="22"/>
  <c r="K182" i="22"/>
  <c r="K178" i="22"/>
  <c r="K177" i="22"/>
  <c r="K176" i="22"/>
  <c r="K175" i="22"/>
  <c r="K174" i="22"/>
  <c r="K173" i="22"/>
  <c r="K171" i="22"/>
  <c r="K170" i="22"/>
  <c r="K168" i="22"/>
  <c r="K172" i="22"/>
  <c r="K169" i="22"/>
  <c r="K167" i="22"/>
  <c r="K108" i="22"/>
  <c r="K107" i="22"/>
  <c r="K106" i="22"/>
  <c r="K105" i="22"/>
  <c r="K104" i="22"/>
  <c r="K103" i="22"/>
  <c r="K102" i="22"/>
  <c r="K101" i="22"/>
  <c r="K100" i="22"/>
  <c r="K99" i="22"/>
  <c r="K98" i="22"/>
  <c r="K94" i="22" l="1"/>
  <c r="K93" i="22"/>
  <c r="K92" i="22"/>
  <c r="K91" i="22"/>
  <c r="K90" i="22"/>
  <c r="K88" i="22"/>
  <c r="K87" i="22"/>
  <c r="K86" i="22"/>
  <c r="K85" i="22"/>
  <c r="K89" i="22"/>
  <c r="K84" i="22"/>
  <c r="K82" i="22"/>
  <c r="K81" i="22"/>
  <c r="K80" i="22"/>
  <c r="K79" i="22"/>
  <c r="K78" i="22"/>
  <c r="K77" i="22"/>
  <c r="K76" i="22"/>
  <c r="K75" i="22"/>
  <c r="K74" i="22"/>
  <c r="K72" i="22"/>
  <c r="K83" i="22"/>
  <c r="K73" i="22"/>
  <c r="K71" i="22"/>
  <c r="K70" i="22"/>
  <c r="K69" i="22"/>
  <c r="K68" i="22"/>
  <c r="K67" i="22"/>
  <c r="K66" i="22"/>
  <c r="G62" i="22" l="1"/>
  <c r="G61" i="22"/>
  <c r="G60" i="22"/>
  <c r="G59" i="22"/>
  <c r="G58" i="22"/>
  <c r="G57" i="22"/>
  <c r="G56" i="22"/>
  <c r="G55" i="22"/>
  <c r="G54" i="22"/>
  <c r="G53" i="22"/>
  <c r="G52" i="22"/>
  <c r="H48" i="22" l="1"/>
  <c r="H47" i="22"/>
  <c r="H46" i="22"/>
  <c r="H45" i="22"/>
  <c r="H44" i="22"/>
  <c r="H43" i="22"/>
  <c r="H42" i="22"/>
  <c r="H41" i="22"/>
  <c r="H40" i="22"/>
  <c r="H39" i="22"/>
  <c r="H38" i="22"/>
  <c r="H37" i="22"/>
  <c r="H36" i="22"/>
  <c r="F32" i="22"/>
  <c r="F31" i="22"/>
  <c r="F30" i="22"/>
  <c r="F26" i="22"/>
  <c r="F24" i="22"/>
  <c r="F21" i="22"/>
  <c r="F25" i="22"/>
  <c r="F23" i="22"/>
  <c r="F22" i="22"/>
  <c r="F20" i="22"/>
  <c r="F19" i="22"/>
  <c r="F18" i="22"/>
  <c r="F14" i="22"/>
  <c r="F13" i="22"/>
  <c r="F9" i="22"/>
  <c r="F6" i="22"/>
  <c r="F8" i="22"/>
  <c r="F7" i="22"/>
  <c r="F5" i="22"/>
  <c r="F4" i="22"/>
  <c r="F3" i="22"/>
  <c r="G92" i="21"/>
  <c r="G88" i="21"/>
  <c r="G87" i="21"/>
  <c r="G86" i="21"/>
  <c r="G85" i="21"/>
  <c r="G84" i="21"/>
  <c r="G82" i="21"/>
  <c r="G81" i="21"/>
  <c r="G80" i="21"/>
  <c r="G83" i="21"/>
  <c r="G79" i="21"/>
  <c r="G78" i="21"/>
  <c r="G77" i="21"/>
  <c r="G73" i="21"/>
  <c r="G69" i="21"/>
  <c r="G68" i="21"/>
  <c r="G67" i="21"/>
  <c r="G66" i="21"/>
  <c r="G65" i="21"/>
  <c r="G63" i="21"/>
  <c r="G62" i="21"/>
  <c r="G64" i="21"/>
  <c r="G61" i="21"/>
  <c r="G60" i="21"/>
  <c r="H52" i="21"/>
  <c r="H51" i="21"/>
  <c r="H49" i="21"/>
  <c r="H48" i="21"/>
  <c r="H47" i="21"/>
  <c r="H46" i="21"/>
  <c r="H45" i="21"/>
  <c r="H44" i="21"/>
  <c r="H50" i="21"/>
  <c r="H43" i="21"/>
  <c r="H39" i="21"/>
  <c r="H38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1" i="21"/>
  <c r="H22" i="21"/>
  <c r="H17" i="21"/>
  <c r="H16" i="21"/>
  <c r="H15" i="21"/>
  <c r="H14" i="21"/>
  <c r="H10" i="21"/>
  <c r="H9" i="21"/>
  <c r="H8" i="21"/>
  <c r="H7" i="21"/>
  <c r="H6" i="21"/>
  <c r="H5" i="21"/>
  <c r="H4" i="21"/>
  <c r="H3" i="21"/>
  <c r="L219" i="19" l="1"/>
  <c r="L218" i="19"/>
  <c r="M218" i="19" s="1"/>
  <c r="L217" i="19"/>
  <c r="M217" i="19" s="1"/>
  <c r="L216" i="19"/>
  <c r="M216" i="19" s="1"/>
  <c r="L215" i="19"/>
  <c r="M215" i="19" s="1"/>
  <c r="L214" i="19"/>
  <c r="C110" i="19"/>
  <c r="C150" i="19"/>
  <c r="C179" i="19"/>
  <c r="C230" i="19"/>
  <c r="C134" i="19"/>
  <c r="L213" i="19"/>
  <c r="C84" i="19"/>
  <c r="L212" i="19"/>
  <c r="M212" i="19" s="1"/>
  <c r="L211" i="19"/>
  <c r="C151" i="19"/>
  <c r="C125" i="19"/>
  <c r="L210" i="19"/>
  <c r="M210" i="19" s="1"/>
  <c r="C232" i="19"/>
  <c r="M213" i="19" l="1"/>
  <c r="E213" i="19"/>
  <c r="M214" i="19"/>
  <c r="E214" i="19"/>
  <c r="M219" i="19"/>
  <c r="E219" i="19"/>
  <c r="E230" i="19"/>
  <c r="M211" i="19"/>
  <c r="L209" i="19" l="1"/>
  <c r="M209" i="19" s="1"/>
  <c r="C66" i="19"/>
  <c r="L208" i="19" l="1"/>
  <c r="M208" i="19" s="1"/>
  <c r="L207" i="19"/>
  <c r="M207" i="19" s="1"/>
  <c r="C108" i="19"/>
  <c r="C73" i="19"/>
  <c r="L206" i="19" l="1"/>
  <c r="L205" i="19"/>
  <c r="L204" i="19"/>
  <c r="E232" i="19" s="1"/>
  <c r="L203" i="19"/>
  <c r="E231" i="19" s="1"/>
  <c r="L202" i="19"/>
  <c r="L201" i="19"/>
  <c r="L200" i="19"/>
  <c r="L199" i="19"/>
  <c r="M199" i="19" s="1"/>
  <c r="L198" i="19"/>
  <c r="L197" i="19"/>
  <c r="L196" i="19"/>
  <c r="L195" i="19"/>
  <c r="L194" i="19"/>
  <c r="E194" i="19" s="1"/>
  <c r="L193" i="19"/>
  <c r="L192" i="19"/>
  <c r="L191" i="19"/>
  <c r="E215" i="19" s="1"/>
  <c r="L190" i="19"/>
  <c r="L189" i="19"/>
  <c r="L188" i="19"/>
  <c r="E210" i="19" s="1"/>
  <c r="L187" i="19"/>
  <c r="M187" i="19" s="1"/>
  <c r="L186" i="19"/>
  <c r="E207" i="19"/>
  <c r="L185" i="19"/>
  <c r="M185" i="19" s="1"/>
  <c r="L184" i="19"/>
  <c r="E204" i="19" s="1"/>
  <c r="L183" i="19"/>
  <c r="L182" i="19"/>
  <c r="L181" i="19"/>
  <c r="E201" i="19" s="1"/>
  <c r="L180" i="19"/>
  <c r="E200" i="19" s="1"/>
  <c r="L179" i="19"/>
  <c r="E179" i="19" s="1"/>
  <c r="L178" i="19"/>
  <c r="L177" i="19"/>
  <c r="M177" i="19" s="1"/>
  <c r="L176" i="19"/>
  <c r="E196" i="19" s="1"/>
  <c r="L175" i="19"/>
  <c r="E175" i="19" s="1"/>
  <c r="L174" i="19"/>
  <c r="L173" i="19"/>
  <c r="M173" i="19" s="1"/>
  <c r="L172" i="19"/>
  <c r="M172" i="19" s="1"/>
  <c r="L171" i="19"/>
  <c r="L170" i="19"/>
  <c r="L169" i="19"/>
  <c r="M169" i="19" s="1"/>
  <c r="L168" i="19"/>
  <c r="E186" i="19" s="1"/>
  <c r="L167" i="19"/>
  <c r="L166" i="19"/>
  <c r="L165" i="19"/>
  <c r="M165" i="19" s="1"/>
  <c r="L164" i="19"/>
  <c r="E182" i="19" s="1"/>
  <c r="L163" i="19"/>
  <c r="L162" i="19"/>
  <c r="L161" i="19"/>
  <c r="M161" i="19" s="1"/>
  <c r="L160" i="19"/>
  <c r="E177" i="19" s="1"/>
  <c r="L159" i="19"/>
  <c r="L158" i="19"/>
  <c r="L157" i="19"/>
  <c r="M157" i="19" s="1"/>
  <c r="L156" i="19"/>
  <c r="M156" i="19" s="1"/>
  <c r="L155" i="19"/>
  <c r="L154" i="19"/>
  <c r="E154" i="19" s="1"/>
  <c r="L153" i="19"/>
  <c r="M153" i="19" s="1"/>
  <c r="L152" i="19"/>
  <c r="E168" i="19" s="1"/>
  <c r="L151" i="19"/>
  <c r="E151" i="19" s="1"/>
  <c r="L150" i="19"/>
  <c r="E150" i="19" s="1"/>
  <c r="L149" i="19"/>
  <c r="L148" i="19"/>
  <c r="E164" i="19" s="1"/>
  <c r="L147" i="19"/>
  <c r="L146" i="19"/>
  <c r="L145" i="19"/>
  <c r="M145" i="19" s="1"/>
  <c r="L144" i="19"/>
  <c r="E160" i="19" s="1"/>
  <c r="L143" i="19"/>
  <c r="L142" i="19"/>
  <c r="L141" i="19"/>
  <c r="E157" i="19" s="1"/>
  <c r="L140" i="19"/>
  <c r="M140" i="19" s="1"/>
  <c r="L139" i="19"/>
  <c r="L138" i="19"/>
  <c r="L137" i="19"/>
  <c r="M137" i="19" s="1"/>
  <c r="L136" i="19"/>
  <c r="E148" i="19" s="1"/>
  <c r="L135" i="19"/>
  <c r="L134" i="19"/>
  <c r="E134" i="19" s="1"/>
  <c r="L133" i="19"/>
  <c r="E145" i="19" s="1"/>
  <c r="L132" i="19"/>
  <c r="E144" i="19" s="1"/>
  <c r="L131" i="19"/>
  <c r="M131" i="19" s="1"/>
  <c r="L130" i="19"/>
  <c r="L129" i="19"/>
  <c r="M129" i="19" s="1"/>
  <c r="L128" i="19"/>
  <c r="E140" i="19" s="1"/>
  <c r="L127" i="19"/>
  <c r="L126" i="19"/>
  <c r="L125" i="19"/>
  <c r="L124" i="19"/>
  <c r="L123" i="19"/>
  <c r="L122" i="19"/>
  <c r="L121" i="19"/>
  <c r="M121" i="19" s="1"/>
  <c r="L120" i="19"/>
  <c r="E131" i="19" s="1"/>
  <c r="L119" i="19"/>
  <c r="L118" i="19"/>
  <c r="L117" i="19"/>
  <c r="L116" i="19"/>
  <c r="E127" i="19" s="1"/>
  <c r="L114" i="19"/>
  <c r="L113" i="19"/>
  <c r="L112" i="19"/>
  <c r="M112" i="19" s="1"/>
  <c r="L111" i="19"/>
  <c r="M111" i="19" s="1"/>
  <c r="L110" i="19"/>
  <c r="E110" i="19" s="1"/>
  <c r="L109" i="19"/>
  <c r="L108" i="19"/>
  <c r="M108" i="19" s="1"/>
  <c r="L107" i="19"/>
  <c r="E116" i="19" s="1"/>
  <c r="L106" i="19"/>
  <c r="L105" i="19"/>
  <c r="L104" i="19"/>
  <c r="M104" i="19" s="1"/>
  <c r="L103" i="19"/>
  <c r="L102" i="19"/>
  <c r="L101" i="19"/>
  <c r="M101" i="19" s="1"/>
  <c r="L100" i="19"/>
  <c r="L99" i="19"/>
  <c r="E106" i="19" s="1"/>
  <c r="L98" i="19"/>
  <c r="L97" i="19"/>
  <c r="E97" i="19" s="1"/>
  <c r="L96" i="19"/>
  <c r="M96" i="19" s="1"/>
  <c r="L95" i="19"/>
  <c r="M95" i="19" s="1"/>
  <c r="L94" i="19"/>
  <c r="L93" i="19"/>
  <c r="L92" i="19"/>
  <c r="M92" i="19" s="1"/>
  <c r="L91" i="19"/>
  <c r="E96" i="19" s="1"/>
  <c r="L90" i="19"/>
  <c r="L89" i="19"/>
  <c r="L88" i="19"/>
  <c r="L87" i="19"/>
  <c r="M87" i="19" s="1"/>
  <c r="L86" i="19"/>
  <c r="L85" i="19"/>
  <c r="L84" i="19"/>
  <c r="L83" i="19"/>
  <c r="E87" i="19" s="1"/>
  <c r="L82" i="19"/>
  <c r="L81" i="19"/>
  <c r="L80" i="19"/>
  <c r="M80" i="19" s="1"/>
  <c r="L79" i="19"/>
  <c r="M79" i="19" s="1"/>
  <c r="L78" i="19"/>
  <c r="L77" i="19"/>
  <c r="L76" i="19"/>
  <c r="M76" i="19" s="1"/>
  <c r="L75" i="19"/>
  <c r="E78" i="19" s="1"/>
  <c r="L74" i="19"/>
  <c r="L73" i="19"/>
  <c r="L72" i="19"/>
  <c r="M72" i="19" s="1"/>
  <c r="L71" i="19"/>
  <c r="M71" i="19" s="1"/>
  <c r="L70" i="19"/>
  <c r="M70" i="19" s="1"/>
  <c r="L69" i="19"/>
  <c r="L68" i="19"/>
  <c r="M68" i="19" s="1"/>
  <c r="L67" i="19"/>
  <c r="E70" i="19" s="1"/>
  <c r="L66" i="19"/>
  <c r="L65" i="19"/>
  <c r="L64" i="19"/>
  <c r="M64" i="19" s="1"/>
  <c r="L63" i="19"/>
  <c r="E66" i="19" s="1"/>
  <c r="L62" i="19"/>
  <c r="L61" i="19"/>
  <c r="L60" i="19"/>
  <c r="L59" i="19"/>
  <c r="E62" i="19" s="1"/>
  <c r="L58" i="19"/>
  <c r="L57" i="19"/>
  <c r="L56" i="19"/>
  <c r="M56" i="19" s="1"/>
  <c r="L55" i="19"/>
  <c r="E58" i="19" s="1"/>
  <c r="L54" i="19"/>
  <c r="L53" i="19"/>
  <c r="L52" i="19"/>
  <c r="M52" i="19" s="1"/>
  <c r="L51" i="19"/>
  <c r="E54" i="19" s="1"/>
  <c r="L50" i="19"/>
  <c r="L49" i="19"/>
  <c r="E49" i="19" s="1"/>
  <c r="L48" i="19"/>
  <c r="L47" i="19"/>
  <c r="M47" i="19" s="1"/>
  <c r="L46" i="19"/>
  <c r="L45" i="19"/>
  <c r="L44" i="19"/>
  <c r="M44" i="19" s="1"/>
  <c r="L43" i="19"/>
  <c r="E44" i="19" s="1"/>
  <c r="L42" i="19"/>
  <c r="L41" i="19"/>
  <c r="L40" i="19"/>
  <c r="M40" i="19" s="1"/>
  <c r="L39" i="19"/>
  <c r="E40" i="19" s="1"/>
  <c r="L38" i="19"/>
  <c r="L37" i="19"/>
  <c r="L36" i="19"/>
  <c r="E37" i="19" s="1"/>
  <c r="L35" i="19"/>
  <c r="E36" i="19" s="1"/>
  <c r="L34" i="19"/>
  <c r="L33" i="19"/>
  <c r="L32" i="19"/>
  <c r="M32" i="19" s="1"/>
  <c r="L31" i="19"/>
  <c r="M31" i="19" s="1"/>
  <c r="L30" i="19"/>
  <c r="L29" i="19"/>
  <c r="L28" i="19"/>
  <c r="E29" i="19" s="1"/>
  <c r="L27" i="19"/>
  <c r="M27" i="19" s="1"/>
  <c r="L26" i="19"/>
  <c r="L25" i="19"/>
  <c r="L24" i="19"/>
  <c r="M24" i="19" s="1"/>
  <c r="L23" i="19"/>
  <c r="L22" i="19"/>
  <c r="L21" i="19"/>
  <c r="L20" i="19"/>
  <c r="M20" i="19" s="1"/>
  <c r="L19" i="19"/>
  <c r="E19" i="19" s="1"/>
  <c r="L18" i="19"/>
  <c r="L17" i="19"/>
  <c r="L16" i="19"/>
  <c r="M16" i="19" s="1"/>
  <c r="L15" i="19"/>
  <c r="M15" i="19" s="1"/>
  <c r="L14" i="19"/>
  <c r="L13" i="19"/>
  <c r="L12" i="19"/>
  <c r="E12" i="19" s="1"/>
  <c r="L11" i="19"/>
  <c r="M11" i="19" s="1"/>
  <c r="L10" i="19"/>
  <c r="L9" i="19"/>
  <c r="L8" i="19"/>
  <c r="M8" i="19" s="1"/>
  <c r="L7" i="19"/>
  <c r="E7" i="19" s="1"/>
  <c r="L6" i="19"/>
  <c r="L5" i="19"/>
  <c r="L4" i="19"/>
  <c r="E4" i="19" s="1"/>
  <c r="L3" i="19"/>
  <c r="M3" i="19" s="1"/>
  <c r="L2" i="19"/>
  <c r="M206" i="19"/>
  <c r="C56" i="19"/>
  <c r="C44" i="19"/>
  <c r="C165" i="19"/>
  <c r="M202" i="19"/>
  <c r="C55" i="19"/>
  <c r="C167" i="19"/>
  <c r="C197" i="19"/>
  <c r="C43" i="19"/>
  <c r="M198" i="19"/>
  <c r="C45" i="19"/>
  <c r="C233" i="19"/>
  <c r="C200" i="19"/>
  <c r="M194" i="19"/>
  <c r="C122" i="19"/>
  <c r="C109" i="19"/>
  <c r="C81" i="19"/>
  <c r="C238" i="19"/>
  <c r="E238" i="19"/>
  <c r="C121" i="19"/>
  <c r="M190" i="19"/>
  <c r="C157" i="19"/>
  <c r="C90" i="19"/>
  <c r="C148" i="19"/>
  <c r="C21" i="19"/>
  <c r="C106" i="19"/>
  <c r="C95" i="19"/>
  <c r="C42" i="19"/>
  <c r="C181" i="19"/>
  <c r="C118" i="19"/>
  <c r="C145" i="19"/>
  <c r="C158" i="19"/>
  <c r="C114" i="19"/>
  <c r="C51" i="19"/>
  <c r="C16" i="19"/>
  <c r="C237" i="19"/>
  <c r="E237" i="19"/>
  <c r="C223" i="19"/>
  <c r="C192" i="19"/>
  <c r="C5" i="19"/>
  <c r="C6" i="19"/>
  <c r="C234" i="19"/>
  <c r="C153" i="19"/>
  <c r="C3" i="19"/>
  <c r="C2" i="19"/>
  <c r="E212" i="19"/>
  <c r="E218" i="19"/>
  <c r="E224" i="19"/>
  <c r="E228" i="19"/>
  <c r="E235" i="19"/>
  <c r="E236" i="19"/>
  <c r="C132" i="19"/>
  <c r="C186" i="19"/>
  <c r="C187" i="19"/>
  <c r="C184" i="19"/>
  <c r="C52" i="19"/>
  <c r="C72" i="19"/>
  <c r="C143" i="19"/>
  <c r="C35" i="19"/>
  <c r="C50" i="19"/>
  <c r="C152" i="19"/>
  <c r="C12" i="19"/>
  <c r="C105" i="19"/>
  <c r="C107" i="19"/>
  <c r="C162" i="19"/>
  <c r="C104" i="19"/>
  <c r="C144" i="19"/>
  <c r="C204" i="19"/>
  <c r="C25" i="19"/>
  <c r="C27" i="19"/>
  <c r="C137" i="19"/>
  <c r="C28" i="19"/>
  <c r="C24" i="19"/>
  <c r="C112" i="19"/>
  <c r="C85" i="19"/>
  <c r="C92" i="19"/>
  <c r="C212" i="19"/>
  <c r="C174" i="19"/>
  <c r="C209" i="19"/>
  <c r="C96" i="19"/>
  <c r="C20" i="19"/>
  <c r="C54" i="19"/>
  <c r="C135" i="19"/>
  <c r="C53" i="19"/>
  <c r="C191" i="19"/>
  <c r="C10" i="19"/>
  <c r="C141" i="19"/>
  <c r="C69" i="19"/>
  <c r="C70" i="19"/>
  <c r="C47" i="19"/>
  <c r="C78" i="19"/>
  <c r="C189" i="19"/>
  <c r="C38" i="19"/>
  <c r="C155" i="19"/>
  <c r="C171" i="19"/>
  <c r="C63" i="19"/>
  <c r="C193" i="19"/>
  <c r="C127" i="19"/>
  <c r="C133" i="19"/>
  <c r="C217" i="19"/>
  <c r="C128" i="19"/>
  <c r="C29" i="19"/>
  <c r="C201" i="19"/>
  <c r="C131" i="19"/>
  <c r="C188" i="19"/>
  <c r="C226" i="19"/>
  <c r="C138" i="19"/>
  <c r="C62" i="19"/>
  <c r="C207" i="19"/>
  <c r="C126" i="19"/>
  <c r="C215" i="19"/>
  <c r="C222" i="19"/>
  <c r="C208" i="19"/>
  <c r="C60" i="19"/>
  <c r="C139" i="19"/>
  <c r="C206" i="19"/>
  <c r="C227" i="19"/>
  <c r="C228" i="19"/>
  <c r="C177" i="19"/>
  <c r="C11" i="19"/>
  <c r="C113" i="19"/>
  <c r="C18" i="19"/>
  <c r="C57" i="19"/>
  <c r="C82" i="19"/>
  <c r="C31" i="19"/>
  <c r="C83" i="19"/>
  <c r="C168" i="19"/>
  <c r="C30" i="19"/>
  <c r="C198" i="19"/>
  <c r="C26" i="19"/>
  <c r="C172" i="19"/>
  <c r="C102" i="19"/>
  <c r="C221" i="19"/>
  <c r="C91" i="19"/>
  <c r="C80" i="19"/>
  <c r="C4" i="19"/>
  <c r="C236" i="19"/>
  <c r="C7" i="19"/>
  <c r="C180" i="19"/>
  <c r="C170" i="19"/>
  <c r="C13" i="19"/>
  <c r="C14" i="19"/>
  <c r="C75" i="19"/>
  <c r="C140" i="19"/>
  <c r="C68" i="19"/>
  <c r="C74" i="19"/>
  <c r="C94" i="19"/>
  <c r="C216" i="19"/>
  <c r="C146" i="19"/>
  <c r="C136" i="19"/>
  <c r="C41" i="19"/>
  <c r="C116" i="19"/>
  <c r="C8" i="19"/>
  <c r="C196" i="19"/>
  <c r="C58" i="19"/>
  <c r="C203" i="19"/>
  <c r="C178" i="19"/>
  <c r="C111" i="19"/>
  <c r="C32" i="19"/>
  <c r="C160" i="19"/>
  <c r="C36" i="19"/>
  <c r="C231" i="19"/>
  <c r="C182" i="19"/>
  <c r="C156" i="19"/>
  <c r="C173" i="19"/>
  <c r="C218" i="19"/>
  <c r="C100" i="19"/>
  <c r="C39" i="19"/>
  <c r="C40" i="19"/>
  <c r="C22" i="19"/>
  <c r="C176" i="19"/>
  <c r="C119" i="19"/>
  <c r="C71" i="19"/>
  <c r="C19" i="19"/>
  <c r="C123" i="19"/>
  <c r="C161" i="19"/>
  <c r="C142" i="19"/>
  <c r="C199" i="19"/>
  <c r="C202" i="19"/>
  <c r="C59" i="19"/>
  <c r="C64" i="19"/>
  <c r="C46" i="19"/>
  <c r="C79" i="19"/>
  <c r="C65" i="19"/>
  <c r="C163" i="19"/>
  <c r="C225" i="19"/>
  <c r="C147" i="19"/>
  <c r="C98" i="19"/>
  <c r="C76" i="19"/>
  <c r="C129" i="19"/>
  <c r="C120" i="19"/>
  <c r="C210" i="19"/>
  <c r="C169" i="19"/>
  <c r="C164" i="19"/>
  <c r="C86" i="19"/>
  <c r="C159" i="19"/>
  <c r="C77" i="19"/>
  <c r="C185" i="19"/>
  <c r="C93" i="19"/>
  <c r="C166" i="19"/>
  <c r="C17" i="19"/>
  <c r="C9" i="19"/>
  <c r="C37" i="19"/>
  <c r="C15" i="19"/>
  <c r="C211" i="19"/>
  <c r="C235" i="19"/>
  <c r="C87" i="19"/>
  <c r="C99" i="19"/>
  <c r="C89" i="19"/>
  <c r="C224" i="19"/>
  <c r="C101" i="19"/>
  <c r="C130" i="19"/>
  <c r="C190" i="19"/>
  <c r="C67" i="19"/>
  <c r="C183" i="19"/>
  <c r="C61" i="19"/>
  <c r="C33" i="19"/>
  <c r="C34" i="19"/>
  <c r="J765" i="17" l="1"/>
  <c r="H764" i="17"/>
  <c r="J763" i="17"/>
  <c r="H762" i="17"/>
  <c r="J761" i="17"/>
  <c r="L760" i="17"/>
  <c r="H760" i="17"/>
  <c r="J759" i="17"/>
  <c r="H758" i="17"/>
  <c r="J757" i="17"/>
  <c r="L756" i="17"/>
  <c r="H756" i="17"/>
  <c r="J755" i="17"/>
  <c r="I764" i="17"/>
  <c r="I760" i="17"/>
  <c r="I758" i="17"/>
  <c r="K755" i="17"/>
  <c r="I765" i="17"/>
  <c r="K764" i="17"/>
  <c r="I763" i="17"/>
  <c r="K762" i="17"/>
  <c r="I761" i="17"/>
  <c r="K760" i="17"/>
  <c r="I759" i="17"/>
  <c r="K758" i="17"/>
  <c r="I757" i="17"/>
  <c r="K756" i="17"/>
  <c r="I755" i="17"/>
  <c r="H757" i="17"/>
  <c r="L755" i="17"/>
  <c r="K765" i="17"/>
  <c r="I762" i="17"/>
  <c r="K759" i="17"/>
  <c r="I756" i="17"/>
  <c r="H765" i="17"/>
  <c r="J764" i="17"/>
  <c r="L763" i="17"/>
  <c r="H763" i="17"/>
  <c r="J762" i="17"/>
  <c r="H761" i="17"/>
  <c r="J760" i="17"/>
  <c r="H759" i="17"/>
  <c r="J758" i="17"/>
  <c r="J756" i="17"/>
  <c r="H755" i="17"/>
  <c r="K763" i="17"/>
  <c r="K761" i="17"/>
  <c r="K757" i="17"/>
  <c r="I774" i="17"/>
  <c r="I770" i="17"/>
  <c r="I766" i="17"/>
  <c r="L772" i="17"/>
  <c r="H770" i="17"/>
  <c r="J767" i="17"/>
  <c r="I773" i="17"/>
  <c r="I769" i="17"/>
  <c r="J774" i="17"/>
  <c r="L771" i="17"/>
  <c r="H769" i="17"/>
  <c r="J766" i="17"/>
  <c r="J773" i="17"/>
  <c r="K774" i="17"/>
  <c r="K773" i="17"/>
  <c r="K769" i="17"/>
  <c r="L774" i="17"/>
  <c r="H772" i="17"/>
  <c r="J769" i="17"/>
  <c r="K772" i="17"/>
  <c r="K768" i="17"/>
  <c r="L773" i="17"/>
  <c r="H771" i="17"/>
  <c r="J768" i="17"/>
  <c r="K767" i="17"/>
  <c r="H768" i="17"/>
  <c r="K766" i="17"/>
  <c r="H767" i="17"/>
  <c r="I772" i="17"/>
  <c r="I768" i="17"/>
  <c r="H774" i="17"/>
  <c r="J771" i="17"/>
  <c r="H766" i="17"/>
  <c r="I771" i="17"/>
  <c r="I767" i="17"/>
  <c r="H773" i="17"/>
  <c r="J770" i="17"/>
  <c r="L767" i="17"/>
  <c r="K771" i="17"/>
  <c r="K770" i="17"/>
  <c r="J772" i="17"/>
  <c r="M103" i="19"/>
  <c r="E103" i="19"/>
  <c r="M124" i="19"/>
  <c r="E124" i="19"/>
  <c r="L680" i="17" s="1"/>
  <c r="M48" i="19"/>
  <c r="E48" i="19"/>
  <c r="E63" i="19"/>
  <c r="M84" i="19"/>
  <c r="E84" i="19"/>
  <c r="M88" i="19"/>
  <c r="E88" i="19"/>
  <c r="L688" i="17" s="1"/>
  <c r="E107" i="19"/>
  <c r="L36" i="17" s="1"/>
  <c r="M117" i="19"/>
  <c r="E117" i="19"/>
  <c r="M125" i="19"/>
  <c r="E125" i="19"/>
  <c r="L741" i="17" s="1"/>
  <c r="E165" i="19"/>
  <c r="E149" i="19"/>
  <c r="E24" i="19"/>
  <c r="E23" i="19"/>
  <c r="I754" i="17"/>
  <c r="K753" i="17"/>
  <c r="I752" i="17"/>
  <c r="K751" i="17"/>
  <c r="I750" i="17"/>
  <c r="K749" i="17"/>
  <c r="I748" i="17"/>
  <c r="K747" i="17"/>
  <c r="I746" i="17"/>
  <c r="K745" i="17"/>
  <c r="I744" i="17"/>
  <c r="K743" i="17"/>
  <c r="I742" i="17"/>
  <c r="K741" i="17"/>
  <c r="I740" i="17"/>
  <c r="K739" i="17"/>
  <c r="J737" i="17"/>
  <c r="H736" i="17"/>
  <c r="J735" i="17"/>
  <c r="I733" i="17"/>
  <c r="K732" i="17"/>
  <c r="I731" i="17"/>
  <c r="K730" i="17"/>
  <c r="I729" i="17"/>
  <c r="K728" i="17"/>
  <c r="I727" i="17"/>
  <c r="J730" i="17"/>
  <c r="H729" i="17"/>
  <c r="J750" i="17"/>
  <c r="J748" i="17"/>
  <c r="J746" i="17"/>
  <c r="J744" i="17"/>
  <c r="H743" i="17"/>
  <c r="H741" i="17"/>
  <c r="H739" i="17"/>
  <c r="K735" i="17"/>
  <c r="H732" i="17"/>
  <c r="H730" i="17"/>
  <c r="H728" i="17"/>
  <c r="L754" i="17"/>
  <c r="H754" i="17"/>
  <c r="J753" i="17"/>
  <c r="H752" i="17"/>
  <c r="J751" i="17"/>
  <c r="H750" i="17"/>
  <c r="J749" i="17"/>
  <c r="L748" i="17"/>
  <c r="H748" i="17"/>
  <c r="J747" i="17"/>
  <c r="L746" i="17"/>
  <c r="H746" i="17"/>
  <c r="J745" i="17"/>
  <c r="H744" i="17"/>
  <c r="J743" i="17"/>
  <c r="H742" i="17"/>
  <c r="J741" i="17"/>
  <c r="L740" i="17"/>
  <c r="H740" i="17"/>
  <c r="J739" i="17"/>
  <c r="I737" i="17"/>
  <c r="K736" i="17"/>
  <c r="I735" i="17"/>
  <c r="L733" i="17"/>
  <c r="H733" i="17"/>
  <c r="J732" i="17"/>
  <c r="H731" i="17"/>
  <c r="J728" i="17"/>
  <c r="H727" i="17"/>
  <c r="H749" i="17"/>
  <c r="H747" i="17"/>
  <c r="H745" i="17"/>
  <c r="J742" i="17"/>
  <c r="J740" i="17"/>
  <c r="K737" i="17"/>
  <c r="J733" i="17"/>
  <c r="J731" i="17"/>
  <c r="J729" i="17"/>
  <c r="J727" i="17"/>
  <c r="K754" i="17"/>
  <c r="I753" i="17"/>
  <c r="K752" i="17"/>
  <c r="I751" i="17"/>
  <c r="K750" i="17"/>
  <c r="I749" i="17"/>
  <c r="K748" i="17"/>
  <c r="I747" i="17"/>
  <c r="K746" i="17"/>
  <c r="I745" i="17"/>
  <c r="K744" i="17"/>
  <c r="I743" i="17"/>
  <c r="K742" i="17"/>
  <c r="I741" i="17"/>
  <c r="K740" i="17"/>
  <c r="I739" i="17"/>
  <c r="L737" i="17"/>
  <c r="H737" i="17"/>
  <c r="J736" i="17"/>
  <c r="L735" i="17"/>
  <c r="H735" i="17"/>
  <c r="K733" i="17"/>
  <c r="I732" i="17"/>
  <c r="K731" i="17"/>
  <c r="I730" i="17"/>
  <c r="K729" i="17"/>
  <c r="I728" i="17"/>
  <c r="K727" i="17"/>
  <c r="J754" i="17"/>
  <c r="L753" i="17"/>
  <c r="H753" i="17"/>
  <c r="J752" i="17"/>
  <c r="L751" i="17"/>
  <c r="H751" i="17"/>
  <c r="L749" i="17"/>
  <c r="L739" i="17"/>
  <c r="I736" i="17"/>
  <c r="L732" i="17"/>
  <c r="M205" i="19"/>
  <c r="E205" i="19"/>
  <c r="L674" i="17" s="1"/>
  <c r="E221" i="19"/>
  <c r="E195" i="19"/>
  <c r="L687" i="17" s="1"/>
  <c r="I738" i="17"/>
  <c r="I734" i="17"/>
  <c r="H738" i="17"/>
  <c r="L734" i="17"/>
  <c r="H734" i="17"/>
  <c r="K738" i="17"/>
  <c r="K734" i="17"/>
  <c r="J738" i="17"/>
  <c r="J734" i="17"/>
  <c r="E136" i="19"/>
  <c r="M116" i="19"/>
  <c r="E74" i="19"/>
  <c r="K726" i="17"/>
  <c r="I725" i="17"/>
  <c r="K724" i="17"/>
  <c r="I723" i="17"/>
  <c r="K722" i="17"/>
  <c r="I721" i="17"/>
  <c r="K720" i="17"/>
  <c r="I719" i="17"/>
  <c r="K718" i="17"/>
  <c r="I717" i="17"/>
  <c r="K716" i="17"/>
  <c r="I715" i="17"/>
  <c r="K714" i="17"/>
  <c r="I713" i="17"/>
  <c r="K712" i="17"/>
  <c r="I711" i="17"/>
  <c r="K710" i="17"/>
  <c r="I709" i="17"/>
  <c r="K708" i="17"/>
  <c r="I707" i="17"/>
  <c r="K706" i="17"/>
  <c r="I705" i="17"/>
  <c r="K704" i="17"/>
  <c r="I703" i="17"/>
  <c r="L707" i="17"/>
  <c r="J706" i="17"/>
  <c r="H705" i="17"/>
  <c r="J726" i="17"/>
  <c r="H725" i="17"/>
  <c r="J724" i="17"/>
  <c r="H723" i="17"/>
  <c r="J722" i="17"/>
  <c r="L721" i="17"/>
  <c r="H721" i="17"/>
  <c r="J720" i="17"/>
  <c r="L719" i="17"/>
  <c r="H719" i="17"/>
  <c r="J718" i="17"/>
  <c r="H717" i="17"/>
  <c r="J716" i="17"/>
  <c r="L715" i="17"/>
  <c r="H715" i="17"/>
  <c r="J714" i="17"/>
  <c r="L713" i="17"/>
  <c r="H713" i="17"/>
  <c r="J712" i="17"/>
  <c r="L711" i="17"/>
  <c r="H711" i="17"/>
  <c r="J710" i="17"/>
  <c r="H709" i="17"/>
  <c r="J708" i="17"/>
  <c r="H707" i="17"/>
  <c r="L705" i="17"/>
  <c r="J704" i="17"/>
  <c r="H703" i="17"/>
  <c r="I726" i="17"/>
  <c r="K725" i="17"/>
  <c r="I724" i="17"/>
  <c r="K723" i="17"/>
  <c r="I722" i="17"/>
  <c r="K721" i="17"/>
  <c r="I720" i="17"/>
  <c r="K719" i="17"/>
  <c r="I718" i="17"/>
  <c r="K717" i="17"/>
  <c r="I716" i="17"/>
  <c r="K715" i="17"/>
  <c r="I714" i="17"/>
  <c r="K713" i="17"/>
  <c r="I712" i="17"/>
  <c r="K711" i="17"/>
  <c r="I710" i="17"/>
  <c r="K709" i="17"/>
  <c r="I708" i="17"/>
  <c r="K707" i="17"/>
  <c r="I706" i="17"/>
  <c r="K705" i="17"/>
  <c r="I704" i="17"/>
  <c r="K703" i="17"/>
  <c r="J707" i="17"/>
  <c r="H706" i="17"/>
  <c r="J703" i="17"/>
  <c r="H726" i="17"/>
  <c r="J725" i="17"/>
  <c r="H724" i="17"/>
  <c r="J723" i="17"/>
  <c r="L722" i="17"/>
  <c r="H722" i="17"/>
  <c r="J721" i="17"/>
  <c r="H720" i="17"/>
  <c r="J719" i="17"/>
  <c r="H718" i="17"/>
  <c r="J717" i="17"/>
  <c r="H716" i="17"/>
  <c r="J715" i="17"/>
  <c r="H714" i="17"/>
  <c r="J713" i="17"/>
  <c r="H712" i="17"/>
  <c r="J711" i="17"/>
  <c r="L710" i="17"/>
  <c r="H710" i="17"/>
  <c r="J709" i="17"/>
  <c r="L708" i="17"/>
  <c r="H708" i="17"/>
  <c r="L706" i="17"/>
  <c r="J705" i="17"/>
  <c r="H704" i="17"/>
  <c r="M51" i="19"/>
  <c r="E190" i="19"/>
  <c r="L668" i="17" s="1"/>
  <c r="E111" i="19"/>
  <c r="L738" i="17" s="1"/>
  <c r="E3" i="19"/>
  <c r="M176" i="19"/>
  <c r="M19" i="19"/>
  <c r="M83" i="19"/>
  <c r="M148" i="19"/>
  <c r="E209" i="19"/>
  <c r="E156" i="19"/>
  <c r="E98" i="19"/>
  <c r="E32" i="19"/>
  <c r="L601" i="17" s="1"/>
  <c r="E121" i="19"/>
  <c r="M67" i="19"/>
  <c r="M132" i="19"/>
  <c r="E172" i="19"/>
  <c r="M180" i="19"/>
  <c r="M184" i="19"/>
  <c r="M35" i="19"/>
  <c r="M99" i="19"/>
  <c r="M164" i="19"/>
  <c r="E191" i="19"/>
  <c r="L659" i="17" s="1"/>
  <c r="E152" i="19"/>
  <c r="E92" i="19"/>
  <c r="L660" i="17" s="1"/>
  <c r="E15" i="19"/>
  <c r="L701" i="17" s="1"/>
  <c r="M7" i="19"/>
  <c r="M23" i="19"/>
  <c r="M39" i="19"/>
  <c r="M55" i="19"/>
  <c r="M120" i="19"/>
  <c r="M136" i="19"/>
  <c r="M152" i="19"/>
  <c r="M168" i="19"/>
  <c r="E101" i="19"/>
  <c r="E50" i="19"/>
  <c r="E28" i="19"/>
  <c r="E11" i="19"/>
  <c r="L574" i="17" s="1"/>
  <c r="M43" i="19"/>
  <c r="M59" i="19"/>
  <c r="M75" i="19"/>
  <c r="M91" i="19"/>
  <c r="M107" i="19"/>
  <c r="E82" i="19"/>
  <c r="M191" i="19"/>
  <c r="M63" i="19"/>
  <c r="M128" i="19"/>
  <c r="M144" i="19"/>
  <c r="M160" i="19"/>
  <c r="E8" i="19"/>
  <c r="E51" i="19"/>
  <c r="E206" i="19"/>
  <c r="E71" i="19"/>
  <c r="E20" i="19"/>
  <c r="L570" i="17" s="1"/>
  <c r="E173" i="19"/>
  <c r="E128" i="19"/>
  <c r="E112" i="19"/>
  <c r="L636" i="17" s="1"/>
  <c r="E79" i="19"/>
  <c r="L108" i="17" s="1"/>
  <c r="E118" i="19"/>
  <c r="E55" i="19"/>
  <c r="E183" i="19"/>
  <c r="E137" i="19"/>
  <c r="L217" i="17" s="1"/>
  <c r="E89" i="19"/>
  <c r="M195" i="19"/>
  <c r="E45" i="19"/>
  <c r="E197" i="19"/>
  <c r="M4" i="19"/>
  <c r="M12" i="19"/>
  <c r="M28" i="19"/>
  <c r="M36" i="19"/>
  <c r="M60" i="19"/>
  <c r="M100" i="19"/>
  <c r="M133" i="19"/>
  <c r="M141" i="19"/>
  <c r="M149" i="19"/>
  <c r="E225" i="19"/>
  <c r="E161" i="19"/>
  <c r="L584" i="17" s="1"/>
  <c r="E67" i="19"/>
  <c r="L677" i="17" s="1"/>
  <c r="E59" i="19"/>
  <c r="E41" i="19"/>
  <c r="L728" i="17" s="1"/>
  <c r="E33" i="19"/>
  <c r="E25" i="19"/>
  <c r="L349" i="17" s="1"/>
  <c r="M181" i="19"/>
  <c r="M188" i="19"/>
  <c r="E122" i="19"/>
  <c r="M203" i="19"/>
  <c r="E187" i="19"/>
  <c r="L214" i="17" s="1"/>
  <c r="E178" i="19"/>
  <c r="E169" i="19"/>
  <c r="L690" i="17" s="1"/>
  <c r="E141" i="19"/>
  <c r="L46" i="17" s="1"/>
  <c r="E132" i="19"/>
  <c r="E102" i="19"/>
  <c r="E93" i="19"/>
  <c r="E83" i="19"/>
  <c r="E75" i="19"/>
  <c r="L261" i="17" s="1"/>
  <c r="E16" i="19"/>
  <c r="H701" i="17"/>
  <c r="J700" i="17"/>
  <c r="I698" i="17"/>
  <c r="H696" i="17"/>
  <c r="H693" i="17"/>
  <c r="J692" i="17"/>
  <c r="H691" i="17"/>
  <c r="J690" i="17"/>
  <c r="L689" i="17"/>
  <c r="H689" i="17"/>
  <c r="J685" i="17"/>
  <c r="H684" i="17"/>
  <c r="J683" i="17"/>
  <c r="I677" i="17"/>
  <c r="K668" i="17"/>
  <c r="K701" i="17"/>
  <c r="I700" i="17"/>
  <c r="H698" i="17"/>
  <c r="K696" i="17"/>
  <c r="K693" i="17"/>
  <c r="I692" i="17"/>
  <c r="K691" i="17"/>
  <c r="I690" i="17"/>
  <c r="K689" i="17"/>
  <c r="H676" i="17"/>
  <c r="I685" i="17"/>
  <c r="K684" i="17"/>
  <c r="I683" i="17"/>
  <c r="H677" i="17"/>
  <c r="J676" i="17"/>
  <c r="J668" i="17"/>
  <c r="J701" i="17"/>
  <c r="L700" i="17"/>
  <c r="H700" i="17"/>
  <c r="K698" i="17"/>
  <c r="J696" i="17"/>
  <c r="J693" i="17"/>
  <c r="H692" i="17"/>
  <c r="J691" i="17"/>
  <c r="H690" i="17"/>
  <c r="J689" i="17"/>
  <c r="H685" i="17"/>
  <c r="J684" i="17"/>
  <c r="H683" i="17"/>
  <c r="K677" i="17"/>
  <c r="I676" i="17"/>
  <c r="I668" i="17"/>
  <c r="I701" i="17"/>
  <c r="K700" i="17"/>
  <c r="J698" i="17"/>
  <c r="I696" i="17"/>
  <c r="I693" i="17"/>
  <c r="K692" i="17"/>
  <c r="I691" i="17"/>
  <c r="K690" i="17"/>
  <c r="I689" i="17"/>
  <c r="K685" i="17"/>
  <c r="I684" i="17"/>
  <c r="K683" i="17"/>
  <c r="J677" i="17"/>
  <c r="L676" i="17"/>
  <c r="H668" i="17"/>
  <c r="K676" i="17"/>
  <c r="J661" i="17"/>
  <c r="K660" i="17"/>
  <c r="I658" i="17"/>
  <c r="J657" i="17"/>
  <c r="K656" i="17"/>
  <c r="L655" i="17"/>
  <c r="I654" i="17"/>
  <c r="J653" i="17"/>
  <c r="K652" i="17"/>
  <c r="I650" i="17"/>
  <c r="J649" i="17"/>
  <c r="K648" i="17"/>
  <c r="I646" i="17"/>
  <c r="J645" i="17"/>
  <c r="K644" i="17"/>
  <c r="I642" i="17"/>
  <c r="J641" i="17"/>
  <c r="H659" i="17"/>
  <c r="H655" i="17"/>
  <c r="H651" i="17"/>
  <c r="H647" i="17"/>
  <c r="H643" i="17"/>
  <c r="I661" i="17"/>
  <c r="J660" i="17"/>
  <c r="K659" i="17"/>
  <c r="L658" i="17"/>
  <c r="I657" i="17"/>
  <c r="J656" i="17"/>
  <c r="K655" i="17"/>
  <c r="L654" i="17"/>
  <c r="I653" i="17"/>
  <c r="J652" i="17"/>
  <c r="K651" i="17"/>
  <c r="I649" i="17"/>
  <c r="J648" i="17"/>
  <c r="K647" i="17"/>
  <c r="I645" i="17"/>
  <c r="J644" i="17"/>
  <c r="K643" i="17"/>
  <c r="L642" i="17"/>
  <c r="I641" i="17"/>
  <c r="H658" i="17"/>
  <c r="H654" i="17"/>
  <c r="H650" i="17"/>
  <c r="H646" i="17"/>
  <c r="H642" i="17"/>
  <c r="L661" i="17"/>
  <c r="I660" i="17"/>
  <c r="J659" i="17"/>
  <c r="K658" i="17"/>
  <c r="I656" i="17"/>
  <c r="J655" i="17"/>
  <c r="K654" i="17"/>
  <c r="I652" i="17"/>
  <c r="J651" i="17"/>
  <c r="K650" i="17"/>
  <c r="L649" i="17"/>
  <c r="I648" i="17"/>
  <c r="J647" i="17"/>
  <c r="K646" i="17"/>
  <c r="I644" i="17"/>
  <c r="J643" i="17"/>
  <c r="K642" i="17"/>
  <c r="L641" i="17"/>
  <c r="H661" i="17"/>
  <c r="H657" i="17"/>
  <c r="H653" i="17"/>
  <c r="H649" i="17"/>
  <c r="H645" i="17"/>
  <c r="K661" i="17"/>
  <c r="I659" i="17"/>
  <c r="J658" i="17"/>
  <c r="K657" i="17"/>
  <c r="I655" i="17"/>
  <c r="J654" i="17"/>
  <c r="K653" i="17"/>
  <c r="L652" i="17"/>
  <c r="I651" i="17"/>
  <c r="J650" i="17"/>
  <c r="K649" i="17"/>
  <c r="L648" i="17"/>
  <c r="I647" i="17"/>
  <c r="J646" i="17"/>
  <c r="K645" i="17"/>
  <c r="I643" i="17"/>
  <c r="J642" i="17"/>
  <c r="K641" i="17"/>
  <c r="H660" i="17"/>
  <c r="H656" i="17"/>
  <c r="H652" i="17"/>
  <c r="H648" i="17"/>
  <c r="H644" i="17"/>
  <c r="H641" i="17"/>
  <c r="J640" i="17"/>
  <c r="L639" i="17"/>
  <c r="H639" i="17"/>
  <c r="J638" i="17"/>
  <c r="H637" i="17"/>
  <c r="J636" i="17"/>
  <c r="H635" i="17"/>
  <c r="J634" i="17"/>
  <c r="H633" i="17"/>
  <c r="J632" i="17"/>
  <c r="L629" i="17"/>
  <c r="I630" i="17"/>
  <c r="J635" i="17"/>
  <c r="J633" i="17"/>
  <c r="H632" i="17"/>
  <c r="I640" i="17"/>
  <c r="K639" i="17"/>
  <c r="I638" i="17"/>
  <c r="K637" i="17"/>
  <c r="I636" i="17"/>
  <c r="K635" i="17"/>
  <c r="I634" i="17"/>
  <c r="K633" i="17"/>
  <c r="I632" i="17"/>
  <c r="K631" i="17"/>
  <c r="L634" i="17"/>
  <c r="H630" i="17"/>
  <c r="L640" i="17"/>
  <c r="H640" i="17"/>
  <c r="J639" i="17"/>
  <c r="L638" i="17"/>
  <c r="H638" i="17"/>
  <c r="J637" i="17"/>
  <c r="H636" i="17"/>
  <c r="K640" i="17"/>
  <c r="I639" i="17"/>
  <c r="K638" i="17"/>
  <c r="I637" i="17"/>
  <c r="K636" i="17"/>
  <c r="I635" i="17"/>
  <c r="K634" i="17"/>
  <c r="I633" i="17"/>
  <c r="K632" i="17"/>
  <c r="I631" i="17"/>
  <c r="K630" i="17"/>
  <c r="I629" i="17"/>
  <c r="H631" i="17"/>
  <c r="J630" i="17"/>
  <c r="H629" i="17"/>
  <c r="K629" i="17"/>
  <c r="H634" i="17"/>
  <c r="L632" i="17"/>
  <c r="J631" i="17"/>
  <c r="J629" i="17"/>
  <c r="I702" i="17"/>
  <c r="I694" i="17"/>
  <c r="J686" i="17"/>
  <c r="J680" i="17"/>
  <c r="K675" i="17"/>
  <c r="K671" i="17"/>
  <c r="I666" i="17"/>
  <c r="K686" i="17"/>
  <c r="H673" i="17"/>
  <c r="J699" i="17"/>
  <c r="H694" i="17"/>
  <c r="I682" i="17"/>
  <c r="I678" i="17"/>
  <c r="J673" i="17"/>
  <c r="L670" i="17"/>
  <c r="J702" i="17"/>
  <c r="K680" i="17"/>
  <c r="J666" i="17"/>
  <c r="I695" i="17"/>
  <c r="J687" i="17"/>
  <c r="H682" i="17"/>
  <c r="J679" i="17"/>
  <c r="K674" i="17"/>
  <c r="K670" i="17"/>
  <c r="H699" i="17"/>
  <c r="I679" i="17"/>
  <c r="H669" i="17"/>
  <c r="I663" i="17"/>
  <c r="H665" i="17"/>
  <c r="K665" i="17"/>
  <c r="J663" i="17"/>
  <c r="K699" i="17"/>
  <c r="J688" i="17"/>
  <c r="J682" i="17"/>
  <c r="L679" i="17"/>
  <c r="I674" i="17"/>
  <c r="I670" i="17"/>
  <c r="H670" i="17"/>
  <c r="L699" i="17"/>
  <c r="I681" i="17"/>
  <c r="H671" i="17"/>
  <c r="J697" i="17"/>
  <c r="I688" i="17"/>
  <c r="K681" i="17"/>
  <c r="J675" i="17"/>
  <c r="L672" i="17"/>
  <c r="J669" i="17"/>
  <c r="H697" i="17"/>
  <c r="J674" i="17"/>
  <c r="K702" i="17"/>
  <c r="K694" i="17"/>
  <c r="L686" i="17"/>
  <c r="J681" i="17"/>
  <c r="L678" i="17"/>
  <c r="I673" i="17"/>
  <c r="I669" i="17"/>
  <c r="H695" i="17"/>
  <c r="H675" i="17"/>
  <c r="H667" i="17"/>
  <c r="H663" i="17"/>
  <c r="J664" i="17"/>
  <c r="I664" i="17"/>
  <c r="K697" i="17"/>
  <c r="L681" i="17"/>
  <c r="H679" i="17"/>
  <c r="K673" i="17"/>
  <c r="K669" i="17"/>
  <c r="J667" i="17"/>
  <c r="K678" i="17"/>
  <c r="L669" i="17"/>
  <c r="L702" i="17"/>
  <c r="J695" i="17"/>
  <c r="K687" i="17"/>
  <c r="I680" i="17"/>
  <c r="H672" i="17"/>
  <c r="L666" i="17"/>
  <c r="J694" i="17"/>
  <c r="J672" i="17"/>
  <c r="I699" i="17"/>
  <c r="H686" i="17"/>
  <c r="H678" i="17"/>
  <c r="K672" i="17"/>
  <c r="I667" i="17"/>
  <c r="K688" i="17"/>
  <c r="L673" i="17"/>
  <c r="I665" i="17"/>
  <c r="H664" i="17"/>
  <c r="L663" i="17"/>
  <c r="K663" i="17"/>
  <c r="K695" i="17"/>
  <c r="H687" i="17"/>
  <c r="H681" i="17"/>
  <c r="J678" i="17"/>
  <c r="I672" i="17"/>
  <c r="K667" i="17"/>
  <c r="H666" i="17"/>
  <c r="L675" i="17"/>
  <c r="L667" i="17"/>
  <c r="H702" i="17"/>
  <c r="I686" i="17"/>
  <c r="K679" i="17"/>
  <c r="H674" i="17"/>
  <c r="J671" i="17"/>
  <c r="I687" i="17"/>
  <c r="J670" i="17"/>
  <c r="I697" i="17"/>
  <c r="H688" i="17"/>
  <c r="L682" i="17"/>
  <c r="H680" i="17"/>
  <c r="I675" i="17"/>
  <c r="I671" i="17"/>
  <c r="K666" i="17"/>
  <c r="K682" i="17"/>
  <c r="L671" i="17"/>
  <c r="K664" i="17"/>
  <c r="L665" i="17"/>
  <c r="L664" i="17"/>
  <c r="J665" i="17"/>
  <c r="J662" i="17"/>
  <c r="I662" i="17"/>
  <c r="K662" i="17"/>
  <c r="H662" i="17"/>
  <c r="L662" i="17"/>
  <c r="L563" i="17"/>
  <c r="L561" i="17"/>
  <c r="L628" i="17"/>
  <c r="H628" i="17"/>
  <c r="I627" i="17"/>
  <c r="J626" i="17"/>
  <c r="K625" i="17"/>
  <c r="H624" i="17"/>
  <c r="I623" i="17"/>
  <c r="J622" i="17"/>
  <c r="K621" i="17"/>
  <c r="L620" i="17"/>
  <c r="H620" i="17"/>
  <c r="I619" i="17"/>
  <c r="J607" i="17"/>
  <c r="J606" i="17"/>
  <c r="L605" i="17"/>
  <c r="L603" i="17"/>
  <c r="L602" i="17"/>
  <c r="L599" i="17"/>
  <c r="H605" i="17"/>
  <c r="H601" i="17"/>
  <c r="K628" i="17"/>
  <c r="L627" i="17"/>
  <c r="H627" i="17"/>
  <c r="I626" i="17"/>
  <c r="J625" i="17"/>
  <c r="K624" i="17"/>
  <c r="H623" i="17"/>
  <c r="I622" i="17"/>
  <c r="J621" i="17"/>
  <c r="K620" i="17"/>
  <c r="H619" i="17"/>
  <c r="I607" i="17"/>
  <c r="I606" i="17"/>
  <c r="K605" i="17"/>
  <c r="K604" i="17"/>
  <c r="K603" i="17"/>
  <c r="K602" i="17"/>
  <c r="K601" i="17"/>
  <c r="K600" i="17"/>
  <c r="K599" i="17"/>
  <c r="K598" i="17"/>
  <c r="H604" i="17"/>
  <c r="H600" i="17"/>
  <c r="J628" i="17"/>
  <c r="K627" i="17"/>
  <c r="H626" i="17"/>
  <c r="I625" i="17"/>
  <c r="J624" i="17"/>
  <c r="K623" i="17"/>
  <c r="H622" i="17"/>
  <c r="I621" i="17"/>
  <c r="J620" i="17"/>
  <c r="K619" i="17"/>
  <c r="H607" i="17"/>
  <c r="J605" i="17"/>
  <c r="J604" i="17"/>
  <c r="J603" i="17"/>
  <c r="J602" i="17"/>
  <c r="J601" i="17"/>
  <c r="J600" i="17"/>
  <c r="J599" i="17"/>
  <c r="J598" i="17"/>
  <c r="H603" i="17"/>
  <c r="H599" i="17"/>
  <c r="I628" i="17"/>
  <c r="J627" i="17"/>
  <c r="K626" i="17"/>
  <c r="L625" i="17"/>
  <c r="H625" i="17"/>
  <c r="I624" i="17"/>
  <c r="J623" i="17"/>
  <c r="K622" i="17"/>
  <c r="L621" i="17"/>
  <c r="H621" i="17"/>
  <c r="I620" i="17"/>
  <c r="J619" i="17"/>
  <c r="K607" i="17"/>
  <c r="K606" i="17"/>
  <c r="H606" i="17"/>
  <c r="I605" i="17"/>
  <c r="I604" i="17"/>
  <c r="I603" i="17"/>
  <c r="I602" i="17"/>
  <c r="I601" i="17"/>
  <c r="I600" i="17"/>
  <c r="I599" i="17"/>
  <c r="I598" i="17"/>
  <c r="H602" i="17"/>
  <c r="H598" i="17"/>
  <c r="H583" i="17"/>
  <c r="H573" i="17"/>
  <c r="H569" i="17"/>
  <c r="H559" i="17"/>
  <c r="H597" i="17"/>
  <c r="H596" i="17"/>
  <c r="K583" i="17"/>
  <c r="K573" i="17"/>
  <c r="K569" i="17"/>
  <c r="K559" i="17"/>
  <c r="K597" i="17"/>
  <c r="K596" i="17"/>
  <c r="J583" i="17"/>
  <c r="J573" i="17"/>
  <c r="J569" i="17"/>
  <c r="J559" i="17"/>
  <c r="J597" i="17"/>
  <c r="J596" i="17"/>
  <c r="I583" i="17"/>
  <c r="I573" i="17"/>
  <c r="I569" i="17"/>
  <c r="I559" i="17"/>
  <c r="I597" i="17"/>
  <c r="I596" i="17"/>
  <c r="K585" i="17"/>
  <c r="K586" i="17"/>
  <c r="K579" i="17"/>
  <c r="K584" i="17"/>
  <c r="K580" i="17"/>
  <c r="K581" i="17"/>
  <c r="K578" i="17"/>
  <c r="K582" i="17"/>
  <c r="K577" i="17"/>
  <c r="K563" i="17"/>
  <c r="J561" i="17"/>
  <c r="J585" i="17"/>
  <c r="J586" i="17"/>
  <c r="J579" i="17"/>
  <c r="J584" i="17"/>
  <c r="J580" i="17"/>
  <c r="J581" i="17"/>
  <c r="J578" i="17"/>
  <c r="J582" i="17"/>
  <c r="J577" i="17"/>
  <c r="J563" i="17"/>
  <c r="J562" i="17"/>
  <c r="I585" i="17"/>
  <c r="I586" i="17"/>
  <c r="I579" i="17"/>
  <c r="I584" i="17"/>
  <c r="I580" i="17"/>
  <c r="I581" i="17"/>
  <c r="I578" i="17"/>
  <c r="I582" i="17"/>
  <c r="I577" i="17"/>
  <c r="I563" i="17"/>
  <c r="I562" i="17"/>
  <c r="I561" i="17"/>
  <c r="K561" i="17"/>
  <c r="H585" i="17"/>
  <c r="H586" i="17"/>
  <c r="H579" i="17"/>
  <c r="H584" i="17"/>
  <c r="H580" i="17"/>
  <c r="H581" i="17"/>
  <c r="H578" i="17"/>
  <c r="H582" i="17"/>
  <c r="H577" i="17"/>
  <c r="H563" i="17"/>
  <c r="H562" i="17"/>
  <c r="H561" i="17"/>
  <c r="K562" i="17"/>
  <c r="I618" i="17"/>
  <c r="I614" i="17"/>
  <c r="I610" i="17"/>
  <c r="H611" i="17"/>
  <c r="K615" i="17"/>
  <c r="K611" i="17"/>
  <c r="H618" i="17"/>
  <c r="L613" i="17"/>
  <c r="L609" i="17"/>
  <c r="H609" i="17"/>
  <c r="K617" i="17"/>
  <c r="K613" i="17"/>
  <c r="K609" i="17"/>
  <c r="H576" i="17"/>
  <c r="H564" i="17"/>
  <c r="J617" i="17"/>
  <c r="J613" i="17"/>
  <c r="J609" i="17"/>
  <c r="L610" i="17"/>
  <c r="H614" i="17"/>
  <c r="I616" i="17"/>
  <c r="I612" i="17"/>
  <c r="I608" i="17"/>
  <c r="H616" i="17"/>
  <c r="L616" i="17"/>
  <c r="L612" i="17"/>
  <c r="H612" i="17"/>
  <c r="K564" i="17"/>
  <c r="K616" i="17"/>
  <c r="K612" i="17"/>
  <c r="K608" i="17"/>
  <c r="I617" i="17"/>
  <c r="I613" i="17"/>
  <c r="I609" i="17"/>
  <c r="H610" i="17"/>
  <c r="J615" i="17"/>
  <c r="J611" i="17"/>
  <c r="H617" i="17"/>
  <c r="H608" i="17"/>
  <c r="I615" i="17"/>
  <c r="I611" i="17"/>
  <c r="K576" i="17"/>
  <c r="J564" i="17"/>
  <c r="L615" i="17"/>
  <c r="H615" i="17"/>
  <c r="J616" i="17"/>
  <c r="J612" i="17"/>
  <c r="J608" i="17"/>
  <c r="K618" i="17"/>
  <c r="K614" i="17"/>
  <c r="K610" i="17"/>
  <c r="H613" i="17"/>
  <c r="J618" i="17"/>
  <c r="J614" i="17"/>
  <c r="J610" i="17"/>
  <c r="L564" i="17"/>
  <c r="L576" i="17"/>
  <c r="L608" i="17"/>
  <c r="L585" i="17"/>
  <c r="H302" i="17"/>
  <c r="J301" i="17"/>
  <c r="K302" i="17"/>
  <c r="I301" i="17"/>
  <c r="I302" i="17"/>
  <c r="J302" i="17"/>
  <c r="H301" i="17"/>
  <c r="K301" i="17"/>
  <c r="I558" i="17"/>
  <c r="K560" i="17"/>
  <c r="I555" i="17"/>
  <c r="K552" i="17"/>
  <c r="I554" i="17"/>
  <c r="K557" i="17"/>
  <c r="I553" i="17"/>
  <c r="K556" i="17"/>
  <c r="I550" i="17"/>
  <c r="K551" i="17"/>
  <c r="I546" i="17"/>
  <c r="K548" i="17"/>
  <c r="I547" i="17"/>
  <c r="K549" i="17"/>
  <c r="I545" i="17"/>
  <c r="K594" i="17"/>
  <c r="I593" i="17"/>
  <c r="K595" i="17"/>
  <c r="I590" i="17"/>
  <c r="K589" i="17"/>
  <c r="I587" i="17"/>
  <c r="K588" i="17"/>
  <c r="I592" i="17"/>
  <c r="K591" i="17"/>
  <c r="I574" i="17"/>
  <c r="K575" i="17"/>
  <c r="I571" i="17"/>
  <c r="K570" i="17"/>
  <c r="I572" i="17"/>
  <c r="K566" i="17"/>
  <c r="I568" i="17"/>
  <c r="K567" i="17"/>
  <c r="H592" i="17"/>
  <c r="H574" i="17"/>
  <c r="J570" i="17"/>
  <c r="H572" i="17"/>
  <c r="J566" i="17"/>
  <c r="H568" i="17"/>
  <c r="L557" i="17"/>
  <c r="J550" i="17"/>
  <c r="J546" i="17"/>
  <c r="J547" i="17"/>
  <c r="J545" i="17"/>
  <c r="J593" i="17"/>
  <c r="J590" i="17"/>
  <c r="J587" i="17"/>
  <c r="J592" i="17"/>
  <c r="J574" i="17"/>
  <c r="J571" i="17"/>
  <c r="J572" i="17"/>
  <c r="J568" i="17"/>
  <c r="L558" i="17"/>
  <c r="H558" i="17"/>
  <c r="J560" i="17"/>
  <c r="H555" i="17"/>
  <c r="J552" i="17"/>
  <c r="H554" i="17"/>
  <c r="J557" i="17"/>
  <c r="L553" i="17"/>
  <c r="H553" i="17"/>
  <c r="J556" i="17"/>
  <c r="L550" i="17"/>
  <c r="H550" i="17"/>
  <c r="J551" i="17"/>
  <c r="H546" i="17"/>
  <c r="J548" i="17"/>
  <c r="L547" i="17"/>
  <c r="H547" i="17"/>
  <c r="J549" i="17"/>
  <c r="L545" i="17"/>
  <c r="H545" i="17"/>
  <c r="J594" i="17"/>
  <c r="L593" i="17"/>
  <c r="H593" i="17"/>
  <c r="J595" i="17"/>
  <c r="H590" i="17"/>
  <c r="J589" i="17"/>
  <c r="H587" i="17"/>
  <c r="J588" i="17"/>
  <c r="J591" i="17"/>
  <c r="J575" i="17"/>
  <c r="H571" i="17"/>
  <c r="L568" i="17"/>
  <c r="J567" i="17"/>
  <c r="J553" i="17"/>
  <c r="H556" i="17"/>
  <c r="H551" i="17"/>
  <c r="H548" i="17"/>
  <c r="H549" i="17"/>
  <c r="H594" i="17"/>
  <c r="H595" i="17"/>
  <c r="H589" i="17"/>
  <c r="H588" i="17"/>
  <c r="H591" i="17"/>
  <c r="H575" i="17"/>
  <c r="H570" i="17"/>
  <c r="H566" i="17"/>
  <c r="H567" i="17"/>
  <c r="K558" i="17"/>
  <c r="I560" i="17"/>
  <c r="K555" i="17"/>
  <c r="I552" i="17"/>
  <c r="K554" i="17"/>
  <c r="I557" i="17"/>
  <c r="K553" i="17"/>
  <c r="I556" i="17"/>
  <c r="K550" i="17"/>
  <c r="I551" i="17"/>
  <c r="K546" i="17"/>
  <c r="I548" i="17"/>
  <c r="K547" i="17"/>
  <c r="I549" i="17"/>
  <c r="K545" i="17"/>
  <c r="I594" i="17"/>
  <c r="K593" i="17"/>
  <c r="I595" i="17"/>
  <c r="K590" i="17"/>
  <c r="I589" i="17"/>
  <c r="K587" i="17"/>
  <c r="I588" i="17"/>
  <c r="K592" i="17"/>
  <c r="I591" i="17"/>
  <c r="K574" i="17"/>
  <c r="I575" i="17"/>
  <c r="K571" i="17"/>
  <c r="I570" i="17"/>
  <c r="K572" i="17"/>
  <c r="I566" i="17"/>
  <c r="K568" i="17"/>
  <c r="I567" i="17"/>
  <c r="J558" i="17"/>
  <c r="L560" i="17"/>
  <c r="H560" i="17"/>
  <c r="J555" i="17"/>
  <c r="L552" i="17"/>
  <c r="H552" i="17"/>
  <c r="J554" i="17"/>
  <c r="H557" i="17"/>
  <c r="L556" i="17"/>
  <c r="L551" i="17"/>
  <c r="L589" i="17"/>
  <c r="L591" i="17"/>
  <c r="L575" i="17"/>
  <c r="I565" i="17"/>
  <c r="K516" i="17"/>
  <c r="I515" i="17"/>
  <c r="K514" i="17"/>
  <c r="I513" i="17"/>
  <c r="K512" i="17"/>
  <c r="I511" i="17"/>
  <c r="K510" i="17"/>
  <c r="I509" i="17"/>
  <c r="K508" i="17"/>
  <c r="I507" i="17"/>
  <c r="J506" i="17"/>
  <c r="K505" i="17"/>
  <c r="I503" i="17"/>
  <c r="J502" i="17"/>
  <c r="K501" i="17"/>
  <c r="L500" i="17"/>
  <c r="I523" i="17"/>
  <c r="J522" i="17"/>
  <c r="K521" i="17"/>
  <c r="I519" i="17"/>
  <c r="J518" i="17"/>
  <c r="K517" i="17"/>
  <c r="L544" i="17"/>
  <c r="I543" i="17"/>
  <c r="J542" i="17"/>
  <c r="K541" i="17"/>
  <c r="I539" i="17"/>
  <c r="J538" i="17"/>
  <c r="K537" i="17"/>
  <c r="H507" i="17"/>
  <c r="H503" i="17"/>
  <c r="H523" i="17"/>
  <c r="H519" i="17"/>
  <c r="H543" i="17"/>
  <c r="H539" i="17"/>
  <c r="K565" i="17"/>
  <c r="K515" i="17"/>
  <c r="K513" i="17"/>
  <c r="K511" i="17"/>
  <c r="K509" i="17"/>
  <c r="K507" i="17"/>
  <c r="I505" i="17"/>
  <c r="J504" i="17"/>
  <c r="J500" i="17"/>
  <c r="J520" i="17"/>
  <c r="K519" i="17"/>
  <c r="I517" i="17"/>
  <c r="K543" i="17"/>
  <c r="I541" i="17"/>
  <c r="K539" i="17"/>
  <c r="I537" i="17"/>
  <c r="H505" i="17"/>
  <c r="H521" i="17"/>
  <c r="H541" i="17"/>
  <c r="H565" i="17"/>
  <c r="J516" i="17"/>
  <c r="L515" i="17"/>
  <c r="H515" i="17"/>
  <c r="J514" i="17"/>
  <c r="L513" i="17"/>
  <c r="H513" i="17"/>
  <c r="J512" i="17"/>
  <c r="L511" i="17"/>
  <c r="H511" i="17"/>
  <c r="J510" i="17"/>
  <c r="H509" i="17"/>
  <c r="J508" i="17"/>
  <c r="L507" i="17"/>
  <c r="I506" i="17"/>
  <c r="J505" i="17"/>
  <c r="K504" i="17"/>
  <c r="I502" i="17"/>
  <c r="J501" i="17"/>
  <c r="K500" i="17"/>
  <c r="L523" i="17"/>
  <c r="I522" i="17"/>
  <c r="J521" i="17"/>
  <c r="K520" i="17"/>
  <c r="I518" i="17"/>
  <c r="J517" i="17"/>
  <c r="K544" i="17"/>
  <c r="L543" i="17"/>
  <c r="I542" i="17"/>
  <c r="J541" i="17"/>
  <c r="K540" i="17"/>
  <c r="I538" i="17"/>
  <c r="J537" i="17"/>
  <c r="K536" i="17"/>
  <c r="H506" i="17"/>
  <c r="H502" i="17"/>
  <c r="H522" i="17"/>
  <c r="H518" i="17"/>
  <c r="H542" i="17"/>
  <c r="H538" i="17"/>
  <c r="I516" i="17"/>
  <c r="I514" i="17"/>
  <c r="I512" i="17"/>
  <c r="I510" i="17"/>
  <c r="I508" i="17"/>
  <c r="L506" i="17"/>
  <c r="K503" i="17"/>
  <c r="I501" i="17"/>
  <c r="K523" i="17"/>
  <c r="I521" i="17"/>
  <c r="L518" i="17"/>
  <c r="J544" i="17"/>
  <c r="L542" i="17"/>
  <c r="J540" i="17"/>
  <c r="J536" i="17"/>
  <c r="H501" i="17"/>
  <c r="H517" i="17"/>
  <c r="H537" i="17"/>
  <c r="L516" i="17"/>
  <c r="J513" i="17"/>
  <c r="H510" i="17"/>
  <c r="H520" i="17"/>
  <c r="K506" i="17"/>
  <c r="K502" i="17"/>
  <c r="I500" i="17"/>
  <c r="I520" i="17"/>
  <c r="K542" i="17"/>
  <c r="K538" i="17"/>
  <c r="H544" i="17"/>
  <c r="H514" i="17"/>
  <c r="L512" i="17"/>
  <c r="H504" i="17"/>
  <c r="J515" i="17"/>
  <c r="L505" i="17"/>
  <c r="L521" i="17"/>
  <c r="J519" i="17"/>
  <c r="L541" i="17"/>
  <c r="L537" i="17"/>
  <c r="H536" i="17"/>
  <c r="H516" i="17"/>
  <c r="L514" i="17"/>
  <c r="J511" i="17"/>
  <c r="H508" i="17"/>
  <c r="I504" i="17"/>
  <c r="K522" i="17"/>
  <c r="K518" i="17"/>
  <c r="I544" i="17"/>
  <c r="I540" i="17"/>
  <c r="I536" i="17"/>
  <c r="J565" i="17"/>
  <c r="J509" i="17"/>
  <c r="H540" i="17"/>
  <c r="H512" i="17"/>
  <c r="J507" i="17"/>
  <c r="J503" i="17"/>
  <c r="J523" i="17"/>
  <c r="J543" i="17"/>
  <c r="J539" i="17"/>
  <c r="H500" i="17"/>
  <c r="L37" i="17"/>
  <c r="L240" i="17"/>
  <c r="J39" i="17"/>
  <c r="J7" i="17"/>
  <c r="L295" i="17"/>
  <c r="I535" i="17"/>
  <c r="K534" i="17"/>
  <c r="I533" i="17"/>
  <c r="K532" i="17"/>
  <c r="I531" i="17"/>
  <c r="K530" i="17"/>
  <c r="I529" i="17"/>
  <c r="K528" i="17"/>
  <c r="I527" i="17"/>
  <c r="K526" i="17"/>
  <c r="I525" i="17"/>
  <c r="K524" i="17"/>
  <c r="I499" i="17"/>
  <c r="K498" i="17"/>
  <c r="I497" i="17"/>
  <c r="K496" i="17"/>
  <c r="I495" i="17"/>
  <c r="K494" i="17"/>
  <c r="I493" i="17"/>
  <c r="K492" i="17"/>
  <c r="I491" i="17"/>
  <c r="K490" i="17"/>
  <c r="I489" i="17"/>
  <c r="K488" i="17"/>
  <c r="I487" i="17"/>
  <c r="K486" i="17"/>
  <c r="I485" i="17"/>
  <c r="K484" i="17"/>
  <c r="I483" i="17"/>
  <c r="K482" i="17"/>
  <c r="I481" i="17"/>
  <c r="K480" i="17"/>
  <c r="I479" i="17"/>
  <c r="J484" i="17"/>
  <c r="J482" i="17"/>
  <c r="H481" i="17"/>
  <c r="K535" i="17"/>
  <c r="K533" i="17"/>
  <c r="K531" i="17"/>
  <c r="I530" i="17"/>
  <c r="K527" i="17"/>
  <c r="I526" i="17"/>
  <c r="I524" i="17"/>
  <c r="I498" i="17"/>
  <c r="K495" i="17"/>
  <c r="I494" i="17"/>
  <c r="K491" i="17"/>
  <c r="K489" i="17"/>
  <c r="K487" i="17"/>
  <c r="I486" i="17"/>
  <c r="K483" i="17"/>
  <c r="K481" i="17"/>
  <c r="K479" i="17"/>
  <c r="H534" i="17"/>
  <c r="L532" i="17"/>
  <c r="L530" i="17"/>
  <c r="J529" i="17"/>
  <c r="H528" i="17"/>
  <c r="J527" i="17"/>
  <c r="J525" i="17"/>
  <c r="H524" i="17"/>
  <c r="J497" i="17"/>
  <c r="J495" i="17"/>
  <c r="H494" i="17"/>
  <c r="H492" i="17"/>
  <c r="J491" i="17"/>
  <c r="H490" i="17"/>
  <c r="H488" i="17"/>
  <c r="J487" i="17"/>
  <c r="H486" i="17"/>
  <c r="H484" i="17"/>
  <c r="J483" i="17"/>
  <c r="J481" i="17"/>
  <c r="H535" i="17"/>
  <c r="J534" i="17"/>
  <c r="L533" i="17"/>
  <c r="H533" i="17"/>
  <c r="J532" i="17"/>
  <c r="L531" i="17"/>
  <c r="H531" i="17"/>
  <c r="J530" i="17"/>
  <c r="L529" i="17"/>
  <c r="H529" i="17"/>
  <c r="J528" i="17"/>
  <c r="H527" i="17"/>
  <c r="J526" i="17"/>
  <c r="L525" i="17"/>
  <c r="H525" i="17"/>
  <c r="J524" i="17"/>
  <c r="L499" i="17"/>
  <c r="H499" i="17"/>
  <c r="J498" i="17"/>
  <c r="L497" i="17"/>
  <c r="H497" i="17"/>
  <c r="J496" i="17"/>
  <c r="H495" i="17"/>
  <c r="J494" i="17"/>
  <c r="L493" i="17"/>
  <c r="H493" i="17"/>
  <c r="J492" i="17"/>
  <c r="H491" i="17"/>
  <c r="J490" i="17"/>
  <c r="H489" i="17"/>
  <c r="J488" i="17"/>
  <c r="H487" i="17"/>
  <c r="J486" i="17"/>
  <c r="L485" i="17"/>
  <c r="H485" i="17"/>
  <c r="L483" i="17"/>
  <c r="H483" i="17"/>
  <c r="L481" i="17"/>
  <c r="J480" i="17"/>
  <c r="H479" i="17"/>
  <c r="I534" i="17"/>
  <c r="I532" i="17"/>
  <c r="K529" i="17"/>
  <c r="I528" i="17"/>
  <c r="K525" i="17"/>
  <c r="K499" i="17"/>
  <c r="K497" i="17"/>
  <c r="I496" i="17"/>
  <c r="K493" i="17"/>
  <c r="I492" i="17"/>
  <c r="I490" i="17"/>
  <c r="I488" i="17"/>
  <c r="K485" i="17"/>
  <c r="I484" i="17"/>
  <c r="I482" i="17"/>
  <c r="I480" i="17"/>
  <c r="J535" i="17"/>
  <c r="J533" i="17"/>
  <c r="H532" i="17"/>
  <c r="J531" i="17"/>
  <c r="H530" i="17"/>
  <c r="L528" i="17"/>
  <c r="L526" i="17"/>
  <c r="H526" i="17"/>
  <c r="J499" i="17"/>
  <c r="H498" i="17"/>
  <c r="H496" i="17"/>
  <c r="J493" i="17"/>
  <c r="L492" i="17"/>
  <c r="L490" i="17"/>
  <c r="J489" i="17"/>
  <c r="L486" i="17"/>
  <c r="J485" i="17"/>
  <c r="H482" i="17"/>
  <c r="H480" i="17"/>
  <c r="J479" i="17"/>
  <c r="H34" i="17"/>
  <c r="J315" i="17"/>
  <c r="J278" i="17"/>
  <c r="J248" i="17"/>
  <c r="J140" i="17"/>
  <c r="J68" i="17"/>
  <c r="J57" i="17"/>
  <c r="J44" i="17"/>
  <c r="J47" i="17"/>
  <c r="J219" i="17"/>
  <c r="J182" i="17"/>
  <c r="J257" i="17"/>
  <c r="J104" i="17"/>
  <c r="I246" i="17"/>
  <c r="I18" i="17"/>
  <c r="H54" i="17"/>
  <c r="H311" i="17"/>
  <c r="K332" i="17"/>
  <c r="J121" i="17"/>
  <c r="J179" i="17"/>
  <c r="J230" i="17"/>
  <c r="J96" i="17"/>
  <c r="L63" i="17"/>
  <c r="J67" i="17"/>
  <c r="J3" i="17"/>
  <c r="J27" i="17"/>
  <c r="J279" i="17"/>
  <c r="J285" i="17"/>
  <c r="K343" i="17"/>
  <c r="L294" i="17"/>
  <c r="L119" i="17"/>
  <c r="L58" i="17"/>
  <c r="L27" i="17"/>
  <c r="J55" i="17"/>
  <c r="H217" i="17"/>
  <c r="J356" i="17"/>
  <c r="J25" i="17"/>
  <c r="J190" i="17"/>
  <c r="E143" i="19"/>
  <c r="H374" i="17"/>
  <c r="J35" i="17"/>
  <c r="J34" i="17"/>
  <c r="J37" i="17"/>
  <c r="J155" i="17"/>
  <c r="L284" i="17"/>
  <c r="J358" i="17"/>
  <c r="J152" i="17"/>
  <c r="J31" i="17"/>
  <c r="L31" i="17"/>
  <c r="J48" i="17"/>
  <c r="J102" i="17"/>
  <c r="J101" i="17"/>
  <c r="L5" i="17"/>
  <c r="J29" i="17"/>
  <c r="L70" i="17"/>
  <c r="J56" i="17"/>
  <c r="J15" i="17"/>
  <c r="J108" i="17"/>
  <c r="J228" i="17"/>
  <c r="J110" i="17"/>
  <c r="J88" i="17"/>
  <c r="J117" i="17"/>
  <c r="J240" i="17"/>
  <c r="L88" i="17"/>
  <c r="J217" i="17"/>
  <c r="L176" i="17"/>
  <c r="J256" i="17"/>
  <c r="J288" i="17"/>
  <c r="J198" i="17"/>
  <c r="J91" i="17"/>
  <c r="J268" i="17"/>
  <c r="J351" i="17"/>
  <c r="L268" i="17"/>
  <c r="H128" i="17"/>
  <c r="H287" i="17"/>
  <c r="H164" i="17"/>
  <c r="H299" i="17"/>
  <c r="H173" i="17"/>
  <c r="H178" i="17"/>
  <c r="H14" i="17"/>
  <c r="H24" i="17"/>
  <c r="H184" i="17"/>
  <c r="I43" i="17"/>
  <c r="I365" i="17"/>
  <c r="K13" i="17"/>
  <c r="K320" i="17"/>
  <c r="I139" i="17"/>
  <c r="I312" i="17"/>
  <c r="I405" i="17"/>
  <c r="K360" i="17"/>
  <c r="H334" i="17"/>
  <c r="K15" i="17"/>
  <c r="K200" i="17"/>
  <c r="K16" i="17"/>
  <c r="K174" i="17"/>
  <c r="K49" i="17"/>
  <c r="K6" i="17"/>
  <c r="K308" i="17"/>
  <c r="I220" i="17"/>
  <c r="I25" i="17"/>
  <c r="K202" i="17"/>
  <c r="I324" i="17"/>
  <c r="I150" i="17"/>
  <c r="J405" i="17"/>
  <c r="K380" i="17"/>
  <c r="I363" i="17"/>
  <c r="J339" i="17"/>
  <c r="H344" i="17"/>
  <c r="K19" i="17"/>
  <c r="K161" i="17"/>
  <c r="K52" i="17"/>
  <c r="K178" i="17"/>
  <c r="K67" i="17"/>
  <c r="K246" i="17"/>
  <c r="I305" i="17"/>
  <c r="I163" i="17"/>
  <c r="K88" i="17"/>
  <c r="K295" i="17"/>
  <c r="I254" i="17"/>
  <c r="I130" i="17"/>
  <c r="I4" i="17"/>
  <c r="I374" i="17"/>
  <c r="H138" i="17"/>
  <c r="H283" i="17"/>
  <c r="H244" i="17"/>
  <c r="J385" i="17"/>
  <c r="K192" i="17"/>
  <c r="I214" i="17"/>
  <c r="I144" i="17"/>
  <c r="H35" i="17"/>
  <c r="I140" i="17"/>
  <c r="J337" i="17"/>
  <c r="K138" i="17"/>
  <c r="K226" i="17"/>
  <c r="I107" i="17"/>
  <c r="K271" i="17"/>
  <c r="H382" i="17"/>
  <c r="J352" i="17"/>
  <c r="K363" i="17"/>
  <c r="K109" i="17"/>
  <c r="K127" i="17"/>
  <c r="K242" i="17"/>
  <c r="I183" i="17"/>
  <c r="I351" i="17"/>
  <c r="I86" i="17"/>
  <c r="K383" i="17"/>
  <c r="K384" i="17"/>
  <c r="J333" i="17"/>
  <c r="I336" i="17"/>
  <c r="K145" i="17"/>
  <c r="K114" i="17"/>
  <c r="K115" i="17"/>
  <c r="K148" i="17"/>
  <c r="I321" i="17"/>
  <c r="I115" i="17"/>
  <c r="K247" i="17"/>
  <c r="I239" i="17"/>
  <c r="I66" i="17"/>
  <c r="L341" i="17"/>
  <c r="K55" i="17"/>
  <c r="K166" i="17"/>
  <c r="I251" i="17"/>
  <c r="I223" i="17"/>
  <c r="K232" i="17"/>
  <c r="I323" i="17"/>
  <c r="I218" i="17"/>
  <c r="I69" i="17"/>
  <c r="I199" i="17"/>
  <c r="K350" i="17"/>
  <c r="I240" i="17"/>
  <c r="H386" i="17"/>
  <c r="H339" i="17"/>
  <c r="K133" i="17"/>
  <c r="I299" i="17"/>
  <c r="K104" i="17"/>
  <c r="I217" i="17"/>
  <c r="I62" i="17"/>
  <c r="K215" i="17"/>
  <c r="I346" i="17"/>
  <c r="I225" i="17"/>
  <c r="I113" i="17"/>
  <c r="I3" i="17"/>
  <c r="I172" i="17"/>
  <c r="K289" i="17"/>
  <c r="I10" i="17"/>
  <c r="I334" i="17"/>
  <c r="K197" i="17"/>
  <c r="I354" i="17"/>
  <c r="I29" i="17"/>
  <c r="K287" i="17"/>
  <c r="I381" i="17"/>
  <c r="J340" i="17"/>
  <c r="K359" i="17"/>
  <c r="K173" i="17"/>
  <c r="K78" i="17"/>
  <c r="K159" i="17"/>
  <c r="K351" i="17"/>
  <c r="I119" i="17"/>
  <c r="I258" i="17"/>
  <c r="I70" i="17"/>
  <c r="J369" i="17"/>
  <c r="H383" i="17"/>
  <c r="J363" i="17"/>
  <c r="I332" i="17"/>
  <c r="K162" i="17"/>
  <c r="K131" i="17"/>
  <c r="K233" i="17"/>
  <c r="I255" i="17"/>
  <c r="I99" i="17"/>
  <c r="K313" i="17"/>
  <c r="I205" i="17"/>
  <c r="I52" i="17"/>
  <c r="J384" i="17"/>
  <c r="K339" i="17"/>
  <c r="K56" i="17"/>
  <c r="I202" i="17"/>
  <c r="I170" i="17"/>
  <c r="K14" i="17"/>
  <c r="K276" i="17"/>
  <c r="I273" i="17"/>
  <c r="I149" i="17"/>
  <c r="I23" i="17"/>
  <c r="I152" i="17"/>
  <c r="H213" i="17"/>
  <c r="I322" i="17"/>
  <c r="H369" i="17"/>
  <c r="K94" i="17"/>
  <c r="K68" i="17"/>
  <c r="I87" i="17"/>
  <c r="I230" i="17"/>
  <c r="H384" i="17"/>
  <c r="H337" i="17"/>
  <c r="K179" i="17"/>
  <c r="I227" i="17"/>
  <c r="K152" i="17"/>
  <c r="I178" i="17"/>
  <c r="I383" i="17"/>
  <c r="K76" i="17"/>
  <c r="I257" i="17"/>
  <c r="I7" i="17"/>
  <c r="H405" i="17"/>
  <c r="K69" i="17"/>
  <c r="K135" i="17"/>
  <c r="I49" i="17"/>
  <c r="I250" i="17"/>
  <c r="K92" i="17"/>
  <c r="K296" i="17"/>
  <c r="I204" i="17"/>
  <c r="I51" i="17"/>
  <c r="I108" i="17"/>
  <c r="K229" i="17"/>
  <c r="I288" i="17"/>
  <c r="J367" i="17"/>
  <c r="I234" i="17"/>
  <c r="K342" i="17"/>
  <c r="K63" i="17"/>
  <c r="I9" i="17"/>
  <c r="I329" i="17"/>
  <c r="K35" i="17"/>
  <c r="K98" i="17"/>
  <c r="K84" i="17"/>
  <c r="I53" i="17"/>
  <c r="I304" i="17"/>
  <c r="H340" i="17"/>
  <c r="K283" i="17"/>
  <c r="K292" i="17"/>
  <c r="I85" i="17"/>
  <c r="I306" i="17"/>
  <c r="I379" i="17"/>
  <c r="K237" i="17"/>
  <c r="I94" i="17"/>
  <c r="K221" i="17"/>
  <c r="I269" i="17"/>
  <c r="I65" i="17"/>
  <c r="I136" i="17"/>
  <c r="I100" i="17"/>
  <c r="H370" i="17"/>
  <c r="J336" i="17"/>
  <c r="K23" i="17"/>
  <c r="K219" i="17"/>
  <c r="K87" i="17"/>
  <c r="K357" i="17"/>
  <c r="I95" i="17"/>
  <c r="K168" i="17"/>
  <c r="I213" i="17"/>
  <c r="I90" i="17"/>
  <c r="K46" i="17"/>
  <c r="K196" i="17"/>
  <c r="K300" i="17"/>
  <c r="I315" i="17"/>
  <c r="I249" i="17"/>
  <c r="I200" i="17"/>
  <c r="I125" i="17"/>
  <c r="I61" i="17"/>
  <c r="K191" i="17"/>
  <c r="I215" i="17"/>
  <c r="K307" i="17"/>
  <c r="I120" i="17"/>
  <c r="K277" i="17"/>
  <c r="I148" i="17"/>
  <c r="I160" i="17"/>
  <c r="I268" i="17"/>
  <c r="H175" i="17"/>
  <c r="H286" i="17"/>
  <c r="H226" i="17"/>
  <c r="H162" i="17"/>
  <c r="H98" i="17"/>
  <c r="H36" i="17"/>
  <c r="H224" i="17"/>
  <c r="H249" i="17"/>
  <c r="H200" i="17"/>
  <c r="H135" i="17"/>
  <c r="J332" i="17"/>
  <c r="K230" i="17"/>
  <c r="K259" i="17"/>
  <c r="K387" i="17"/>
  <c r="H332" i="17"/>
  <c r="K81" i="17"/>
  <c r="K294" i="17"/>
  <c r="I114" i="17"/>
  <c r="K361" i="17"/>
  <c r="K102" i="17"/>
  <c r="I44" i="17"/>
  <c r="I350" i="17"/>
  <c r="I54" i="17"/>
  <c r="J331" i="17"/>
  <c r="K316" i="17"/>
  <c r="K299" i="17"/>
  <c r="K248" i="17"/>
  <c r="I253" i="17"/>
  <c r="I35" i="17"/>
  <c r="K176" i="17"/>
  <c r="K64" i="17"/>
  <c r="K206" i="17"/>
  <c r="I38" i="17"/>
  <c r="I382" i="17"/>
  <c r="H381" i="17"/>
  <c r="L363" i="17"/>
  <c r="K85" i="17"/>
  <c r="K8" i="17"/>
  <c r="K151" i="17"/>
  <c r="I283" i="17"/>
  <c r="I33" i="17"/>
  <c r="K251" i="17"/>
  <c r="I197" i="17"/>
  <c r="I58" i="17"/>
  <c r="K108" i="17"/>
  <c r="K27" i="17"/>
  <c r="I262" i="17"/>
  <c r="H364" i="17"/>
  <c r="K158" i="17"/>
  <c r="I275" i="17"/>
  <c r="K275" i="17"/>
  <c r="L405" i="17"/>
  <c r="K5" i="17"/>
  <c r="K312" i="17"/>
  <c r="K234" i="17"/>
  <c r="K100" i="17"/>
  <c r="I208" i="17"/>
  <c r="K112" i="17"/>
  <c r="K273" i="17"/>
  <c r="K335" i="17"/>
  <c r="I111" i="17"/>
  <c r="I201" i="17"/>
  <c r="K280" i="17"/>
  <c r="I177" i="17"/>
  <c r="K253" i="17"/>
  <c r="I260" i="17"/>
  <c r="K327" i="17"/>
  <c r="I50" i="17"/>
  <c r="K224" i="17"/>
  <c r="J368" i="17"/>
  <c r="K336" i="17"/>
  <c r="H360" i="17"/>
  <c r="K149" i="17"/>
  <c r="K70" i="17"/>
  <c r="I195" i="17"/>
  <c r="I298" i="17"/>
  <c r="I154" i="17"/>
  <c r="I259" i="17"/>
  <c r="K36" i="17"/>
  <c r="K211" i="17"/>
  <c r="I88" i="17"/>
  <c r="K30" i="17"/>
  <c r="I46" i="17"/>
  <c r="I221" i="17"/>
  <c r="K134" i="17"/>
  <c r="K190" i="17"/>
  <c r="K318" i="17"/>
  <c r="I281" i="17"/>
  <c r="I187" i="17"/>
  <c r="I109" i="17"/>
  <c r="I31" i="17"/>
  <c r="K269" i="17"/>
  <c r="I92" i="17"/>
  <c r="K241" i="17"/>
  <c r="I272" i="17"/>
  <c r="I238" i="17"/>
  <c r="K265" i="17"/>
  <c r="H259" i="17"/>
  <c r="H320" i="17"/>
  <c r="H239" i="17"/>
  <c r="H146" i="17"/>
  <c r="H66" i="17"/>
  <c r="H59" i="17"/>
  <c r="H297" i="17"/>
  <c r="H216" i="17"/>
  <c r="H141" i="17"/>
  <c r="H77" i="17"/>
  <c r="H15" i="17"/>
  <c r="H255" i="17"/>
  <c r="H79" i="17"/>
  <c r="H349" i="17"/>
  <c r="H272" i="17"/>
  <c r="H194" i="17"/>
  <c r="H148" i="17"/>
  <c r="H84" i="17"/>
  <c r="H22" i="17"/>
  <c r="I345" i="17"/>
  <c r="K356" i="17"/>
  <c r="I168" i="17"/>
  <c r="I185" i="17"/>
  <c r="K240" i="17"/>
  <c r="I110" i="17"/>
  <c r="I358" i="17"/>
  <c r="K165" i="17"/>
  <c r="H368" i="17"/>
  <c r="H189" i="17"/>
  <c r="H17" i="17"/>
  <c r="H316" i="17"/>
  <c r="H236" i="17"/>
  <c r="H174" i="17"/>
  <c r="H110" i="17"/>
  <c r="H48" i="17"/>
  <c r="H202" i="17"/>
  <c r="H277" i="17"/>
  <c r="H222" i="17"/>
  <c r="H137" i="17"/>
  <c r="H57" i="17"/>
  <c r="H251" i="17"/>
  <c r="H67" i="17"/>
  <c r="H345" i="17"/>
  <c r="H268" i="17"/>
  <c r="H190" i="17"/>
  <c r="H144" i="17"/>
  <c r="H80" i="17"/>
  <c r="H18" i="17"/>
  <c r="I207" i="17"/>
  <c r="I232" i="17"/>
  <c r="K50" i="17"/>
  <c r="I222" i="17"/>
  <c r="K228" i="17"/>
  <c r="I142" i="17"/>
  <c r="K282" i="17"/>
  <c r="I378" i="17"/>
  <c r="J270" i="17"/>
  <c r="J307" i="17"/>
  <c r="J298" i="17"/>
  <c r="L326" i="17"/>
  <c r="L307" i="17"/>
  <c r="L350" i="17"/>
  <c r="J310" i="17"/>
  <c r="J318" i="17"/>
  <c r="J309" i="17"/>
  <c r="J299" i="17"/>
  <c r="L267" i="17"/>
  <c r="L347" i="17"/>
  <c r="J265" i="17"/>
  <c r="J345" i="17"/>
  <c r="J293" i="17"/>
  <c r="J322" i="17"/>
  <c r="J312" i="17"/>
  <c r="J348" i="17"/>
  <c r="J125" i="17"/>
  <c r="L79" i="17"/>
  <c r="J87" i="17"/>
  <c r="J142" i="17"/>
  <c r="L87" i="17"/>
  <c r="J259" i="17"/>
  <c r="J272" i="17"/>
  <c r="J174" i="17"/>
  <c r="J205" i="17"/>
  <c r="L290" i="17"/>
  <c r="L203" i="17"/>
  <c r="J167" i="17"/>
  <c r="L225" i="17"/>
  <c r="J292" i="17"/>
  <c r="J201" i="17"/>
  <c r="J169" i="17"/>
  <c r="J196" i="17"/>
  <c r="L226" i="17"/>
  <c r="J171" i="17"/>
  <c r="L182" i="17"/>
  <c r="L184" i="17"/>
  <c r="L212" i="17"/>
  <c r="J274" i="17"/>
  <c r="J176" i="17"/>
  <c r="L210" i="17"/>
  <c r="J213" i="17"/>
  <c r="L194" i="17"/>
  <c r="L232" i="17"/>
  <c r="L150" i="17"/>
  <c r="J239" i="17"/>
  <c r="J244" i="17"/>
  <c r="J128" i="17"/>
  <c r="J112" i="17"/>
  <c r="J149" i="17"/>
  <c r="J252" i="17"/>
  <c r="J243" i="17"/>
  <c r="J127" i="17"/>
  <c r="J111" i="17"/>
  <c r="J148" i="17"/>
  <c r="J232" i="17"/>
  <c r="L160" i="17"/>
  <c r="L242" i="17"/>
  <c r="L110" i="17"/>
  <c r="J78" i="17"/>
  <c r="L81" i="17"/>
  <c r="J186" i="17"/>
  <c r="J236" i="17"/>
  <c r="J229" i="17"/>
  <c r="J122" i="17"/>
  <c r="J163" i="17"/>
  <c r="J144" i="17"/>
  <c r="J77" i="17"/>
  <c r="J235" i="17"/>
  <c r="L132" i="17"/>
  <c r="J113" i="17"/>
  <c r="L144" i="17"/>
  <c r="J139" i="17"/>
  <c r="J189" i="17"/>
  <c r="J92" i="17"/>
  <c r="J194" i="17"/>
  <c r="J59" i="17"/>
  <c r="J51" i="17"/>
  <c r="J11" i="17"/>
  <c r="L23" i="17"/>
  <c r="J72" i="17"/>
  <c r="J65" i="17"/>
  <c r="J14" i="17"/>
  <c r="L74" i="17"/>
  <c r="L20" i="17"/>
  <c r="J49" i="17"/>
  <c r="L72" i="17"/>
  <c r="L18" i="17"/>
  <c r="L61" i="17"/>
  <c r="J52" i="17"/>
  <c r="J12" i="17"/>
  <c r="L11" i="17"/>
  <c r="J2" i="17"/>
  <c r="J26" i="17"/>
  <c r="J64" i="17"/>
  <c r="J13" i="17"/>
  <c r="K139" i="17"/>
  <c r="K77" i="17"/>
  <c r="K53" i="17"/>
  <c r="I112" i="17"/>
  <c r="J353" i="17"/>
  <c r="I126" i="17"/>
  <c r="I196" i="17"/>
  <c r="K352" i="17"/>
  <c r="K25" i="17"/>
  <c r="I122" i="17"/>
  <c r="K172" i="17"/>
  <c r="K345" i="17"/>
  <c r="I235" i="17"/>
  <c r="I141" i="17"/>
  <c r="I15" i="17"/>
  <c r="I156" i="17"/>
  <c r="I184" i="17"/>
  <c r="K212" i="17"/>
  <c r="H305" i="17"/>
  <c r="H254" i="17"/>
  <c r="H130" i="17"/>
  <c r="H20" i="17"/>
  <c r="H107" i="17"/>
  <c r="H265" i="17"/>
  <c r="H157" i="17"/>
  <c r="H61" i="17"/>
  <c r="I372" i="17"/>
  <c r="I179" i="17"/>
  <c r="K236" i="17"/>
  <c r="I303" i="17"/>
  <c r="J343" i="17"/>
  <c r="K186" i="17"/>
  <c r="I28" i="17"/>
  <c r="K238" i="17"/>
  <c r="I356" i="17"/>
  <c r="I216" i="17"/>
  <c r="I93" i="17"/>
  <c r="I30" i="17"/>
  <c r="K128" i="17"/>
  <c r="I349" i="17"/>
  <c r="H214" i="17"/>
  <c r="H347" i="17"/>
  <c r="H192" i="17"/>
  <c r="H114" i="17"/>
  <c r="H4" i="17"/>
  <c r="H5" i="17"/>
  <c r="H235" i="17"/>
  <c r="H125" i="17"/>
  <c r="H47" i="17"/>
  <c r="I203" i="17"/>
  <c r="H123" i="17"/>
  <c r="H288" i="17"/>
  <c r="H207" i="17"/>
  <c r="H116" i="17"/>
  <c r="H38" i="17"/>
  <c r="I132" i="17"/>
  <c r="K257" i="17"/>
  <c r="K225" i="17"/>
  <c r="I245" i="17"/>
  <c r="I79" i="17"/>
  <c r="I387" i="17"/>
  <c r="H159" i="17"/>
  <c r="H298" i="17"/>
  <c r="H188" i="17"/>
  <c r="H126" i="17"/>
  <c r="H32" i="17"/>
  <c r="H143" i="17"/>
  <c r="H261" i="17"/>
  <c r="H169" i="17"/>
  <c r="H89" i="17"/>
  <c r="H193" i="17"/>
  <c r="H318" i="17"/>
  <c r="H238" i="17"/>
  <c r="H160" i="17"/>
  <c r="H64" i="17"/>
  <c r="I80" i="17"/>
  <c r="I11" i="17"/>
  <c r="K288" i="17"/>
  <c r="I282" i="17"/>
  <c r="H359" i="17"/>
  <c r="L269" i="17"/>
  <c r="J262" i="17"/>
  <c r="J316" i="17"/>
  <c r="J350" i="17"/>
  <c r="L324" i="17"/>
  <c r="L315" i="17"/>
  <c r="J263" i="17"/>
  <c r="J304" i="17"/>
  <c r="I133" i="17"/>
  <c r="I161" i="17"/>
  <c r="I228" i="17"/>
  <c r="I297" i="17"/>
  <c r="I77" i="17"/>
  <c r="K346" i="17"/>
  <c r="I310" i="17"/>
  <c r="I194" i="17"/>
  <c r="H127" i="17"/>
  <c r="H304" i="17"/>
  <c r="H82" i="17"/>
  <c r="H321" i="17"/>
  <c r="H109" i="17"/>
  <c r="H195" i="17"/>
  <c r="H350" i="17"/>
  <c r="H240" i="17"/>
  <c r="H132" i="17"/>
  <c r="H6" i="17"/>
  <c r="I57" i="17"/>
  <c r="K124" i="17"/>
  <c r="K167" i="17"/>
  <c r="H361" i="17"/>
  <c r="H115" i="17"/>
  <c r="H201" i="17"/>
  <c r="H78" i="17"/>
  <c r="H95" i="17"/>
  <c r="H293" i="17"/>
  <c r="H153" i="17"/>
  <c r="H27" i="17"/>
  <c r="H163" i="17"/>
  <c r="H356" i="17"/>
  <c r="H196" i="17"/>
  <c r="H112" i="17"/>
  <c r="H2" i="17"/>
  <c r="I2" i="17"/>
  <c r="K198" i="17"/>
  <c r="I137" i="17"/>
  <c r="K103" i="17"/>
  <c r="L387" i="17"/>
  <c r="J349" i="17"/>
  <c r="J313" i="17"/>
  <c r="L300" i="17"/>
  <c r="L298" i="17"/>
  <c r="J267" i="17"/>
  <c r="J314" i="17"/>
  <c r="L263" i="17"/>
  <c r="L305" i="17"/>
  <c r="J269" i="17"/>
  <c r="J306" i="17"/>
  <c r="J326" i="17"/>
  <c r="J296" i="17"/>
  <c r="J158" i="17"/>
  <c r="J253" i="17"/>
  <c r="J95" i="17"/>
  <c r="J245" i="17"/>
  <c r="J255" i="17"/>
  <c r="J178" i="17"/>
  <c r="J215" i="17"/>
  <c r="L167" i="17"/>
  <c r="J273" i="17"/>
  <c r="J227" i="17"/>
  <c r="J211" i="17"/>
  <c r="J271" i="17"/>
  <c r="J220" i="17"/>
  <c r="J225" i="17"/>
  <c r="J224" i="17"/>
  <c r="L207" i="17"/>
  <c r="J291" i="17"/>
  <c r="J277" i="17"/>
  <c r="J172" i="17"/>
  <c r="J183" i="17"/>
  <c r="L195" i="17"/>
  <c r="L129" i="17"/>
  <c r="J80" i="17"/>
  <c r="J192" i="17"/>
  <c r="J231" i="17"/>
  <c r="J120" i="17"/>
  <c r="J157" i="17"/>
  <c r="J237" i="17"/>
  <c r="J135" i="17"/>
  <c r="J115" i="17"/>
  <c r="J83" i="17"/>
  <c r="J193" i="17"/>
  <c r="L115" i="17"/>
  <c r="L134" i="17"/>
  <c r="L159" i="17"/>
  <c r="J145" i="17"/>
  <c r="J241" i="17"/>
  <c r="J246" i="17"/>
  <c r="J126" i="17"/>
  <c r="J159" i="17"/>
  <c r="J85" i="17"/>
  <c r="J195" i="17"/>
  <c r="L116" i="17"/>
  <c r="L97" i="17"/>
  <c r="J84" i="17"/>
  <c r="J166" i="17"/>
  <c r="J100" i="17"/>
  <c r="J23" i="17"/>
  <c r="J105" i="17"/>
  <c r="J109" i="17"/>
  <c r="J54" i="17"/>
  <c r="J6" i="17"/>
  <c r="L24" i="17"/>
  <c r="J45" i="17"/>
  <c r="L68" i="17"/>
  <c r="L71" i="17"/>
  <c r="J60" i="17"/>
  <c r="L48" i="17"/>
  <c r="J20" i="17"/>
  <c r="J16" i="17"/>
  <c r="L29" i="17"/>
  <c r="J106" i="17"/>
  <c r="I248" i="17"/>
  <c r="J376" i="17"/>
  <c r="J383" i="17"/>
  <c r="I265" i="17"/>
  <c r="I47" i="17"/>
  <c r="I280" i="17"/>
  <c r="I244" i="17"/>
  <c r="I84" i="17"/>
  <c r="H29" i="17"/>
  <c r="H270" i="17"/>
  <c r="H52" i="17"/>
  <c r="H271" i="17"/>
  <c r="H281" i="17"/>
  <c r="H93" i="17"/>
  <c r="H171" i="17"/>
  <c r="H322" i="17"/>
  <c r="H228" i="17"/>
  <c r="H100" i="17"/>
  <c r="I121" i="17"/>
  <c r="H348" i="17"/>
  <c r="H63" i="17"/>
  <c r="H282" i="17"/>
  <c r="H158" i="17"/>
  <c r="H62" i="17"/>
  <c r="I128" i="17"/>
  <c r="H49" i="17"/>
  <c r="H245" i="17"/>
  <c r="H121" i="17"/>
  <c r="H11" i="17"/>
  <c r="H111" i="17"/>
  <c r="H300" i="17"/>
  <c r="H203" i="17"/>
  <c r="H96" i="17"/>
  <c r="I14" i="17"/>
  <c r="I261" i="17"/>
  <c r="I16" i="17"/>
  <c r="K101" i="17"/>
  <c r="L319" i="17"/>
  <c r="J328" i="17"/>
  <c r="J294" i="17"/>
  <c r="L262" i="17"/>
  <c r="J321" i="17"/>
  <c r="J295" i="17"/>
  <c r="L304" i="17"/>
  <c r="L323" i="17"/>
  <c r="J327" i="17"/>
  <c r="J260" i="17"/>
  <c r="J305" i="17"/>
  <c r="J300" i="17"/>
  <c r="L112" i="17"/>
  <c r="J138" i="17"/>
  <c r="L138" i="17"/>
  <c r="J289" i="17"/>
  <c r="J275" i="17"/>
  <c r="J170" i="17"/>
  <c r="J226" i="17"/>
  <c r="J212" i="17"/>
  <c r="J199" i="17"/>
  <c r="L255" i="17"/>
  <c r="L169" i="17"/>
  <c r="J184" i="17"/>
  <c r="J197" i="17"/>
  <c r="J185" i="17"/>
  <c r="J209" i="17"/>
  <c r="J276" i="17"/>
  <c r="J206" i="17"/>
  <c r="L174" i="17"/>
  <c r="L277" i="17"/>
  <c r="J287" i="17"/>
  <c r="J204" i="17"/>
  <c r="J168" i="17"/>
  <c r="J216" i="17"/>
  <c r="L253" i="17"/>
  <c r="L121" i="17"/>
  <c r="J76" i="17"/>
  <c r="J254" i="17"/>
  <c r="J136" i="17"/>
  <c r="J116" i="17"/>
  <c r="J191" i="17"/>
  <c r="J234" i="17"/>
  <c r="J131" i="17"/>
  <c r="J164" i="17"/>
  <c r="J79" i="17"/>
  <c r="L252" i="17"/>
  <c r="L190" i="17"/>
  <c r="L130" i="17"/>
  <c r="J82" i="17"/>
  <c r="J188" i="17"/>
  <c r="J238" i="17"/>
  <c r="J242" i="17"/>
  <c r="J118" i="17"/>
  <c r="J151" i="17"/>
  <c r="J81" i="17"/>
  <c r="L78" i="17"/>
  <c r="L89" i="17"/>
  <c r="L85" i="17"/>
  <c r="J143" i="17"/>
  <c r="J133" i="17"/>
  <c r="J94" i="17"/>
  <c r="J69" i="17"/>
  <c r="J19" i="17"/>
  <c r="L59" i="17"/>
  <c r="J58" i="17"/>
  <c r="J50" i="17"/>
  <c r="L105" i="17"/>
  <c r="L16" i="17"/>
  <c r="J41" i="17"/>
  <c r="L65" i="17"/>
  <c r="L9" i="17"/>
  <c r="J70" i="17"/>
  <c r="L44" i="17"/>
  <c r="J46" i="17"/>
  <c r="J8" i="17"/>
  <c r="J61" i="17"/>
  <c r="I166" i="17"/>
  <c r="I320" i="17"/>
  <c r="K144" i="17"/>
  <c r="I159" i="17"/>
  <c r="K252" i="17"/>
  <c r="I173" i="17"/>
  <c r="K160" i="17"/>
  <c r="K34" i="17"/>
  <c r="H205" i="17"/>
  <c r="H187" i="17"/>
  <c r="H31" i="17"/>
  <c r="H33" i="17"/>
  <c r="H306" i="17"/>
  <c r="H180" i="17"/>
  <c r="H68" i="17"/>
  <c r="I186" i="17"/>
  <c r="I311" i="17"/>
  <c r="I236" i="17"/>
  <c r="K24" i="17"/>
  <c r="H291" i="17"/>
  <c r="H250" i="17"/>
  <c r="H142" i="17"/>
  <c r="H16" i="17"/>
  <c r="H309" i="17"/>
  <c r="I64" i="17"/>
  <c r="H212" i="17"/>
  <c r="H105" i="17"/>
  <c r="K235" i="17"/>
  <c r="H25" i="17"/>
  <c r="H284" i="17"/>
  <c r="H176" i="17"/>
  <c r="H50" i="17"/>
  <c r="K281" i="17"/>
  <c r="I264" i="17"/>
  <c r="I327" i="17"/>
  <c r="L327" i="17"/>
  <c r="J324" i="17"/>
  <c r="J346" i="17"/>
  <c r="L313" i="17"/>
  <c r="J325" i="17"/>
  <c r="J347" i="17"/>
  <c r="L310" i="17"/>
  <c r="J261" i="17"/>
  <c r="J264" i="17"/>
  <c r="J308" i="17"/>
  <c r="L93" i="17"/>
  <c r="L145" i="17"/>
  <c r="J150" i="17"/>
  <c r="J146" i="17"/>
  <c r="L244" i="17"/>
  <c r="J202" i="17"/>
  <c r="J222" i="17"/>
  <c r="J210" i="17"/>
  <c r="L199" i="17"/>
  <c r="J290" i="17"/>
  <c r="J175" i="17"/>
  <c r="L202" i="17"/>
  <c r="L196" i="17"/>
  <c r="J258" i="17"/>
  <c r="J286" i="17"/>
  <c r="J177" i="17"/>
  <c r="J181" i="17"/>
  <c r="J207" i="17"/>
  <c r="J203" i="17"/>
  <c r="L183" i="17"/>
  <c r="L180" i="17"/>
  <c r="L213" i="17"/>
  <c r="J200" i="17"/>
  <c r="J218" i="17"/>
  <c r="L187" i="17"/>
  <c r="L250" i="17"/>
  <c r="L92" i="17"/>
  <c r="J249" i="17"/>
  <c r="J132" i="17"/>
  <c r="J165" i="17"/>
  <c r="J187" i="17"/>
  <c r="J247" i="17"/>
  <c r="J123" i="17"/>
  <c r="J160" i="17"/>
  <c r="J99" i="17"/>
  <c r="L247" i="17"/>
  <c r="L241" i="17"/>
  <c r="L126" i="17"/>
  <c r="J98" i="17"/>
  <c r="J208" i="17"/>
  <c r="J251" i="17"/>
  <c r="J134" i="17"/>
  <c r="J114" i="17"/>
  <c r="J147" i="17"/>
  <c r="J93" i="17"/>
  <c r="J86" i="17"/>
  <c r="J162" i="17"/>
  <c r="J137" i="17"/>
  <c r="J250" i="17"/>
  <c r="J221" i="17"/>
  <c r="J357" i="17"/>
  <c r="J280" i="17"/>
  <c r="J283" i="17"/>
  <c r="J36" i="17"/>
  <c r="J154" i="17"/>
  <c r="J38" i="17"/>
  <c r="J153" i="17"/>
  <c r="L219" i="17"/>
  <c r="L47" i="17"/>
  <c r="J5" i="17"/>
  <c r="J28" i="17"/>
  <c r="J4" i="17"/>
  <c r="J17" i="17"/>
  <c r="J30" i="17"/>
  <c r="L4" i="17"/>
  <c r="L106" i="17"/>
  <c r="J10" i="17"/>
  <c r="J103" i="17"/>
  <c r="J62" i="17"/>
  <c r="L120" i="17"/>
  <c r="L231" i="17"/>
  <c r="J130" i="17"/>
  <c r="L163" i="17"/>
  <c r="J156" i="17"/>
  <c r="J161" i="17"/>
  <c r="L139" i="17"/>
  <c r="J180" i="17"/>
  <c r="L291" i="17"/>
  <c r="J214" i="17"/>
  <c r="L171" i="17"/>
  <c r="J90" i="17"/>
  <c r="J320" i="17"/>
  <c r="J311" i="17"/>
  <c r="J303" i="17"/>
  <c r="I143" i="17"/>
  <c r="H252" i="17"/>
  <c r="H43" i="17"/>
  <c r="H237" i="17"/>
  <c r="K189" i="17"/>
  <c r="H256" i="17"/>
  <c r="I157" i="17"/>
  <c r="J281" i="17"/>
  <c r="L152" i="17"/>
  <c r="J282" i="17"/>
  <c r="J33" i="17"/>
  <c r="J32" i="17"/>
  <c r="L221" i="17"/>
  <c r="J284" i="17"/>
  <c r="J355" i="17"/>
  <c r="J354" i="17"/>
  <c r="J43" i="17"/>
  <c r="L3" i="17"/>
  <c r="J21" i="17"/>
  <c r="J40" i="17"/>
  <c r="J9" i="17"/>
  <c r="J53" i="17"/>
  <c r="J71" i="17"/>
  <c r="J42" i="17"/>
  <c r="J24" i="17"/>
  <c r="J63" i="17"/>
  <c r="J18" i="17"/>
  <c r="J107" i="17"/>
  <c r="J66" i="17"/>
  <c r="J141" i="17"/>
  <c r="J89" i="17"/>
  <c r="J233" i="17"/>
  <c r="L236" i="17"/>
  <c r="J119" i="17"/>
  <c r="J124" i="17"/>
  <c r="L245" i="17"/>
  <c r="L289" i="17"/>
  <c r="J173" i="17"/>
  <c r="L170" i="17"/>
  <c r="L254" i="17"/>
  <c r="L80" i="17"/>
  <c r="J297" i="17"/>
  <c r="L348" i="17"/>
  <c r="J323" i="17"/>
  <c r="K60" i="17"/>
  <c r="H185" i="17"/>
  <c r="H94" i="17"/>
  <c r="H247" i="17"/>
  <c r="K306" i="17"/>
  <c r="K293" i="17"/>
  <c r="K18" i="17"/>
  <c r="K268" i="17"/>
  <c r="I367" i="17"/>
  <c r="L264" i="17"/>
  <c r="M5" i="19"/>
  <c r="E5" i="19"/>
  <c r="M9" i="19"/>
  <c r="E9" i="19"/>
  <c r="L534" i="17" s="1"/>
  <c r="M13" i="19"/>
  <c r="E13" i="19"/>
  <c r="E17" i="19"/>
  <c r="L692" i="17" s="1"/>
  <c r="M17" i="19"/>
  <c r="M21" i="19"/>
  <c r="E21" i="19"/>
  <c r="E26" i="19"/>
  <c r="M25" i="19"/>
  <c r="E30" i="19"/>
  <c r="L635" i="17" s="1"/>
  <c r="M29" i="19"/>
  <c r="E34" i="19"/>
  <c r="M33" i="19"/>
  <c r="E38" i="19"/>
  <c r="M37" i="19"/>
  <c r="E42" i="19"/>
  <c r="M41" i="19"/>
  <c r="E46" i="19"/>
  <c r="L498" i="17" s="1"/>
  <c r="M45" i="19"/>
  <c r="M49" i="19"/>
  <c r="E52" i="19"/>
  <c r="L360" i="17" s="1"/>
  <c r="E56" i="19"/>
  <c r="L391" i="17" s="1"/>
  <c r="M53" i="19"/>
  <c r="E60" i="19"/>
  <c r="L569" i="17" s="1"/>
  <c r="M57" i="19"/>
  <c r="E64" i="19"/>
  <c r="L622" i="17" s="1"/>
  <c r="M61" i="19"/>
  <c r="E68" i="19"/>
  <c r="L494" i="17" s="1"/>
  <c r="M65" i="19"/>
  <c r="E73" i="19"/>
  <c r="E72" i="19"/>
  <c r="M69" i="19"/>
  <c r="M73" i="19"/>
  <c r="E76" i="19"/>
  <c r="M77" i="19"/>
  <c r="E80" i="19"/>
  <c r="M81" i="19"/>
  <c r="E85" i="19"/>
  <c r="E90" i="19"/>
  <c r="M85" i="19"/>
  <c r="E94" i="19"/>
  <c r="M89" i="19"/>
  <c r="E99" i="19"/>
  <c r="M93" i="19"/>
  <c r="E104" i="19"/>
  <c r="L342" i="17" s="1"/>
  <c r="M97" i="19"/>
  <c r="E113" i="19"/>
  <c r="M105" i="19"/>
  <c r="M109" i="19"/>
  <c r="E119" i="19"/>
  <c r="E123" i="19"/>
  <c r="M113" i="19"/>
  <c r="E129" i="19"/>
  <c r="M118" i="19"/>
  <c r="E133" i="19"/>
  <c r="L647" i="17" s="1"/>
  <c r="M122" i="19"/>
  <c r="E138" i="19"/>
  <c r="L559" i="17" s="1"/>
  <c r="M126" i="19"/>
  <c r="E142" i="19"/>
  <c r="L619" i="17" s="1"/>
  <c r="M130" i="19"/>
  <c r="E146" i="19"/>
  <c r="M134" i="19"/>
  <c r="E153" i="19"/>
  <c r="M138" i="19"/>
  <c r="M142" i="19"/>
  <c r="E158" i="19"/>
  <c r="E162" i="19"/>
  <c r="M146" i="19"/>
  <c r="M150" i="19"/>
  <c r="E166" i="19"/>
  <c r="M154" i="19"/>
  <c r="E170" i="19"/>
  <c r="M158" i="19"/>
  <c r="E174" i="19"/>
  <c r="L361" i="17" s="1"/>
  <c r="M162" i="19"/>
  <c r="E180" i="19"/>
  <c r="E184" i="19"/>
  <c r="M166" i="19"/>
  <c r="M170" i="19"/>
  <c r="E188" i="19"/>
  <c r="L367" i="17" s="1"/>
  <c r="M174" i="19"/>
  <c r="E192" i="19"/>
  <c r="M178" i="19"/>
  <c r="E198" i="19"/>
  <c r="E202" i="19"/>
  <c r="L604" i="17" s="1"/>
  <c r="M182" i="19"/>
  <c r="E211" i="19"/>
  <c r="L524" i="17" s="1"/>
  <c r="M189" i="19"/>
  <c r="M192" i="19"/>
  <c r="E216" i="19"/>
  <c r="L725" i="17" s="1"/>
  <c r="E222" i="19"/>
  <c r="M196" i="19"/>
  <c r="M200" i="19"/>
  <c r="E226" i="19"/>
  <c r="L22" i="17" s="1"/>
  <c r="M204" i="19"/>
  <c r="E233" i="19"/>
  <c r="L266" i="17"/>
  <c r="L317" i="17"/>
  <c r="H73" i="17"/>
  <c r="H319" i="17"/>
  <c r="K266" i="17"/>
  <c r="K319" i="17"/>
  <c r="I97" i="17"/>
  <c r="K314" i="17"/>
  <c r="I357" i="17"/>
  <c r="I37" i="17"/>
  <c r="L370" i="17"/>
  <c r="H21" i="17"/>
  <c r="E2" i="19"/>
  <c r="M2" i="19"/>
  <c r="E6" i="19"/>
  <c r="M6" i="19"/>
  <c r="M10" i="19"/>
  <c r="E10" i="19"/>
  <c r="M14" i="19"/>
  <c r="E14" i="19"/>
  <c r="M18" i="19"/>
  <c r="E18" i="19"/>
  <c r="L571" i="17" s="1"/>
  <c r="M22" i="19"/>
  <c r="E22" i="19"/>
  <c r="L644" i="17" s="1"/>
  <c r="M26" i="19"/>
  <c r="E27" i="19"/>
  <c r="M30" i="19"/>
  <c r="E31" i="19"/>
  <c r="M34" i="19"/>
  <c r="E35" i="19"/>
  <c r="M38" i="19"/>
  <c r="E39" i="19"/>
  <c r="L489" i="17" s="1"/>
  <c r="M42" i="19"/>
  <c r="E43" i="19"/>
  <c r="M46" i="19"/>
  <c r="E47" i="19"/>
  <c r="M50" i="19"/>
  <c r="E53" i="19"/>
  <c r="L510" i="17" s="1"/>
  <c r="M54" i="19"/>
  <c r="E57" i="19"/>
  <c r="L390" i="17" s="1"/>
  <c r="M58" i="19"/>
  <c r="E61" i="19"/>
  <c r="M62" i="19"/>
  <c r="E65" i="19"/>
  <c r="M66" i="19"/>
  <c r="E69" i="19"/>
  <c r="L359" i="17" s="1"/>
  <c r="E77" i="19"/>
  <c r="L540" i="17" s="1"/>
  <c r="M74" i="19"/>
  <c r="M78" i="19"/>
  <c r="E81" i="19"/>
  <c r="L695" i="17" s="1"/>
  <c r="M82" i="19"/>
  <c r="E86" i="19"/>
  <c r="L382" i="17" s="1"/>
  <c r="M86" i="19"/>
  <c r="E91" i="19"/>
  <c r="M90" i="19"/>
  <c r="E95" i="19"/>
  <c r="M94" i="19"/>
  <c r="E100" i="19"/>
  <c r="L645" i="17" s="1"/>
  <c r="M98" i="19"/>
  <c r="E105" i="19"/>
  <c r="M102" i="19"/>
  <c r="E109" i="19"/>
  <c r="M106" i="19"/>
  <c r="E114" i="19"/>
  <c r="L411" i="17" s="1"/>
  <c r="E120" i="19"/>
  <c r="L302" i="17" s="1"/>
  <c r="M110" i="19"/>
  <c r="M114" i="19"/>
  <c r="E126" i="19"/>
  <c r="M119" i="19"/>
  <c r="E130" i="19"/>
  <c r="M123" i="19"/>
  <c r="E135" i="19"/>
  <c r="M127" i="19"/>
  <c r="E139" i="19"/>
  <c r="M135" i="19"/>
  <c r="E147" i="19"/>
  <c r="L385" i="17" s="1"/>
  <c r="M139" i="19"/>
  <c r="E155" i="19"/>
  <c r="M143" i="19"/>
  <c r="E159" i="19"/>
  <c r="M147" i="19"/>
  <c r="E163" i="19"/>
  <c r="L535" i="17" s="1"/>
  <c r="E167" i="19"/>
  <c r="M151" i="19"/>
  <c r="M155" i="19"/>
  <c r="E171" i="19"/>
  <c r="M159" i="19"/>
  <c r="E176" i="19"/>
  <c r="E181" i="19"/>
  <c r="M163" i="19"/>
  <c r="M167" i="19"/>
  <c r="E185" i="19"/>
  <c r="L683" i="17" s="1"/>
  <c r="M171" i="19"/>
  <c r="E189" i="19"/>
  <c r="L548" i="17" s="1"/>
  <c r="E193" i="19"/>
  <c r="M175" i="19"/>
  <c r="E199" i="19"/>
  <c r="L424" i="17" s="1"/>
  <c r="M179" i="19"/>
  <c r="M183" i="19"/>
  <c r="E203" i="19"/>
  <c r="L369" i="17" s="1"/>
  <c r="M186" i="19"/>
  <c r="E208" i="19"/>
  <c r="L371" i="17"/>
  <c r="M193" i="19"/>
  <c r="E217" i="19"/>
  <c r="M197" i="19"/>
  <c r="E223" i="19"/>
  <c r="E227" i="19"/>
  <c r="M201" i="19"/>
  <c r="J74" i="17"/>
  <c r="L75" i="17"/>
  <c r="L52" i="17"/>
  <c r="J22" i="17"/>
  <c r="L239" i="17"/>
  <c r="J129" i="17"/>
  <c r="L251" i="17"/>
  <c r="L230" i="17"/>
  <c r="L235" i="17"/>
  <c r="L181" i="17"/>
  <c r="J319" i="17"/>
  <c r="L297" i="17"/>
  <c r="J266" i="17"/>
  <c r="H266" i="17"/>
  <c r="H357" i="17"/>
  <c r="H155" i="17"/>
  <c r="I22" i="17"/>
  <c r="K284" i="17"/>
  <c r="K317" i="17"/>
  <c r="I74" i="17"/>
  <c r="L379" i="17"/>
  <c r="J371" i="17"/>
  <c r="L374" i="17"/>
  <c r="K72" i="17"/>
  <c r="I461" i="17"/>
  <c r="H461" i="17"/>
  <c r="K461" i="17"/>
  <c r="J461" i="17"/>
  <c r="H409" i="17"/>
  <c r="I408" i="17"/>
  <c r="H199" i="17"/>
  <c r="J397" i="17"/>
  <c r="I439" i="17"/>
  <c r="H295" i="17"/>
  <c r="L408" i="17"/>
  <c r="I424" i="17"/>
  <c r="I392" i="17"/>
  <c r="H56" i="17"/>
  <c r="H425" i="17"/>
  <c r="L333" i="17"/>
  <c r="K389" i="17"/>
  <c r="H44" i="17"/>
  <c r="I256" i="17"/>
  <c r="I48" i="17"/>
  <c r="K272" i="17"/>
  <c r="I277" i="17"/>
  <c r="H53" i="17"/>
  <c r="H90" i="17"/>
  <c r="H208" i="17"/>
  <c r="H262" i="17"/>
  <c r="H218" i="17"/>
  <c r="H324" i="17"/>
  <c r="H219" i="17"/>
  <c r="H134" i="17"/>
  <c r="H70" i="17"/>
  <c r="H167" i="17"/>
  <c r="H269" i="17"/>
  <c r="H204" i="17"/>
  <c r="H129" i="17"/>
  <c r="H65" i="17"/>
  <c r="H3" i="17"/>
  <c r="H263" i="17"/>
  <c r="H87" i="17"/>
  <c r="L392" i="17"/>
  <c r="K436" i="17"/>
  <c r="J431" i="17"/>
  <c r="H9" i="17"/>
  <c r="K349" i="17"/>
  <c r="I76" i="17"/>
  <c r="I89" i="17"/>
  <c r="H28" i="17"/>
  <c r="H149" i="17"/>
  <c r="H248" i="17"/>
  <c r="K80" i="17"/>
  <c r="H223" i="17"/>
  <c r="H133" i="17"/>
  <c r="H317" i="17"/>
  <c r="H308" i="17"/>
  <c r="H182" i="17"/>
  <c r="H118" i="17"/>
  <c r="H40" i="17"/>
  <c r="H358" i="17"/>
  <c r="H119" i="17"/>
  <c r="H327" i="17"/>
  <c r="H253" i="17"/>
  <c r="H177" i="17"/>
  <c r="H113" i="17"/>
  <c r="H51" i="17"/>
  <c r="H234" i="17"/>
  <c r="H45" i="17"/>
  <c r="H315" i="17"/>
  <c r="H276" i="17"/>
  <c r="H211" i="17"/>
  <c r="H152" i="17"/>
  <c r="H88" i="17"/>
  <c r="H10" i="17"/>
  <c r="I68" i="17"/>
  <c r="K323" i="17"/>
  <c r="I169" i="17"/>
  <c r="K184" i="17"/>
  <c r="K267" i="17"/>
  <c r="K365" i="17"/>
  <c r="K385" i="17"/>
  <c r="K369" i="17"/>
  <c r="H388" i="17"/>
  <c r="J377" i="17"/>
  <c r="L377" i="17"/>
  <c r="K378" i="17"/>
  <c r="H379" i="17"/>
  <c r="I335" i="17"/>
  <c r="L353" i="17"/>
  <c r="J359" i="17"/>
  <c r="H363" i="17"/>
  <c r="I353" i="17"/>
  <c r="I330" i="17"/>
  <c r="H103" i="17"/>
  <c r="I252" i="17"/>
  <c r="I42" i="17"/>
  <c r="I292" i="17"/>
  <c r="I176" i="17"/>
  <c r="H108" i="17"/>
  <c r="H139" i="17"/>
  <c r="H351" i="17"/>
  <c r="H150" i="17"/>
  <c r="H8" i="17"/>
  <c r="H210" i="17"/>
  <c r="H285" i="17"/>
  <c r="H145" i="17"/>
  <c r="H19" i="17"/>
  <c r="H313" i="17"/>
  <c r="H310" i="17"/>
  <c r="H232" i="17"/>
  <c r="H136" i="17"/>
  <c r="H42" i="17"/>
  <c r="I96" i="17"/>
  <c r="K249" i="17"/>
  <c r="K285" i="17"/>
  <c r="I293" i="17"/>
  <c r="I78" i="17"/>
  <c r="K38" i="17"/>
  <c r="K405" i="17"/>
  <c r="H372" i="17"/>
  <c r="K374" i="17"/>
  <c r="I343" i="17"/>
  <c r="I361" i="17"/>
  <c r="L343" i="17"/>
  <c r="J330" i="17"/>
  <c r="H366" i="17"/>
  <c r="I364" i="17"/>
  <c r="K57" i="17"/>
  <c r="K121" i="17"/>
  <c r="K185" i="17"/>
  <c r="K28" i="17"/>
  <c r="K90" i="17"/>
  <c r="K154" i="17"/>
  <c r="K45" i="17"/>
  <c r="K107" i="17"/>
  <c r="K171" i="17"/>
  <c r="K54" i="17"/>
  <c r="J408" i="17"/>
  <c r="L438" i="17"/>
  <c r="H165" i="17"/>
  <c r="I153" i="17"/>
  <c r="K358" i="17"/>
  <c r="K150" i="17"/>
  <c r="H278" i="17"/>
  <c r="H13" i="17"/>
  <c r="H275" i="17"/>
  <c r="H258" i="17"/>
  <c r="H102" i="17"/>
  <c r="H71" i="17"/>
  <c r="H225" i="17"/>
  <c r="H97" i="17"/>
  <c r="H198" i="17"/>
  <c r="H292" i="17"/>
  <c r="H221" i="17"/>
  <c r="H120" i="17"/>
  <c r="H26" i="17"/>
  <c r="K96" i="17"/>
  <c r="K322" i="17"/>
  <c r="I188" i="17"/>
  <c r="K86" i="17"/>
  <c r="K381" i="17"/>
  <c r="J382" i="17"/>
  <c r="H380" i="17"/>
  <c r="K370" i="17"/>
  <c r="I339" i="17"/>
  <c r="H341" i="17"/>
  <c r="L365" i="17"/>
  <c r="I342" i="17"/>
  <c r="I360" i="17"/>
  <c r="K11" i="17"/>
  <c r="K73" i="17"/>
  <c r="K137" i="17"/>
  <c r="K222" i="17"/>
  <c r="K44" i="17"/>
  <c r="K106" i="17"/>
  <c r="K170" i="17"/>
  <c r="K59" i="17"/>
  <c r="K123" i="17"/>
  <c r="K116" i="17"/>
  <c r="K239" i="17"/>
  <c r="K304" i="17"/>
  <c r="I313" i="17"/>
  <c r="I247" i="17"/>
  <c r="I198" i="17"/>
  <c r="I123" i="17"/>
  <c r="I59" i="17"/>
  <c r="K120" i="17"/>
  <c r="K255" i="17"/>
  <c r="K321" i="17"/>
  <c r="I294" i="17"/>
  <c r="I384" i="17"/>
  <c r="I368" i="17"/>
  <c r="J372" i="17"/>
  <c r="J379" i="17"/>
  <c r="I377" i="17"/>
  <c r="H377" i="17"/>
  <c r="K334" i="17"/>
  <c r="H352" i="17"/>
  <c r="H335" i="17"/>
  <c r="K367" i="17"/>
  <c r="K329" i="17"/>
  <c r="H342" i="17"/>
  <c r="I389" i="17"/>
  <c r="H124" i="17"/>
  <c r="H172" i="17"/>
  <c r="H183" i="17"/>
  <c r="H166" i="17"/>
  <c r="H161" i="17"/>
  <c r="H326" i="17"/>
  <c r="H168" i="17"/>
  <c r="I105" i="17"/>
  <c r="I267" i="17"/>
  <c r="K373" i="17"/>
  <c r="L368" i="17"/>
  <c r="H371" i="17"/>
  <c r="J329" i="17"/>
  <c r="H336" i="17"/>
  <c r="K43" i="17"/>
  <c r="K169" i="17"/>
  <c r="K74" i="17"/>
  <c r="K223" i="17"/>
  <c r="K91" i="17"/>
  <c r="K254" i="17"/>
  <c r="K347" i="17"/>
  <c r="I263" i="17"/>
  <c r="I171" i="17"/>
  <c r="I91" i="17"/>
  <c r="I13" i="17"/>
  <c r="K193" i="17"/>
  <c r="K305" i="17"/>
  <c r="I278" i="17"/>
  <c r="I376" i="17"/>
  <c r="J380" i="17"/>
  <c r="L376" i="17"/>
  <c r="I385" i="17"/>
  <c r="H385" i="17"/>
  <c r="K330" i="17"/>
  <c r="J335" i="17"/>
  <c r="L337" i="17"/>
  <c r="J341" i="17"/>
  <c r="K337" i="17"/>
  <c r="K31" i="17"/>
  <c r="K93" i="17"/>
  <c r="K157" i="17"/>
  <c r="K62" i="17"/>
  <c r="K126" i="17"/>
  <c r="K201" i="17"/>
  <c r="K17" i="17"/>
  <c r="K79" i="17"/>
  <c r="K143" i="17"/>
  <c r="K199" i="17"/>
  <c r="K258" i="17"/>
  <c r="K324" i="17"/>
  <c r="I291" i="17"/>
  <c r="I231" i="17"/>
  <c r="I167" i="17"/>
  <c r="I103" i="17"/>
  <c r="I41" i="17"/>
  <c r="K136" i="17"/>
  <c r="K243" i="17"/>
  <c r="K309" i="17"/>
  <c r="I308" i="17"/>
  <c r="I242" i="17"/>
  <c r="I182" i="17"/>
  <c r="I118" i="17"/>
  <c r="I40" i="17"/>
  <c r="K375" i="17"/>
  <c r="J386" i="17"/>
  <c r="L386" i="17"/>
  <c r="H376" i="17"/>
  <c r="K376" i="17"/>
  <c r="H375" i="17"/>
  <c r="I333" i="17"/>
  <c r="J362" i="17"/>
  <c r="H367" i="17"/>
  <c r="J334" i="17"/>
  <c r="J360" i="17"/>
  <c r="I344" i="17"/>
  <c r="I366" i="17"/>
  <c r="L340" i="17"/>
  <c r="J392" i="17"/>
  <c r="H215" i="17"/>
  <c r="I189" i="17"/>
  <c r="H273" i="17"/>
  <c r="H86" i="17"/>
  <c r="H81" i="17"/>
  <c r="H260" i="17"/>
  <c r="H104" i="17"/>
  <c r="K256" i="17"/>
  <c r="J344" i="17"/>
  <c r="J374" i="17"/>
  <c r="K386" i="17"/>
  <c r="I331" i="17"/>
  <c r="J338" i="17"/>
  <c r="I338" i="17"/>
  <c r="K89" i="17"/>
  <c r="K122" i="17"/>
  <c r="H303" i="17"/>
  <c r="H72" i="17"/>
  <c r="I190" i="17"/>
  <c r="I104" i="17"/>
  <c r="I371" i="17"/>
  <c r="K382" i="17"/>
  <c r="H333" i="17"/>
  <c r="K105" i="17"/>
  <c r="K12" i="17"/>
  <c r="K29" i="17"/>
  <c r="K270" i="17"/>
  <c r="I295" i="17"/>
  <c r="I224" i="17"/>
  <c r="I75" i="17"/>
  <c r="K183" i="17"/>
  <c r="K348" i="17"/>
  <c r="I388" i="17"/>
  <c r="J388" i="17"/>
  <c r="L372" i="17"/>
  <c r="I373" i="17"/>
  <c r="K338" i="17"/>
  <c r="J365" i="17"/>
  <c r="L329" i="17"/>
  <c r="K341" i="17"/>
  <c r="K47" i="17"/>
  <c r="K125" i="17"/>
  <c r="K187" i="17"/>
  <c r="K32" i="17"/>
  <c r="K110" i="17"/>
  <c r="K188" i="17"/>
  <c r="K95" i="17"/>
  <c r="K175" i="17"/>
  <c r="K132" i="17"/>
  <c r="K274" i="17"/>
  <c r="I325" i="17"/>
  <c r="I243" i="17"/>
  <c r="I151" i="17"/>
  <c r="I71" i="17"/>
  <c r="K210" i="17"/>
  <c r="K291" i="17"/>
  <c r="I290" i="17"/>
  <c r="I209" i="17"/>
  <c r="I134" i="17"/>
  <c r="I24" i="17"/>
  <c r="K379" i="17"/>
  <c r="J378" i="17"/>
  <c r="J381" i="17"/>
  <c r="K372" i="17"/>
  <c r="I341" i="17"/>
  <c r="I359" i="17"/>
  <c r="J342" i="17"/>
  <c r="H329" i="17"/>
  <c r="H362" i="17"/>
  <c r="I362" i="17"/>
  <c r="K51" i="17"/>
  <c r="K113" i="17"/>
  <c r="K177" i="17"/>
  <c r="K4" i="17"/>
  <c r="K66" i="17"/>
  <c r="K130" i="17"/>
  <c r="K205" i="17"/>
  <c r="K21" i="17"/>
  <c r="K83" i="17"/>
  <c r="K147" i="17"/>
  <c r="K207" i="17"/>
  <c r="K262" i="17"/>
  <c r="K328" i="17"/>
  <c r="I287" i="17"/>
  <c r="I193" i="17"/>
  <c r="I147" i="17"/>
  <c r="I83" i="17"/>
  <c r="I21" i="17"/>
  <c r="K220" i="17"/>
  <c r="K263" i="17"/>
  <c r="K354" i="17"/>
  <c r="I286" i="17"/>
  <c r="I226" i="17"/>
  <c r="I162" i="17"/>
  <c r="I98" i="17"/>
  <c r="I36" i="17"/>
  <c r="L388" i="17"/>
  <c r="K344" i="17"/>
  <c r="H331" i="17"/>
  <c r="L330" i="17"/>
  <c r="K117" i="17"/>
  <c r="K119" i="17"/>
  <c r="K298" i="17"/>
  <c r="I127" i="17"/>
  <c r="K42" i="17"/>
  <c r="I266" i="17"/>
  <c r="I138" i="17"/>
  <c r="I12" i="17"/>
  <c r="K140" i="17"/>
  <c r="K244" i="17"/>
  <c r="K310" i="17"/>
  <c r="I307" i="17"/>
  <c r="I241" i="17"/>
  <c r="I181" i="17"/>
  <c r="I117" i="17"/>
  <c r="I55" i="17"/>
  <c r="K303" i="17"/>
  <c r="I124" i="17"/>
  <c r="K2" i="17"/>
  <c r="I276" i="17"/>
  <c r="I26" i="17"/>
  <c r="K245" i="17"/>
  <c r="I180" i="17"/>
  <c r="I284" i="17"/>
  <c r="I386" i="17"/>
  <c r="J375" i="17"/>
  <c r="K340" i="17"/>
  <c r="J366" i="17"/>
  <c r="K218" i="17"/>
  <c r="K118" i="17"/>
  <c r="K9" i="17"/>
  <c r="K164" i="17"/>
  <c r="I237" i="17"/>
  <c r="H392" i="17"/>
  <c r="H151" i="17"/>
  <c r="H99" i="17"/>
  <c r="H242" i="17"/>
  <c r="H191" i="17"/>
  <c r="I17" i="17"/>
  <c r="K377" i="17"/>
  <c r="H387" i="17"/>
  <c r="K353" i="17"/>
  <c r="K153" i="17"/>
  <c r="K58" i="17"/>
  <c r="K75" i="17"/>
  <c r="K180" i="17"/>
  <c r="K286" i="17"/>
  <c r="I279" i="17"/>
  <c r="I155" i="17"/>
  <c r="I45" i="17"/>
  <c r="K227" i="17"/>
  <c r="I328" i="17"/>
  <c r="I380" i="17"/>
  <c r="J387" i="17"/>
  <c r="L383" i="17"/>
  <c r="I369" i="17"/>
  <c r="K364" i="17"/>
  <c r="H343" i="17"/>
  <c r="H365" i="17"/>
  <c r="K333" i="17"/>
  <c r="L364" i="17"/>
  <c r="K61" i="17"/>
  <c r="K141" i="17"/>
  <c r="K48" i="17"/>
  <c r="K142" i="17"/>
  <c r="K33" i="17"/>
  <c r="K111" i="17"/>
  <c r="K209" i="17"/>
  <c r="K290" i="17"/>
  <c r="I309" i="17"/>
  <c r="I210" i="17"/>
  <c r="I135" i="17"/>
  <c r="I56" i="17"/>
  <c r="K10" i="17"/>
  <c r="K231" i="17"/>
  <c r="K325" i="17"/>
  <c r="I274" i="17"/>
  <c r="I219" i="17"/>
  <c r="I102" i="17"/>
  <c r="I8" i="17"/>
  <c r="K371" i="17"/>
  <c r="J370" i="17"/>
  <c r="L378" i="17"/>
  <c r="K388" i="17"/>
  <c r="K368" i="17"/>
  <c r="I337" i="17"/>
  <c r="H353" i="17"/>
  <c r="L339" i="17"/>
  <c r="J364" i="17"/>
  <c r="I340" i="17"/>
  <c r="I352" i="17"/>
  <c r="K3" i="17"/>
  <c r="K65" i="17"/>
  <c r="K129" i="17"/>
  <c r="K204" i="17"/>
  <c r="K20" i="17"/>
  <c r="K82" i="17"/>
  <c r="K146" i="17"/>
  <c r="K37" i="17"/>
  <c r="K99" i="17"/>
  <c r="K163" i="17"/>
  <c r="K22" i="17"/>
  <c r="K213" i="17"/>
  <c r="K278" i="17"/>
  <c r="I348" i="17"/>
  <c r="I271" i="17"/>
  <c r="I206" i="17"/>
  <c r="I131" i="17"/>
  <c r="I67" i="17"/>
  <c r="I5" i="17"/>
  <c r="K26" i="17"/>
  <c r="K214" i="17"/>
  <c r="K279" i="17"/>
  <c r="I347" i="17"/>
  <c r="I270" i="17"/>
  <c r="I192" i="17"/>
  <c r="I146" i="17"/>
  <c r="I82" i="17"/>
  <c r="I20" i="17"/>
  <c r="H378" i="17"/>
  <c r="K366" i="17"/>
  <c r="H338" i="17"/>
  <c r="K181" i="17"/>
  <c r="K40" i="17"/>
  <c r="I317" i="17"/>
  <c r="I63" i="17"/>
  <c r="K195" i="17"/>
  <c r="I233" i="17"/>
  <c r="I106" i="17"/>
  <c r="K203" i="17"/>
  <c r="K260" i="17"/>
  <c r="K326" i="17"/>
  <c r="I289" i="17"/>
  <c r="I229" i="17"/>
  <c r="I165" i="17"/>
  <c r="I101" i="17"/>
  <c r="I39" i="17"/>
  <c r="I314" i="17"/>
  <c r="I60" i="17"/>
  <c r="K208" i="17"/>
  <c r="I211" i="17"/>
  <c r="K311" i="17"/>
  <c r="I116" i="17"/>
  <c r="K315" i="17"/>
  <c r="I34" i="17"/>
  <c r="I370" i="17"/>
  <c r="K362" i="17"/>
  <c r="H330" i="17"/>
  <c r="K7" i="17"/>
  <c r="K182" i="17"/>
  <c r="K71" i="17"/>
  <c r="K250" i="17"/>
  <c r="I175" i="17"/>
  <c r="I316" i="17"/>
  <c r="I158" i="17"/>
  <c r="I32" i="17"/>
  <c r="K156" i="17"/>
  <c r="K264" i="17"/>
  <c r="K355" i="17"/>
  <c r="I285" i="17"/>
  <c r="I191" i="17"/>
  <c r="I145" i="17"/>
  <c r="I81" i="17"/>
  <c r="I19" i="17"/>
  <c r="I296" i="17"/>
  <c r="I326" i="17"/>
  <c r="I72" i="17"/>
  <c r="K261" i="17"/>
  <c r="I164" i="17"/>
  <c r="I300" i="17"/>
  <c r="J373" i="17"/>
  <c r="I375" i="17"/>
  <c r="J361" i="17"/>
  <c r="K331" i="17"/>
  <c r="E234" i="19"/>
  <c r="J75" i="17"/>
  <c r="L21" i="17"/>
  <c r="L67" i="17"/>
  <c r="L102" i="17"/>
  <c r="L73" i="17"/>
  <c r="J73" i="17"/>
  <c r="J97" i="17"/>
  <c r="L246" i="17"/>
  <c r="L127" i="17"/>
  <c r="J223" i="17"/>
  <c r="J317" i="17"/>
  <c r="L314" i="17"/>
  <c r="I73" i="17"/>
  <c r="H75" i="17"/>
  <c r="I129" i="17"/>
  <c r="I319" i="17"/>
  <c r="K97" i="17"/>
  <c r="K155" i="17"/>
  <c r="E108" i="19"/>
  <c r="K39" i="17"/>
  <c r="I460" i="17"/>
  <c r="K459" i="17"/>
  <c r="I458" i="17"/>
  <c r="K457" i="17"/>
  <c r="I456" i="17"/>
  <c r="K455" i="17"/>
  <c r="I478" i="17"/>
  <c r="K477" i="17"/>
  <c r="I476" i="17"/>
  <c r="K475" i="17"/>
  <c r="I474" i="17"/>
  <c r="K473" i="17"/>
  <c r="I472" i="17"/>
  <c r="K471" i="17"/>
  <c r="I454" i="17"/>
  <c r="K453" i="17"/>
  <c r="I452" i="17"/>
  <c r="K451" i="17"/>
  <c r="I450" i="17"/>
  <c r="K449" i="17"/>
  <c r="I448" i="17"/>
  <c r="K470" i="17"/>
  <c r="I469" i="17"/>
  <c r="K468" i="17"/>
  <c r="I467" i="17"/>
  <c r="K466" i="17"/>
  <c r="I465" i="17"/>
  <c r="K464" i="17"/>
  <c r="I463" i="17"/>
  <c r="H448" i="17"/>
  <c r="L469" i="17"/>
  <c r="J468" i="17"/>
  <c r="H467" i="17"/>
  <c r="L465" i="17"/>
  <c r="J464" i="17"/>
  <c r="L460" i="17"/>
  <c r="H460" i="17"/>
  <c r="J459" i="17"/>
  <c r="H458" i="17"/>
  <c r="J457" i="17"/>
  <c r="H456" i="17"/>
  <c r="J455" i="17"/>
  <c r="L478" i="17"/>
  <c r="H478" i="17"/>
  <c r="J477" i="17"/>
  <c r="L476" i="17"/>
  <c r="H476" i="17"/>
  <c r="J475" i="17"/>
  <c r="H474" i="17"/>
  <c r="J473" i="17"/>
  <c r="H472" i="17"/>
  <c r="J471" i="17"/>
  <c r="L454" i="17"/>
  <c r="H454" i="17"/>
  <c r="J453" i="17"/>
  <c r="H452" i="17"/>
  <c r="J451" i="17"/>
  <c r="L450" i="17"/>
  <c r="H450" i="17"/>
  <c r="J449" i="17"/>
  <c r="J470" i="17"/>
  <c r="H469" i="17"/>
  <c r="J466" i="17"/>
  <c r="H465" i="17"/>
  <c r="H463" i="17"/>
  <c r="K460" i="17"/>
  <c r="I459" i="17"/>
  <c r="K458" i="17"/>
  <c r="I457" i="17"/>
  <c r="K456" i="17"/>
  <c r="I455" i="17"/>
  <c r="K478" i="17"/>
  <c r="I477" i="17"/>
  <c r="K476" i="17"/>
  <c r="I475" i="17"/>
  <c r="K474" i="17"/>
  <c r="I473" i="17"/>
  <c r="K472" i="17"/>
  <c r="I471" i="17"/>
  <c r="K454" i="17"/>
  <c r="I453" i="17"/>
  <c r="K452" i="17"/>
  <c r="I451" i="17"/>
  <c r="K450" i="17"/>
  <c r="I449" i="17"/>
  <c r="K448" i="17"/>
  <c r="I470" i="17"/>
  <c r="K469" i="17"/>
  <c r="I468" i="17"/>
  <c r="K467" i="17"/>
  <c r="I466" i="17"/>
  <c r="K465" i="17"/>
  <c r="I464" i="17"/>
  <c r="K463" i="17"/>
  <c r="H470" i="17"/>
  <c r="L468" i="17"/>
  <c r="J467" i="17"/>
  <c r="H466" i="17"/>
  <c r="L464" i="17"/>
  <c r="J463" i="17"/>
  <c r="J460" i="17"/>
  <c r="L459" i="17"/>
  <c r="H459" i="17"/>
  <c r="J458" i="17"/>
  <c r="H457" i="17"/>
  <c r="J456" i="17"/>
  <c r="H455" i="17"/>
  <c r="J478" i="17"/>
  <c r="H477" i="17"/>
  <c r="J476" i="17"/>
  <c r="L475" i="17"/>
  <c r="H475" i="17"/>
  <c r="J474" i="17"/>
  <c r="H473" i="17"/>
  <c r="J472" i="17"/>
  <c r="H471" i="17"/>
  <c r="J454" i="17"/>
  <c r="L453" i="17"/>
  <c r="H453" i="17"/>
  <c r="J452" i="17"/>
  <c r="H451" i="17"/>
  <c r="J450" i="17"/>
  <c r="L449" i="17"/>
  <c r="H449" i="17"/>
  <c r="J448" i="17"/>
  <c r="L470" i="17"/>
  <c r="J469" i="17"/>
  <c r="H468" i="17"/>
  <c r="L466" i="17"/>
  <c r="J465" i="17"/>
  <c r="H464" i="17"/>
  <c r="H186" i="17"/>
  <c r="H233" i="17"/>
  <c r="J445" i="17"/>
  <c r="J396" i="17"/>
  <c r="J441" i="17"/>
  <c r="J436" i="17"/>
  <c r="H92" i="17"/>
  <c r="I407" i="17"/>
  <c r="K415" i="17"/>
  <c r="L404" i="17"/>
  <c r="I402" i="17"/>
  <c r="J394" i="17"/>
  <c r="H209" i="17"/>
  <c r="H274" i="17"/>
  <c r="H41" i="17"/>
  <c r="H231" i="17"/>
  <c r="H296" i="17"/>
  <c r="H7" i="17"/>
  <c r="H257" i="17"/>
  <c r="H131" i="17"/>
  <c r="H12" i="17"/>
  <c r="H328" i="17"/>
  <c r="H206" i="17"/>
  <c r="H314" i="17"/>
  <c r="H354" i="17"/>
  <c r="H23" i="17"/>
  <c r="H179" i="17"/>
  <c r="I318" i="17"/>
  <c r="K194" i="17"/>
  <c r="I212" i="17"/>
  <c r="K217" i="17"/>
  <c r="K41" i="17"/>
  <c r="H264" i="17"/>
  <c r="H294" i="17"/>
  <c r="J435" i="17"/>
  <c r="K411" i="17"/>
  <c r="H122" i="17"/>
  <c r="H394" i="17"/>
  <c r="J420" i="17"/>
  <c r="K434" i="17"/>
  <c r="I409" i="17"/>
  <c r="K397" i="17"/>
  <c r="K401" i="17"/>
  <c r="H230" i="17"/>
  <c r="H290" i="17"/>
  <c r="H91" i="17"/>
  <c r="H267" i="17"/>
  <c r="H46" i="17"/>
  <c r="H69" i="17"/>
  <c r="H346" i="17"/>
  <c r="K297" i="17"/>
  <c r="H74" i="17"/>
  <c r="H60" i="17"/>
  <c r="H85" i="17"/>
  <c r="H154" i="17"/>
  <c r="I174" i="17"/>
  <c r="H373" i="17"/>
  <c r="I355" i="17"/>
  <c r="H101" i="17"/>
  <c r="L443" i="17"/>
  <c r="J403" i="17"/>
  <c r="K428" i="17"/>
  <c r="L402" i="17"/>
  <c r="H312" i="17"/>
  <c r="I443" i="17"/>
  <c r="J412" i="17"/>
  <c r="K393" i="17"/>
  <c r="H406" i="17"/>
  <c r="H156" i="17"/>
  <c r="I397" i="17"/>
  <c r="J415" i="17"/>
  <c r="L445" i="17"/>
  <c r="K416" i="17"/>
  <c r="H76" i="17"/>
  <c r="H355" i="17"/>
  <c r="H220" i="17"/>
  <c r="H229" i="17"/>
  <c r="H37" i="17"/>
  <c r="H106" i="17"/>
  <c r="H279" i="17"/>
  <c r="I428" i="17"/>
  <c r="H410" i="17"/>
  <c r="K399" i="17"/>
  <c r="H438" i="17"/>
  <c r="H280" i="17"/>
  <c r="H55" i="17"/>
  <c r="H147" i="17"/>
  <c r="J444" i="17"/>
  <c r="I413" i="17"/>
  <c r="H396" i="17"/>
  <c r="J390" i="17"/>
  <c r="K403" i="17"/>
  <c r="L440" i="17"/>
  <c r="L400" i="17"/>
  <c r="I6" i="17"/>
  <c r="K216" i="17"/>
  <c r="H441" i="17"/>
  <c r="I416" i="17"/>
  <c r="K414" i="17"/>
  <c r="J395" i="17"/>
  <c r="K392" i="17"/>
  <c r="I27" i="17"/>
  <c r="I430" i="17"/>
  <c r="H140" i="17"/>
  <c r="H39" i="17"/>
  <c r="H289" i="17"/>
  <c r="H227" i="17"/>
  <c r="H170" i="17"/>
  <c r="H422" i="17"/>
  <c r="K419" i="17"/>
  <c r="I394" i="17"/>
  <c r="H421" i="17"/>
  <c r="L406" i="17"/>
  <c r="H307" i="17"/>
  <c r="H246" i="17"/>
  <c r="I401" i="17"/>
  <c r="H415" i="17"/>
  <c r="H429" i="17"/>
  <c r="I398" i="17"/>
  <c r="J419" i="17"/>
  <c r="L435" i="17"/>
  <c r="H325" i="17"/>
  <c r="J439" i="17"/>
  <c r="J429" i="17"/>
  <c r="J430" i="17"/>
  <c r="H408" i="17"/>
  <c r="K408" i="17"/>
  <c r="K439" i="17"/>
  <c r="I426" i="17"/>
  <c r="K442" i="17"/>
  <c r="H413" i="17"/>
  <c r="J423" i="17"/>
  <c r="L444" i="17"/>
  <c r="J427" i="17"/>
  <c r="H390" i="17"/>
  <c r="H431" i="17"/>
  <c r="K435" i="17"/>
  <c r="I445" i="17"/>
  <c r="J398" i="17"/>
  <c r="H419" i="17"/>
  <c r="I391" i="17"/>
  <c r="J417" i="17"/>
  <c r="J440" i="17"/>
  <c r="K396" i="17"/>
  <c r="J443" i="17"/>
  <c r="J434" i="17"/>
  <c r="I420" i="17"/>
  <c r="H58" i="17"/>
  <c r="H323" i="17"/>
  <c r="H117" i="17"/>
  <c r="J406" i="17"/>
  <c r="H440" i="17"/>
  <c r="I396" i="17"/>
  <c r="H398" i="17"/>
  <c r="K402" i="17"/>
  <c r="K413" i="17"/>
  <c r="L432" i="17"/>
  <c r="I425" i="17"/>
  <c r="J402" i="17"/>
  <c r="H416" i="17"/>
  <c r="K440" i="17"/>
  <c r="L414" i="17"/>
  <c r="J437" i="17"/>
  <c r="J446" i="17"/>
  <c r="L462" i="17"/>
  <c r="I446" i="17"/>
  <c r="H83" i="17"/>
  <c r="K441" i="17"/>
  <c r="J438" i="17"/>
  <c r="K443" i="17"/>
  <c r="I390" i="17"/>
  <c r="I442" i="17"/>
  <c r="L447" i="17"/>
  <c r="K427" i="17"/>
  <c r="K431" i="17"/>
  <c r="L389" i="17"/>
  <c r="J432" i="17"/>
  <c r="L419" i="17"/>
  <c r="H424" i="17"/>
  <c r="J433" i="17"/>
  <c r="I440" i="17"/>
  <c r="I414" i="17"/>
  <c r="L442" i="17"/>
  <c r="H447" i="17"/>
  <c r="I447" i="17"/>
  <c r="I441" i="17"/>
  <c r="I422" i="17"/>
  <c r="I403" i="17"/>
  <c r="I436" i="17"/>
  <c r="H418" i="17"/>
  <c r="J399" i="17"/>
  <c r="J416" i="17"/>
  <c r="L413" i="17"/>
  <c r="H430" i="17"/>
  <c r="H433" i="17"/>
  <c r="K417" i="17"/>
  <c r="K409" i="17"/>
  <c r="I462" i="17"/>
  <c r="K446" i="17"/>
  <c r="H446" i="17"/>
  <c r="K418" i="17"/>
  <c r="K410" i="17"/>
  <c r="K398" i="17"/>
  <c r="H397" i="17"/>
  <c r="H423" i="17"/>
  <c r="L441" i="17"/>
  <c r="H420" i="17"/>
  <c r="J410" i="17"/>
  <c r="L403" i="17"/>
  <c r="H400" i="17"/>
  <c r="I427" i="17"/>
  <c r="I431" i="17"/>
  <c r="H197" i="17"/>
  <c r="H243" i="17"/>
  <c r="K422" i="17"/>
  <c r="J413" i="17"/>
  <c r="J400" i="17"/>
  <c r="I393" i="17"/>
  <c r="I429" i="17"/>
  <c r="H444" i="17"/>
  <c r="J462" i="17"/>
  <c r="K462" i="17"/>
  <c r="J442" i="17"/>
  <c r="K423" i="17"/>
  <c r="K404" i="17"/>
  <c r="K437" i="17"/>
  <c r="H407" i="17"/>
  <c r="J401" i="17"/>
  <c r="H417" i="17"/>
  <c r="J414" i="17"/>
  <c r="H395" i="17"/>
  <c r="I418" i="17"/>
  <c r="I410" i="17"/>
  <c r="J447" i="17"/>
  <c r="I419" i="17"/>
  <c r="I411" i="17"/>
  <c r="I399" i="17"/>
  <c r="H399" i="17"/>
  <c r="J424" i="17"/>
  <c r="H411" i="17"/>
  <c r="J404" i="17"/>
  <c r="H436" i="17"/>
  <c r="H402" i="17"/>
  <c r="K420" i="17"/>
  <c r="K432" i="17"/>
  <c r="I444" i="17"/>
  <c r="K421" i="17"/>
  <c r="K433" i="17"/>
  <c r="K394" i="17"/>
  <c r="J409" i="17"/>
  <c r="H439" i="17"/>
  <c r="J425" i="17"/>
  <c r="L434" i="17"/>
  <c r="H401" i="17"/>
  <c r="L427" i="17"/>
  <c r="J391" i="17"/>
  <c r="I423" i="17"/>
  <c r="I404" i="17"/>
  <c r="I437" i="17"/>
  <c r="H427" i="17"/>
  <c r="H437" i="17"/>
  <c r="H181" i="17"/>
  <c r="L431" i="17"/>
  <c r="I435" i="17"/>
  <c r="K430" i="17"/>
  <c r="H403" i="17"/>
  <c r="H414" i="17"/>
  <c r="I417" i="17"/>
  <c r="K444" i="17"/>
  <c r="K395" i="17"/>
  <c r="H30" i="17"/>
  <c r="K407" i="17"/>
  <c r="H434" i="17"/>
  <c r="I432" i="17"/>
  <c r="H241" i="17"/>
  <c r="J389" i="17"/>
  <c r="L425" i="17"/>
  <c r="H443" i="17"/>
  <c r="H462" i="17"/>
  <c r="K438" i="17"/>
  <c r="K412" i="17"/>
  <c r="K400" i="17"/>
  <c r="K406" i="17"/>
  <c r="J426" i="17"/>
  <c r="L394" i="17"/>
  <c r="J421" i="17"/>
  <c r="H428" i="17"/>
  <c r="H389" i="17"/>
  <c r="H404" i="17"/>
  <c r="I421" i="17"/>
  <c r="I433" i="17"/>
  <c r="K445" i="17"/>
  <c r="H442" i="17"/>
  <c r="I415" i="17"/>
  <c r="I434" i="17"/>
  <c r="I395" i="17"/>
  <c r="H393" i="17"/>
  <c r="L439" i="17"/>
  <c r="H426" i="17"/>
  <c r="J393" i="17"/>
  <c r="K424" i="17"/>
  <c r="L446" i="17"/>
  <c r="H445" i="17"/>
  <c r="K425" i="17"/>
  <c r="K429" i="17"/>
  <c r="K390" i="17"/>
  <c r="L436" i="17"/>
  <c r="J428" i="17"/>
  <c r="J418" i="17"/>
  <c r="H432" i="17"/>
  <c r="L397" i="17"/>
  <c r="H412" i="17"/>
  <c r="I438" i="17"/>
  <c r="I412" i="17"/>
  <c r="I400" i="17"/>
  <c r="I406" i="17"/>
  <c r="J411" i="17"/>
  <c r="H435" i="17"/>
  <c r="J407" i="17"/>
  <c r="J422" i="17"/>
  <c r="K391" i="17"/>
  <c r="K426" i="17"/>
  <c r="L409" i="17"/>
  <c r="L395" i="17"/>
  <c r="K447" i="17"/>
  <c r="H391" i="17"/>
  <c r="L747" i="17" l="1"/>
  <c r="L766" i="17"/>
  <c r="L761" i="17"/>
  <c r="L752" i="17"/>
  <c r="L759" i="17"/>
  <c r="L758" i="17"/>
  <c r="L98" i="17"/>
  <c r="L502" i="17"/>
  <c r="L504" i="17"/>
  <c r="L588" i="17"/>
  <c r="L726" i="17"/>
  <c r="L750" i="17"/>
  <c r="L770" i="17"/>
  <c r="L768" i="17"/>
  <c r="L769" i="17"/>
  <c r="L757" i="17"/>
  <c r="L765" i="17"/>
  <c r="L764" i="17"/>
  <c r="L762" i="17"/>
  <c r="L718" i="17"/>
  <c r="L723" i="17"/>
  <c r="L743" i="17"/>
  <c r="L731" i="17"/>
  <c r="L742" i="17"/>
  <c r="L508" i="17"/>
  <c r="L614" i="17"/>
  <c r="L716" i="17"/>
  <c r="L724" i="17"/>
  <c r="L703" i="17"/>
  <c r="L745" i="17"/>
  <c r="L193" i="17"/>
  <c r="L272" i="17"/>
  <c r="L281" i="17"/>
  <c r="L578" i="17"/>
  <c r="L714" i="17"/>
  <c r="L704" i="17"/>
  <c r="L729" i="17"/>
  <c r="L727" i="17"/>
  <c r="L736" i="17"/>
  <c r="L354" i="17"/>
  <c r="L205" i="17"/>
  <c r="L712" i="17"/>
  <c r="L720" i="17"/>
  <c r="L709" i="17"/>
  <c r="L717" i="17"/>
  <c r="L730" i="17"/>
  <c r="L744" i="17"/>
  <c r="L398" i="17"/>
  <c r="L430" i="17"/>
  <c r="L338" i="17"/>
  <c r="L373" i="17"/>
  <c r="L162" i="17"/>
  <c r="L227" i="17"/>
  <c r="L311" i="17"/>
  <c r="L273" i="17"/>
  <c r="L94" i="17"/>
  <c r="L259" i="17"/>
  <c r="L592" i="17"/>
  <c r="L452" i="17"/>
  <c r="L234" i="17"/>
  <c r="L96" i="17"/>
  <c r="L607" i="17"/>
  <c r="L623" i="17"/>
  <c r="L417" i="17"/>
  <c r="L618" i="17"/>
  <c r="L637" i="17"/>
  <c r="L415" i="17"/>
  <c r="L572" i="17"/>
  <c r="L527" i="17"/>
  <c r="L393" i="17"/>
  <c r="L412" i="17"/>
  <c r="L429" i="17"/>
  <c r="L12" i="17"/>
  <c r="L224" i="17"/>
  <c r="L555" i="17"/>
  <c r="L345" i="17"/>
  <c r="L694" i="17"/>
  <c r="L697" i="17"/>
  <c r="L399" i="17"/>
  <c r="L428" i="17"/>
  <c r="L477" i="17"/>
  <c r="L362" i="17"/>
  <c r="L336" i="17"/>
  <c r="L696" i="17"/>
  <c r="L335" i="17"/>
  <c r="L380" i="17"/>
  <c r="L630" i="17"/>
  <c r="L653" i="17"/>
  <c r="L657" i="17"/>
  <c r="L684" i="17"/>
  <c r="L448" i="17"/>
  <c r="L633" i="17"/>
  <c r="L656" i="17"/>
  <c r="L685" i="17"/>
  <c r="L698" i="17"/>
  <c r="L693" i="17"/>
  <c r="L631" i="17"/>
  <c r="L643" i="17"/>
  <c r="L651" i="17"/>
  <c r="L691" i="17"/>
  <c r="L396" i="17"/>
  <c r="L646" i="17"/>
  <c r="L650" i="17"/>
  <c r="L597" i="17"/>
  <c r="L611" i="17"/>
  <c r="L617" i="17"/>
  <c r="L626" i="17"/>
  <c r="L598" i="17"/>
  <c r="L596" i="17"/>
  <c r="L606" i="17"/>
  <c r="L624" i="17"/>
  <c r="L600" i="17"/>
  <c r="L420" i="17"/>
  <c r="L586" i="17"/>
  <c r="L471" i="17"/>
  <c r="L577" i="17"/>
  <c r="L567" i="17"/>
  <c r="L594" i="17"/>
  <c r="L590" i="17"/>
  <c r="L546" i="17"/>
  <c r="L474" i="17"/>
  <c r="L581" i="17"/>
  <c r="L566" i="17"/>
  <c r="L549" i="17"/>
  <c r="L587" i="17"/>
  <c r="L554" i="17"/>
  <c r="L488" i="17"/>
  <c r="L579" i="17"/>
  <c r="L418" i="17"/>
  <c r="L582" i="17"/>
  <c r="L352" i="17"/>
  <c r="L573" i="17"/>
  <c r="L583" i="17"/>
  <c r="L437" i="17"/>
  <c r="L562" i="17"/>
  <c r="L565" i="17"/>
  <c r="L461" i="17"/>
  <c r="L580" i="17"/>
  <c r="L595" i="17"/>
  <c r="L401" i="17"/>
  <c r="L423" i="17"/>
  <c r="L433" i="17"/>
  <c r="L455" i="17"/>
  <c r="L422" i="17"/>
  <c r="L301" i="17"/>
  <c r="L458" i="17"/>
  <c r="L381" i="17"/>
  <c r="L426" i="17"/>
  <c r="L334" i="17"/>
  <c r="L509" i="17"/>
  <c r="L517" i="17"/>
  <c r="L501" i="17"/>
  <c r="L539" i="17"/>
  <c r="L519" i="17"/>
  <c r="L503" i="17"/>
  <c r="L536" i="17"/>
  <c r="L520" i="17"/>
  <c r="L487" i="17"/>
  <c r="L538" i="17"/>
  <c r="L522" i="17"/>
  <c r="L495" i="17"/>
  <c r="L472" i="17"/>
  <c r="L456" i="17"/>
  <c r="L344" i="17"/>
  <c r="L482" i="17"/>
  <c r="L480" i="17"/>
  <c r="L496" i="17"/>
  <c r="L407" i="17"/>
  <c r="L416" i="17"/>
  <c r="L463" i="17"/>
  <c r="L451" i="17"/>
  <c r="L467" i="17"/>
  <c r="L375" i="17"/>
  <c r="L366" i="17"/>
  <c r="L484" i="17"/>
  <c r="L491" i="17"/>
  <c r="L479" i="17"/>
  <c r="L421" i="17"/>
  <c r="L410" i="17"/>
  <c r="L473" i="17"/>
  <c r="L457" i="17"/>
  <c r="L177" i="17"/>
  <c r="L17" i="17"/>
  <c r="L33" i="17"/>
  <c r="L220" i="17"/>
  <c r="L153" i="17"/>
  <c r="L356" i="17"/>
  <c r="L279" i="17"/>
  <c r="L164" i="17"/>
  <c r="L149" i="17"/>
  <c r="L215" i="17"/>
  <c r="L131" i="17"/>
  <c r="L10" i="17"/>
  <c r="L41" i="17"/>
  <c r="L211" i="17"/>
  <c r="L158" i="17"/>
  <c r="L260" i="17"/>
  <c r="L288" i="17"/>
  <c r="L118" i="17"/>
  <c r="L316" i="17"/>
  <c r="L99" i="17"/>
  <c r="L114" i="17"/>
  <c r="L258" i="17"/>
  <c r="L209" i="17"/>
  <c r="L172" i="17"/>
  <c r="L157" i="17"/>
  <c r="L40" i="17"/>
  <c r="L8" i="17"/>
  <c r="L287" i="17"/>
  <c r="L148" i="17"/>
  <c r="L278" i="17"/>
  <c r="L206" i="17"/>
  <c r="L325" i="17"/>
  <c r="L100" i="17"/>
  <c r="L384" i="17"/>
  <c r="L60" i="17"/>
  <c r="L69" i="17"/>
  <c r="L54" i="17"/>
  <c r="L175" i="17"/>
  <c r="L14" i="17"/>
  <c r="L331" i="17"/>
  <c r="L208" i="17"/>
  <c r="L257" i="17"/>
  <c r="L113" i="17"/>
  <c r="L178" i="17"/>
  <c r="L286" i="17"/>
  <c r="L156" i="17"/>
  <c r="L43" i="17"/>
  <c r="L7" i="17"/>
  <c r="L165" i="17"/>
  <c r="L83" i="17"/>
  <c r="L135" i="17"/>
  <c r="L42" i="17"/>
  <c r="L13" i="17"/>
  <c r="L351" i="17"/>
  <c r="L90" i="17"/>
  <c r="L275" i="17"/>
  <c r="L197" i="17"/>
  <c r="L143" i="17"/>
  <c r="L111" i="17"/>
  <c r="L168" i="17"/>
  <c r="L308" i="17"/>
  <c r="L91" i="17"/>
  <c r="L346" i="17"/>
  <c r="L274" i="17"/>
  <c r="L238" i="17"/>
  <c r="L188" i="17"/>
  <c r="L137" i="17"/>
  <c r="L201" i="17"/>
  <c r="L249" i="17"/>
  <c r="L55" i="17"/>
  <c r="L26" i="17"/>
  <c r="L62" i="17"/>
  <c r="L198" i="17"/>
  <c r="L28" i="17"/>
  <c r="L285" i="17"/>
  <c r="L155" i="17"/>
  <c r="L223" i="17"/>
  <c r="L357" i="17"/>
  <c r="L39" i="17"/>
  <c r="L204" i="17"/>
  <c r="L191" i="17"/>
  <c r="L66" i="17"/>
  <c r="L57" i="17"/>
  <c r="L53" i="17"/>
  <c r="L328" i="17"/>
  <c r="L151" i="17"/>
  <c r="L84" i="17"/>
  <c r="L136" i="17"/>
  <c r="L109" i="17"/>
  <c r="L309" i="17"/>
  <c r="L95" i="17"/>
  <c r="L312" i="17"/>
  <c r="L35" i="17"/>
  <c r="L45" i="17"/>
  <c r="L186" i="17"/>
  <c r="L141" i="17"/>
  <c r="L34" i="17"/>
  <c r="L147" i="17"/>
  <c r="L222" i="17"/>
  <c r="L355" i="17"/>
  <c r="L154" i="17"/>
  <c r="L282" i="17"/>
  <c r="L237" i="17"/>
  <c r="L248" i="17"/>
  <c r="L276" i="17"/>
  <c r="L306" i="17"/>
  <c r="L280" i="17"/>
  <c r="L82" i="17"/>
  <c r="L216" i="17"/>
  <c r="L185" i="17"/>
  <c r="L49" i="17"/>
  <c r="L133" i="17"/>
  <c r="L358" i="17"/>
  <c r="L292" i="17"/>
  <c r="L166" i="17"/>
  <c r="L270" i="17"/>
  <c r="L25" i="17"/>
  <c r="L192" i="17"/>
  <c r="L179" i="17"/>
  <c r="L228" i="17"/>
  <c r="L243" i="17"/>
  <c r="L77" i="17"/>
  <c r="L15" i="17"/>
  <c r="L296" i="17"/>
  <c r="L265" i="17"/>
  <c r="L122" i="17"/>
  <c r="L51" i="17"/>
  <c r="L233" i="17"/>
  <c r="L104" i="17"/>
  <c r="L321" i="17"/>
  <c r="L101" i="17"/>
  <c r="L117" i="17"/>
  <c r="L6" i="17"/>
  <c r="L140" i="17"/>
  <c r="L320" i="17"/>
  <c r="L107" i="17"/>
  <c r="L2" i="17"/>
  <c r="L19" i="17"/>
  <c r="L56" i="17"/>
  <c r="L50" i="17"/>
  <c r="L189" i="17"/>
  <c r="L64" i="17"/>
  <c r="L303" i="17"/>
  <c r="L142" i="17"/>
  <c r="L200" i="17"/>
  <c r="L124" i="17"/>
  <c r="L30" i="17"/>
  <c r="L293" i="17"/>
  <c r="L86" i="17"/>
  <c r="L76" i="17"/>
  <c r="L32" i="17"/>
  <c r="L218" i="17"/>
  <c r="L283" i="17"/>
  <c r="L38" i="17"/>
  <c r="L161" i="17"/>
  <c r="L332" i="17"/>
  <c r="L125" i="17"/>
  <c r="L128" i="17"/>
  <c r="L299" i="17"/>
  <c r="L146" i="17"/>
  <c r="L103" i="17"/>
  <c r="L322" i="17"/>
  <c r="L271" i="17"/>
  <c r="L256" i="17"/>
  <c r="L318" i="17"/>
  <c r="L229" i="17"/>
  <c r="L173" i="17"/>
  <c r="L123" i="17"/>
</calcChain>
</file>

<file path=xl/sharedStrings.xml><?xml version="1.0" encoding="utf-8"?>
<sst xmlns="http://schemas.openxmlformats.org/spreadsheetml/2006/main" count="7014" uniqueCount="517">
  <si>
    <t>Ranking</t>
  </si>
  <si>
    <t>Normal</t>
  </si>
  <si>
    <t>Special</t>
  </si>
  <si>
    <t>Rank</t>
  </si>
  <si>
    <t>Francis</t>
  </si>
  <si>
    <t>Ursula</t>
  </si>
  <si>
    <t>Christian</t>
  </si>
  <si>
    <t>VANGELIS-PLANT</t>
  </si>
  <si>
    <t>Ranger</t>
  </si>
  <si>
    <t>DOB</t>
  </si>
  <si>
    <t>Gender</t>
  </si>
  <si>
    <t>LastName</t>
  </si>
  <si>
    <t>FirstName</t>
  </si>
  <si>
    <t>Thomas</t>
  </si>
  <si>
    <t>Max</t>
  </si>
  <si>
    <t>Angus</t>
  </si>
  <si>
    <t>AgeGroup</t>
  </si>
  <si>
    <t>Weapon</t>
  </si>
  <si>
    <t>Named</t>
  </si>
  <si>
    <t>Epee</t>
  </si>
  <si>
    <t>Sabre</t>
  </si>
  <si>
    <t>Kounov</t>
  </si>
  <si>
    <t>Bob</t>
  </si>
  <si>
    <t>Points</t>
  </si>
  <si>
    <t>Campbell</t>
  </si>
  <si>
    <t>Pay</t>
  </si>
  <si>
    <t>Shayne</t>
  </si>
  <si>
    <t>Woodforde</t>
  </si>
  <si>
    <t>Lauren</t>
  </si>
  <si>
    <t>Wheaton</t>
  </si>
  <si>
    <t>Ben</t>
  </si>
  <si>
    <t>Bodycomb</t>
  </si>
  <si>
    <t>Leo</t>
  </si>
  <si>
    <t>Pring</t>
  </si>
  <si>
    <t>Oliver</t>
  </si>
  <si>
    <t>Mayman</t>
  </si>
  <si>
    <t>Lam</t>
  </si>
  <si>
    <t>Club</t>
  </si>
  <si>
    <t>Mayer</t>
  </si>
  <si>
    <t>Peter</t>
  </si>
  <si>
    <t>Senior Competitive License</t>
  </si>
  <si>
    <t>Sollars</t>
  </si>
  <si>
    <t>Alan</t>
  </si>
  <si>
    <t>Senior Participative Registration</t>
  </si>
  <si>
    <t>Sopru</t>
  </si>
  <si>
    <t>Coraine</t>
  </si>
  <si>
    <t>Smith</t>
  </si>
  <si>
    <t>Penny</t>
  </si>
  <si>
    <t>Dawson</t>
  </si>
  <si>
    <t>Bruce</t>
  </si>
  <si>
    <t>Foale</t>
  </si>
  <si>
    <t>Anna</t>
  </si>
  <si>
    <t>Mowis</t>
  </si>
  <si>
    <t>Ian</t>
  </si>
  <si>
    <t>Cassidy</t>
  </si>
  <si>
    <t>Jenny</t>
  </si>
  <si>
    <t>Damaschin</t>
  </si>
  <si>
    <t>Igor</t>
  </si>
  <si>
    <t>Oerman</t>
  </si>
  <si>
    <t>Barry</t>
  </si>
  <si>
    <t>Koch</t>
  </si>
  <si>
    <t>John</t>
  </si>
  <si>
    <t>Kirby</t>
  </si>
  <si>
    <t>Maria</t>
  </si>
  <si>
    <t>Murphy</t>
  </si>
  <si>
    <t>Adrian</t>
  </si>
  <si>
    <t>Rob</t>
  </si>
  <si>
    <t>Bowering</t>
  </si>
  <si>
    <t>Simon</t>
  </si>
  <si>
    <t>Brautigan</t>
  </si>
  <si>
    <t>David</t>
  </si>
  <si>
    <t>Menary</t>
  </si>
  <si>
    <t>Jane</t>
  </si>
  <si>
    <t>Bresca</t>
  </si>
  <si>
    <t>Albert</t>
  </si>
  <si>
    <t>Bonazinga</t>
  </si>
  <si>
    <t>Armando</t>
  </si>
  <si>
    <t>Kurbatfinski</t>
  </si>
  <si>
    <t>Zvonko</t>
  </si>
  <si>
    <t>Hemsley</t>
  </si>
  <si>
    <t>Howlett</t>
  </si>
  <si>
    <t>Steve</t>
  </si>
  <si>
    <t>Vingelis-Plant</t>
  </si>
  <si>
    <t>Keith</t>
  </si>
  <si>
    <t>Rendo</t>
  </si>
  <si>
    <t>Carlos</t>
  </si>
  <si>
    <t>Trayling</t>
  </si>
  <si>
    <t>Richard</t>
  </si>
  <si>
    <t>Ineson</t>
  </si>
  <si>
    <t>Leanne</t>
  </si>
  <si>
    <t>Betts</t>
  </si>
  <si>
    <t>Nicholas</t>
  </si>
  <si>
    <t>Jonas</t>
  </si>
  <si>
    <t>Mcclure</t>
  </si>
  <si>
    <t>Jackie</t>
  </si>
  <si>
    <t>Staehr</t>
  </si>
  <si>
    <t>Craig</t>
  </si>
  <si>
    <t>BARCHIESI</t>
  </si>
  <si>
    <t>MATTEO</t>
  </si>
  <si>
    <t>Moore</t>
  </si>
  <si>
    <t>Ferguson</t>
  </si>
  <si>
    <t>Darren</t>
  </si>
  <si>
    <t>Nadine</t>
  </si>
  <si>
    <t>Cox</t>
  </si>
  <si>
    <t>Daniel</t>
  </si>
  <si>
    <t>Green</t>
  </si>
  <si>
    <t>Tracey</t>
  </si>
  <si>
    <t>Spinks</t>
  </si>
  <si>
    <t>Dov</t>
  </si>
  <si>
    <t>Chan</t>
  </si>
  <si>
    <t>Justin</t>
  </si>
  <si>
    <t>O'shea</t>
  </si>
  <si>
    <t>Timothy</t>
  </si>
  <si>
    <t>Qian</t>
  </si>
  <si>
    <t>Ying</t>
  </si>
  <si>
    <t>Ellis</t>
  </si>
  <si>
    <t>Andrew</t>
  </si>
  <si>
    <t>Stratton</t>
  </si>
  <si>
    <t>Mahli</t>
  </si>
  <si>
    <t>Ayman</t>
  </si>
  <si>
    <t>Matthew</t>
  </si>
  <si>
    <t>Wells</t>
  </si>
  <si>
    <t>Sam</t>
  </si>
  <si>
    <t>Malig-Spranz</t>
  </si>
  <si>
    <t>Melanie</t>
  </si>
  <si>
    <t>Burgun</t>
  </si>
  <si>
    <t>Alexandre</t>
  </si>
  <si>
    <t>Taton</t>
  </si>
  <si>
    <t>Julien</t>
  </si>
  <si>
    <t>Marshall</t>
  </si>
  <si>
    <t>Stuart</t>
  </si>
  <si>
    <t>Spangler</t>
  </si>
  <si>
    <t>Ashton</t>
  </si>
  <si>
    <t>Wilson</t>
  </si>
  <si>
    <t>Seri</t>
  </si>
  <si>
    <t>Menz</t>
  </si>
  <si>
    <t>Edwards</t>
  </si>
  <si>
    <t>Toner</t>
  </si>
  <si>
    <t>Robert</t>
  </si>
  <si>
    <t>Mackenzie</t>
  </si>
  <si>
    <t>Jonathan</t>
  </si>
  <si>
    <t>Vu</t>
  </si>
  <si>
    <t>Anne</t>
  </si>
  <si>
    <t>Williams</t>
  </si>
  <si>
    <t>Benjamin</t>
  </si>
  <si>
    <t>Tower</t>
  </si>
  <si>
    <t>Ash</t>
  </si>
  <si>
    <t>Dzodzos</t>
  </si>
  <si>
    <t>Michael</t>
  </si>
  <si>
    <t>Milazzo</t>
  </si>
  <si>
    <t>Tomlinson</t>
  </si>
  <si>
    <t>Megan</t>
  </si>
  <si>
    <t>Sakovits</t>
  </si>
  <si>
    <t>Aidan</t>
  </si>
  <si>
    <t>Barratt</t>
  </si>
  <si>
    <t>Georgina</t>
  </si>
  <si>
    <t>Belet</t>
  </si>
  <si>
    <t>Doe</t>
  </si>
  <si>
    <t>Leighlan</t>
  </si>
  <si>
    <t>Hamilton</t>
  </si>
  <si>
    <t>Rhona</t>
  </si>
  <si>
    <t>William</t>
  </si>
  <si>
    <t>Harris</t>
  </si>
  <si>
    <t>Lily</t>
  </si>
  <si>
    <t>Junior Competitive License</t>
  </si>
  <si>
    <t>Bury</t>
  </si>
  <si>
    <t>Connor</t>
  </si>
  <si>
    <t>Symonds</t>
  </si>
  <si>
    <t>Tilly</t>
  </si>
  <si>
    <t>Junior Participative Registration</t>
  </si>
  <si>
    <t>Braini</t>
  </si>
  <si>
    <t>Liam</t>
  </si>
  <si>
    <t>Rawson</t>
  </si>
  <si>
    <t>Kenny</t>
  </si>
  <si>
    <t>Wigley</t>
  </si>
  <si>
    <t>Owen</t>
  </si>
  <si>
    <t>Greg</t>
  </si>
  <si>
    <t>Hall</t>
  </si>
  <si>
    <t>Alderson</t>
  </si>
  <si>
    <t>Zhdanovich</t>
  </si>
  <si>
    <t>Andriono</t>
  </si>
  <si>
    <t>Ivan Fausto</t>
  </si>
  <si>
    <t>Shapter</t>
  </si>
  <si>
    <t>Ryan</t>
  </si>
  <si>
    <t>Pye</t>
  </si>
  <si>
    <t>Jordan</t>
  </si>
  <si>
    <t>Barry-Murphy</t>
  </si>
  <si>
    <t>Joanna</t>
  </si>
  <si>
    <t>Francis-Foale</t>
  </si>
  <si>
    <t>Rohan</t>
  </si>
  <si>
    <t>Milich</t>
  </si>
  <si>
    <t>Aramis</t>
  </si>
  <si>
    <t>Clayton</t>
  </si>
  <si>
    <t>Corbin</t>
  </si>
  <si>
    <t>Hunter</t>
  </si>
  <si>
    <t>Sebastian</t>
  </si>
  <si>
    <t>Walsh</t>
  </si>
  <si>
    <t>Kieran</t>
  </si>
  <si>
    <t>Neale</t>
  </si>
  <si>
    <t>Catherine</t>
  </si>
  <si>
    <t>Mcdonald</t>
  </si>
  <si>
    <t>Jesse</t>
  </si>
  <si>
    <t>Chaplin</t>
  </si>
  <si>
    <t>Luke</t>
  </si>
  <si>
    <t>Lawrenson</t>
  </si>
  <si>
    <t>Blake</t>
  </si>
  <si>
    <t>Raymond Rafael</t>
  </si>
  <si>
    <t>Strohmayer</t>
  </si>
  <si>
    <t>Sugar</t>
  </si>
  <si>
    <t>Dullona</t>
  </si>
  <si>
    <t>Ceska</t>
  </si>
  <si>
    <t>Scobie</t>
  </si>
  <si>
    <t>Zoe</t>
  </si>
  <si>
    <t>Ashleigh</t>
  </si>
  <si>
    <t>Carling</t>
  </si>
  <si>
    <t>Pattinson</t>
  </si>
  <si>
    <t>Cavanagh</t>
  </si>
  <si>
    <t>XU</t>
  </si>
  <si>
    <t>YIFU</t>
  </si>
  <si>
    <t>Short</t>
  </si>
  <si>
    <t>Osterby</t>
  </si>
  <si>
    <t>Dylan</t>
  </si>
  <si>
    <t>Reay</t>
  </si>
  <si>
    <t>Eleni</t>
  </si>
  <si>
    <t>Kasperski</t>
  </si>
  <si>
    <t>Louis</t>
  </si>
  <si>
    <t>Chandran</t>
  </si>
  <si>
    <t>Nalin</t>
  </si>
  <si>
    <t>Roshan</t>
  </si>
  <si>
    <t>Robertson</t>
  </si>
  <si>
    <t>Lim</t>
  </si>
  <si>
    <t>Fernandez</t>
  </si>
  <si>
    <t>Xaquin</t>
  </si>
  <si>
    <t>Byron</t>
  </si>
  <si>
    <t>Lloyd</t>
  </si>
  <si>
    <t>Emelia</t>
  </si>
  <si>
    <t>Finn</t>
  </si>
  <si>
    <t>Mortimer</t>
  </si>
  <si>
    <t>Julian</t>
  </si>
  <si>
    <t>Tan</t>
  </si>
  <si>
    <t>Xiaoyu</t>
  </si>
  <si>
    <t>Dunn</t>
  </si>
  <si>
    <t>Mitchell</t>
  </si>
  <si>
    <t>Evans</t>
  </si>
  <si>
    <t>Alexander</t>
  </si>
  <si>
    <t>Cowling</t>
  </si>
  <si>
    <t>Darcy</t>
  </si>
  <si>
    <t>Halczuk</t>
  </si>
  <si>
    <t>Ewart</t>
  </si>
  <si>
    <t>James</t>
  </si>
  <si>
    <t>Payne</t>
  </si>
  <si>
    <t>Henry</t>
  </si>
  <si>
    <t>Oscar</t>
  </si>
  <si>
    <t>Neave</t>
  </si>
  <si>
    <t>Bodhi</t>
  </si>
  <si>
    <t>Jones</t>
  </si>
  <si>
    <t>Patrick</t>
  </si>
  <si>
    <t>Friebe</t>
  </si>
  <si>
    <t>Ailie</t>
  </si>
  <si>
    <t>Manning</t>
  </si>
  <si>
    <t>Joshua</t>
  </si>
  <si>
    <t>Van Loenen</t>
  </si>
  <si>
    <t>Probert</t>
  </si>
  <si>
    <t>Felix</t>
  </si>
  <si>
    <t>Pearce</t>
  </si>
  <si>
    <t>Elsie</t>
  </si>
  <si>
    <t>Paterson</t>
  </si>
  <si>
    <t>Arthur</t>
  </si>
  <si>
    <t>Fuda</t>
  </si>
  <si>
    <t>Nate</t>
  </si>
  <si>
    <t>Snell</t>
  </si>
  <si>
    <t>Johnathan</t>
  </si>
  <si>
    <t>Pontifex</t>
  </si>
  <si>
    <t>Elena</t>
  </si>
  <si>
    <t>Beaubois</t>
  </si>
  <si>
    <t>Ashriel</t>
  </si>
  <si>
    <t>Badari</t>
  </si>
  <si>
    <t>Kaylee</t>
  </si>
  <si>
    <t>Chambers</t>
  </si>
  <si>
    <t>Barter</t>
  </si>
  <si>
    <t>Amelia</t>
  </si>
  <si>
    <t>MYKA</t>
  </si>
  <si>
    <t>Zandel</t>
  </si>
  <si>
    <t>Hugo</t>
  </si>
  <si>
    <t>Tom</t>
  </si>
  <si>
    <t>Kardasova</t>
  </si>
  <si>
    <t>Stella</t>
  </si>
  <si>
    <t>Hera-Singh</t>
  </si>
  <si>
    <t>Quinn</t>
  </si>
  <si>
    <t>Evelyn</t>
  </si>
  <si>
    <t>Kennedy</t>
  </si>
  <si>
    <t>Celeste</t>
  </si>
  <si>
    <t>Maple</t>
  </si>
  <si>
    <t>Logan</t>
  </si>
  <si>
    <t>Jacob</t>
  </si>
  <si>
    <t>Ebert</t>
  </si>
  <si>
    <t>Casey</t>
  </si>
  <si>
    <t>AHFC</t>
  </si>
  <si>
    <t>TPFC</t>
  </si>
  <si>
    <t>ASC</t>
  </si>
  <si>
    <t>CSFC</t>
  </si>
  <si>
    <t>AUFC</t>
  </si>
  <si>
    <t>GIHS</t>
  </si>
  <si>
    <t>IND</t>
  </si>
  <si>
    <t>SJG</t>
  </si>
  <si>
    <t>EventDate</t>
  </si>
  <si>
    <t>LN.FN</t>
  </si>
  <si>
    <t>Frances</t>
  </si>
  <si>
    <t>Zhou</t>
  </si>
  <si>
    <t>Bastin-Flemming</t>
  </si>
  <si>
    <t>Piers</t>
  </si>
  <si>
    <t>Davey</t>
  </si>
  <si>
    <t>Starbuck</t>
  </si>
  <si>
    <t>Erwin</t>
  </si>
  <si>
    <t>Foil</t>
  </si>
  <si>
    <t>Andriona</t>
  </si>
  <si>
    <t>Raymond</t>
  </si>
  <si>
    <t>Ivan</t>
  </si>
  <si>
    <t>Veteran</t>
  </si>
  <si>
    <t>Adams</t>
  </si>
  <si>
    <t>Tobias</t>
  </si>
  <si>
    <t>Lachlan</t>
  </si>
  <si>
    <t>Abdelmonen</t>
  </si>
  <si>
    <t>Ola</t>
  </si>
  <si>
    <t>U15</t>
  </si>
  <si>
    <t>Adam</t>
  </si>
  <si>
    <t>Cate</t>
  </si>
  <si>
    <t>Steven</t>
  </si>
  <si>
    <t>Lee</t>
  </si>
  <si>
    <t>Sharp</t>
  </si>
  <si>
    <t>Norm</t>
  </si>
  <si>
    <t>U13</t>
  </si>
  <si>
    <t>Chapman</t>
  </si>
  <si>
    <t>Moto</t>
  </si>
  <si>
    <t>Ikeya</t>
  </si>
  <si>
    <t>Komatsu</t>
  </si>
  <si>
    <t>Tatsu</t>
  </si>
  <si>
    <t>U11</t>
  </si>
  <si>
    <t>Bick</t>
  </si>
  <si>
    <t>Lucia</t>
  </si>
  <si>
    <t>U23</t>
  </si>
  <si>
    <t>Hondros</t>
  </si>
  <si>
    <t>Pascoe-Purvis</t>
  </si>
  <si>
    <t>Lin</t>
  </si>
  <si>
    <t>Frank</t>
  </si>
  <si>
    <t>Zirnsak</t>
  </si>
  <si>
    <t>Kristian</t>
  </si>
  <si>
    <t>Myka</t>
  </si>
  <si>
    <t>Hamblen</t>
  </si>
  <si>
    <t>Emerson</t>
  </si>
  <si>
    <t>Krstic</t>
  </si>
  <si>
    <t>Liwanen</t>
  </si>
  <si>
    <t>Zhiyang</t>
  </si>
  <si>
    <t>Yates</t>
  </si>
  <si>
    <t>Costin</t>
  </si>
  <si>
    <t>Norma</t>
  </si>
  <si>
    <t>Chen</t>
  </si>
  <si>
    <t>Austin</t>
  </si>
  <si>
    <t>Swaffer</t>
  </si>
  <si>
    <t>Ellie</t>
  </si>
  <si>
    <t>Deverson</t>
  </si>
  <si>
    <t>Pezzana</t>
  </si>
  <si>
    <t>Carlo</t>
  </si>
  <si>
    <t>    </t>
  </si>
  <si>
    <t>Junior Teams</t>
  </si>
  <si>
    <t>TLT (Team Leon Thomas)</t>
  </si>
  <si>
    <t>Team Hummingbird</t>
  </si>
  <si>
    <t>2 and a Half Chandrans</t>
  </si>
  <si>
    <t>Butt 2.0</t>
  </si>
  <si>
    <t>Coombe</t>
  </si>
  <si>
    <t>Nathaniel</t>
  </si>
  <si>
    <t>Barchiesi</t>
  </si>
  <si>
    <t>Matteo</t>
  </si>
  <si>
    <t>Dobbelsteyn</t>
  </si>
  <si>
    <t>Country</t>
  </si>
  <si>
    <t>HKG</t>
  </si>
  <si>
    <t>JPN</t>
  </si>
  <si>
    <t>CAN</t>
  </si>
  <si>
    <t>MYS</t>
  </si>
  <si>
    <t>AUS</t>
  </si>
  <si>
    <t>ITA</t>
  </si>
  <si>
    <t>Grand Total</t>
  </si>
  <si>
    <t>Sum of Points</t>
  </si>
  <si>
    <t>RC2017</t>
  </si>
  <si>
    <t>Column Labels</t>
  </si>
  <si>
    <t>Elizabeth</t>
  </si>
  <si>
    <t>Date</t>
  </si>
  <si>
    <t>CalculatedAge</t>
  </si>
  <si>
    <t>The Lads</t>
  </si>
  <si>
    <t>Marriage Equality</t>
  </si>
  <si>
    <t>The Misfits</t>
  </si>
  <si>
    <t>Whateva</t>
  </si>
  <si>
    <t>Piste Off</t>
  </si>
  <si>
    <t>The Supremes</t>
  </si>
  <si>
    <t>Bend Your Knees</t>
  </si>
  <si>
    <t>?</t>
  </si>
  <si>
    <t>Kowan</t>
  </si>
  <si>
    <t>Roman</t>
  </si>
  <si>
    <t>Fajardo</t>
  </si>
  <si>
    <t>Josefa</t>
  </si>
  <si>
    <t>International</t>
  </si>
  <si>
    <t>Yantchev</t>
  </si>
  <si>
    <t>Eric</t>
  </si>
  <si>
    <t>Lucy</t>
  </si>
  <si>
    <t>Sarah</t>
  </si>
  <si>
    <t>Oehler</t>
  </si>
  <si>
    <t>Josephine</t>
  </si>
  <si>
    <t>Heath</t>
  </si>
  <si>
    <t>Eleanor</t>
  </si>
  <si>
    <t>Mccallum</t>
  </si>
  <si>
    <t>Judy</t>
  </si>
  <si>
    <t>Wotherspoon</t>
  </si>
  <si>
    <t>Alison</t>
  </si>
  <si>
    <t>Sehatzadeh</t>
  </si>
  <si>
    <t>Tara</t>
  </si>
  <si>
    <t>Total</t>
  </si>
  <si>
    <t>Last Name</t>
  </si>
  <si>
    <t>First Name</t>
  </si>
  <si>
    <t>Limited Participative Registration</t>
  </si>
  <si>
    <t>2017 U11 Mens Foil</t>
  </si>
  <si>
    <t>2017 U13 Mens Foil</t>
  </si>
  <si>
    <t>2017 U15 Mens Foil</t>
  </si>
  <si>
    <t>2017 U17 Mens Foil</t>
  </si>
  <si>
    <t>2017 U20 Mens Foil</t>
  </si>
  <si>
    <t>2017 U23 Mens Foil</t>
  </si>
  <si>
    <t>2017 U11 Womens Foil</t>
  </si>
  <si>
    <t>2017 U13 Womens Foil</t>
  </si>
  <si>
    <t>2017 U15 Womens Foil</t>
  </si>
  <si>
    <t>2017 U17 Womens Foil</t>
  </si>
  <si>
    <t>2017 U20 Womens Foil</t>
  </si>
  <si>
    <t>2017 U23 Womens Foil</t>
  </si>
  <si>
    <t>2017 U17 Womens Epee</t>
  </si>
  <si>
    <t>2017 U20 Womens Epee</t>
  </si>
  <si>
    <t>2017 Intermediate Womens Epee</t>
  </si>
  <si>
    <t>2017 U17 Mens Epee</t>
  </si>
  <si>
    <t>2017 U20 Mens Epee</t>
  </si>
  <si>
    <t>2017 Intermediate Mens Epee</t>
  </si>
  <si>
    <t>2017 U17 Mens Sabre</t>
  </si>
  <si>
    <t>2017 U20 Mens Sabre</t>
  </si>
  <si>
    <t>2017 U20 Womens Sabre</t>
  </si>
  <si>
    <t>2017 Open Mens Sabre</t>
  </si>
  <si>
    <t>2017 Open Womens Sabre</t>
  </si>
  <si>
    <t>Current Membership Level</t>
  </si>
  <si>
    <t>Heoller</t>
  </si>
  <si>
    <t>Hoeller</t>
  </si>
  <si>
    <t>2017 Open Mens Epee</t>
  </si>
  <si>
    <t>2017 Open Womens Epee</t>
  </si>
  <si>
    <t>2017 Veteran Mens Epee</t>
  </si>
  <si>
    <t>2017 Veteran Womens Epee</t>
  </si>
  <si>
    <t>2017 Open Mens Foil</t>
  </si>
  <si>
    <t>2017 Open Womens Foil</t>
  </si>
  <si>
    <t>2017 Veteran Mens Foil</t>
  </si>
  <si>
    <t>2017 Veteran Womens Foil</t>
  </si>
  <si>
    <t>2017 Intermediate Mens Foil</t>
  </si>
  <si>
    <t>2017 Intermediate Womens Foil</t>
  </si>
  <si>
    <t>2017 Veteran Mens Sabre</t>
  </si>
  <si>
    <t>2017 Veteran Womens Sabre</t>
  </si>
  <si>
    <t>2018 Epee Ranking</t>
  </si>
  <si>
    <t>2018 Foil Ranking</t>
  </si>
  <si>
    <t>2018 Sabre Ranking</t>
  </si>
  <si>
    <t>Category</t>
  </si>
  <si>
    <t>Open-A</t>
  </si>
  <si>
    <t>Open-A Team</t>
  </si>
  <si>
    <t>Open-B</t>
  </si>
  <si>
    <t>Cadet-A</t>
  </si>
  <si>
    <t>Cadet-B</t>
  </si>
  <si>
    <t>VIC</t>
  </si>
  <si>
    <t>Womens</t>
  </si>
  <si>
    <t>Mens</t>
  </si>
  <si>
    <t>Newitt</t>
  </si>
  <si>
    <t>Cancelled</t>
  </si>
  <si>
    <t>Ku</t>
  </si>
  <si>
    <t>Hyungwook</t>
  </si>
  <si>
    <t>EventName</t>
  </si>
  <si>
    <t>Bruce Kneale</t>
  </si>
  <si>
    <t>Andrea Chaplin</t>
  </si>
  <si>
    <t>Meredith Coleman</t>
  </si>
  <si>
    <t>State Championship</t>
  </si>
  <si>
    <t>Robyn Chaplin</t>
  </si>
  <si>
    <t>FSA</t>
  </si>
  <si>
    <t>Zenji</t>
  </si>
  <si>
    <t>Future Champions Cup</t>
  </si>
  <si>
    <t>U9</t>
  </si>
  <si>
    <t>Makayla</t>
  </si>
  <si>
    <t>Jamieson</t>
  </si>
  <si>
    <t>Woodman</t>
  </si>
  <si>
    <t>Arky</t>
  </si>
  <si>
    <t>Dal Moro Ferreira</t>
  </si>
  <si>
    <t>Jasper</t>
  </si>
  <si>
    <t>Milan</t>
  </si>
  <si>
    <t>Leclercq</t>
  </si>
  <si>
    <t>Madeline</t>
  </si>
  <si>
    <t>Wheeler</t>
  </si>
  <si>
    <t>Omari</t>
  </si>
  <si>
    <t>Harley</t>
  </si>
  <si>
    <t>Todoric</t>
  </si>
  <si>
    <t>Kingston</t>
  </si>
  <si>
    <t>Von Doussa</t>
  </si>
  <si>
    <t>Alec</t>
  </si>
  <si>
    <t>Lola</t>
  </si>
  <si>
    <t>Lucic Marshall</t>
  </si>
  <si>
    <t>Isabela</t>
  </si>
  <si>
    <t>Strecker</t>
  </si>
  <si>
    <t>Tim</t>
  </si>
  <si>
    <t>Roberts</t>
  </si>
  <si>
    <t>Alisha</t>
  </si>
  <si>
    <t>VINGELIS-PLANT</t>
  </si>
  <si>
    <t>Cui</t>
  </si>
  <si>
    <t>Qi</t>
  </si>
  <si>
    <t>Hui</t>
  </si>
  <si>
    <t>Jackson</t>
  </si>
  <si>
    <t>Tai Yuen</t>
  </si>
  <si>
    <t>Gulloti Cordaro</t>
  </si>
  <si>
    <t>Calogero</t>
  </si>
  <si>
    <t>Vatslav</t>
  </si>
  <si>
    <t>Kingsley B Thomsen</t>
  </si>
  <si>
    <t>Kinglsey B Thomsen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</si>
</sst>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28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14" fontId="2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 indent="1"/>
    </xf>
    <xf numFmtId="0" fontId="0" fillId="0" borderId="0" xfId="0" applyFont="1"/>
    <xf numFmtId="14" fontId="5" fillId="0" borderId="0" xfId="0" applyNumberFormat="1" applyFont="1"/>
    <xf numFmtId="14" fontId="2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/>
    <xf numFmtId="0" fontId="3" fillId="0" borderId="0" xfId="0" applyFont="1"/>
    <xf numFmtId="14" fontId="0" fillId="0" borderId="0" xfId="0" applyNumberFormat="1" applyFont="1"/>
    <xf numFmtId="164" fontId="0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46">
    <dxf>
      <numFmt numFmtId="1" formatCode="0"/>
    </dxf>
    <dxf>
      <numFmt numFmtId="19" formatCode="d/mm/yyyy"/>
    </dxf>
    <dxf>
      <numFmt numFmtId="0" formatCode="General"/>
    </dxf>
    <dxf>
      <numFmt numFmtId="0" formatCode="General"/>
    </dxf>
    <dxf>
      <numFmt numFmtId="1" formatCode="0"/>
    </dxf>
    <dxf>
      <numFmt numFmtId="19" formatCode="d/mm/yyyy"/>
    </dxf>
    <dxf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numFmt numFmtId="164" formatCode="d/mm/yy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wrapText="1"/>
    </dxf>
    <dxf>
      <alignment horizontal="center"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 shrinkToFit="0"/>
    </dxf>
    <dxf>
      <alignment wrapText="1" shrinkToFit="0"/>
    </dxf>
    <dxf>
      <alignment wrapText="1" shrinkToFit="0"/>
    </dxf>
    <dxf>
      <alignment horizontal="center" wrapText="1"/>
    </dxf>
    <dxf>
      <alignment horizontal="center" wrapText="1"/>
    </dxf>
    <dxf>
      <alignment horizontal="center"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wrapText="1"/>
    </dxf>
    <dxf>
      <alignment horizontal="center" wrapText="1"/>
    </dxf>
    <dxf>
      <alignment horizont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b Thomas" refreshedDate="43258.874063078707" createdVersion="6" refreshedVersion="6" minRefreshableVersion="3" recordCount="820" xr:uid="{91CEDCE1-AF21-4899-8010-D54BE4ACA60D}">
  <cacheSource type="worksheet">
    <worksheetSource name="Table1"/>
  </cacheSource>
  <cacheFields count="14">
    <cacheField name="LastName" numFmtId="0">
      <sharedItems containsBlank="1" count="180">
        <s v="Doe"/>
        <s v="Marshall"/>
        <s v="Alderson"/>
        <s v="Burgun"/>
        <s v="Lam"/>
        <s v="Ferguson"/>
        <s v="Spinks"/>
        <s v="Francis-Foale"/>
        <s v="Dawson"/>
        <s v="Howlett"/>
        <s v="Moore"/>
        <s v="Brautigan"/>
        <s v="Thomas"/>
        <s v="Chandran"/>
        <s v="Stratton"/>
        <s v="Kurbatfinski"/>
        <s v="Pattinson"/>
        <s v="Zhdanovich"/>
        <s v="Wilson"/>
        <s v="Foale"/>
        <s v="Dzodzos"/>
        <s v="Pring"/>
        <s v="Dullona"/>
        <s v="Campbell"/>
        <s v="Mayman"/>
        <s v="Pay"/>
        <s v="Kounov"/>
        <s v="Wheaton"/>
        <s v="Bodycomb"/>
        <s v="Woodforde"/>
        <s v="Tan"/>
        <s v="Kasperski"/>
        <s v="Chaplin"/>
        <s v="TLT (Team Leon Thomas)"/>
        <s v="Team Hummingbird"/>
        <s v="2 and a Half Chandrans"/>
        <s v="Butt 2.0"/>
        <s v="Bonazinga"/>
        <s v="Lim"/>
        <s v="Malig-Spranz"/>
        <s v="Ellis"/>
        <s v="Edwards"/>
        <s v="Belet"/>
        <s v="Hall"/>
        <s v="Chambers"/>
        <s v="Henry"/>
        <s v="VINGELIS-PLANT"/>
        <s v="Barter"/>
        <s v="Badari"/>
        <s v="Payne"/>
        <s v="Neave"/>
        <s v="Evans"/>
        <s v="Snell"/>
        <s v="Coombe"/>
        <s v="Halczuk"/>
        <s v="Barchiesi"/>
        <s v="Staehr"/>
        <s v="Carling"/>
        <s v="Bury"/>
        <s v="Rendo"/>
        <s v="Kirby"/>
        <s v="Barry"/>
        <s v="Mortimer"/>
        <s v="Qian"/>
        <s v="Menary"/>
        <s v="Andriona"/>
        <s v="Barratt"/>
        <s v="Sopru"/>
        <s v="Cowling"/>
        <s v="Short"/>
        <s v="Betts"/>
        <s v="Lawrenson"/>
        <s v="Lloyd"/>
        <s v="Dobbelsteyn"/>
        <s v="Bowering"/>
        <s v="Zandel"/>
        <s v="Smith"/>
        <s v="Probert"/>
        <s v="Jones"/>
        <s v="Van Loenen"/>
        <s v="Spangler"/>
        <s v="Pearce"/>
        <s v="Murphy"/>
        <s v="The Lads"/>
        <s v="Marriage Equality"/>
        <s v="The Misfits"/>
        <s v="Whateva"/>
        <s v="Bend Your Knees"/>
        <s v="Piste Off"/>
        <s v="The Supremes"/>
        <s v="Fajardo"/>
        <s v="Lucy"/>
        <s v="Oehler"/>
        <s v="Heath"/>
        <s v="Mccallum"/>
        <s v="Wotherspoon"/>
        <s v="Sehatzadeh"/>
        <s v="Yantchev"/>
        <s v="Kennedy"/>
        <s v="Fuda"/>
        <s v="Menz"/>
        <s v="Heoller"/>
        <s v="Hoeller"/>
        <s v="Newitt"/>
        <s v="Ku"/>
        <s v="Sollars"/>
        <s v="Jamieson"/>
        <s v="Woodman"/>
        <s v="Dal Moro Ferreira"/>
        <s v="Cox"/>
        <s v="Leclercq"/>
        <s v="Wheeler"/>
        <s v="Omari"/>
        <s v="Todoric"/>
        <s v="Kingston"/>
        <s v="Von Doussa"/>
        <s v="Lucic Marshall"/>
        <s v="Beaubois"/>
        <s v="Strecker"/>
        <s v="Hamblen"/>
        <s v="Roberts"/>
        <s v="Cui"/>
        <s v="Walsh"/>
        <s v="Cavanagh"/>
        <s v="Zhou"/>
        <s v="Jackson"/>
        <s v="Gulloti Cordaro"/>
        <m/>
        <s v="Starbuck" u="1"/>
        <s v="Ewart" u="1"/>
        <s v="Neale" u="1"/>
        <s v="Connor" u="1"/>
        <s v="Paterson" u="1"/>
        <s v="Lin" u="1"/>
        <s v="A Generic Team" u="1"/>
        <s v="Tomlinson" u="1"/>
        <s v="Camo" u="1"/>
        <s v="Krstic" u="1"/>
        <s v="Barry-Murphy" u="1"/>
        <s v="Strohmayer" u="1"/>
        <s v="Ass Kickas" u="1"/>
        <s v="The Cads" u="1"/>
        <s v="Hondros" u="1"/>
        <s v="Chapman" u="1"/>
        <s v="Costin" u="1"/>
        <s v="Pontifex" u="1"/>
        <s v="Pezzana" u="1"/>
        <s v="Reay" u="1"/>
        <s v="Abdelmonen" u="1"/>
        <s v="Rawson" u="1"/>
        <s v="Bick" u="1"/>
        <s v="Bastin-Flemming" u="1"/>
        <s v="Adams" u="1"/>
        <s v="Deverson" u="1"/>
        <s v="Parry-Normal Activity" u="1"/>
        <s v="Yates" u="1"/>
        <s v="Problem Solvers" u="1"/>
        <s v="Milich" u="1"/>
        <s v="Pye" u="1"/>
        <s v="Oerman" u="1"/>
        <s v="Lee" u="1"/>
        <s v="Scobie" u="1"/>
        <s v="Swaffer" u="1"/>
        <s v="The Blacks" u="1"/>
        <s v="Ikeya" u="1"/>
        <s v="Liwanen" u="1"/>
        <s v="Sharp" u="1"/>
        <s v="Sollar" u="1"/>
        <s v="En-Garde-ians of the Galaxy" u="1"/>
        <s v="Pascoe-Purvis" u="1"/>
        <s v="VANGELIS-PLANT" u="1"/>
        <s v="Team" u="1"/>
        <s v="Komatsu" u="1"/>
        <s v="Chen" u="1"/>
        <s v="Davey" u="1"/>
        <s v="The Sin Bin" u="1"/>
        <s v="AH1" u="1"/>
        <s v="Williams" u="1"/>
        <s v="Zirnsak" u="1"/>
        <s v="Ying" u="1"/>
      </sharedItems>
    </cacheField>
    <cacheField name="FirstName" numFmtId="0">
      <sharedItems containsBlank="1" count="155">
        <s v="Leighlan"/>
        <s v="Stuart"/>
        <s v="Benjamin"/>
        <s v="Alexandre"/>
        <s v="Erwin"/>
        <s v="Darren"/>
        <s v="Dov"/>
        <s v="Rohan"/>
        <s v="Bruce"/>
        <s v="Steve"/>
        <s v="John"/>
        <s v="David"/>
        <s v="Greg"/>
        <s v="Max"/>
        <s v="Roshan"/>
        <s v="Ben"/>
        <s v="Zvonko"/>
        <s v="Nalin"/>
        <s v="Angus"/>
        <s v="Maria"/>
        <s v="Seri"/>
        <s v="Nadine"/>
        <s v="Ashleigh"/>
        <s v="Anna"/>
        <s v="Clayton"/>
        <s v="Michael"/>
        <s v="Oliver"/>
        <s v="Ceska"/>
        <s v="William"/>
        <s v="Matthew"/>
        <s v="Shayne"/>
        <s v="Bob"/>
        <s v="Leo"/>
        <s v="Lauren"/>
        <s v="Xiaoyu"/>
        <s v="Louis"/>
        <s v="Luke"/>
        <m/>
        <s v="Armando"/>
        <s v="Jackie"/>
        <s v="Elizabeth"/>
        <s v="Melanie"/>
        <s v="Andrew"/>
        <s v="Timothy"/>
        <s v="Oscar"/>
        <s v="Tom"/>
        <s v="Christian"/>
        <s v="Myka"/>
        <s v="Ranger"/>
        <s v="Evelyn"/>
        <s v="Amelia"/>
        <s v="Kaylee"/>
        <s v="Henry"/>
        <s v="Bodhi"/>
        <s v="Alexander"/>
        <s v="Johnathan"/>
        <s v="Nathaniel"/>
        <s v="Matteo"/>
        <s v="Craig"/>
        <s v="Aidan"/>
        <s v="Connor"/>
        <s v="Carlos"/>
        <s v="Peter"/>
        <s v="Julian"/>
        <s v="Ying"/>
        <s v="Jonas"/>
        <s v="Jane"/>
        <s v="Ivan"/>
        <s v="Georgina"/>
        <s v="Coraine"/>
        <s v="Darcy"/>
        <s v="Byron"/>
        <s v="Blake"/>
        <s v="Emelia"/>
        <s v="Simon"/>
        <s v="Nicholas"/>
        <s v="Hugo"/>
        <s v="Jacob"/>
        <s v="Felix"/>
        <s v="Patrick"/>
        <s v="James"/>
        <s v="Ashton"/>
        <s v="Keith"/>
        <s v="Elsie"/>
        <s v="Adrian"/>
        <s v="Finn"/>
        <s v="Josefa"/>
        <s v="Sarah"/>
        <s v="Josephine"/>
        <s v="Eleanor"/>
        <s v="Judy"/>
        <s v="Alison"/>
        <s v="Tara"/>
        <s v="Eric"/>
        <s v="Celeste"/>
        <s v="Nate"/>
        <s v="Ursula"/>
        <s v="Jesse"/>
        <s v="Hyungwook"/>
        <s v="Alan"/>
        <s v="Zenji"/>
        <s v="Makayla"/>
        <s v="Arky"/>
        <s v="Isabela"/>
        <s v="Jasper"/>
        <s v="Milan"/>
        <s v="Madeline"/>
        <s v="Harley"/>
        <s v="Alec"/>
        <s v="Lola"/>
        <s v="Thomas"/>
        <s v="Ashriel"/>
        <s v="Tim"/>
        <s v="Alisha"/>
        <s v="Qi"/>
        <s v="Kieran"/>
        <s v="Hui"/>
        <s v="Tai Yuen"/>
        <s v="Sam"/>
        <s v="Calogero"/>
        <s v="Vatslav"/>
        <s v="Raymond" u="1"/>
        <s v="Yi Gin" u="1"/>
        <s v="Bury" u="1"/>
        <s v="Qian" u="1"/>
        <s v="Sebastian" u="1"/>
        <s v="Emerson" u="1"/>
        <s v="Zhiyang" u="1"/>
        <s v="Lachlan" u="1"/>
        <s v="Tatsu" u="1"/>
        <s v="Frank" u="1"/>
        <s v="Carlo" u="1"/>
        <s v="Cate" u="1"/>
        <s v="Moto" u="1"/>
        <s v="Zoe" u="1"/>
        <s v="Eleni" u="1"/>
        <s v="Aramis" u="1"/>
        <s v="Tobias" u="1"/>
        <s v="Vivian" u="1"/>
        <s v="Frances" u="1"/>
        <s v="Lucia" u="1"/>
        <s v="Joanna" u="1"/>
        <s v="Adam" u="1"/>
        <s v="Ellie" u="1"/>
        <s v="Steven" u="1"/>
        <s v="Ola" u="1"/>
        <s v="Norma" u="1"/>
        <s v="Piers" u="1"/>
        <s v="Megan" u="1"/>
        <s v="Keng Kiat" u="1"/>
        <s v="Sugar" u="1"/>
        <s v="Jordan" u="1"/>
        <s v="Norm" u="1"/>
        <s v="Austin" u="1"/>
        <s v="Kristian" u="1"/>
      </sharedItems>
    </cacheField>
    <cacheField name="Rank" numFmtId="0">
      <sharedItems containsBlank="1" containsMixedTypes="1" containsNumber="1" containsInteger="1" minValue="1" maxValue="65"/>
    </cacheField>
    <cacheField name="EventDate" numFmtId="164">
      <sharedItems containsNonDate="0" containsDate="1" containsString="0" containsBlank="1" minDate="2016-03-06T00:00:00" maxDate="2018-11-13T00:00:00" count="48">
        <d v="2017-03-05T00:00:00"/>
        <d v="2017-04-02T00:00:00"/>
        <d v="2017-05-07T00:00:00"/>
        <d v="2017-05-21T00:00:00"/>
        <d v="2017-05-28T00:00:00"/>
        <d v="2017-06-10T00:00:00"/>
        <d v="2017-06-11T00:00:00"/>
        <d v="2017-06-12T00:00:00"/>
        <d v="2017-06-25T00:00:00"/>
        <d v="2017-07-16T00:00:00"/>
        <d v="2017-08-06T00:00:00"/>
        <d v="2017-08-20T00:00:00"/>
        <d v="2017-09-10T00:00:00"/>
        <d v="2017-09-17T00:00:00"/>
        <d v="2017-10-15T00:00:00"/>
        <d v="2017-10-21T00:00:00"/>
        <d v="2017-10-22T00:00:00"/>
        <d v="2017-11-05T00:00:00"/>
        <d v="2017-11-12T00:00:00"/>
        <d v="2018-02-11T00:00:00"/>
        <d v="2018-02-25T00:00:00"/>
        <d v="2018-03-04T00:00:00"/>
        <d v="2018-03-25T00:00:00"/>
        <d v="2018-04-08T00:00:00"/>
        <d v="2018-05-20T00:00:00"/>
        <d v="2018-05-27T00:00:00"/>
        <m/>
        <d v="2016-10-30T00:00:00" u="1"/>
        <d v="2016-09-18T00:00:00" u="1"/>
        <d v="2016-10-23T00:00:00" u="1"/>
        <d v="2016-05-29T00:00:00" u="1"/>
        <d v="2016-09-11T00:00:00" u="1"/>
        <d v="2016-05-15T00:00:00" u="1"/>
        <d v="2016-04-03T00:00:00" u="1"/>
        <d v="2016-07-30T00:00:00" u="1"/>
        <d v="2018-11-12T00:00:00" u="1"/>
        <d v="2016-11-05T00:00:00" u="1"/>
        <d v="2016-06-11T00:00:00" u="1"/>
        <d v="2016-08-21T00:00:00" u="1"/>
        <d v="2016-03-06T00:00:00" u="1"/>
        <d v="2016-10-29T00:00:00" u="1"/>
        <d v="2016-09-10T00:00:00" u="1"/>
        <d v="2016-06-26T00:00:00" u="1"/>
        <d v="2016-07-31T00:00:00" u="1"/>
        <d v="2016-11-13T00:00:00" u="1"/>
        <d v="2016-05-14T00:00:00" u="1"/>
        <d v="2016-04-02T00:00:00" u="1"/>
        <d v="2016-11-06T00:00:00" u="1"/>
      </sharedItems>
    </cacheField>
    <cacheField name="EventName" numFmtId="164">
      <sharedItems containsBlank="1" count="11">
        <s v="FSA"/>
        <s v="Bruce Kneale"/>
        <s v="Kinglsey B Thomsen"/>
        <s v="Andrea Chaplin"/>
        <s v="Meredith Coleman"/>
        <s v="Robyn Chaplin"/>
        <s v="State Championship"/>
        <s v="Future Champions Cup"/>
        <s v="Kingsley B Thomsen"/>
        <m/>
        <s v="Kingsley B Thompsen" u="1"/>
      </sharedItems>
    </cacheField>
    <cacheField name="AgeGroup" numFmtId="0">
      <sharedItems containsBlank="1" count="21">
        <s v="Open-A"/>
        <s v="Veteran"/>
        <s v="U15"/>
        <s v="Cadet-B"/>
        <s v="Cadet-A"/>
        <s v="Junior Teams"/>
        <s v="Open-B"/>
        <s v="U11"/>
        <s v="U13"/>
        <s v="U23"/>
        <s v="Open-A Team"/>
        <s v="U9"/>
        <m/>
        <s v="U17" u="1"/>
        <s v="Youth Open-B" u="1"/>
        <s v="Open Team" u="1"/>
        <s v="U20" u="1"/>
        <s v="Open" u="1"/>
        <s v="Intermediate" u="1"/>
        <s v="Youth Intermediate" u="1"/>
        <s v="Novice" u="1"/>
      </sharedItems>
    </cacheField>
    <cacheField name="Weapon" numFmtId="0">
      <sharedItems containsBlank="1" count="4">
        <s v="Epee"/>
        <s v="Foil"/>
        <s v="Sabre"/>
        <m/>
      </sharedItems>
    </cacheField>
    <cacheField name="DOB" numFmtId="14">
      <sharedItems containsDate="1" containsMixedTypes="1" minDate="1899-12-30T00:00:00" maxDate="2010-05-29T00:00:00"/>
    </cacheField>
    <cacheField name="Gender" numFmtId="0">
      <sharedItems containsMixedTypes="1" containsNumber="1" containsInteger="1" minValue="0" maxValue="0" count="4">
        <s v="Mens"/>
        <s v="Womens"/>
        <e v="#N/A"/>
        <n v="0"/>
      </sharedItems>
    </cacheField>
    <cacheField name="Club" numFmtId="14">
      <sharedItems containsDate="1" containsMixedTypes="1" minDate="1899-12-30T00:00:00" maxDate="1899-12-31T00:00:00" count="9">
        <s v="ASC"/>
        <s v="IND"/>
        <s v="CSFC"/>
        <s v="AHFC"/>
        <s v="AUFC"/>
        <s v="TPFC"/>
        <e v="#N/A"/>
        <s v="VIC"/>
        <d v="1899-12-30T00:00:00"/>
      </sharedItems>
    </cacheField>
    <cacheField name="Country" numFmtId="14">
      <sharedItems containsDate="1" containsMixedTypes="1" minDate="1899-12-30T00:00:00" maxDate="1899-12-31T00:00:00"/>
    </cacheField>
    <cacheField name="CalculatedAge" numFmtId="1">
      <sharedItems containsMixedTypes="1" containsNumber="1" containsInteger="1" minValue="7" maxValue="118"/>
    </cacheField>
    <cacheField name="Named" numFmtId="0">
      <sharedItems containsSemiMixedTypes="0" containsString="0" containsNumber="1" containsInteger="1" minValue="0" maxValue="1"/>
    </cacheField>
    <cacheField name="Points" numFmtId="0">
      <sharedItems containsMixedTypes="1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0">
  <r>
    <x v="0"/>
    <x v="0"/>
    <n v="1"/>
    <x v="0"/>
    <x v="0"/>
    <x v="0"/>
    <x v="0"/>
    <d v="1995-09-02T00:00:00"/>
    <x v="0"/>
    <x v="0"/>
    <s v="AUS"/>
    <n v="22"/>
    <n v="0"/>
    <n v="10"/>
  </r>
  <r>
    <x v="1"/>
    <x v="1"/>
    <n v="2"/>
    <x v="0"/>
    <x v="0"/>
    <x v="0"/>
    <x v="0"/>
    <d v="1987-01-03T00:00:00"/>
    <x v="0"/>
    <x v="0"/>
    <s v="AUS"/>
    <n v="31"/>
    <n v="0"/>
    <n v="9"/>
  </r>
  <r>
    <x v="2"/>
    <x v="2"/>
    <n v="3"/>
    <x v="0"/>
    <x v="0"/>
    <x v="0"/>
    <x v="0"/>
    <d v="1999-07-03T00:00:00"/>
    <x v="0"/>
    <x v="0"/>
    <s v="AUS"/>
    <n v="18"/>
    <n v="0"/>
    <n v="8"/>
  </r>
  <r>
    <x v="3"/>
    <x v="3"/>
    <n v="3"/>
    <x v="0"/>
    <x v="0"/>
    <x v="0"/>
    <x v="0"/>
    <d v="1985-12-18T00:00:00"/>
    <x v="0"/>
    <x v="0"/>
    <s v="AUS"/>
    <n v="32"/>
    <n v="0"/>
    <n v="8"/>
  </r>
  <r>
    <x v="4"/>
    <x v="4"/>
    <n v="5"/>
    <x v="0"/>
    <x v="0"/>
    <x v="0"/>
    <x v="0"/>
    <d v="1994-06-27T00:00:00"/>
    <x v="0"/>
    <x v="1"/>
    <s v="HKG"/>
    <n v="23"/>
    <n v="0"/>
    <n v="6"/>
  </r>
  <r>
    <x v="5"/>
    <x v="5"/>
    <n v="6"/>
    <x v="0"/>
    <x v="0"/>
    <x v="0"/>
    <x v="0"/>
    <d v="1973-06-03T00:00:00"/>
    <x v="0"/>
    <x v="2"/>
    <s v="AUS"/>
    <n v="44"/>
    <n v="0"/>
    <n v="5"/>
  </r>
  <r>
    <x v="6"/>
    <x v="6"/>
    <n v="7"/>
    <x v="0"/>
    <x v="0"/>
    <x v="0"/>
    <x v="0"/>
    <d v="1976-11-03T00:00:00"/>
    <x v="0"/>
    <x v="3"/>
    <s v="AUS"/>
    <n v="41"/>
    <n v="0"/>
    <n v="4"/>
  </r>
  <r>
    <x v="7"/>
    <x v="7"/>
    <n v="8"/>
    <x v="0"/>
    <x v="0"/>
    <x v="0"/>
    <x v="0"/>
    <d v="2000-04-23T00:00:00"/>
    <x v="0"/>
    <x v="0"/>
    <s v="AUS"/>
    <n v="17"/>
    <n v="0"/>
    <n v="3"/>
  </r>
  <r>
    <x v="8"/>
    <x v="8"/>
    <n v="9"/>
    <x v="0"/>
    <x v="0"/>
    <x v="0"/>
    <x v="0"/>
    <d v="1953-07-15T00:00:00"/>
    <x v="0"/>
    <x v="0"/>
    <s v="AUS"/>
    <n v="64"/>
    <n v="0"/>
    <n v="2"/>
  </r>
  <r>
    <x v="9"/>
    <x v="9"/>
    <n v="10"/>
    <x v="0"/>
    <x v="0"/>
    <x v="0"/>
    <x v="0"/>
    <d v="1970-07-15T00:00:00"/>
    <x v="0"/>
    <x v="0"/>
    <s v="AUS"/>
    <n v="47"/>
    <n v="0"/>
    <n v="2"/>
  </r>
  <r>
    <x v="10"/>
    <x v="10"/>
    <n v="11"/>
    <x v="0"/>
    <x v="0"/>
    <x v="0"/>
    <x v="0"/>
    <d v="1973-03-24T00:00:00"/>
    <x v="0"/>
    <x v="0"/>
    <s v="AUS"/>
    <n v="44"/>
    <n v="0"/>
    <n v="2"/>
  </r>
  <r>
    <x v="11"/>
    <x v="11"/>
    <n v="12"/>
    <x v="0"/>
    <x v="0"/>
    <x v="0"/>
    <x v="0"/>
    <d v="1966-08-28T00:00:00"/>
    <x v="0"/>
    <x v="0"/>
    <s v="AUS"/>
    <n v="51"/>
    <n v="0"/>
    <n v="2"/>
  </r>
  <r>
    <x v="9"/>
    <x v="12"/>
    <n v="13"/>
    <x v="0"/>
    <x v="0"/>
    <x v="0"/>
    <x v="0"/>
    <d v="1999-05-14T00:00:00"/>
    <x v="0"/>
    <x v="0"/>
    <s v="AUS"/>
    <n v="18"/>
    <n v="0"/>
    <n v="2"/>
  </r>
  <r>
    <x v="12"/>
    <x v="13"/>
    <n v="14"/>
    <x v="0"/>
    <x v="0"/>
    <x v="0"/>
    <x v="0"/>
    <d v="2002-02-16T00:00:00"/>
    <x v="0"/>
    <x v="0"/>
    <s v="AUS"/>
    <n v="15"/>
    <n v="0"/>
    <n v="2"/>
  </r>
  <r>
    <x v="13"/>
    <x v="14"/>
    <n v="15"/>
    <x v="0"/>
    <x v="0"/>
    <x v="0"/>
    <x v="0"/>
    <d v="2002-10-27T00:00:00"/>
    <x v="0"/>
    <x v="0"/>
    <s v="AUS"/>
    <n v="15"/>
    <n v="0"/>
    <n v="2"/>
  </r>
  <r>
    <x v="14"/>
    <x v="15"/>
    <n v="16"/>
    <x v="0"/>
    <x v="0"/>
    <x v="0"/>
    <x v="0"/>
    <d v="1979-03-30T00:00:00"/>
    <x v="0"/>
    <x v="3"/>
    <s v="AUS"/>
    <n v="38"/>
    <n v="0"/>
    <n v="2"/>
  </r>
  <r>
    <x v="15"/>
    <x v="16"/>
    <n v="17"/>
    <x v="0"/>
    <x v="0"/>
    <x v="0"/>
    <x v="0"/>
    <d v="1968-11-13T00:00:00"/>
    <x v="0"/>
    <x v="0"/>
    <s v="AUS"/>
    <n v="49"/>
    <n v="0"/>
    <n v="1"/>
  </r>
  <r>
    <x v="13"/>
    <x v="17"/>
    <n v="18"/>
    <x v="0"/>
    <x v="0"/>
    <x v="0"/>
    <x v="0"/>
    <d v="2002-10-27T00:00:00"/>
    <x v="0"/>
    <x v="0"/>
    <s v="AUS"/>
    <n v="15"/>
    <n v="0"/>
    <n v="1"/>
  </r>
  <r>
    <x v="16"/>
    <x v="18"/>
    <n v="19"/>
    <x v="0"/>
    <x v="0"/>
    <x v="0"/>
    <x v="0"/>
    <d v="2002-04-02T00:00:00"/>
    <x v="0"/>
    <x v="0"/>
    <s v="AUS"/>
    <n v="15"/>
    <n v="0"/>
    <n v="1"/>
  </r>
  <r>
    <x v="17"/>
    <x v="19"/>
    <n v="1"/>
    <x v="0"/>
    <x v="0"/>
    <x v="0"/>
    <x v="0"/>
    <d v="1999-11-04T00:00:00"/>
    <x v="1"/>
    <x v="0"/>
    <s v="AUS"/>
    <n v="18"/>
    <n v="0"/>
    <n v="10"/>
  </r>
  <r>
    <x v="18"/>
    <x v="20"/>
    <n v="2"/>
    <x v="0"/>
    <x v="0"/>
    <x v="0"/>
    <x v="0"/>
    <d v="1988-11-12T00:00:00"/>
    <x v="1"/>
    <x v="0"/>
    <s v="AUS"/>
    <n v="29"/>
    <n v="0"/>
    <n v="9"/>
  </r>
  <r>
    <x v="5"/>
    <x v="21"/>
    <n v="3"/>
    <x v="0"/>
    <x v="0"/>
    <x v="0"/>
    <x v="0"/>
    <d v="1975-09-03T00:00:00"/>
    <x v="1"/>
    <x v="2"/>
    <s v="AUS"/>
    <n v="42"/>
    <n v="0"/>
    <n v="8"/>
  </r>
  <r>
    <x v="15"/>
    <x v="22"/>
    <n v="3"/>
    <x v="0"/>
    <x v="0"/>
    <x v="0"/>
    <x v="0"/>
    <d v="2002-03-11T00:00:00"/>
    <x v="1"/>
    <x v="0"/>
    <s v="AUS"/>
    <n v="15"/>
    <n v="0"/>
    <n v="8"/>
  </r>
  <r>
    <x v="19"/>
    <x v="23"/>
    <n v="5"/>
    <x v="0"/>
    <x v="0"/>
    <x v="0"/>
    <x v="0"/>
    <d v="1958-05-12T00:00:00"/>
    <x v="1"/>
    <x v="0"/>
    <s v="AUS"/>
    <n v="59"/>
    <n v="0"/>
    <n v="6"/>
  </r>
  <r>
    <x v="5"/>
    <x v="24"/>
    <n v="1"/>
    <x v="0"/>
    <x v="0"/>
    <x v="0"/>
    <x v="1"/>
    <d v="2000-09-01T00:00:00"/>
    <x v="0"/>
    <x v="2"/>
    <s v="AUS"/>
    <n v="17"/>
    <n v="0"/>
    <n v="10"/>
  </r>
  <r>
    <x v="2"/>
    <x v="2"/>
    <n v="2"/>
    <x v="0"/>
    <x v="0"/>
    <x v="0"/>
    <x v="1"/>
    <d v="1999-07-03T00:00:00"/>
    <x v="0"/>
    <x v="0"/>
    <s v="AUS"/>
    <n v="18"/>
    <n v="0"/>
    <n v="9"/>
  </r>
  <r>
    <x v="20"/>
    <x v="25"/>
    <n v="3"/>
    <x v="0"/>
    <x v="0"/>
    <x v="0"/>
    <x v="1"/>
    <d v="1993-10-14T00:00:00"/>
    <x v="0"/>
    <x v="0"/>
    <s v="AUS"/>
    <n v="24"/>
    <n v="0"/>
    <n v="8"/>
  </r>
  <r>
    <x v="21"/>
    <x v="26"/>
    <n v="3"/>
    <x v="0"/>
    <x v="0"/>
    <x v="0"/>
    <x v="1"/>
    <d v="1998-06-25T00:00:00"/>
    <x v="0"/>
    <x v="0"/>
    <s v="AUS"/>
    <n v="19"/>
    <n v="0"/>
    <n v="8"/>
  </r>
  <r>
    <x v="13"/>
    <x v="17"/>
    <n v="5"/>
    <x v="0"/>
    <x v="0"/>
    <x v="0"/>
    <x v="1"/>
    <d v="2002-10-27T00:00:00"/>
    <x v="0"/>
    <x v="0"/>
    <s v="AUS"/>
    <n v="15"/>
    <n v="0"/>
    <n v="6"/>
  </r>
  <r>
    <x v="22"/>
    <x v="27"/>
    <n v="6"/>
    <x v="0"/>
    <x v="0"/>
    <x v="0"/>
    <x v="1"/>
    <d v="2001-11-06T00:00:00"/>
    <x v="1"/>
    <x v="0"/>
    <s v="AUS"/>
    <n v="16"/>
    <n v="0"/>
    <n v="5"/>
  </r>
  <r>
    <x v="23"/>
    <x v="28"/>
    <n v="1"/>
    <x v="0"/>
    <x v="0"/>
    <x v="0"/>
    <x v="2"/>
    <d v="1996-10-17T00:00:00"/>
    <x v="0"/>
    <x v="2"/>
    <s v="AUS"/>
    <n v="21"/>
    <n v="0"/>
    <n v="10"/>
  </r>
  <r>
    <x v="12"/>
    <x v="18"/>
    <n v="2"/>
    <x v="0"/>
    <x v="0"/>
    <x v="0"/>
    <x v="2"/>
    <d v="2003-09-19T00:00:00"/>
    <x v="0"/>
    <x v="0"/>
    <s v="AUS"/>
    <n v="14"/>
    <n v="0"/>
    <n v="9"/>
  </r>
  <r>
    <x v="24"/>
    <x v="29"/>
    <n v="3"/>
    <x v="0"/>
    <x v="0"/>
    <x v="0"/>
    <x v="2"/>
    <d v="1980-10-20T00:00:00"/>
    <x v="0"/>
    <x v="2"/>
    <s v="AUS"/>
    <n v="37"/>
    <n v="0"/>
    <n v="8"/>
  </r>
  <r>
    <x v="25"/>
    <x v="30"/>
    <n v="3"/>
    <x v="0"/>
    <x v="0"/>
    <x v="0"/>
    <x v="2"/>
    <d v="1964-09-10T00:00:00"/>
    <x v="0"/>
    <x v="2"/>
    <s v="AUS"/>
    <n v="53"/>
    <n v="0"/>
    <n v="8"/>
  </r>
  <r>
    <x v="26"/>
    <x v="31"/>
    <n v="5"/>
    <x v="0"/>
    <x v="0"/>
    <x v="0"/>
    <x v="2"/>
    <d v="1963-07-14T00:00:00"/>
    <x v="0"/>
    <x v="4"/>
    <s v="AUS"/>
    <n v="54"/>
    <n v="0"/>
    <n v="6"/>
  </r>
  <r>
    <x v="27"/>
    <x v="2"/>
    <n v="7"/>
    <x v="0"/>
    <x v="0"/>
    <x v="0"/>
    <x v="2"/>
    <d v="2002-09-29T00:00:00"/>
    <x v="0"/>
    <x v="0"/>
    <s v="AUS"/>
    <n v="15"/>
    <n v="0"/>
    <n v="4"/>
  </r>
  <r>
    <x v="28"/>
    <x v="32"/>
    <n v="8"/>
    <x v="0"/>
    <x v="0"/>
    <x v="0"/>
    <x v="2"/>
    <d v="2002-12-13T00:00:00"/>
    <x v="0"/>
    <x v="0"/>
    <s v="AUS"/>
    <n v="15"/>
    <n v="0"/>
    <n v="3"/>
  </r>
  <r>
    <x v="29"/>
    <x v="33"/>
    <n v="6"/>
    <x v="0"/>
    <x v="0"/>
    <x v="0"/>
    <x v="2"/>
    <d v="1994-10-14T00:00:00"/>
    <x v="1"/>
    <x v="2"/>
    <s v="AUS"/>
    <n v="23"/>
    <n v="0"/>
    <n v="5"/>
  </r>
  <r>
    <x v="6"/>
    <x v="6"/>
    <n v="1"/>
    <x v="0"/>
    <x v="0"/>
    <x v="1"/>
    <x v="0"/>
    <d v="1976-11-03T00:00:00"/>
    <x v="0"/>
    <x v="3"/>
    <s v="AUS"/>
    <n v="41"/>
    <n v="0"/>
    <n v="10"/>
  </r>
  <r>
    <x v="8"/>
    <x v="8"/>
    <n v="2"/>
    <x v="0"/>
    <x v="0"/>
    <x v="1"/>
    <x v="0"/>
    <d v="1953-07-15T00:00:00"/>
    <x v="0"/>
    <x v="0"/>
    <s v="AUS"/>
    <n v="64"/>
    <n v="0"/>
    <n v="9"/>
  </r>
  <r>
    <x v="11"/>
    <x v="11"/>
    <n v="3"/>
    <x v="0"/>
    <x v="0"/>
    <x v="1"/>
    <x v="0"/>
    <d v="1966-08-28T00:00:00"/>
    <x v="0"/>
    <x v="0"/>
    <s v="AUS"/>
    <n v="51"/>
    <n v="0"/>
    <n v="8"/>
  </r>
  <r>
    <x v="5"/>
    <x v="5"/>
    <n v="3"/>
    <x v="0"/>
    <x v="0"/>
    <x v="1"/>
    <x v="0"/>
    <d v="1973-06-03T00:00:00"/>
    <x v="0"/>
    <x v="2"/>
    <s v="AUS"/>
    <n v="44"/>
    <n v="0"/>
    <n v="8"/>
  </r>
  <r>
    <x v="9"/>
    <x v="9"/>
    <n v="5"/>
    <x v="0"/>
    <x v="0"/>
    <x v="1"/>
    <x v="0"/>
    <d v="1970-07-15T00:00:00"/>
    <x v="0"/>
    <x v="0"/>
    <s v="AUS"/>
    <n v="47"/>
    <n v="0"/>
    <n v="6"/>
  </r>
  <r>
    <x v="25"/>
    <x v="30"/>
    <n v="6"/>
    <x v="0"/>
    <x v="0"/>
    <x v="1"/>
    <x v="0"/>
    <d v="1964-09-10T00:00:00"/>
    <x v="0"/>
    <x v="2"/>
    <s v="AUS"/>
    <n v="53"/>
    <n v="0"/>
    <n v="5"/>
  </r>
  <r>
    <x v="10"/>
    <x v="10"/>
    <n v="7"/>
    <x v="0"/>
    <x v="0"/>
    <x v="1"/>
    <x v="0"/>
    <d v="1973-03-24T00:00:00"/>
    <x v="0"/>
    <x v="0"/>
    <s v="AUS"/>
    <n v="44"/>
    <n v="0"/>
    <n v="4"/>
  </r>
  <r>
    <x v="15"/>
    <x v="16"/>
    <n v="8"/>
    <x v="0"/>
    <x v="0"/>
    <x v="1"/>
    <x v="0"/>
    <d v="1968-11-13T00:00:00"/>
    <x v="0"/>
    <x v="0"/>
    <s v="AUS"/>
    <n v="49"/>
    <n v="0"/>
    <n v="3"/>
  </r>
  <r>
    <x v="5"/>
    <x v="21"/>
    <n v="1"/>
    <x v="0"/>
    <x v="0"/>
    <x v="1"/>
    <x v="0"/>
    <d v="1975-09-03T00:00:00"/>
    <x v="1"/>
    <x v="2"/>
    <s v="AUS"/>
    <n v="42"/>
    <n v="0"/>
    <n v="10"/>
  </r>
  <r>
    <x v="19"/>
    <x v="23"/>
    <n v="2"/>
    <x v="0"/>
    <x v="0"/>
    <x v="1"/>
    <x v="0"/>
    <d v="1958-05-12T00:00:00"/>
    <x v="1"/>
    <x v="0"/>
    <s v="AUS"/>
    <n v="59"/>
    <n v="0"/>
    <n v="9"/>
  </r>
  <r>
    <x v="13"/>
    <x v="17"/>
    <n v="1"/>
    <x v="1"/>
    <x v="0"/>
    <x v="2"/>
    <x v="1"/>
    <d v="2002-10-27T00:00:00"/>
    <x v="0"/>
    <x v="0"/>
    <s v="AUS"/>
    <n v="15"/>
    <n v="0"/>
    <n v="10"/>
  </r>
  <r>
    <x v="12"/>
    <x v="13"/>
    <n v="2"/>
    <x v="1"/>
    <x v="0"/>
    <x v="2"/>
    <x v="1"/>
    <d v="2002-02-16T00:00:00"/>
    <x v="0"/>
    <x v="0"/>
    <s v="AUS"/>
    <n v="15"/>
    <n v="0"/>
    <n v="9"/>
  </r>
  <r>
    <x v="16"/>
    <x v="18"/>
    <n v="3"/>
    <x v="1"/>
    <x v="0"/>
    <x v="2"/>
    <x v="1"/>
    <d v="2002-04-02T00:00:00"/>
    <x v="0"/>
    <x v="0"/>
    <s v="AUS"/>
    <n v="15"/>
    <n v="0"/>
    <n v="8"/>
  </r>
  <r>
    <x v="30"/>
    <x v="34"/>
    <n v="3"/>
    <x v="1"/>
    <x v="0"/>
    <x v="2"/>
    <x v="1"/>
    <d v="2003-08-28T00:00:00"/>
    <x v="0"/>
    <x v="0"/>
    <s v="AUS"/>
    <n v="14"/>
    <n v="0"/>
    <n v="8"/>
  </r>
  <r>
    <x v="31"/>
    <x v="35"/>
    <n v="5"/>
    <x v="1"/>
    <x v="0"/>
    <x v="2"/>
    <x v="1"/>
    <d v="2002-10-26T00:00:00"/>
    <x v="0"/>
    <x v="0"/>
    <s v="AUS"/>
    <n v="15"/>
    <n v="0"/>
    <n v="6"/>
  </r>
  <r>
    <x v="5"/>
    <x v="24"/>
    <n v="1"/>
    <x v="1"/>
    <x v="0"/>
    <x v="3"/>
    <x v="1"/>
    <d v="2000-09-01T00:00:00"/>
    <x v="0"/>
    <x v="2"/>
    <s v="AUS"/>
    <n v="17"/>
    <n v="0"/>
    <n v="10"/>
  </r>
  <r>
    <x v="13"/>
    <x v="17"/>
    <n v="3"/>
    <x v="1"/>
    <x v="0"/>
    <x v="3"/>
    <x v="1"/>
    <d v="2002-10-27T00:00:00"/>
    <x v="0"/>
    <x v="0"/>
    <s v="AUS"/>
    <n v="15"/>
    <n v="0"/>
    <n v="8"/>
  </r>
  <r>
    <x v="30"/>
    <x v="34"/>
    <n v="5"/>
    <x v="1"/>
    <x v="0"/>
    <x v="3"/>
    <x v="1"/>
    <d v="2003-08-28T00:00:00"/>
    <x v="0"/>
    <x v="0"/>
    <s v="AUS"/>
    <n v="14"/>
    <n v="0"/>
    <n v="6"/>
  </r>
  <r>
    <x v="16"/>
    <x v="18"/>
    <n v="7"/>
    <x v="1"/>
    <x v="0"/>
    <x v="3"/>
    <x v="1"/>
    <d v="2002-04-02T00:00:00"/>
    <x v="0"/>
    <x v="0"/>
    <s v="AUS"/>
    <n v="15"/>
    <n v="0"/>
    <n v="4"/>
  </r>
  <r>
    <x v="32"/>
    <x v="36"/>
    <n v="8"/>
    <x v="1"/>
    <x v="0"/>
    <x v="3"/>
    <x v="1"/>
    <d v="2001-04-19T00:00:00"/>
    <x v="0"/>
    <x v="5"/>
    <s v="AUS"/>
    <n v="16"/>
    <n v="0"/>
    <n v="3"/>
  </r>
  <r>
    <x v="31"/>
    <x v="35"/>
    <n v="9"/>
    <x v="1"/>
    <x v="0"/>
    <x v="3"/>
    <x v="1"/>
    <d v="2002-10-26T00:00:00"/>
    <x v="0"/>
    <x v="0"/>
    <s v="AUS"/>
    <n v="15"/>
    <n v="0"/>
    <n v="2"/>
  </r>
  <r>
    <x v="22"/>
    <x v="27"/>
    <n v="6"/>
    <x v="1"/>
    <x v="0"/>
    <x v="3"/>
    <x v="1"/>
    <d v="2001-11-06T00:00:00"/>
    <x v="1"/>
    <x v="0"/>
    <s v="AUS"/>
    <n v="16"/>
    <n v="0"/>
    <n v="5"/>
  </r>
  <r>
    <x v="5"/>
    <x v="24"/>
    <n v="1"/>
    <x v="1"/>
    <x v="0"/>
    <x v="4"/>
    <x v="1"/>
    <d v="2000-09-01T00:00:00"/>
    <x v="0"/>
    <x v="2"/>
    <s v="AUS"/>
    <n v="17"/>
    <n v="0"/>
    <n v="10"/>
  </r>
  <r>
    <x v="2"/>
    <x v="2"/>
    <n v="2"/>
    <x v="1"/>
    <x v="0"/>
    <x v="4"/>
    <x v="1"/>
    <d v="1999-07-03T00:00:00"/>
    <x v="0"/>
    <x v="0"/>
    <s v="AUS"/>
    <n v="18"/>
    <n v="0"/>
    <n v="9"/>
  </r>
  <r>
    <x v="13"/>
    <x v="17"/>
    <n v="3"/>
    <x v="1"/>
    <x v="0"/>
    <x v="4"/>
    <x v="1"/>
    <d v="2002-10-27T00:00:00"/>
    <x v="0"/>
    <x v="0"/>
    <s v="AUS"/>
    <n v="15"/>
    <n v="0"/>
    <n v="8"/>
  </r>
  <r>
    <x v="21"/>
    <x v="26"/>
    <n v="3"/>
    <x v="1"/>
    <x v="0"/>
    <x v="4"/>
    <x v="1"/>
    <d v="1998-06-25T00:00:00"/>
    <x v="0"/>
    <x v="0"/>
    <s v="AUS"/>
    <n v="19"/>
    <n v="0"/>
    <n v="8"/>
  </r>
  <r>
    <x v="30"/>
    <x v="34"/>
    <n v="5"/>
    <x v="1"/>
    <x v="0"/>
    <x v="4"/>
    <x v="1"/>
    <d v="2003-08-28T00:00:00"/>
    <x v="0"/>
    <x v="0"/>
    <s v="AUS"/>
    <n v="14"/>
    <n v="0"/>
    <n v="6"/>
  </r>
  <r>
    <x v="16"/>
    <x v="18"/>
    <n v="7"/>
    <x v="1"/>
    <x v="0"/>
    <x v="4"/>
    <x v="1"/>
    <d v="2002-04-02T00:00:00"/>
    <x v="0"/>
    <x v="0"/>
    <s v="AUS"/>
    <n v="15"/>
    <n v="0"/>
    <n v="4"/>
  </r>
  <r>
    <x v="32"/>
    <x v="36"/>
    <n v="8"/>
    <x v="1"/>
    <x v="0"/>
    <x v="4"/>
    <x v="1"/>
    <d v="2001-04-19T00:00:00"/>
    <x v="0"/>
    <x v="5"/>
    <s v="AUS"/>
    <n v="16"/>
    <n v="0"/>
    <n v="3"/>
  </r>
  <r>
    <x v="31"/>
    <x v="35"/>
    <n v="9"/>
    <x v="1"/>
    <x v="0"/>
    <x v="4"/>
    <x v="1"/>
    <d v="2002-10-26T00:00:00"/>
    <x v="0"/>
    <x v="0"/>
    <s v="AUS"/>
    <n v="15"/>
    <n v="0"/>
    <n v="2"/>
  </r>
  <r>
    <x v="22"/>
    <x v="27"/>
    <n v="6"/>
    <x v="1"/>
    <x v="0"/>
    <x v="4"/>
    <x v="1"/>
    <d v="2001-11-06T00:00:00"/>
    <x v="1"/>
    <x v="0"/>
    <s v="AUS"/>
    <n v="16"/>
    <n v="0"/>
    <n v="5"/>
  </r>
  <r>
    <x v="33"/>
    <x v="37"/>
    <n v="1"/>
    <x v="2"/>
    <x v="0"/>
    <x v="5"/>
    <x v="0"/>
    <e v="#N/A"/>
    <x v="2"/>
    <x v="6"/>
    <e v="#N/A"/>
    <e v="#N/A"/>
    <n v="0"/>
    <n v="10"/>
  </r>
  <r>
    <x v="34"/>
    <x v="37"/>
    <n v="2"/>
    <x v="2"/>
    <x v="0"/>
    <x v="5"/>
    <x v="0"/>
    <e v="#N/A"/>
    <x v="2"/>
    <x v="6"/>
    <e v="#N/A"/>
    <e v="#N/A"/>
    <n v="0"/>
    <n v="9"/>
  </r>
  <r>
    <x v="35"/>
    <x v="37"/>
    <n v="3"/>
    <x v="2"/>
    <x v="0"/>
    <x v="5"/>
    <x v="0"/>
    <e v="#N/A"/>
    <x v="2"/>
    <x v="6"/>
    <e v="#N/A"/>
    <e v="#N/A"/>
    <n v="0"/>
    <n v="8"/>
  </r>
  <r>
    <x v="36"/>
    <x v="37"/>
    <n v="1"/>
    <x v="2"/>
    <x v="0"/>
    <x v="5"/>
    <x v="1"/>
    <e v="#N/A"/>
    <x v="2"/>
    <x v="6"/>
    <e v="#N/A"/>
    <e v="#N/A"/>
    <n v="0"/>
    <n v="10"/>
  </r>
  <r>
    <x v="35"/>
    <x v="37"/>
    <n v="2"/>
    <x v="2"/>
    <x v="0"/>
    <x v="5"/>
    <x v="1"/>
    <e v="#N/A"/>
    <x v="2"/>
    <x v="6"/>
    <e v="#N/A"/>
    <e v="#N/A"/>
    <n v="0"/>
    <n v="9"/>
  </r>
  <r>
    <x v="13"/>
    <x v="17"/>
    <n v="1"/>
    <x v="3"/>
    <x v="0"/>
    <x v="6"/>
    <x v="0"/>
    <d v="2002-10-27T00:00:00"/>
    <x v="0"/>
    <x v="0"/>
    <s v="AUS"/>
    <n v="15"/>
    <n v="0"/>
    <n v="10"/>
  </r>
  <r>
    <x v="12"/>
    <x v="13"/>
    <n v="2"/>
    <x v="3"/>
    <x v="0"/>
    <x v="6"/>
    <x v="0"/>
    <d v="2002-02-16T00:00:00"/>
    <x v="0"/>
    <x v="0"/>
    <s v="AUS"/>
    <n v="15"/>
    <n v="0"/>
    <n v="9"/>
  </r>
  <r>
    <x v="13"/>
    <x v="14"/>
    <n v="3"/>
    <x v="3"/>
    <x v="0"/>
    <x v="6"/>
    <x v="0"/>
    <d v="2002-10-27T00:00:00"/>
    <x v="0"/>
    <x v="0"/>
    <s v="AUS"/>
    <n v="15"/>
    <n v="0"/>
    <n v="8"/>
  </r>
  <r>
    <x v="15"/>
    <x v="16"/>
    <n v="3"/>
    <x v="3"/>
    <x v="0"/>
    <x v="6"/>
    <x v="0"/>
    <d v="1968-11-13T00:00:00"/>
    <x v="0"/>
    <x v="0"/>
    <s v="AUS"/>
    <n v="49"/>
    <n v="0"/>
    <n v="8"/>
  </r>
  <r>
    <x v="37"/>
    <x v="38"/>
    <n v="5"/>
    <x v="3"/>
    <x v="0"/>
    <x v="6"/>
    <x v="0"/>
    <d v="1968-09-22T00:00:00"/>
    <x v="0"/>
    <x v="2"/>
    <s v="AUS"/>
    <n v="49"/>
    <n v="0"/>
    <n v="6"/>
  </r>
  <r>
    <x v="16"/>
    <x v="18"/>
    <n v="6"/>
    <x v="3"/>
    <x v="0"/>
    <x v="6"/>
    <x v="0"/>
    <d v="2002-04-02T00:00:00"/>
    <x v="0"/>
    <x v="0"/>
    <s v="AUS"/>
    <n v="15"/>
    <n v="0"/>
    <n v="5"/>
  </r>
  <r>
    <x v="19"/>
    <x v="23"/>
    <n v="1"/>
    <x v="3"/>
    <x v="0"/>
    <x v="6"/>
    <x v="0"/>
    <d v="1958-05-12T00:00:00"/>
    <x v="1"/>
    <x v="0"/>
    <s v="AUS"/>
    <n v="59"/>
    <n v="0"/>
    <n v="10"/>
  </r>
  <r>
    <x v="8"/>
    <x v="39"/>
    <n v="2"/>
    <x v="3"/>
    <x v="0"/>
    <x v="6"/>
    <x v="0"/>
    <d v="1972-02-21T00:00:00"/>
    <x v="1"/>
    <x v="3"/>
    <s v="AUS"/>
    <n v="45"/>
    <n v="0"/>
    <n v="9"/>
  </r>
  <r>
    <x v="38"/>
    <x v="40"/>
    <n v="3"/>
    <x v="3"/>
    <x v="0"/>
    <x v="6"/>
    <x v="0"/>
    <d v="2005-03-05T00:00:00"/>
    <x v="1"/>
    <x v="0"/>
    <s v="AUS"/>
    <n v="12"/>
    <n v="0"/>
    <n v="8"/>
  </r>
  <r>
    <x v="39"/>
    <x v="41"/>
    <n v="3"/>
    <x v="3"/>
    <x v="0"/>
    <x v="6"/>
    <x v="0"/>
    <d v="1983-12-08T00:00:00"/>
    <x v="1"/>
    <x v="3"/>
    <s v="AUS"/>
    <n v="34"/>
    <n v="0"/>
    <n v="8"/>
  </r>
  <r>
    <x v="13"/>
    <x v="17"/>
    <n v="1"/>
    <x v="3"/>
    <x v="0"/>
    <x v="6"/>
    <x v="1"/>
    <d v="2002-10-27T00:00:00"/>
    <x v="0"/>
    <x v="0"/>
    <s v="AUS"/>
    <n v="15"/>
    <n v="0"/>
    <n v="10"/>
  </r>
  <r>
    <x v="40"/>
    <x v="42"/>
    <n v="2"/>
    <x v="3"/>
    <x v="0"/>
    <x v="6"/>
    <x v="1"/>
    <d v="1978-11-02T00:00:00"/>
    <x v="0"/>
    <x v="2"/>
    <s v="AUS"/>
    <n v="39"/>
    <n v="0"/>
    <n v="9"/>
  </r>
  <r>
    <x v="13"/>
    <x v="14"/>
    <n v="3"/>
    <x v="3"/>
    <x v="0"/>
    <x v="6"/>
    <x v="1"/>
    <d v="2002-10-27T00:00:00"/>
    <x v="0"/>
    <x v="0"/>
    <s v="AUS"/>
    <n v="15"/>
    <n v="0"/>
    <n v="8"/>
  </r>
  <r>
    <x v="41"/>
    <x v="11"/>
    <n v="3"/>
    <x v="3"/>
    <x v="0"/>
    <x v="6"/>
    <x v="1"/>
    <d v="1990-06-02T00:00:00"/>
    <x v="0"/>
    <x v="4"/>
    <s v="AUS"/>
    <n v="27"/>
    <n v="0"/>
    <n v="8"/>
  </r>
  <r>
    <x v="42"/>
    <x v="11"/>
    <n v="5"/>
    <x v="3"/>
    <x v="0"/>
    <x v="6"/>
    <x v="1"/>
    <d v="1995-06-09T00:00:00"/>
    <x v="0"/>
    <x v="4"/>
    <s v="AUS"/>
    <n v="22"/>
    <n v="0"/>
    <n v="6"/>
  </r>
  <r>
    <x v="43"/>
    <x v="43"/>
    <n v="6"/>
    <x v="3"/>
    <x v="0"/>
    <x v="6"/>
    <x v="1"/>
    <d v="1999-06-21T00:00:00"/>
    <x v="0"/>
    <x v="0"/>
    <s v="AUS"/>
    <n v="18"/>
    <n v="0"/>
    <n v="5"/>
  </r>
  <r>
    <x v="44"/>
    <x v="44"/>
    <n v="1"/>
    <x v="3"/>
    <x v="0"/>
    <x v="7"/>
    <x v="1"/>
    <d v="2006-04-03T00:00:00"/>
    <x v="0"/>
    <x v="0"/>
    <s v="AUS"/>
    <n v="11"/>
    <n v="0"/>
    <n v="10"/>
  </r>
  <r>
    <x v="45"/>
    <x v="45"/>
    <n v="2"/>
    <x v="3"/>
    <x v="0"/>
    <x v="7"/>
    <x v="1"/>
    <d v="2006-11-30T00:00:00"/>
    <x v="0"/>
    <x v="3"/>
    <s v="AUS"/>
    <n v="11"/>
    <n v="0"/>
    <n v="9"/>
  </r>
  <r>
    <x v="5"/>
    <x v="46"/>
    <n v="3"/>
    <x v="3"/>
    <x v="0"/>
    <x v="7"/>
    <x v="1"/>
    <d v="2007-12-04T00:00:00"/>
    <x v="0"/>
    <x v="2"/>
    <s v="AUS"/>
    <n v="10"/>
    <n v="0"/>
    <n v="8"/>
  </r>
  <r>
    <x v="46"/>
    <x v="47"/>
    <n v="3"/>
    <x v="3"/>
    <x v="0"/>
    <x v="7"/>
    <x v="1"/>
    <d v="2006-05-12T00:00:00"/>
    <x v="0"/>
    <x v="0"/>
    <s v="AUS"/>
    <n v="11"/>
    <n v="0"/>
    <n v="8"/>
  </r>
  <r>
    <x v="6"/>
    <x v="48"/>
    <n v="5"/>
    <x v="3"/>
    <x v="0"/>
    <x v="7"/>
    <x v="1"/>
    <d v="2007-08-05T00:00:00"/>
    <x v="0"/>
    <x v="3"/>
    <s v="AUS"/>
    <n v="10"/>
    <n v="0"/>
    <n v="6"/>
  </r>
  <r>
    <x v="18"/>
    <x v="49"/>
    <n v="1"/>
    <x v="3"/>
    <x v="0"/>
    <x v="7"/>
    <x v="1"/>
    <d v="2007-02-15T00:00:00"/>
    <x v="1"/>
    <x v="3"/>
    <s v="AUS"/>
    <n v="10"/>
    <n v="0"/>
    <n v="10"/>
  </r>
  <r>
    <x v="47"/>
    <x v="50"/>
    <n v="2"/>
    <x v="3"/>
    <x v="0"/>
    <x v="7"/>
    <x v="1"/>
    <d v="2006-04-21T00:00:00"/>
    <x v="1"/>
    <x v="3"/>
    <s v="AUS"/>
    <n v="11"/>
    <n v="0"/>
    <n v="9"/>
  </r>
  <r>
    <x v="48"/>
    <x v="51"/>
    <n v="3"/>
    <x v="3"/>
    <x v="0"/>
    <x v="7"/>
    <x v="1"/>
    <d v="2006-03-12T00:00:00"/>
    <x v="1"/>
    <x v="5"/>
    <s v="AUS"/>
    <n v="11"/>
    <n v="0"/>
    <n v="8"/>
  </r>
  <r>
    <x v="49"/>
    <x v="52"/>
    <n v="2"/>
    <x v="3"/>
    <x v="0"/>
    <x v="8"/>
    <x v="1"/>
    <d v="2004-09-07T00:00:00"/>
    <x v="0"/>
    <x v="3"/>
    <s v="AUS"/>
    <n v="13"/>
    <n v="0"/>
    <n v="9"/>
  </r>
  <r>
    <x v="50"/>
    <x v="53"/>
    <n v="3"/>
    <x v="3"/>
    <x v="0"/>
    <x v="8"/>
    <x v="1"/>
    <d v="2004-11-07T00:00:00"/>
    <x v="0"/>
    <x v="3"/>
    <s v="AUS"/>
    <n v="13"/>
    <n v="0"/>
    <n v="8"/>
  </r>
  <r>
    <x v="18"/>
    <x v="44"/>
    <n v="3"/>
    <x v="3"/>
    <x v="0"/>
    <x v="8"/>
    <x v="1"/>
    <d v="2004-10-19T00:00:00"/>
    <x v="0"/>
    <x v="3"/>
    <s v="AUS"/>
    <n v="13"/>
    <n v="0"/>
    <n v="8"/>
  </r>
  <r>
    <x v="51"/>
    <x v="54"/>
    <n v="5"/>
    <x v="3"/>
    <x v="0"/>
    <x v="8"/>
    <x v="1"/>
    <d v="2004-02-16T00:00:00"/>
    <x v="0"/>
    <x v="0"/>
    <s v="AUS"/>
    <n v="13"/>
    <n v="0"/>
    <n v="6"/>
  </r>
  <r>
    <x v="52"/>
    <x v="55"/>
    <n v="6"/>
    <x v="3"/>
    <x v="0"/>
    <x v="8"/>
    <x v="1"/>
    <d v="2005-08-31T00:00:00"/>
    <x v="0"/>
    <x v="5"/>
    <s v="AUS"/>
    <n v="12"/>
    <n v="0"/>
    <n v="5"/>
  </r>
  <r>
    <x v="53"/>
    <x v="56"/>
    <n v="7"/>
    <x v="3"/>
    <x v="0"/>
    <x v="8"/>
    <x v="1"/>
    <d v="2004-09-06T00:00:00"/>
    <x v="0"/>
    <x v="3"/>
    <s v="AUS"/>
    <n v="13"/>
    <n v="0"/>
    <n v="4"/>
  </r>
  <r>
    <x v="44"/>
    <x v="44"/>
    <n v="8"/>
    <x v="3"/>
    <x v="0"/>
    <x v="8"/>
    <x v="1"/>
    <d v="2006-04-03T00:00:00"/>
    <x v="0"/>
    <x v="0"/>
    <s v="AUS"/>
    <n v="11"/>
    <n v="0"/>
    <n v="3"/>
  </r>
  <r>
    <x v="45"/>
    <x v="18"/>
    <n v="9"/>
    <x v="3"/>
    <x v="0"/>
    <x v="8"/>
    <x v="1"/>
    <d v="2005-06-13T00:00:00"/>
    <x v="0"/>
    <x v="3"/>
    <s v="AUS"/>
    <n v="12"/>
    <n v="0"/>
    <n v="2"/>
  </r>
  <r>
    <x v="54"/>
    <x v="2"/>
    <n v="10"/>
    <x v="3"/>
    <x v="0"/>
    <x v="8"/>
    <x v="1"/>
    <d v="2004-07-12T00:00:00"/>
    <x v="0"/>
    <x v="5"/>
    <s v="AUS"/>
    <n v="13"/>
    <n v="0"/>
    <n v="2"/>
  </r>
  <r>
    <x v="38"/>
    <x v="40"/>
    <n v="1"/>
    <x v="3"/>
    <x v="0"/>
    <x v="8"/>
    <x v="1"/>
    <d v="2005-03-05T00:00:00"/>
    <x v="1"/>
    <x v="0"/>
    <s v="AUS"/>
    <n v="12"/>
    <n v="0"/>
    <n v="10"/>
  </r>
  <r>
    <x v="3"/>
    <x v="3"/>
    <n v="1"/>
    <x v="4"/>
    <x v="1"/>
    <x v="0"/>
    <x v="0"/>
    <d v="1985-12-18T00:00:00"/>
    <x v="0"/>
    <x v="0"/>
    <s v="AUS"/>
    <n v="32"/>
    <n v="1"/>
    <n v="12"/>
  </r>
  <r>
    <x v="55"/>
    <x v="57"/>
    <n v="2"/>
    <x v="4"/>
    <x v="1"/>
    <x v="0"/>
    <x v="0"/>
    <d v="1972-09-11T00:00:00"/>
    <x v="0"/>
    <x v="0"/>
    <s v="AUS"/>
    <n v="45"/>
    <n v="1"/>
    <n v="11"/>
  </r>
  <r>
    <x v="2"/>
    <x v="2"/>
    <n v="3"/>
    <x v="4"/>
    <x v="1"/>
    <x v="0"/>
    <x v="0"/>
    <d v="1999-07-03T00:00:00"/>
    <x v="0"/>
    <x v="0"/>
    <s v="AUS"/>
    <n v="18"/>
    <n v="1"/>
    <n v="10"/>
  </r>
  <r>
    <x v="5"/>
    <x v="5"/>
    <n v="3"/>
    <x v="4"/>
    <x v="1"/>
    <x v="0"/>
    <x v="0"/>
    <d v="1973-06-03T00:00:00"/>
    <x v="0"/>
    <x v="2"/>
    <s v="AUS"/>
    <n v="44"/>
    <n v="1"/>
    <n v="10"/>
  </r>
  <r>
    <x v="6"/>
    <x v="6"/>
    <n v="5"/>
    <x v="4"/>
    <x v="1"/>
    <x v="0"/>
    <x v="0"/>
    <d v="1976-11-03T00:00:00"/>
    <x v="0"/>
    <x v="3"/>
    <s v="AUS"/>
    <n v="41"/>
    <n v="1"/>
    <n v="8"/>
  </r>
  <r>
    <x v="1"/>
    <x v="1"/>
    <n v="6"/>
    <x v="4"/>
    <x v="1"/>
    <x v="0"/>
    <x v="0"/>
    <d v="1987-01-03T00:00:00"/>
    <x v="0"/>
    <x v="0"/>
    <s v="AUS"/>
    <n v="31"/>
    <n v="1"/>
    <n v="7"/>
  </r>
  <r>
    <x v="7"/>
    <x v="7"/>
    <n v="7"/>
    <x v="4"/>
    <x v="1"/>
    <x v="0"/>
    <x v="0"/>
    <d v="2000-04-23T00:00:00"/>
    <x v="0"/>
    <x v="0"/>
    <s v="AUS"/>
    <n v="17"/>
    <n v="1"/>
    <n v="6"/>
  </r>
  <r>
    <x v="4"/>
    <x v="4"/>
    <n v="8"/>
    <x v="4"/>
    <x v="1"/>
    <x v="0"/>
    <x v="0"/>
    <d v="1994-06-27T00:00:00"/>
    <x v="0"/>
    <x v="1"/>
    <s v="HKG"/>
    <n v="23"/>
    <n v="1"/>
    <n v="5"/>
  </r>
  <r>
    <x v="8"/>
    <x v="8"/>
    <n v="9"/>
    <x v="4"/>
    <x v="1"/>
    <x v="0"/>
    <x v="0"/>
    <d v="1953-07-15T00:00:00"/>
    <x v="0"/>
    <x v="0"/>
    <s v="AUS"/>
    <n v="64"/>
    <n v="1"/>
    <n v="4"/>
  </r>
  <r>
    <x v="56"/>
    <x v="58"/>
    <n v="9"/>
    <x v="4"/>
    <x v="1"/>
    <x v="0"/>
    <x v="0"/>
    <d v="1972-04-21T00:00:00"/>
    <x v="0"/>
    <x v="0"/>
    <s v="AUS"/>
    <n v="45"/>
    <n v="1"/>
    <n v="4"/>
  </r>
  <r>
    <x v="57"/>
    <x v="59"/>
    <n v="11"/>
    <x v="4"/>
    <x v="1"/>
    <x v="0"/>
    <x v="0"/>
    <d v="2002-03-17T00:00:00"/>
    <x v="0"/>
    <x v="3"/>
    <s v="AUS"/>
    <n v="15"/>
    <n v="1"/>
    <n v="4"/>
  </r>
  <r>
    <x v="13"/>
    <x v="14"/>
    <n v="12"/>
    <x v="4"/>
    <x v="1"/>
    <x v="0"/>
    <x v="0"/>
    <d v="2002-10-27T00:00:00"/>
    <x v="0"/>
    <x v="0"/>
    <s v="AUS"/>
    <n v="15"/>
    <n v="1"/>
    <n v="4"/>
  </r>
  <r>
    <x v="12"/>
    <x v="13"/>
    <n v="13"/>
    <x v="4"/>
    <x v="1"/>
    <x v="0"/>
    <x v="0"/>
    <d v="2002-02-16T00:00:00"/>
    <x v="0"/>
    <x v="0"/>
    <s v="AUS"/>
    <n v="15"/>
    <n v="1"/>
    <n v="4"/>
  </r>
  <r>
    <x v="58"/>
    <x v="60"/>
    <n v="14"/>
    <x v="4"/>
    <x v="1"/>
    <x v="0"/>
    <x v="0"/>
    <d v="1999-01-01T00:00:00"/>
    <x v="0"/>
    <x v="0"/>
    <s v="AUS"/>
    <n v="19"/>
    <n v="1"/>
    <n v="4"/>
  </r>
  <r>
    <x v="13"/>
    <x v="17"/>
    <n v="15"/>
    <x v="4"/>
    <x v="1"/>
    <x v="0"/>
    <x v="0"/>
    <d v="2002-10-27T00:00:00"/>
    <x v="0"/>
    <x v="0"/>
    <s v="AUS"/>
    <n v="15"/>
    <n v="1"/>
    <n v="4"/>
  </r>
  <r>
    <x v="59"/>
    <x v="61"/>
    <n v="16"/>
    <x v="4"/>
    <x v="1"/>
    <x v="0"/>
    <x v="0"/>
    <d v="1970-09-30T00:00:00"/>
    <x v="0"/>
    <x v="3"/>
    <s v="AUS"/>
    <n v="47"/>
    <n v="1"/>
    <n v="4"/>
  </r>
  <r>
    <x v="15"/>
    <x v="16"/>
    <n v="17"/>
    <x v="4"/>
    <x v="1"/>
    <x v="0"/>
    <x v="0"/>
    <d v="1968-11-13T00:00:00"/>
    <x v="0"/>
    <x v="0"/>
    <s v="AUS"/>
    <n v="49"/>
    <n v="1"/>
    <n v="2"/>
  </r>
  <r>
    <x v="16"/>
    <x v="18"/>
    <n v="18"/>
    <x v="4"/>
    <x v="1"/>
    <x v="0"/>
    <x v="0"/>
    <d v="2002-04-02T00:00:00"/>
    <x v="0"/>
    <x v="0"/>
    <s v="AUS"/>
    <n v="15"/>
    <n v="1"/>
    <n v="2"/>
  </r>
  <r>
    <x v="38"/>
    <x v="52"/>
    <n v="19"/>
    <x v="4"/>
    <x v="1"/>
    <x v="0"/>
    <x v="0"/>
    <d v="2003-04-08T00:00:00"/>
    <x v="0"/>
    <x v="0"/>
    <s v="AUS"/>
    <n v="14"/>
    <n v="1"/>
    <n v="2"/>
  </r>
  <r>
    <x v="17"/>
    <x v="19"/>
    <n v="1"/>
    <x v="4"/>
    <x v="1"/>
    <x v="0"/>
    <x v="0"/>
    <d v="1999-11-04T00:00:00"/>
    <x v="1"/>
    <x v="0"/>
    <s v="AUS"/>
    <n v="18"/>
    <n v="1"/>
    <n v="12"/>
  </r>
  <r>
    <x v="5"/>
    <x v="21"/>
    <n v="2"/>
    <x v="4"/>
    <x v="1"/>
    <x v="0"/>
    <x v="0"/>
    <d v="1975-09-03T00:00:00"/>
    <x v="1"/>
    <x v="2"/>
    <s v="AUS"/>
    <n v="42"/>
    <n v="1"/>
    <n v="11"/>
  </r>
  <r>
    <x v="60"/>
    <x v="19"/>
    <n v="3"/>
    <x v="4"/>
    <x v="1"/>
    <x v="0"/>
    <x v="0"/>
    <d v="1965-01-10T00:00:00"/>
    <x v="1"/>
    <x v="0"/>
    <s v="AUS"/>
    <n v="53"/>
    <n v="1"/>
    <n v="10"/>
  </r>
  <r>
    <x v="15"/>
    <x v="22"/>
    <n v="3"/>
    <x v="4"/>
    <x v="1"/>
    <x v="0"/>
    <x v="0"/>
    <d v="2002-03-11T00:00:00"/>
    <x v="1"/>
    <x v="0"/>
    <s v="AUS"/>
    <n v="15"/>
    <n v="1"/>
    <n v="10"/>
  </r>
  <r>
    <x v="19"/>
    <x v="23"/>
    <n v="5"/>
    <x v="4"/>
    <x v="1"/>
    <x v="0"/>
    <x v="0"/>
    <d v="1958-05-12T00:00:00"/>
    <x v="1"/>
    <x v="0"/>
    <s v="AUS"/>
    <n v="59"/>
    <n v="1"/>
    <n v="8"/>
  </r>
  <r>
    <x v="39"/>
    <x v="41"/>
    <n v="6"/>
    <x v="4"/>
    <x v="1"/>
    <x v="0"/>
    <x v="0"/>
    <d v="1983-12-08T00:00:00"/>
    <x v="1"/>
    <x v="3"/>
    <s v="AUS"/>
    <n v="34"/>
    <n v="1"/>
    <n v="7"/>
  </r>
  <r>
    <x v="8"/>
    <x v="39"/>
    <n v="7"/>
    <x v="4"/>
    <x v="1"/>
    <x v="0"/>
    <x v="0"/>
    <d v="1972-02-21T00:00:00"/>
    <x v="1"/>
    <x v="3"/>
    <s v="AUS"/>
    <n v="45"/>
    <n v="1"/>
    <n v="6"/>
  </r>
  <r>
    <x v="38"/>
    <x v="40"/>
    <n v="8"/>
    <x v="4"/>
    <x v="1"/>
    <x v="0"/>
    <x v="0"/>
    <d v="2005-03-05T00:00:00"/>
    <x v="1"/>
    <x v="0"/>
    <s v="AUS"/>
    <n v="12"/>
    <n v="1"/>
    <n v="5"/>
  </r>
  <r>
    <x v="5"/>
    <x v="24"/>
    <n v="1"/>
    <x v="4"/>
    <x v="2"/>
    <x v="0"/>
    <x v="1"/>
    <d v="2000-09-01T00:00:00"/>
    <x v="0"/>
    <x v="2"/>
    <s v="AUS"/>
    <n v="17"/>
    <n v="1"/>
    <n v="12"/>
  </r>
  <r>
    <x v="2"/>
    <x v="2"/>
    <n v="2"/>
    <x v="4"/>
    <x v="2"/>
    <x v="0"/>
    <x v="1"/>
    <d v="1999-07-03T00:00:00"/>
    <x v="0"/>
    <x v="0"/>
    <s v="AUS"/>
    <n v="18"/>
    <n v="1"/>
    <n v="11"/>
  </r>
  <r>
    <x v="61"/>
    <x v="62"/>
    <n v="3"/>
    <x v="4"/>
    <x v="2"/>
    <x v="0"/>
    <x v="1"/>
    <d v="1960-04-27T00:00:00"/>
    <x v="0"/>
    <x v="4"/>
    <s v="AUS"/>
    <n v="57"/>
    <n v="1"/>
    <n v="10"/>
  </r>
  <r>
    <x v="4"/>
    <x v="4"/>
    <n v="3"/>
    <x v="4"/>
    <x v="2"/>
    <x v="0"/>
    <x v="1"/>
    <d v="1994-06-27T00:00:00"/>
    <x v="0"/>
    <x v="1"/>
    <s v="HKG"/>
    <n v="23"/>
    <n v="1"/>
    <n v="10"/>
  </r>
  <r>
    <x v="62"/>
    <x v="63"/>
    <n v="5"/>
    <x v="4"/>
    <x v="2"/>
    <x v="0"/>
    <x v="1"/>
    <d v="2003-08-20T00:00:00"/>
    <x v="0"/>
    <x v="0"/>
    <s v="AUS"/>
    <n v="14"/>
    <n v="1"/>
    <n v="8"/>
  </r>
  <r>
    <x v="13"/>
    <x v="17"/>
    <n v="6"/>
    <x v="4"/>
    <x v="2"/>
    <x v="0"/>
    <x v="1"/>
    <d v="2002-10-27T00:00:00"/>
    <x v="0"/>
    <x v="0"/>
    <s v="AUS"/>
    <n v="15"/>
    <n v="1"/>
    <n v="7"/>
  </r>
  <r>
    <x v="42"/>
    <x v="11"/>
    <n v="7"/>
    <x v="4"/>
    <x v="2"/>
    <x v="0"/>
    <x v="1"/>
    <d v="1995-06-09T00:00:00"/>
    <x v="0"/>
    <x v="4"/>
    <s v="AUS"/>
    <n v="22"/>
    <n v="1"/>
    <n v="6"/>
  </r>
  <r>
    <x v="21"/>
    <x v="26"/>
    <n v="8"/>
    <x v="4"/>
    <x v="2"/>
    <x v="0"/>
    <x v="1"/>
    <d v="1998-06-25T00:00:00"/>
    <x v="0"/>
    <x v="0"/>
    <s v="AUS"/>
    <n v="19"/>
    <n v="1"/>
    <n v="5"/>
  </r>
  <r>
    <x v="13"/>
    <x v="14"/>
    <n v="9"/>
    <x v="4"/>
    <x v="2"/>
    <x v="0"/>
    <x v="1"/>
    <d v="2002-10-27T00:00:00"/>
    <x v="0"/>
    <x v="0"/>
    <s v="AUS"/>
    <n v="15"/>
    <n v="1"/>
    <n v="4"/>
  </r>
  <r>
    <x v="38"/>
    <x v="52"/>
    <n v="10"/>
    <x v="4"/>
    <x v="2"/>
    <x v="0"/>
    <x v="1"/>
    <d v="2003-04-08T00:00:00"/>
    <x v="0"/>
    <x v="0"/>
    <s v="AUS"/>
    <n v="14"/>
    <n v="1"/>
    <n v="4"/>
  </r>
  <r>
    <x v="24"/>
    <x v="29"/>
    <n v="11"/>
    <x v="4"/>
    <x v="2"/>
    <x v="0"/>
    <x v="1"/>
    <d v="1980-10-20T00:00:00"/>
    <x v="0"/>
    <x v="2"/>
    <s v="AUS"/>
    <n v="37"/>
    <n v="1"/>
    <n v="4"/>
  </r>
  <r>
    <x v="63"/>
    <x v="64"/>
    <n v="1"/>
    <x v="4"/>
    <x v="3"/>
    <x v="0"/>
    <x v="1"/>
    <d v="1978-08-04T00:00:00"/>
    <x v="1"/>
    <x v="2"/>
    <s v="AUS"/>
    <n v="39"/>
    <n v="1"/>
    <n v="12"/>
  </r>
  <r>
    <x v="60"/>
    <x v="19"/>
    <n v="2"/>
    <x v="4"/>
    <x v="3"/>
    <x v="0"/>
    <x v="1"/>
    <d v="1965-01-10T00:00:00"/>
    <x v="1"/>
    <x v="0"/>
    <s v="AUS"/>
    <n v="53"/>
    <n v="1"/>
    <n v="11"/>
  </r>
  <r>
    <x v="22"/>
    <x v="27"/>
    <n v="3"/>
    <x v="4"/>
    <x v="3"/>
    <x v="0"/>
    <x v="1"/>
    <d v="2001-11-06T00:00:00"/>
    <x v="1"/>
    <x v="0"/>
    <s v="AUS"/>
    <n v="16"/>
    <n v="1"/>
    <n v="10"/>
  </r>
  <r>
    <x v="38"/>
    <x v="40"/>
    <n v="3"/>
    <x v="4"/>
    <x v="3"/>
    <x v="0"/>
    <x v="1"/>
    <d v="2005-03-05T00:00:00"/>
    <x v="1"/>
    <x v="0"/>
    <s v="AUS"/>
    <n v="12"/>
    <n v="1"/>
    <n v="10"/>
  </r>
  <r>
    <x v="21"/>
    <x v="26"/>
    <n v="1"/>
    <x v="4"/>
    <x v="4"/>
    <x v="0"/>
    <x v="2"/>
    <d v="1998-06-25T00:00:00"/>
    <x v="0"/>
    <x v="0"/>
    <s v="AUS"/>
    <n v="19"/>
    <n v="1"/>
    <n v="12"/>
  </r>
  <r>
    <x v="12"/>
    <x v="18"/>
    <n v="2"/>
    <x v="4"/>
    <x v="4"/>
    <x v="0"/>
    <x v="2"/>
    <d v="2003-09-19T00:00:00"/>
    <x v="0"/>
    <x v="0"/>
    <s v="AUS"/>
    <n v="14"/>
    <n v="1"/>
    <n v="11"/>
  </r>
  <r>
    <x v="24"/>
    <x v="29"/>
    <n v="3"/>
    <x v="4"/>
    <x v="4"/>
    <x v="0"/>
    <x v="2"/>
    <d v="1980-10-20T00:00:00"/>
    <x v="0"/>
    <x v="2"/>
    <s v="AUS"/>
    <n v="37"/>
    <n v="1"/>
    <n v="10"/>
  </r>
  <r>
    <x v="29"/>
    <x v="33"/>
    <n v="3"/>
    <x v="4"/>
    <x v="4"/>
    <x v="0"/>
    <x v="2"/>
    <d v="1994-10-14T00:00:00"/>
    <x v="1"/>
    <x v="2"/>
    <s v="AUS"/>
    <n v="23"/>
    <n v="1"/>
    <n v="10"/>
  </r>
  <r>
    <x v="5"/>
    <x v="5"/>
    <n v="1"/>
    <x v="4"/>
    <x v="0"/>
    <x v="1"/>
    <x v="0"/>
    <d v="1973-06-03T00:00:00"/>
    <x v="0"/>
    <x v="2"/>
    <s v="AUS"/>
    <n v="44"/>
    <n v="0"/>
    <n v="10"/>
  </r>
  <r>
    <x v="6"/>
    <x v="6"/>
    <n v="2"/>
    <x v="4"/>
    <x v="0"/>
    <x v="1"/>
    <x v="0"/>
    <d v="1976-11-03T00:00:00"/>
    <x v="0"/>
    <x v="3"/>
    <s v="AUS"/>
    <n v="41"/>
    <n v="0"/>
    <n v="9"/>
  </r>
  <r>
    <x v="8"/>
    <x v="8"/>
    <n v="3"/>
    <x v="4"/>
    <x v="0"/>
    <x v="1"/>
    <x v="0"/>
    <d v="1953-07-15T00:00:00"/>
    <x v="0"/>
    <x v="0"/>
    <s v="AUS"/>
    <n v="64"/>
    <n v="0"/>
    <n v="8"/>
  </r>
  <r>
    <x v="15"/>
    <x v="16"/>
    <n v="3"/>
    <x v="4"/>
    <x v="0"/>
    <x v="1"/>
    <x v="0"/>
    <d v="1968-11-13T00:00:00"/>
    <x v="0"/>
    <x v="0"/>
    <s v="AUS"/>
    <n v="49"/>
    <n v="0"/>
    <n v="8"/>
  </r>
  <r>
    <x v="8"/>
    <x v="65"/>
    <n v="5"/>
    <x v="4"/>
    <x v="0"/>
    <x v="1"/>
    <x v="0"/>
    <d v="1971-02-18T00:00:00"/>
    <x v="0"/>
    <x v="3"/>
    <s v="AUS"/>
    <n v="46"/>
    <n v="0"/>
    <n v="6"/>
  </r>
  <r>
    <x v="59"/>
    <x v="61"/>
    <n v="6"/>
    <x v="4"/>
    <x v="0"/>
    <x v="1"/>
    <x v="0"/>
    <d v="1970-09-30T00:00:00"/>
    <x v="0"/>
    <x v="3"/>
    <s v="AUS"/>
    <n v="47"/>
    <n v="0"/>
    <n v="5"/>
  </r>
  <r>
    <x v="56"/>
    <x v="58"/>
    <n v="7"/>
    <x v="4"/>
    <x v="0"/>
    <x v="1"/>
    <x v="0"/>
    <d v="1972-04-21T00:00:00"/>
    <x v="0"/>
    <x v="0"/>
    <s v="AUS"/>
    <n v="45"/>
    <n v="0"/>
    <n v="4"/>
  </r>
  <r>
    <x v="5"/>
    <x v="21"/>
    <n v="1"/>
    <x v="4"/>
    <x v="0"/>
    <x v="1"/>
    <x v="0"/>
    <d v="1975-09-03T00:00:00"/>
    <x v="1"/>
    <x v="2"/>
    <s v="AUS"/>
    <n v="42"/>
    <n v="0"/>
    <n v="10"/>
  </r>
  <r>
    <x v="60"/>
    <x v="19"/>
    <n v="2"/>
    <x v="4"/>
    <x v="0"/>
    <x v="1"/>
    <x v="0"/>
    <d v="1965-01-10T00:00:00"/>
    <x v="1"/>
    <x v="0"/>
    <s v="AUS"/>
    <n v="53"/>
    <n v="0"/>
    <n v="9"/>
  </r>
  <r>
    <x v="8"/>
    <x v="39"/>
    <n v="3"/>
    <x v="4"/>
    <x v="0"/>
    <x v="1"/>
    <x v="0"/>
    <d v="1972-02-21T00:00:00"/>
    <x v="1"/>
    <x v="3"/>
    <s v="AUS"/>
    <n v="45"/>
    <n v="0"/>
    <n v="8"/>
  </r>
  <r>
    <x v="19"/>
    <x v="23"/>
    <n v="3"/>
    <x v="4"/>
    <x v="0"/>
    <x v="1"/>
    <x v="0"/>
    <d v="1958-05-12T00:00:00"/>
    <x v="1"/>
    <x v="0"/>
    <s v="AUS"/>
    <n v="59"/>
    <n v="0"/>
    <n v="8"/>
  </r>
  <r>
    <x v="3"/>
    <x v="3"/>
    <n v="2"/>
    <x v="5"/>
    <x v="5"/>
    <x v="0"/>
    <x v="0"/>
    <d v="1985-12-18T00:00:00"/>
    <x v="0"/>
    <x v="0"/>
    <s v="AUS"/>
    <n v="32"/>
    <n v="1"/>
    <n v="11"/>
  </r>
  <r>
    <x v="55"/>
    <x v="57"/>
    <n v="13"/>
    <x v="5"/>
    <x v="5"/>
    <x v="0"/>
    <x v="0"/>
    <d v="1972-09-11T00:00:00"/>
    <x v="0"/>
    <x v="0"/>
    <s v="AUS"/>
    <n v="45"/>
    <n v="1"/>
    <n v="4"/>
  </r>
  <r>
    <x v="2"/>
    <x v="2"/>
    <n v="25"/>
    <x v="5"/>
    <x v="5"/>
    <x v="0"/>
    <x v="0"/>
    <d v="1999-07-03T00:00:00"/>
    <x v="0"/>
    <x v="0"/>
    <s v="AUS"/>
    <n v="18"/>
    <n v="1"/>
    <n v="2"/>
  </r>
  <r>
    <x v="9"/>
    <x v="9"/>
    <n v="29"/>
    <x v="5"/>
    <x v="5"/>
    <x v="0"/>
    <x v="0"/>
    <d v="1970-07-15T00:00:00"/>
    <x v="0"/>
    <x v="0"/>
    <s v="AUS"/>
    <n v="47"/>
    <n v="1"/>
    <n v="2"/>
  </r>
  <r>
    <x v="13"/>
    <x v="14"/>
    <n v="31"/>
    <x v="5"/>
    <x v="5"/>
    <x v="0"/>
    <x v="0"/>
    <d v="2002-10-27T00:00:00"/>
    <x v="0"/>
    <x v="0"/>
    <s v="AUS"/>
    <n v="15"/>
    <n v="1"/>
    <n v="2"/>
  </r>
  <r>
    <x v="6"/>
    <x v="6"/>
    <n v="37"/>
    <x v="5"/>
    <x v="5"/>
    <x v="0"/>
    <x v="0"/>
    <d v="1976-11-03T00:00:00"/>
    <x v="0"/>
    <x v="3"/>
    <s v="AUS"/>
    <n v="41"/>
    <n v="1"/>
    <n v="0"/>
  </r>
  <r>
    <x v="58"/>
    <x v="60"/>
    <n v="41"/>
    <x v="5"/>
    <x v="5"/>
    <x v="0"/>
    <x v="0"/>
    <d v="1999-01-01T00:00:00"/>
    <x v="0"/>
    <x v="0"/>
    <s v="AUS"/>
    <n v="19"/>
    <n v="1"/>
    <n v="0"/>
  </r>
  <r>
    <x v="1"/>
    <x v="1"/>
    <n v="45"/>
    <x v="5"/>
    <x v="5"/>
    <x v="0"/>
    <x v="0"/>
    <d v="1987-01-03T00:00:00"/>
    <x v="0"/>
    <x v="0"/>
    <s v="AUS"/>
    <n v="31"/>
    <n v="1"/>
    <n v="0"/>
  </r>
  <r>
    <x v="9"/>
    <x v="12"/>
    <n v="52"/>
    <x v="5"/>
    <x v="5"/>
    <x v="0"/>
    <x v="0"/>
    <d v="1999-05-14T00:00:00"/>
    <x v="0"/>
    <x v="0"/>
    <s v="AUS"/>
    <n v="18"/>
    <n v="1"/>
    <n v="0"/>
  </r>
  <r>
    <x v="7"/>
    <x v="7"/>
    <n v="53"/>
    <x v="5"/>
    <x v="5"/>
    <x v="0"/>
    <x v="0"/>
    <d v="2000-04-23T00:00:00"/>
    <x v="0"/>
    <x v="0"/>
    <s v="AUS"/>
    <n v="17"/>
    <n v="1"/>
    <n v="0"/>
  </r>
  <r>
    <x v="14"/>
    <x v="15"/>
    <n v="57"/>
    <x v="5"/>
    <x v="5"/>
    <x v="0"/>
    <x v="0"/>
    <d v="1979-03-30T00:00:00"/>
    <x v="0"/>
    <x v="3"/>
    <s v="AUS"/>
    <n v="38"/>
    <n v="1"/>
    <n v="0"/>
  </r>
  <r>
    <x v="5"/>
    <x v="5"/>
    <n v="59"/>
    <x v="5"/>
    <x v="5"/>
    <x v="0"/>
    <x v="0"/>
    <d v="1973-06-03T00:00:00"/>
    <x v="0"/>
    <x v="2"/>
    <s v="AUS"/>
    <n v="44"/>
    <n v="1"/>
    <n v="0"/>
  </r>
  <r>
    <x v="12"/>
    <x v="13"/>
    <n v="63"/>
    <x v="5"/>
    <x v="5"/>
    <x v="0"/>
    <x v="0"/>
    <d v="2002-02-16T00:00:00"/>
    <x v="0"/>
    <x v="0"/>
    <s v="AUS"/>
    <n v="15"/>
    <n v="1"/>
    <n v="0"/>
  </r>
  <r>
    <x v="15"/>
    <x v="16"/>
    <n v="65"/>
    <x v="5"/>
    <x v="5"/>
    <x v="0"/>
    <x v="0"/>
    <d v="1968-11-13T00:00:00"/>
    <x v="0"/>
    <x v="0"/>
    <s v="AUS"/>
    <n v="49"/>
    <n v="1"/>
    <n v="0"/>
  </r>
  <r>
    <x v="17"/>
    <x v="19"/>
    <n v="5"/>
    <x v="5"/>
    <x v="5"/>
    <x v="0"/>
    <x v="0"/>
    <d v="1999-11-04T00:00:00"/>
    <x v="1"/>
    <x v="0"/>
    <s v="AUS"/>
    <n v="18"/>
    <n v="1"/>
    <n v="8"/>
  </r>
  <r>
    <x v="5"/>
    <x v="21"/>
    <n v="9"/>
    <x v="5"/>
    <x v="5"/>
    <x v="0"/>
    <x v="0"/>
    <d v="1975-09-03T00:00:00"/>
    <x v="1"/>
    <x v="2"/>
    <s v="AUS"/>
    <n v="42"/>
    <n v="1"/>
    <n v="4"/>
  </r>
  <r>
    <x v="15"/>
    <x v="22"/>
    <n v="24"/>
    <x v="5"/>
    <x v="5"/>
    <x v="0"/>
    <x v="0"/>
    <d v="2002-03-11T00:00:00"/>
    <x v="1"/>
    <x v="0"/>
    <s v="AUS"/>
    <n v="15"/>
    <n v="1"/>
    <n v="2"/>
  </r>
  <r>
    <x v="64"/>
    <x v="66"/>
    <n v="26"/>
    <x v="5"/>
    <x v="5"/>
    <x v="0"/>
    <x v="0"/>
    <d v="1967-01-16T00:00:00"/>
    <x v="1"/>
    <x v="2"/>
    <s v="AUS"/>
    <n v="50"/>
    <n v="1"/>
    <n v="2"/>
  </r>
  <r>
    <x v="19"/>
    <x v="23"/>
    <n v="31"/>
    <x v="5"/>
    <x v="5"/>
    <x v="0"/>
    <x v="0"/>
    <d v="1958-05-12T00:00:00"/>
    <x v="1"/>
    <x v="0"/>
    <s v="AUS"/>
    <n v="59"/>
    <n v="1"/>
    <n v="2"/>
  </r>
  <r>
    <x v="62"/>
    <x v="63"/>
    <n v="16"/>
    <x v="5"/>
    <x v="5"/>
    <x v="9"/>
    <x v="1"/>
    <d v="2003-08-20T00:00:00"/>
    <x v="0"/>
    <x v="0"/>
    <s v="AUS"/>
    <n v="14"/>
    <n v="1"/>
    <n v="4"/>
  </r>
  <r>
    <x v="2"/>
    <x v="2"/>
    <n v="17"/>
    <x v="5"/>
    <x v="5"/>
    <x v="9"/>
    <x v="1"/>
    <d v="1999-07-03T00:00:00"/>
    <x v="0"/>
    <x v="0"/>
    <s v="AUS"/>
    <n v="18"/>
    <n v="1"/>
    <n v="2"/>
  </r>
  <r>
    <x v="5"/>
    <x v="24"/>
    <n v="21"/>
    <x v="5"/>
    <x v="5"/>
    <x v="9"/>
    <x v="1"/>
    <d v="2000-09-01T00:00:00"/>
    <x v="0"/>
    <x v="2"/>
    <s v="AUS"/>
    <n v="17"/>
    <n v="1"/>
    <n v="2"/>
  </r>
  <r>
    <x v="13"/>
    <x v="17"/>
    <n v="28"/>
    <x v="5"/>
    <x v="5"/>
    <x v="9"/>
    <x v="1"/>
    <d v="2002-10-27T00:00:00"/>
    <x v="0"/>
    <x v="0"/>
    <s v="AUS"/>
    <n v="15"/>
    <n v="1"/>
    <n v="2"/>
  </r>
  <r>
    <x v="21"/>
    <x v="26"/>
    <n v="29"/>
    <x v="5"/>
    <x v="5"/>
    <x v="9"/>
    <x v="1"/>
    <d v="1998-06-25T00:00:00"/>
    <x v="0"/>
    <x v="0"/>
    <s v="AUS"/>
    <n v="19"/>
    <n v="1"/>
    <n v="2"/>
  </r>
  <r>
    <x v="30"/>
    <x v="34"/>
    <n v="31"/>
    <x v="5"/>
    <x v="5"/>
    <x v="9"/>
    <x v="1"/>
    <d v="2003-08-28T00:00:00"/>
    <x v="0"/>
    <x v="0"/>
    <s v="AUS"/>
    <n v="14"/>
    <n v="1"/>
    <n v="2"/>
  </r>
  <r>
    <x v="65"/>
    <x v="67"/>
    <n v="32"/>
    <x v="5"/>
    <x v="5"/>
    <x v="9"/>
    <x v="1"/>
    <d v="1999-01-16T00:00:00"/>
    <x v="0"/>
    <x v="0"/>
    <s v="AUS"/>
    <n v="18"/>
    <n v="1"/>
    <n v="2"/>
  </r>
  <r>
    <x v="66"/>
    <x v="68"/>
    <n v="12"/>
    <x v="5"/>
    <x v="5"/>
    <x v="9"/>
    <x v="1"/>
    <d v="1995-05-07T00:00:00"/>
    <x v="1"/>
    <x v="0"/>
    <s v="AUS"/>
    <n v="22"/>
    <n v="1"/>
    <n v="4"/>
  </r>
  <r>
    <x v="22"/>
    <x v="27"/>
    <n v="21"/>
    <x v="5"/>
    <x v="5"/>
    <x v="9"/>
    <x v="1"/>
    <d v="2001-11-06T00:00:00"/>
    <x v="1"/>
    <x v="0"/>
    <s v="AUS"/>
    <n v="16"/>
    <n v="1"/>
    <n v="2"/>
  </r>
  <r>
    <x v="61"/>
    <x v="62"/>
    <n v="12"/>
    <x v="5"/>
    <x v="5"/>
    <x v="1"/>
    <x v="1"/>
    <d v="1960-04-27T00:00:00"/>
    <x v="0"/>
    <x v="4"/>
    <s v="AUS"/>
    <n v="57"/>
    <n v="1"/>
    <n v="4"/>
  </r>
  <r>
    <x v="5"/>
    <x v="21"/>
    <n v="2"/>
    <x v="5"/>
    <x v="5"/>
    <x v="1"/>
    <x v="1"/>
    <d v="1975-09-03T00:00:00"/>
    <x v="1"/>
    <x v="2"/>
    <s v="AUS"/>
    <n v="42"/>
    <n v="1"/>
    <n v="11"/>
  </r>
  <r>
    <x v="42"/>
    <x v="11"/>
    <n v="22"/>
    <x v="6"/>
    <x v="5"/>
    <x v="0"/>
    <x v="1"/>
    <d v="1995-06-09T00:00:00"/>
    <x v="0"/>
    <x v="4"/>
    <s v="AUS"/>
    <n v="22"/>
    <n v="1"/>
    <n v="2"/>
  </r>
  <r>
    <x v="20"/>
    <x v="25"/>
    <n v="24"/>
    <x v="6"/>
    <x v="5"/>
    <x v="0"/>
    <x v="1"/>
    <d v="1993-10-14T00:00:00"/>
    <x v="0"/>
    <x v="0"/>
    <s v="AUS"/>
    <n v="24"/>
    <n v="1"/>
    <n v="2"/>
  </r>
  <r>
    <x v="2"/>
    <x v="2"/>
    <n v="25"/>
    <x v="6"/>
    <x v="5"/>
    <x v="0"/>
    <x v="1"/>
    <d v="1999-07-03T00:00:00"/>
    <x v="0"/>
    <x v="0"/>
    <s v="AUS"/>
    <n v="18"/>
    <n v="1"/>
    <n v="2"/>
  </r>
  <r>
    <x v="13"/>
    <x v="17"/>
    <n v="26"/>
    <x v="6"/>
    <x v="5"/>
    <x v="0"/>
    <x v="1"/>
    <d v="2002-10-27T00:00:00"/>
    <x v="0"/>
    <x v="0"/>
    <s v="AUS"/>
    <n v="15"/>
    <n v="1"/>
    <n v="2"/>
  </r>
  <r>
    <x v="5"/>
    <x v="24"/>
    <n v="31"/>
    <x v="6"/>
    <x v="5"/>
    <x v="0"/>
    <x v="1"/>
    <d v="2000-09-01T00:00:00"/>
    <x v="0"/>
    <x v="2"/>
    <s v="AUS"/>
    <n v="17"/>
    <n v="1"/>
    <n v="2"/>
  </r>
  <r>
    <x v="61"/>
    <x v="62"/>
    <n v="38"/>
    <x v="6"/>
    <x v="5"/>
    <x v="0"/>
    <x v="1"/>
    <d v="1960-04-27T00:00:00"/>
    <x v="0"/>
    <x v="4"/>
    <s v="AUS"/>
    <n v="57"/>
    <n v="1"/>
    <n v="0"/>
  </r>
  <r>
    <x v="21"/>
    <x v="26"/>
    <n v="45"/>
    <x v="6"/>
    <x v="5"/>
    <x v="0"/>
    <x v="1"/>
    <d v="1998-06-25T00:00:00"/>
    <x v="0"/>
    <x v="0"/>
    <s v="AUS"/>
    <n v="19"/>
    <n v="1"/>
    <n v="0"/>
  </r>
  <r>
    <x v="30"/>
    <x v="34"/>
    <n v="52"/>
    <x v="6"/>
    <x v="5"/>
    <x v="0"/>
    <x v="1"/>
    <d v="2003-08-28T00:00:00"/>
    <x v="0"/>
    <x v="0"/>
    <s v="AUS"/>
    <n v="14"/>
    <n v="1"/>
    <n v="0"/>
  </r>
  <r>
    <x v="66"/>
    <x v="68"/>
    <n v="3"/>
    <x v="6"/>
    <x v="5"/>
    <x v="0"/>
    <x v="1"/>
    <d v="1995-05-07T00:00:00"/>
    <x v="1"/>
    <x v="0"/>
    <s v="AUS"/>
    <n v="22"/>
    <n v="1"/>
    <n v="10"/>
  </r>
  <r>
    <x v="63"/>
    <x v="64"/>
    <n v="29"/>
    <x v="6"/>
    <x v="5"/>
    <x v="0"/>
    <x v="1"/>
    <d v="1978-08-04T00:00:00"/>
    <x v="1"/>
    <x v="2"/>
    <s v="AUS"/>
    <n v="39"/>
    <n v="1"/>
    <n v="2"/>
  </r>
  <r>
    <x v="22"/>
    <x v="27"/>
    <n v="35"/>
    <x v="6"/>
    <x v="5"/>
    <x v="0"/>
    <x v="1"/>
    <d v="2001-11-06T00:00:00"/>
    <x v="1"/>
    <x v="0"/>
    <s v="AUS"/>
    <n v="16"/>
    <n v="1"/>
    <n v="0"/>
  </r>
  <r>
    <x v="5"/>
    <x v="5"/>
    <n v="2"/>
    <x v="6"/>
    <x v="5"/>
    <x v="1"/>
    <x v="0"/>
    <d v="1973-06-03T00:00:00"/>
    <x v="0"/>
    <x v="2"/>
    <s v="AUS"/>
    <n v="44"/>
    <n v="1"/>
    <n v="11"/>
  </r>
  <r>
    <x v="6"/>
    <x v="6"/>
    <n v="9"/>
    <x v="6"/>
    <x v="5"/>
    <x v="1"/>
    <x v="0"/>
    <d v="1976-11-03T00:00:00"/>
    <x v="0"/>
    <x v="3"/>
    <s v="AUS"/>
    <n v="41"/>
    <n v="1"/>
    <n v="4"/>
  </r>
  <r>
    <x v="9"/>
    <x v="9"/>
    <n v="17"/>
    <x v="6"/>
    <x v="5"/>
    <x v="1"/>
    <x v="0"/>
    <d v="1970-07-15T00:00:00"/>
    <x v="0"/>
    <x v="0"/>
    <s v="AUS"/>
    <n v="47"/>
    <n v="1"/>
    <n v="2"/>
  </r>
  <r>
    <x v="8"/>
    <x v="8"/>
    <n v="21"/>
    <x v="6"/>
    <x v="5"/>
    <x v="1"/>
    <x v="0"/>
    <d v="1953-07-15T00:00:00"/>
    <x v="0"/>
    <x v="0"/>
    <s v="AUS"/>
    <n v="64"/>
    <n v="1"/>
    <n v="2"/>
  </r>
  <r>
    <x v="15"/>
    <x v="16"/>
    <n v="22"/>
    <x v="6"/>
    <x v="5"/>
    <x v="1"/>
    <x v="0"/>
    <d v="1968-11-13T00:00:00"/>
    <x v="0"/>
    <x v="0"/>
    <s v="AUS"/>
    <n v="49"/>
    <n v="1"/>
    <n v="2"/>
  </r>
  <r>
    <x v="5"/>
    <x v="21"/>
    <n v="2"/>
    <x v="6"/>
    <x v="5"/>
    <x v="1"/>
    <x v="0"/>
    <d v="1975-09-03T00:00:00"/>
    <x v="1"/>
    <x v="2"/>
    <s v="AUS"/>
    <n v="42"/>
    <n v="1"/>
    <n v="11"/>
  </r>
  <r>
    <x v="67"/>
    <x v="69"/>
    <n v="5"/>
    <x v="6"/>
    <x v="5"/>
    <x v="1"/>
    <x v="0"/>
    <d v="1947-11-16T00:00:00"/>
    <x v="1"/>
    <x v="0"/>
    <s v="AUS"/>
    <n v="70"/>
    <n v="1"/>
    <n v="8"/>
  </r>
  <r>
    <x v="60"/>
    <x v="19"/>
    <n v="11"/>
    <x v="6"/>
    <x v="5"/>
    <x v="1"/>
    <x v="0"/>
    <d v="1965-01-10T00:00:00"/>
    <x v="1"/>
    <x v="0"/>
    <s v="AUS"/>
    <n v="53"/>
    <n v="1"/>
    <n v="4"/>
  </r>
  <r>
    <x v="19"/>
    <x v="23"/>
    <n v="16"/>
    <x v="6"/>
    <x v="5"/>
    <x v="1"/>
    <x v="0"/>
    <d v="1958-05-12T00:00:00"/>
    <x v="1"/>
    <x v="0"/>
    <s v="AUS"/>
    <n v="59"/>
    <n v="1"/>
    <n v="4"/>
  </r>
  <r>
    <x v="64"/>
    <x v="66"/>
    <n v="17"/>
    <x v="6"/>
    <x v="5"/>
    <x v="1"/>
    <x v="0"/>
    <d v="1967-01-16T00:00:00"/>
    <x v="1"/>
    <x v="2"/>
    <s v="AUS"/>
    <n v="50"/>
    <n v="1"/>
    <n v="2"/>
  </r>
  <r>
    <x v="23"/>
    <x v="28"/>
    <n v="3"/>
    <x v="7"/>
    <x v="5"/>
    <x v="0"/>
    <x v="2"/>
    <d v="1996-10-17T00:00:00"/>
    <x v="0"/>
    <x v="2"/>
    <s v="AUS"/>
    <n v="21"/>
    <n v="1"/>
    <n v="10"/>
  </r>
  <r>
    <x v="21"/>
    <x v="26"/>
    <n v="19"/>
    <x v="7"/>
    <x v="5"/>
    <x v="0"/>
    <x v="2"/>
    <d v="1998-06-25T00:00:00"/>
    <x v="0"/>
    <x v="0"/>
    <s v="AUS"/>
    <n v="19"/>
    <n v="1"/>
    <n v="2"/>
  </r>
  <r>
    <x v="12"/>
    <x v="18"/>
    <n v="21"/>
    <x v="7"/>
    <x v="5"/>
    <x v="0"/>
    <x v="2"/>
    <d v="2003-09-19T00:00:00"/>
    <x v="0"/>
    <x v="0"/>
    <s v="AUS"/>
    <n v="14"/>
    <n v="1"/>
    <n v="2"/>
  </r>
  <r>
    <x v="26"/>
    <x v="31"/>
    <n v="24"/>
    <x v="7"/>
    <x v="5"/>
    <x v="0"/>
    <x v="2"/>
    <d v="1963-07-14T00:00:00"/>
    <x v="0"/>
    <x v="4"/>
    <s v="AUS"/>
    <n v="54"/>
    <n v="1"/>
    <n v="2"/>
  </r>
  <r>
    <x v="24"/>
    <x v="29"/>
    <n v="26"/>
    <x v="7"/>
    <x v="5"/>
    <x v="0"/>
    <x v="2"/>
    <d v="1980-10-20T00:00:00"/>
    <x v="0"/>
    <x v="2"/>
    <s v="AUS"/>
    <n v="37"/>
    <n v="1"/>
    <n v="2"/>
  </r>
  <r>
    <x v="29"/>
    <x v="33"/>
    <n v="17"/>
    <x v="7"/>
    <x v="5"/>
    <x v="0"/>
    <x v="2"/>
    <d v="1994-10-14T00:00:00"/>
    <x v="1"/>
    <x v="2"/>
    <s v="AUS"/>
    <n v="23"/>
    <n v="1"/>
    <n v="2"/>
  </r>
  <r>
    <x v="64"/>
    <x v="66"/>
    <n v="18"/>
    <x v="7"/>
    <x v="5"/>
    <x v="0"/>
    <x v="2"/>
    <d v="1967-01-16T00:00:00"/>
    <x v="1"/>
    <x v="2"/>
    <s v="AUS"/>
    <n v="50"/>
    <n v="1"/>
    <n v="2"/>
  </r>
  <r>
    <x v="26"/>
    <x v="31"/>
    <n v="9"/>
    <x v="7"/>
    <x v="5"/>
    <x v="1"/>
    <x v="2"/>
    <d v="1963-07-14T00:00:00"/>
    <x v="0"/>
    <x v="4"/>
    <s v="AUS"/>
    <n v="54"/>
    <n v="1"/>
    <n v="4"/>
  </r>
  <r>
    <x v="67"/>
    <x v="69"/>
    <n v="2"/>
    <x v="7"/>
    <x v="5"/>
    <x v="1"/>
    <x v="2"/>
    <d v="1947-11-16T00:00:00"/>
    <x v="1"/>
    <x v="0"/>
    <s v="AUS"/>
    <n v="70"/>
    <n v="1"/>
    <n v="11"/>
  </r>
  <r>
    <x v="64"/>
    <x v="66"/>
    <n v="3"/>
    <x v="7"/>
    <x v="5"/>
    <x v="1"/>
    <x v="2"/>
    <d v="1967-01-16T00:00:00"/>
    <x v="1"/>
    <x v="2"/>
    <s v="AUS"/>
    <n v="50"/>
    <n v="1"/>
    <n v="10"/>
  </r>
  <r>
    <x v="12"/>
    <x v="13"/>
    <n v="1"/>
    <x v="8"/>
    <x v="0"/>
    <x v="2"/>
    <x v="1"/>
    <d v="2002-02-16T00:00:00"/>
    <x v="0"/>
    <x v="0"/>
    <s v="AUS"/>
    <n v="15"/>
    <n v="0"/>
    <n v="10"/>
  </r>
  <r>
    <x v="68"/>
    <x v="70"/>
    <n v="2"/>
    <x v="8"/>
    <x v="0"/>
    <x v="2"/>
    <x v="1"/>
    <d v="2004-03-06T00:00:00"/>
    <x v="0"/>
    <x v="3"/>
    <s v="AUS"/>
    <n v="13"/>
    <n v="0"/>
    <n v="9"/>
  </r>
  <r>
    <x v="16"/>
    <x v="18"/>
    <n v="3"/>
    <x v="8"/>
    <x v="0"/>
    <x v="2"/>
    <x v="1"/>
    <d v="2002-04-02T00:00:00"/>
    <x v="0"/>
    <x v="0"/>
    <s v="AUS"/>
    <n v="15"/>
    <n v="0"/>
    <n v="8"/>
  </r>
  <r>
    <x v="69"/>
    <x v="43"/>
    <n v="3"/>
    <x v="8"/>
    <x v="0"/>
    <x v="2"/>
    <x v="1"/>
    <d v="2002-07-19T00:00:00"/>
    <x v="0"/>
    <x v="3"/>
    <s v="AUS"/>
    <n v="15"/>
    <n v="0"/>
    <n v="8"/>
  </r>
  <r>
    <x v="70"/>
    <x v="71"/>
    <n v="5"/>
    <x v="8"/>
    <x v="0"/>
    <x v="2"/>
    <x v="1"/>
    <d v="2003-06-04T00:00:00"/>
    <x v="0"/>
    <x v="3"/>
    <s v="AUS"/>
    <n v="14"/>
    <n v="0"/>
    <n v="6"/>
  </r>
  <r>
    <x v="12"/>
    <x v="13"/>
    <n v="2"/>
    <x v="8"/>
    <x v="0"/>
    <x v="3"/>
    <x v="0"/>
    <d v="2002-02-16T00:00:00"/>
    <x v="0"/>
    <x v="0"/>
    <s v="AUS"/>
    <n v="15"/>
    <n v="0"/>
    <n v="9"/>
  </r>
  <r>
    <x v="7"/>
    <x v="7"/>
    <n v="3"/>
    <x v="8"/>
    <x v="0"/>
    <x v="3"/>
    <x v="0"/>
    <d v="2000-04-23T00:00:00"/>
    <x v="0"/>
    <x v="0"/>
    <s v="AUS"/>
    <n v="17"/>
    <n v="0"/>
    <n v="8"/>
  </r>
  <r>
    <x v="16"/>
    <x v="18"/>
    <n v="5"/>
    <x v="8"/>
    <x v="0"/>
    <x v="3"/>
    <x v="0"/>
    <d v="2002-04-02T00:00:00"/>
    <x v="0"/>
    <x v="0"/>
    <s v="AUS"/>
    <n v="15"/>
    <n v="0"/>
    <n v="6"/>
  </r>
  <r>
    <x v="71"/>
    <x v="72"/>
    <n v="6"/>
    <x v="8"/>
    <x v="0"/>
    <x v="3"/>
    <x v="0"/>
    <d v="2001-08-02T00:00:00"/>
    <x v="0"/>
    <x v="0"/>
    <s v="AUS"/>
    <n v="16"/>
    <n v="0"/>
    <n v="5"/>
  </r>
  <r>
    <x v="72"/>
    <x v="73"/>
    <n v="7"/>
    <x v="8"/>
    <x v="0"/>
    <x v="3"/>
    <x v="0"/>
    <d v="2003-07-23T00:00:00"/>
    <x v="1"/>
    <x v="0"/>
    <s v="AUS"/>
    <n v="14"/>
    <n v="0"/>
    <n v="4"/>
  </r>
  <r>
    <x v="5"/>
    <x v="24"/>
    <n v="1"/>
    <x v="8"/>
    <x v="0"/>
    <x v="3"/>
    <x v="1"/>
    <d v="2000-09-01T00:00:00"/>
    <x v="0"/>
    <x v="2"/>
    <s v="AUS"/>
    <n v="17"/>
    <n v="0"/>
    <n v="10"/>
  </r>
  <r>
    <x v="16"/>
    <x v="18"/>
    <n v="3"/>
    <x v="8"/>
    <x v="0"/>
    <x v="3"/>
    <x v="1"/>
    <d v="2002-04-02T00:00:00"/>
    <x v="0"/>
    <x v="0"/>
    <s v="AUS"/>
    <n v="15"/>
    <n v="0"/>
    <n v="8"/>
  </r>
  <r>
    <x v="71"/>
    <x v="72"/>
    <n v="6"/>
    <x v="8"/>
    <x v="0"/>
    <x v="3"/>
    <x v="1"/>
    <d v="2001-08-02T00:00:00"/>
    <x v="0"/>
    <x v="0"/>
    <s v="AUS"/>
    <n v="16"/>
    <n v="0"/>
    <n v="5"/>
  </r>
  <r>
    <x v="22"/>
    <x v="27"/>
    <n v="5"/>
    <x v="8"/>
    <x v="0"/>
    <x v="3"/>
    <x v="1"/>
    <d v="2001-11-06T00:00:00"/>
    <x v="1"/>
    <x v="0"/>
    <s v="AUS"/>
    <n v="16"/>
    <n v="0"/>
    <n v="6"/>
  </r>
  <r>
    <x v="2"/>
    <x v="2"/>
    <n v="1"/>
    <x v="8"/>
    <x v="0"/>
    <x v="4"/>
    <x v="0"/>
    <d v="1999-07-03T00:00:00"/>
    <x v="0"/>
    <x v="0"/>
    <s v="AUS"/>
    <n v="18"/>
    <n v="0"/>
    <n v="10"/>
  </r>
  <r>
    <x v="12"/>
    <x v="13"/>
    <n v="2"/>
    <x v="8"/>
    <x v="0"/>
    <x v="4"/>
    <x v="0"/>
    <d v="2002-02-16T00:00:00"/>
    <x v="0"/>
    <x v="0"/>
    <s v="AUS"/>
    <n v="15"/>
    <n v="0"/>
    <n v="9"/>
  </r>
  <r>
    <x v="7"/>
    <x v="7"/>
    <n v="3"/>
    <x v="8"/>
    <x v="0"/>
    <x v="4"/>
    <x v="0"/>
    <d v="2000-04-23T00:00:00"/>
    <x v="0"/>
    <x v="0"/>
    <s v="AUS"/>
    <n v="17"/>
    <n v="0"/>
    <n v="8"/>
  </r>
  <r>
    <x v="21"/>
    <x v="26"/>
    <n v="3"/>
    <x v="8"/>
    <x v="0"/>
    <x v="4"/>
    <x v="0"/>
    <d v="1998-06-25T00:00:00"/>
    <x v="0"/>
    <x v="0"/>
    <s v="AUS"/>
    <n v="19"/>
    <n v="0"/>
    <n v="8"/>
  </r>
  <r>
    <x v="16"/>
    <x v="18"/>
    <n v="5"/>
    <x v="8"/>
    <x v="0"/>
    <x v="4"/>
    <x v="0"/>
    <d v="2002-04-02T00:00:00"/>
    <x v="0"/>
    <x v="0"/>
    <s v="AUS"/>
    <n v="15"/>
    <n v="0"/>
    <n v="6"/>
  </r>
  <r>
    <x v="71"/>
    <x v="72"/>
    <n v="6"/>
    <x v="8"/>
    <x v="0"/>
    <x v="4"/>
    <x v="0"/>
    <d v="2001-08-02T00:00:00"/>
    <x v="0"/>
    <x v="0"/>
    <s v="AUS"/>
    <n v="16"/>
    <n v="0"/>
    <n v="5"/>
  </r>
  <r>
    <x v="72"/>
    <x v="73"/>
    <n v="7"/>
    <x v="8"/>
    <x v="0"/>
    <x v="4"/>
    <x v="0"/>
    <d v="2003-07-23T00:00:00"/>
    <x v="1"/>
    <x v="0"/>
    <s v="AUS"/>
    <n v="14"/>
    <n v="0"/>
    <n v="4"/>
  </r>
  <r>
    <x v="5"/>
    <x v="24"/>
    <n v="1"/>
    <x v="8"/>
    <x v="0"/>
    <x v="4"/>
    <x v="1"/>
    <d v="2000-09-01T00:00:00"/>
    <x v="0"/>
    <x v="2"/>
    <s v="AUS"/>
    <n v="17"/>
    <n v="0"/>
    <n v="10"/>
  </r>
  <r>
    <x v="2"/>
    <x v="2"/>
    <n v="2"/>
    <x v="8"/>
    <x v="0"/>
    <x v="4"/>
    <x v="1"/>
    <d v="1999-07-03T00:00:00"/>
    <x v="0"/>
    <x v="0"/>
    <s v="AUS"/>
    <n v="18"/>
    <n v="0"/>
    <n v="9"/>
  </r>
  <r>
    <x v="16"/>
    <x v="18"/>
    <n v="3"/>
    <x v="8"/>
    <x v="0"/>
    <x v="4"/>
    <x v="1"/>
    <d v="2002-04-02T00:00:00"/>
    <x v="0"/>
    <x v="0"/>
    <s v="AUS"/>
    <n v="15"/>
    <n v="0"/>
    <n v="8"/>
  </r>
  <r>
    <x v="21"/>
    <x v="26"/>
    <n v="3"/>
    <x v="8"/>
    <x v="0"/>
    <x v="4"/>
    <x v="1"/>
    <d v="1998-06-25T00:00:00"/>
    <x v="0"/>
    <x v="0"/>
    <s v="AUS"/>
    <n v="19"/>
    <n v="0"/>
    <n v="8"/>
  </r>
  <r>
    <x v="71"/>
    <x v="72"/>
    <n v="6"/>
    <x v="8"/>
    <x v="0"/>
    <x v="4"/>
    <x v="1"/>
    <d v="2001-08-02T00:00:00"/>
    <x v="0"/>
    <x v="0"/>
    <s v="AUS"/>
    <n v="16"/>
    <n v="0"/>
    <n v="5"/>
  </r>
  <r>
    <x v="22"/>
    <x v="27"/>
    <n v="5"/>
    <x v="8"/>
    <x v="0"/>
    <x v="4"/>
    <x v="1"/>
    <d v="2001-11-06T00:00:00"/>
    <x v="1"/>
    <x v="0"/>
    <s v="AUS"/>
    <n v="16"/>
    <n v="0"/>
    <n v="6"/>
  </r>
  <r>
    <x v="3"/>
    <x v="3"/>
    <n v="1"/>
    <x v="9"/>
    <x v="0"/>
    <x v="0"/>
    <x v="0"/>
    <d v="1985-12-18T00:00:00"/>
    <x v="0"/>
    <x v="0"/>
    <s v="AUS"/>
    <n v="32"/>
    <n v="0"/>
    <n v="10"/>
  </r>
  <r>
    <x v="73"/>
    <x v="25"/>
    <n v="2"/>
    <x v="9"/>
    <x v="0"/>
    <x v="0"/>
    <x v="0"/>
    <d v="1993-10-14T00:00:00"/>
    <x v="0"/>
    <x v="1"/>
    <s v="CAN"/>
    <n v="24"/>
    <n v="0"/>
    <n v="9"/>
  </r>
  <r>
    <x v="5"/>
    <x v="5"/>
    <n v="3"/>
    <x v="9"/>
    <x v="0"/>
    <x v="0"/>
    <x v="0"/>
    <d v="1973-06-03T00:00:00"/>
    <x v="0"/>
    <x v="2"/>
    <s v="AUS"/>
    <n v="44"/>
    <n v="0"/>
    <n v="8"/>
  </r>
  <r>
    <x v="6"/>
    <x v="6"/>
    <n v="3"/>
    <x v="9"/>
    <x v="0"/>
    <x v="0"/>
    <x v="0"/>
    <d v="1976-11-03T00:00:00"/>
    <x v="0"/>
    <x v="3"/>
    <s v="AUS"/>
    <n v="41"/>
    <n v="0"/>
    <n v="8"/>
  </r>
  <r>
    <x v="56"/>
    <x v="58"/>
    <n v="5"/>
    <x v="9"/>
    <x v="0"/>
    <x v="0"/>
    <x v="0"/>
    <d v="1972-04-21T00:00:00"/>
    <x v="0"/>
    <x v="0"/>
    <s v="AUS"/>
    <n v="45"/>
    <n v="0"/>
    <n v="6"/>
  </r>
  <r>
    <x v="8"/>
    <x v="8"/>
    <n v="6"/>
    <x v="9"/>
    <x v="0"/>
    <x v="0"/>
    <x v="0"/>
    <d v="1953-07-15T00:00:00"/>
    <x v="0"/>
    <x v="0"/>
    <s v="AUS"/>
    <n v="64"/>
    <n v="0"/>
    <n v="5"/>
  </r>
  <r>
    <x v="7"/>
    <x v="7"/>
    <n v="7"/>
    <x v="9"/>
    <x v="0"/>
    <x v="0"/>
    <x v="0"/>
    <d v="2000-04-23T00:00:00"/>
    <x v="0"/>
    <x v="0"/>
    <s v="AUS"/>
    <n v="17"/>
    <n v="0"/>
    <n v="4"/>
  </r>
  <r>
    <x v="1"/>
    <x v="1"/>
    <n v="8"/>
    <x v="9"/>
    <x v="0"/>
    <x v="0"/>
    <x v="0"/>
    <d v="1987-01-03T00:00:00"/>
    <x v="0"/>
    <x v="0"/>
    <s v="AUS"/>
    <n v="31"/>
    <n v="0"/>
    <n v="3"/>
  </r>
  <r>
    <x v="15"/>
    <x v="16"/>
    <n v="9"/>
    <x v="9"/>
    <x v="0"/>
    <x v="0"/>
    <x v="0"/>
    <d v="1968-11-13T00:00:00"/>
    <x v="0"/>
    <x v="0"/>
    <s v="AUS"/>
    <n v="49"/>
    <n v="0"/>
    <n v="2"/>
  </r>
  <r>
    <x v="16"/>
    <x v="18"/>
    <n v="10"/>
    <x v="9"/>
    <x v="0"/>
    <x v="0"/>
    <x v="0"/>
    <d v="2002-04-02T00:00:00"/>
    <x v="0"/>
    <x v="0"/>
    <s v="AUS"/>
    <n v="15"/>
    <n v="0"/>
    <n v="2"/>
  </r>
  <r>
    <x v="12"/>
    <x v="13"/>
    <n v="11"/>
    <x v="9"/>
    <x v="0"/>
    <x v="0"/>
    <x v="0"/>
    <d v="2002-02-16T00:00:00"/>
    <x v="0"/>
    <x v="0"/>
    <s v="AUS"/>
    <n v="15"/>
    <n v="0"/>
    <n v="2"/>
  </r>
  <r>
    <x v="17"/>
    <x v="19"/>
    <n v="1"/>
    <x v="9"/>
    <x v="0"/>
    <x v="0"/>
    <x v="0"/>
    <d v="1999-11-04T00:00:00"/>
    <x v="1"/>
    <x v="0"/>
    <s v="AUS"/>
    <n v="18"/>
    <n v="0"/>
    <n v="10"/>
  </r>
  <r>
    <x v="5"/>
    <x v="21"/>
    <n v="2"/>
    <x v="9"/>
    <x v="0"/>
    <x v="0"/>
    <x v="0"/>
    <d v="1975-09-03T00:00:00"/>
    <x v="1"/>
    <x v="2"/>
    <s v="AUS"/>
    <n v="42"/>
    <n v="0"/>
    <n v="9"/>
  </r>
  <r>
    <x v="15"/>
    <x v="22"/>
    <n v="3"/>
    <x v="9"/>
    <x v="0"/>
    <x v="0"/>
    <x v="0"/>
    <d v="2002-03-11T00:00:00"/>
    <x v="1"/>
    <x v="0"/>
    <s v="AUS"/>
    <n v="15"/>
    <n v="0"/>
    <n v="8"/>
  </r>
  <r>
    <x v="39"/>
    <x v="41"/>
    <n v="3"/>
    <x v="9"/>
    <x v="0"/>
    <x v="0"/>
    <x v="0"/>
    <d v="1983-12-08T00:00:00"/>
    <x v="1"/>
    <x v="3"/>
    <s v="AUS"/>
    <n v="34"/>
    <n v="0"/>
    <n v="8"/>
  </r>
  <r>
    <x v="19"/>
    <x v="23"/>
    <n v="5"/>
    <x v="9"/>
    <x v="0"/>
    <x v="0"/>
    <x v="0"/>
    <d v="1958-05-12T00:00:00"/>
    <x v="1"/>
    <x v="0"/>
    <s v="AUS"/>
    <n v="59"/>
    <n v="0"/>
    <n v="6"/>
  </r>
  <r>
    <x v="73"/>
    <x v="25"/>
    <n v="1"/>
    <x v="9"/>
    <x v="0"/>
    <x v="0"/>
    <x v="1"/>
    <d v="1993-10-14T00:00:00"/>
    <x v="0"/>
    <x v="1"/>
    <s v="CAN"/>
    <n v="24"/>
    <n v="0"/>
    <n v="10"/>
  </r>
  <r>
    <x v="74"/>
    <x v="74"/>
    <n v="2"/>
    <x v="9"/>
    <x v="0"/>
    <x v="0"/>
    <x v="1"/>
    <d v="1966-02-23T00:00:00"/>
    <x v="0"/>
    <x v="0"/>
    <s v="AUS"/>
    <n v="51"/>
    <n v="0"/>
    <n v="9"/>
  </r>
  <r>
    <x v="70"/>
    <x v="75"/>
    <n v="3"/>
    <x v="9"/>
    <x v="0"/>
    <x v="0"/>
    <x v="1"/>
    <d v="1971-01-05T00:00:00"/>
    <x v="0"/>
    <x v="3"/>
    <s v="AUS"/>
    <n v="47"/>
    <n v="0"/>
    <n v="8"/>
  </r>
  <r>
    <x v="5"/>
    <x v="24"/>
    <n v="3"/>
    <x v="9"/>
    <x v="0"/>
    <x v="0"/>
    <x v="1"/>
    <d v="2000-09-01T00:00:00"/>
    <x v="0"/>
    <x v="2"/>
    <s v="AUS"/>
    <n v="17"/>
    <n v="0"/>
    <n v="8"/>
  </r>
  <r>
    <x v="42"/>
    <x v="11"/>
    <n v="6"/>
    <x v="9"/>
    <x v="0"/>
    <x v="0"/>
    <x v="1"/>
    <d v="1995-06-09T00:00:00"/>
    <x v="0"/>
    <x v="4"/>
    <s v="AUS"/>
    <n v="22"/>
    <n v="0"/>
    <n v="5"/>
  </r>
  <r>
    <x v="4"/>
    <x v="2"/>
    <n v="7"/>
    <x v="9"/>
    <x v="0"/>
    <x v="0"/>
    <x v="1"/>
    <d v="1995-05-18T00:00:00"/>
    <x v="0"/>
    <x v="4"/>
    <s v="AUS"/>
    <n v="22"/>
    <n v="0"/>
    <n v="4"/>
  </r>
  <r>
    <x v="16"/>
    <x v="18"/>
    <n v="8"/>
    <x v="9"/>
    <x v="0"/>
    <x v="0"/>
    <x v="1"/>
    <d v="2002-04-02T00:00:00"/>
    <x v="0"/>
    <x v="0"/>
    <s v="AUS"/>
    <n v="15"/>
    <n v="0"/>
    <n v="3"/>
  </r>
  <r>
    <x v="63"/>
    <x v="64"/>
    <n v="5"/>
    <x v="9"/>
    <x v="0"/>
    <x v="0"/>
    <x v="1"/>
    <d v="1978-08-04T00:00:00"/>
    <x v="1"/>
    <x v="2"/>
    <s v="AUS"/>
    <n v="39"/>
    <n v="0"/>
    <n v="6"/>
  </r>
  <r>
    <x v="12"/>
    <x v="18"/>
    <n v="1"/>
    <x v="9"/>
    <x v="0"/>
    <x v="0"/>
    <x v="2"/>
    <d v="2003-09-19T00:00:00"/>
    <x v="0"/>
    <x v="0"/>
    <s v="AUS"/>
    <n v="14"/>
    <n v="0"/>
    <n v="10"/>
  </r>
  <r>
    <x v="4"/>
    <x v="2"/>
    <n v="2"/>
    <x v="9"/>
    <x v="0"/>
    <x v="0"/>
    <x v="2"/>
    <d v="1995-05-18T00:00:00"/>
    <x v="0"/>
    <x v="4"/>
    <s v="AUS"/>
    <n v="22"/>
    <n v="0"/>
    <n v="9"/>
  </r>
  <r>
    <x v="26"/>
    <x v="31"/>
    <n v="3"/>
    <x v="9"/>
    <x v="0"/>
    <x v="0"/>
    <x v="2"/>
    <d v="1963-07-14T00:00:00"/>
    <x v="0"/>
    <x v="4"/>
    <s v="AUS"/>
    <n v="54"/>
    <n v="0"/>
    <n v="8"/>
  </r>
  <r>
    <x v="24"/>
    <x v="29"/>
    <n v="5"/>
    <x v="9"/>
    <x v="0"/>
    <x v="0"/>
    <x v="2"/>
    <d v="1980-10-20T00:00:00"/>
    <x v="0"/>
    <x v="2"/>
    <s v="AUS"/>
    <n v="37"/>
    <n v="0"/>
    <n v="6"/>
  </r>
  <r>
    <x v="28"/>
    <x v="32"/>
    <n v="6"/>
    <x v="9"/>
    <x v="0"/>
    <x v="0"/>
    <x v="2"/>
    <d v="2002-12-13T00:00:00"/>
    <x v="0"/>
    <x v="0"/>
    <s v="AUS"/>
    <n v="15"/>
    <n v="0"/>
    <n v="5"/>
  </r>
  <r>
    <x v="27"/>
    <x v="2"/>
    <n v="7"/>
    <x v="9"/>
    <x v="0"/>
    <x v="0"/>
    <x v="2"/>
    <d v="2002-09-29T00:00:00"/>
    <x v="0"/>
    <x v="0"/>
    <s v="AUS"/>
    <n v="15"/>
    <n v="0"/>
    <n v="4"/>
  </r>
  <r>
    <x v="29"/>
    <x v="33"/>
    <n v="3"/>
    <x v="9"/>
    <x v="0"/>
    <x v="0"/>
    <x v="2"/>
    <d v="1994-10-14T00:00:00"/>
    <x v="1"/>
    <x v="2"/>
    <s v="AUS"/>
    <n v="23"/>
    <n v="0"/>
    <n v="8"/>
  </r>
  <r>
    <x v="5"/>
    <x v="5"/>
    <n v="1"/>
    <x v="9"/>
    <x v="0"/>
    <x v="1"/>
    <x v="0"/>
    <d v="1973-06-03T00:00:00"/>
    <x v="0"/>
    <x v="2"/>
    <s v="AUS"/>
    <n v="44"/>
    <n v="0"/>
    <n v="10"/>
  </r>
  <r>
    <x v="6"/>
    <x v="6"/>
    <n v="2"/>
    <x v="9"/>
    <x v="0"/>
    <x v="1"/>
    <x v="0"/>
    <d v="1976-11-03T00:00:00"/>
    <x v="0"/>
    <x v="3"/>
    <s v="AUS"/>
    <n v="41"/>
    <n v="0"/>
    <n v="9"/>
  </r>
  <r>
    <x v="8"/>
    <x v="8"/>
    <n v="3"/>
    <x v="9"/>
    <x v="0"/>
    <x v="1"/>
    <x v="0"/>
    <d v="1953-07-15T00:00:00"/>
    <x v="0"/>
    <x v="0"/>
    <s v="AUS"/>
    <n v="64"/>
    <n v="0"/>
    <n v="8"/>
  </r>
  <r>
    <x v="56"/>
    <x v="58"/>
    <n v="3"/>
    <x v="9"/>
    <x v="0"/>
    <x v="1"/>
    <x v="0"/>
    <d v="1972-04-21T00:00:00"/>
    <x v="0"/>
    <x v="0"/>
    <s v="AUS"/>
    <n v="45"/>
    <n v="0"/>
    <n v="8"/>
  </r>
  <r>
    <x v="15"/>
    <x v="16"/>
    <n v="5"/>
    <x v="9"/>
    <x v="0"/>
    <x v="1"/>
    <x v="0"/>
    <d v="1968-11-13T00:00:00"/>
    <x v="0"/>
    <x v="0"/>
    <s v="AUS"/>
    <n v="49"/>
    <n v="0"/>
    <n v="6"/>
  </r>
  <r>
    <x v="5"/>
    <x v="21"/>
    <n v="1"/>
    <x v="9"/>
    <x v="0"/>
    <x v="1"/>
    <x v="0"/>
    <d v="1975-09-03T00:00:00"/>
    <x v="1"/>
    <x v="2"/>
    <s v="AUS"/>
    <n v="42"/>
    <n v="0"/>
    <n v="10"/>
  </r>
  <r>
    <x v="19"/>
    <x v="23"/>
    <n v="2"/>
    <x v="9"/>
    <x v="0"/>
    <x v="1"/>
    <x v="0"/>
    <d v="1958-05-12T00:00:00"/>
    <x v="1"/>
    <x v="0"/>
    <s v="AUS"/>
    <n v="59"/>
    <n v="0"/>
    <n v="9"/>
  </r>
  <r>
    <x v="13"/>
    <x v="17"/>
    <n v="1"/>
    <x v="10"/>
    <x v="0"/>
    <x v="6"/>
    <x v="0"/>
    <d v="2002-10-27T00:00:00"/>
    <x v="0"/>
    <x v="0"/>
    <s v="AUS"/>
    <n v="15"/>
    <n v="0"/>
    <n v="10"/>
  </r>
  <r>
    <x v="7"/>
    <x v="7"/>
    <n v="2"/>
    <x v="10"/>
    <x v="0"/>
    <x v="6"/>
    <x v="0"/>
    <d v="2000-04-23T00:00:00"/>
    <x v="0"/>
    <x v="0"/>
    <s v="AUS"/>
    <n v="17"/>
    <n v="0"/>
    <n v="9"/>
  </r>
  <r>
    <x v="13"/>
    <x v="14"/>
    <n v="3"/>
    <x v="10"/>
    <x v="0"/>
    <x v="6"/>
    <x v="0"/>
    <d v="2002-10-27T00:00:00"/>
    <x v="0"/>
    <x v="0"/>
    <s v="AUS"/>
    <n v="15"/>
    <n v="0"/>
    <n v="8"/>
  </r>
  <r>
    <x v="12"/>
    <x v="13"/>
    <n v="3"/>
    <x v="10"/>
    <x v="0"/>
    <x v="6"/>
    <x v="0"/>
    <d v="2002-02-16T00:00:00"/>
    <x v="0"/>
    <x v="0"/>
    <s v="AUS"/>
    <n v="15"/>
    <n v="0"/>
    <n v="8"/>
  </r>
  <r>
    <x v="16"/>
    <x v="18"/>
    <n v="5"/>
    <x v="10"/>
    <x v="0"/>
    <x v="6"/>
    <x v="0"/>
    <d v="2002-04-02T00:00:00"/>
    <x v="0"/>
    <x v="0"/>
    <s v="AUS"/>
    <n v="15"/>
    <n v="0"/>
    <n v="6"/>
  </r>
  <r>
    <x v="15"/>
    <x v="16"/>
    <n v="6"/>
    <x v="10"/>
    <x v="0"/>
    <x v="6"/>
    <x v="0"/>
    <d v="1968-11-13T00:00:00"/>
    <x v="0"/>
    <x v="0"/>
    <s v="AUS"/>
    <n v="49"/>
    <n v="0"/>
    <n v="5"/>
  </r>
  <r>
    <x v="38"/>
    <x v="52"/>
    <n v="7"/>
    <x v="10"/>
    <x v="0"/>
    <x v="6"/>
    <x v="0"/>
    <d v="2003-04-08T00:00:00"/>
    <x v="0"/>
    <x v="0"/>
    <s v="AUS"/>
    <n v="14"/>
    <n v="0"/>
    <n v="4"/>
  </r>
  <r>
    <x v="37"/>
    <x v="38"/>
    <n v="8"/>
    <x v="10"/>
    <x v="0"/>
    <x v="6"/>
    <x v="0"/>
    <d v="1968-09-22T00:00:00"/>
    <x v="0"/>
    <x v="2"/>
    <s v="AUS"/>
    <n v="49"/>
    <n v="0"/>
    <n v="3"/>
  </r>
  <r>
    <x v="19"/>
    <x v="23"/>
    <n v="1"/>
    <x v="10"/>
    <x v="0"/>
    <x v="6"/>
    <x v="0"/>
    <d v="1958-05-12T00:00:00"/>
    <x v="1"/>
    <x v="0"/>
    <s v="AUS"/>
    <n v="59"/>
    <n v="0"/>
    <n v="10"/>
  </r>
  <r>
    <x v="38"/>
    <x v="40"/>
    <n v="2"/>
    <x v="10"/>
    <x v="0"/>
    <x v="6"/>
    <x v="0"/>
    <d v="2005-03-05T00:00:00"/>
    <x v="1"/>
    <x v="0"/>
    <s v="AUS"/>
    <n v="12"/>
    <n v="0"/>
    <n v="9"/>
  </r>
  <r>
    <x v="13"/>
    <x v="17"/>
    <n v="1"/>
    <x v="10"/>
    <x v="0"/>
    <x v="6"/>
    <x v="1"/>
    <d v="2002-10-27T00:00:00"/>
    <x v="0"/>
    <x v="0"/>
    <s v="AUS"/>
    <n v="15"/>
    <n v="0"/>
    <n v="10"/>
  </r>
  <r>
    <x v="13"/>
    <x v="14"/>
    <n v="2"/>
    <x v="10"/>
    <x v="0"/>
    <x v="6"/>
    <x v="1"/>
    <d v="2002-10-27T00:00:00"/>
    <x v="0"/>
    <x v="0"/>
    <s v="AUS"/>
    <n v="15"/>
    <n v="0"/>
    <n v="9"/>
  </r>
  <r>
    <x v="40"/>
    <x v="42"/>
    <n v="3"/>
    <x v="10"/>
    <x v="0"/>
    <x v="6"/>
    <x v="1"/>
    <d v="1978-11-02T00:00:00"/>
    <x v="0"/>
    <x v="2"/>
    <s v="AUS"/>
    <n v="39"/>
    <n v="0"/>
    <n v="8"/>
  </r>
  <r>
    <x v="4"/>
    <x v="2"/>
    <n v="3"/>
    <x v="10"/>
    <x v="0"/>
    <x v="6"/>
    <x v="1"/>
    <d v="1995-05-18T00:00:00"/>
    <x v="0"/>
    <x v="4"/>
    <s v="AUS"/>
    <n v="22"/>
    <n v="0"/>
    <n v="8"/>
  </r>
  <r>
    <x v="16"/>
    <x v="18"/>
    <n v="5"/>
    <x v="10"/>
    <x v="0"/>
    <x v="6"/>
    <x v="1"/>
    <d v="2002-04-02T00:00:00"/>
    <x v="0"/>
    <x v="0"/>
    <s v="AUS"/>
    <n v="15"/>
    <n v="0"/>
    <n v="6"/>
  </r>
  <r>
    <x v="43"/>
    <x v="43"/>
    <n v="7"/>
    <x v="10"/>
    <x v="0"/>
    <x v="6"/>
    <x v="1"/>
    <d v="1999-06-21T00:00:00"/>
    <x v="0"/>
    <x v="0"/>
    <s v="AUS"/>
    <n v="18"/>
    <n v="0"/>
    <n v="4"/>
  </r>
  <r>
    <x v="38"/>
    <x v="40"/>
    <n v="6"/>
    <x v="10"/>
    <x v="0"/>
    <x v="6"/>
    <x v="1"/>
    <d v="2005-03-05T00:00:00"/>
    <x v="1"/>
    <x v="0"/>
    <s v="AUS"/>
    <n v="12"/>
    <n v="0"/>
    <n v="5"/>
  </r>
  <r>
    <x v="45"/>
    <x v="45"/>
    <n v="1"/>
    <x v="10"/>
    <x v="0"/>
    <x v="7"/>
    <x v="1"/>
    <d v="2006-11-30T00:00:00"/>
    <x v="0"/>
    <x v="3"/>
    <s v="AUS"/>
    <n v="11"/>
    <n v="0"/>
    <n v="10"/>
  </r>
  <r>
    <x v="5"/>
    <x v="46"/>
    <n v="3"/>
    <x v="10"/>
    <x v="0"/>
    <x v="7"/>
    <x v="1"/>
    <d v="2007-12-04T00:00:00"/>
    <x v="0"/>
    <x v="2"/>
    <s v="AUS"/>
    <n v="10"/>
    <n v="0"/>
    <n v="8"/>
  </r>
  <r>
    <x v="46"/>
    <x v="47"/>
    <n v="3"/>
    <x v="10"/>
    <x v="0"/>
    <x v="7"/>
    <x v="1"/>
    <d v="2006-05-12T00:00:00"/>
    <x v="0"/>
    <x v="0"/>
    <s v="AUS"/>
    <n v="11"/>
    <n v="0"/>
    <n v="8"/>
  </r>
  <r>
    <x v="6"/>
    <x v="48"/>
    <n v="6"/>
    <x v="10"/>
    <x v="0"/>
    <x v="7"/>
    <x v="1"/>
    <d v="2007-08-05T00:00:00"/>
    <x v="0"/>
    <x v="3"/>
    <s v="AUS"/>
    <n v="10"/>
    <n v="0"/>
    <n v="5"/>
  </r>
  <r>
    <x v="75"/>
    <x v="76"/>
    <n v="7"/>
    <x v="10"/>
    <x v="0"/>
    <x v="7"/>
    <x v="1"/>
    <d v="2006-07-14T00:00:00"/>
    <x v="0"/>
    <x v="3"/>
    <s v="AUS"/>
    <n v="11"/>
    <n v="0"/>
    <n v="4"/>
  </r>
  <r>
    <x v="76"/>
    <x v="77"/>
    <n v="8"/>
    <x v="10"/>
    <x v="0"/>
    <x v="7"/>
    <x v="1"/>
    <d v="2008-04-29T00:00:00"/>
    <x v="0"/>
    <x v="0"/>
    <s v="AUS"/>
    <n v="9"/>
    <n v="0"/>
    <n v="3"/>
  </r>
  <r>
    <x v="48"/>
    <x v="51"/>
    <n v="2"/>
    <x v="10"/>
    <x v="0"/>
    <x v="7"/>
    <x v="1"/>
    <d v="2006-03-12T00:00:00"/>
    <x v="1"/>
    <x v="5"/>
    <s v="AUS"/>
    <n v="11"/>
    <n v="0"/>
    <n v="9"/>
  </r>
  <r>
    <x v="18"/>
    <x v="49"/>
    <n v="5"/>
    <x v="10"/>
    <x v="0"/>
    <x v="7"/>
    <x v="1"/>
    <d v="2007-02-15T00:00:00"/>
    <x v="1"/>
    <x v="3"/>
    <s v="AUS"/>
    <n v="10"/>
    <n v="0"/>
    <n v="6"/>
  </r>
  <r>
    <x v="68"/>
    <x v="70"/>
    <n v="1"/>
    <x v="10"/>
    <x v="0"/>
    <x v="8"/>
    <x v="1"/>
    <d v="2004-03-06T00:00:00"/>
    <x v="0"/>
    <x v="3"/>
    <s v="AUS"/>
    <n v="13"/>
    <n v="0"/>
    <n v="10"/>
  </r>
  <r>
    <x v="18"/>
    <x v="44"/>
    <n v="2"/>
    <x v="10"/>
    <x v="0"/>
    <x v="8"/>
    <x v="1"/>
    <d v="2004-10-19T00:00:00"/>
    <x v="0"/>
    <x v="3"/>
    <s v="AUS"/>
    <n v="13"/>
    <n v="0"/>
    <n v="9"/>
  </r>
  <r>
    <x v="45"/>
    <x v="18"/>
    <n v="3"/>
    <x v="10"/>
    <x v="0"/>
    <x v="8"/>
    <x v="1"/>
    <d v="2005-06-13T00:00:00"/>
    <x v="0"/>
    <x v="3"/>
    <s v="AUS"/>
    <n v="12"/>
    <n v="0"/>
    <n v="8"/>
  </r>
  <r>
    <x v="52"/>
    <x v="55"/>
    <n v="5"/>
    <x v="10"/>
    <x v="0"/>
    <x v="8"/>
    <x v="1"/>
    <d v="2005-08-31T00:00:00"/>
    <x v="0"/>
    <x v="5"/>
    <s v="AUS"/>
    <n v="12"/>
    <n v="0"/>
    <n v="6"/>
  </r>
  <r>
    <x v="51"/>
    <x v="54"/>
    <n v="6"/>
    <x v="10"/>
    <x v="0"/>
    <x v="8"/>
    <x v="1"/>
    <d v="2004-02-16T00:00:00"/>
    <x v="0"/>
    <x v="0"/>
    <s v="AUS"/>
    <n v="13"/>
    <n v="0"/>
    <n v="5"/>
  </r>
  <r>
    <x v="77"/>
    <x v="78"/>
    <n v="7"/>
    <x v="10"/>
    <x v="0"/>
    <x v="8"/>
    <x v="1"/>
    <d v="2005-05-20T00:00:00"/>
    <x v="0"/>
    <x v="3"/>
    <s v="AUS"/>
    <n v="12"/>
    <n v="0"/>
    <n v="4"/>
  </r>
  <r>
    <x v="78"/>
    <x v="79"/>
    <n v="8"/>
    <x v="10"/>
    <x v="0"/>
    <x v="8"/>
    <x v="1"/>
    <d v="2004-11-13T00:00:00"/>
    <x v="0"/>
    <x v="0"/>
    <s v="AUS"/>
    <n v="13"/>
    <n v="0"/>
    <n v="3"/>
  </r>
  <r>
    <x v="49"/>
    <x v="52"/>
    <n v="9"/>
    <x v="10"/>
    <x v="0"/>
    <x v="8"/>
    <x v="1"/>
    <d v="2004-09-07T00:00:00"/>
    <x v="0"/>
    <x v="3"/>
    <s v="AUS"/>
    <n v="13"/>
    <n v="0"/>
    <n v="2"/>
  </r>
  <r>
    <x v="79"/>
    <x v="80"/>
    <n v="10"/>
    <x v="10"/>
    <x v="0"/>
    <x v="8"/>
    <x v="1"/>
    <d v="2005-04-14T00:00:00"/>
    <x v="0"/>
    <x v="0"/>
    <s v="AUS"/>
    <n v="12"/>
    <n v="0"/>
    <n v="2"/>
  </r>
  <r>
    <x v="44"/>
    <x v="44"/>
    <n v="11"/>
    <x v="10"/>
    <x v="0"/>
    <x v="8"/>
    <x v="1"/>
    <d v="2006-04-03T00:00:00"/>
    <x v="0"/>
    <x v="0"/>
    <s v="AUS"/>
    <n v="11"/>
    <n v="0"/>
    <n v="2"/>
  </r>
  <r>
    <x v="38"/>
    <x v="40"/>
    <n v="3"/>
    <x v="10"/>
    <x v="0"/>
    <x v="8"/>
    <x v="1"/>
    <d v="2005-03-05T00:00:00"/>
    <x v="1"/>
    <x v="0"/>
    <s v="AUS"/>
    <n v="12"/>
    <n v="0"/>
    <n v="8"/>
  </r>
  <r>
    <x v="3"/>
    <x v="3"/>
    <n v="1"/>
    <x v="11"/>
    <x v="0"/>
    <x v="0"/>
    <x v="0"/>
    <d v="1985-12-18T00:00:00"/>
    <x v="0"/>
    <x v="0"/>
    <s v="AUS"/>
    <n v="32"/>
    <n v="0"/>
    <n v="10"/>
  </r>
  <r>
    <x v="1"/>
    <x v="1"/>
    <n v="2"/>
    <x v="11"/>
    <x v="0"/>
    <x v="0"/>
    <x v="0"/>
    <d v="1987-01-03T00:00:00"/>
    <x v="0"/>
    <x v="0"/>
    <s v="AUS"/>
    <n v="31"/>
    <n v="0"/>
    <n v="9"/>
  </r>
  <r>
    <x v="5"/>
    <x v="5"/>
    <n v="3"/>
    <x v="11"/>
    <x v="0"/>
    <x v="0"/>
    <x v="0"/>
    <d v="1973-06-03T00:00:00"/>
    <x v="0"/>
    <x v="2"/>
    <s v="AUS"/>
    <n v="44"/>
    <n v="0"/>
    <n v="8"/>
  </r>
  <r>
    <x v="59"/>
    <x v="61"/>
    <n v="3"/>
    <x v="11"/>
    <x v="0"/>
    <x v="0"/>
    <x v="0"/>
    <d v="1970-09-30T00:00:00"/>
    <x v="0"/>
    <x v="3"/>
    <s v="AUS"/>
    <n v="47"/>
    <n v="0"/>
    <n v="8"/>
  </r>
  <r>
    <x v="2"/>
    <x v="2"/>
    <n v="5"/>
    <x v="11"/>
    <x v="0"/>
    <x v="0"/>
    <x v="0"/>
    <d v="1999-07-03T00:00:00"/>
    <x v="0"/>
    <x v="0"/>
    <s v="AUS"/>
    <n v="18"/>
    <n v="0"/>
    <n v="6"/>
  </r>
  <r>
    <x v="12"/>
    <x v="13"/>
    <n v="6"/>
    <x v="11"/>
    <x v="0"/>
    <x v="0"/>
    <x v="0"/>
    <d v="2002-02-16T00:00:00"/>
    <x v="0"/>
    <x v="0"/>
    <s v="AUS"/>
    <n v="15"/>
    <n v="0"/>
    <n v="5"/>
  </r>
  <r>
    <x v="6"/>
    <x v="6"/>
    <n v="7"/>
    <x v="11"/>
    <x v="0"/>
    <x v="0"/>
    <x v="0"/>
    <d v="1976-11-03T00:00:00"/>
    <x v="0"/>
    <x v="3"/>
    <s v="AUS"/>
    <n v="41"/>
    <n v="0"/>
    <n v="4"/>
  </r>
  <r>
    <x v="8"/>
    <x v="8"/>
    <n v="8"/>
    <x v="11"/>
    <x v="0"/>
    <x v="0"/>
    <x v="0"/>
    <d v="1953-07-15T00:00:00"/>
    <x v="0"/>
    <x v="0"/>
    <s v="AUS"/>
    <n v="64"/>
    <n v="0"/>
    <n v="3"/>
  </r>
  <r>
    <x v="15"/>
    <x v="16"/>
    <n v="9"/>
    <x v="11"/>
    <x v="0"/>
    <x v="0"/>
    <x v="0"/>
    <d v="1968-11-13T00:00:00"/>
    <x v="0"/>
    <x v="0"/>
    <s v="AUS"/>
    <n v="49"/>
    <n v="0"/>
    <n v="2"/>
  </r>
  <r>
    <x v="56"/>
    <x v="58"/>
    <n v="10"/>
    <x v="11"/>
    <x v="0"/>
    <x v="0"/>
    <x v="0"/>
    <d v="1972-04-21T00:00:00"/>
    <x v="0"/>
    <x v="0"/>
    <s v="AUS"/>
    <n v="45"/>
    <n v="0"/>
    <n v="2"/>
  </r>
  <r>
    <x v="16"/>
    <x v="18"/>
    <n v="11"/>
    <x v="11"/>
    <x v="0"/>
    <x v="0"/>
    <x v="0"/>
    <d v="2002-04-02T00:00:00"/>
    <x v="0"/>
    <x v="0"/>
    <s v="AUS"/>
    <n v="15"/>
    <n v="0"/>
    <n v="2"/>
  </r>
  <r>
    <x v="17"/>
    <x v="19"/>
    <n v="1"/>
    <x v="11"/>
    <x v="0"/>
    <x v="0"/>
    <x v="0"/>
    <d v="1999-11-04T00:00:00"/>
    <x v="1"/>
    <x v="0"/>
    <s v="AUS"/>
    <n v="18"/>
    <n v="0"/>
    <n v="10"/>
  </r>
  <r>
    <x v="5"/>
    <x v="21"/>
    <n v="2"/>
    <x v="11"/>
    <x v="0"/>
    <x v="0"/>
    <x v="0"/>
    <d v="1975-09-03T00:00:00"/>
    <x v="1"/>
    <x v="2"/>
    <s v="AUS"/>
    <n v="42"/>
    <n v="0"/>
    <n v="9"/>
  </r>
  <r>
    <x v="60"/>
    <x v="19"/>
    <n v="3"/>
    <x v="11"/>
    <x v="0"/>
    <x v="0"/>
    <x v="0"/>
    <d v="1965-01-10T00:00:00"/>
    <x v="1"/>
    <x v="0"/>
    <s v="AUS"/>
    <n v="53"/>
    <n v="0"/>
    <n v="8"/>
  </r>
  <r>
    <x v="15"/>
    <x v="22"/>
    <n v="3"/>
    <x v="11"/>
    <x v="0"/>
    <x v="0"/>
    <x v="0"/>
    <d v="2002-03-11T00:00:00"/>
    <x v="1"/>
    <x v="0"/>
    <s v="AUS"/>
    <n v="15"/>
    <n v="0"/>
    <n v="8"/>
  </r>
  <r>
    <x v="19"/>
    <x v="23"/>
    <n v="5"/>
    <x v="11"/>
    <x v="0"/>
    <x v="0"/>
    <x v="0"/>
    <d v="1958-05-12T00:00:00"/>
    <x v="1"/>
    <x v="0"/>
    <s v="AUS"/>
    <n v="59"/>
    <n v="0"/>
    <n v="6"/>
  </r>
  <r>
    <x v="70"/>
    <x v="75"/>
    <n v="1"/>
    <x v="11"/>
    <x v="0"/>
    <x v="0"/>
    <x v="1"/>
    <d v="1971-01-05T00:00:00"/>
    <x v="0"/>
    <x v="3"/>
    <s v="AUS"/>
    <n v="47"/>
    <n v="0"/>
    <n v="10"/>
  </r>
  <r>
    <x v="5"/>
    <x v="24"/>
    <n v="2"/>
    <x v="11"/>
    <x v="0"/>
    <x v="0"/>
    <x v="1"/>
    <d v="2000-09-01T00:00:00"/>
    <x v="0"/>
    <x v="2"/>
    <s v="AUS"/>
    <n v="17"/>
    <n v="0"/>
    <n v="9"/>
  </r>
  <r>
    <x v="2"/>
    <x v="2"/>
    <n v="3"/>
    <x v="11"/>
    <x v="0"/>
    <x v="0"/>
    <x v="1"/>
    <d v="1999-07-03T00:00:00"/>
    <x v="0"/>
    <x v="0"/>
    <s v="AUS"/>
    <n v="18"/>
    <n v="0"/>
    <n v="8"/>
  </r>
  <r>
    <x v="61"/>
    <x v="62"/>
    <n v="3"/>
    <x v="11"/>
    <x v="0"/>
    <x v="0"/>
    <x v="1"/>
    <d v="1960-04-27T00:00:00"/>
    <x v="0"/>
    <x v="4"/>
    <s v="AUS"/>
    <n v="57"/>
    <n v="0"/>
    <n v="8"/>
  </r>
  <r>
    <x v="74"/>
    <x v="74"/>
    <n v="5"/>
    <x v="11"/>
    <x v="0"/>
    <x v="0"/>
    <x v="1"/>
    <d v="1966-02-23T00:00:00"/>
    <x v="0"/>
    <x v="0"/>
    <s v="AUS"/>
    <n v="51"/>
    <n v="0"/>
    <n v="6"/>
  </r>
  <r>
    <x v="21"/>
    <x v="26"/>
    <n v="6"/>
    <x v="11"/>
    <x v="0"/>
    <x v="0"/>
    <x v="1"/>
    <d v="1998-06-25T00:00:00"/>
    <x v="0"/>
    <x v="0"/>
    <s v="AUS"/>
    <n v="19"/>
    <n v="0"/>
    <n v="5"/>
  </r>
  <r>
    <x v="42"/>
    <x v="11"/>
    <n v="7"/>
    <x v="11"/>
    <x v="0"/>
    <x v="0"/>
    <x v="1"/>
    <d v="1995-06-09T00:00:00"/>
    <x v="0"/>
    <x v="4"/>
    <s v="AUS"/>
    <n v="22"/>
    <n v="0"/>
    <n v="4"/>
  </r>
  <r>
    <x v="4"/>
    <x v="2"/>
    <n v="9"/>
    <x v="11"/>
    <x v="0"/>
    <x v="0"/>
    <x v="1"/>
    <d v="1995-05-18T00:00:00"/>
    <x v="0"/>
    <x v="4"/>
    <s v="AUS"/>
    <n v="22"/>
    <n v="0"/>
    <n v="2"/>
  </r>
  <r>
    <x v="22"/>
    <x v="27"/>
    <n v="8"/>
    <x v="11"/>
    <x v="0"/>
    <x v="0"/>
    <x v="1"/>
    <d v="2001-11-06T00:00:00"/>
    <x v="1"/>
    <x v="0"/>
    <s v="AUS"/>
    <n v="16"/>
    <n v="0"/>
    <n v="3"/>
  </r>
  <r>
    <x v="26"/>
    <x v="31"/>
    <n v="1"/>
    <x v="11"/>
    <x v="0"/>
    <x v="0"/>
    <x v="2"/>
    <d v="1963-07-14T00:00:00"/>
    <x v="0"/>
    <x v="4"/>
    <s v="AUS"/>
    <n v="54"/>
    <n v="0"/>
    <n v="10"/>
  </r>
  <r>
    <x v="24"/>
    <x v="29"/>
    <n v="2"/>
    <x v="11"/>
    <x v="0"/>
    <x v="0"/>
    <x v="2"/>
    <d v="1980-10-20T00:00:00"/>
    <x v="0"/>
    <x v="2"/>
    <s v="AUS"/>
    <n v="37"/>
    <n v="0"/>
    <n v="9"/>
  </r>
  <r>
    <x v="12"/>
    <x v="18"/>
    <n v="3"/>
    <x v="11"/>
    <x v="0"/>
    <x v="0"/>
    <x v="2"/>
    <d v="2003-09-19T00:00:00"/>
    <x v="0"/>
    <x v="0"/>
    <s v="AUS"/>
    <n v="14"/>
    <n v="0"/>
    <n v="8"/>
  </r>
  <r>
    <x v="29"/>
    <x v="33"/>
    <n v="1"/>
    <x v="11"/>
    <x v="0"/>
    <x v="0"/>
    <x v="2"/>
    <d v="1994-10-14T00:00:00"/>
    <x v="1"/>
    <x v="2"/>
    <s v="AUS"/>
    <n v="23"/>
    <n v="0"/>
    <n v="10"/>
  </r>
  <r>
    <x v="19"/>
    <x v="23"/>
    <n v="2"/>
    <x v="11"/>
    <x v="0"/>
    <x v="0"/>
    <x v="2"/>
    <d v="1958-05-12T00:00:00"/>
    <x v="1"/>
    <x v="0"/>
    <s v="AUS"/>
    <n v="59"/>
    <n v="0"/>
    <n v="9"/>
  </r>
  <r>
    <x v="5"/>
    <x v="5"/>
    <n v="1"/>
    <x v="11"/>
    <x v="0"/>
    <x v="1"/>
    <x v="0"/>
    <d v="1973-06-03T00:00:00"/>
    <x v="0"/>
    <x v="2"/>
    <s v="AUS"/>
    <n v="44"/>
    <n v="0"/>
    <n v="10"/>
  </r>
  <r>
    <x v="8"/>
    <x v="8"/>
    <n v="2"/>
    <x v="11"/>
    <x v="0"/>
    <x v="1"/>
    <x v="0"/>
    <d v="1953-07-15T00:00:00"/>
    <x v="0"/>
    <x v="0"/>
    <s v="AUS"/>
    <n v="64"/>
    <n v="0"/>
    <n v="9"/>
  </r>
  <r>
    <x v="59"/>
    <x v="61"/>
    <n v="3"/>
    <x v="11"/>
    <x v="0"/>
    <x v="1"/>
    <x v="0"/>
    <d v="1970-09-30T00:00:00"/>
    <x v="0"/>
    <x v="3"/>
    <s v="AUS"/>
    <n v="47"/>
    <n v="0"/>
    <n v="8"/>
  </r>
  <r>
    <x v="6"/>
    <x v="6"/>
    <n v="3"/>
    <x v="11"/>
    <x v="0"/>
    <x v="1"/>
    <x v="0"/>
    <d v="1976-11-03T00:00:00"/>
    <x v="0"/>
    <x v="3"/>
    <s v="AUS"/>
    <n v="41"/>
    <n v="0"/>
    <n v="8"/>
  </r>
  <r>
    <x v="56"/>
    <x v="58"/>
    <n v="5"/>
    <x v="11"/>
    <x v="0"/>
    <x v="1"/>
    <x v="0"/>
    <d v="1972-04-21T00:00:00"/>
    <x v="0"/>
    <x v="0"/>
    <s v="AUS"/>
    <n v="45"/>
    <n v="0"/>
    <n v="6"/>
  </r>
  <r>
    <x v="15"/>
    <x v="16"/>
    <n v="6"/>
    <x v="11"/>
    <x v="0"/>
    <x v="1"/>
    <x v="0"/>
    <d v="1968-11-13T00:00:00"/>
    <x v="0"/>
    <x v="0"/>
    <s v="AUS"/>
    <n v="49"/>
    <n v="0"/>
    <n v="5"/>
  </r>
  <r>
    <x v="5"/>
    <x v="21"/>
    <n v="1"/>
    <x v="11"/>
    <x v="0"/>
    <x v="1"/>
    <x v="0"/>
    <d v="1975-09-03T00:00:00"/>
    <x v="1"/>
    <x v="2"/>
    <s v="AUS"/>
    <n v="42"/>
    <n v="0"/>
    <n v="10"/>
  </r>
  <r>
    <x v="19"/>
    <x v="23"/>
    <n v="2"/>
    <x v="11"/>
    <x v="0"/>
    <x v="1"/>
    <x v="0"/>
    <d v="1958-05-12T00:00:00"/>
    <x v="1"/>
    <x v="0"/>
    <s v="AUS"/>
    <n v="59"/>
    <n v="0"/>
    <n v="9"/>
  </r>
  <r>
    <x v="80"/>
    <x v="81"/>
    <n v="1"/>
    <x v="12"/>
    <x v="0"/>
    <x v="6"/>
    <x v="0"/>
    <d v="1988-02-25T00:00:00"/>
    <x v="0"/>
    <x v="3"/>
    <s v="AUS"/>
    <n v="29"/>
    <n v="0"/>
    <n v="10"/>
  </r>
  <r>
    <x v="15"/>
    <x v="16"/>
    <n v="2"/>
    <x v="12"/>
    <x v="0"/>
    <x v="6"/>
    <x v="0"/>
    <d v="1968-11-13T00:00:00"/>
    <x v="0"/>
    <x v="0"/>
    <s v="AUS"/>
    <n v="49"/>
    <n v="0"/>
    <n v="9"/>
  </r>
  <r>
    <x v="12"/>
    <x v="13"/>
    <n v="3"/>
    <x v="12"/>
    <x v="0"/>
    <x v="6"/>
    <x v="0"/>
    <d v="2002-02-16T00:00:00"/>
    <x v="0"/>
    <x v="0"/>
    <s v="AUS"/>
    <n v="15"/>
    <n v="0"/>
    <n v="8"/>
  </r>
  <r>
    <x v="16"/>
    <x v="18"/>
    <n v="3"/>
    <x v="12"/>
    <x v="0"/>
    <x v="6"/>
    <x v="0"/>
    <d v="2002-04-02T00:00:00"/>
    <x v="0"/>
    <x v="0"/>
    <s v="AUS"/>
    <n v="15"/>
    <n v="0"/>
    <n v="8"/>
  </r>
  <r>
    <x v="46"/>
    <x v="82"/>
    <n v="5"/>
    <x v="12"/>
    <x v="0"/>
    <x v="6"/>
    <x v="0"/>
    <d v="1970-07-22T00:00:00"/>
    <x v="0"/>
    <x v="0"/>
    <s v="AUS"/>
    <n v="47"/>
    <n v="0"/>
    <n v="6"/>
  </r>
  <r>
    <x v="45"/>
    <x v="45"/>
    <n v="1"/>
    <x v="12"/>
    <x v="0"/>
    <x v="7"/>
    <x v="1"/>
    <d v="2006-11-30T00:00:00"/>
    <x v="0"/>
    <x v="3"/>
    <s v="AUS"/>
    <n v="11"/>
    <n v="0"/>
    <n v="10"/>
  </r>
  <r>
    <x v="5"/>
    <x v="46"/>
    <n v="2"/>
    <x v="12"/>
    <x v="0"/>
    <x v="7"/>
    <x v="1"/>
    <d v="2007-12-04T00:00:00"/>
    <x v="0"/>
    <x v="2"/>
    <s v="AUS"/>
    <n v="10"/>
    <n v="0"/>
    <n v="9"/>
  </r>
  <r>
    <x v="75"/>
    <x v="76"/>
    <n v="3"/>
    <x v="12"/>
    <x v="0"/>
    <x v="7"/>
    <x v="1"/>
    <d v="2006-07-14T00:00:00"/>
    <x v="0"/>
    <x v="3"/>
    <s v="AUS"/>
    <n v="11"/>
    <n v="0"/>
    <n v="8"/>
  </r>
  <r>
    <x v="46"/>
    <x v="47"/>
    <n v="3"/>
    <x v="12"/>
    <x v="0"/>
    <x v="7"/>
    <x v="1"/>
    <d v="2006-05-12T00:00:00"/>
    <x v="0"/>
    <x v="0"/>
    <s v="AUS"/>
    <n v="11"/>
    <n v="0"/>
    <n v="8"/>
  </r>
  <r>
    <x v="44"/>
    <x v="44"/>
    <n v="5"/>
    <x v="12"/>
    <x v="0"/>
    <x v="7"/>
    <x v="1"/>
    <d v="2006-04-03T00:00:00"/>
    <x v="0"/>
    <x v="0"/>
    <s v="AUS"/>
    <n v="11"/>
    <n v="0"/>
    <n v="6"/>
  </r>
  <r>
    <x v="6"/>
    <x v="48"/>
    <n v="6"/>
    <x v="12"/>
    <x v="0"/>
    <x v="7"/>
    <x v="1"/>
    <d v="2007-08-05T00:00:00"/>
    <x v="0"/>
    <x v="3"/>
    <s v="AUS"/>
    <n v="10"/>
    <n v="0"/>
    <n v="5"/>
  </r>
  <r>
    <x v="76"/>
    <x v="77"/>
    <n v="7"/>
    <x v="12"/>
    <x v="0"/>
    <x v="7"/>
    <x v="1"/>
    <d v="2008-04-29T00:00:00"/>
    <x v="0"/>
    <x v="0"/>
    <s v="AUS"/>
    <n v="9"/>
    <n v="0"/>
    <n v="4"/>
  </r>
  <r>
    <x v="18"/>
    <x v="49"/>
    <n v="1"/>
    <x v="12"/>
    <x v="0"/>
    <x v="7"/>
    <x v="1"/>
    <d v="2007-02-15T00:00:00"/>
    <x v="1"/>
    <x v="3"/>
    <s v="AUS"/>
    <n v="10"/>
    <n v="0"/>
    <n v="10"/>
  </r>
  <r>
    <x v="48"/>
    <x v="51"/>
    <n v="2"/>
    <x v="12"/>
    <x v="0"/>
    <x v="7"/>
    <x v="1"/>
    <d v="2006-03-12T00:00:00"/>
    <x v="1"/>
    <x v="5"/>
    <s v="AUS"/>
    <n v="11"/>
    <n v="0"/>
    <n v="9"/>
  </r>
  <r>
    <x v="68"/>
    <x v="70"/>
    <n v="1"/>
    <x v="12"/>
    <x v="0"/>
    <x v="8"/>
    <x v="1"/>
    <d v="2004-03-06T00:00:00"/>
    <x v="0"/>
    <x v="3"/>
    <s v="AUS"/>
    <n v="13"/>
    <n v="0"/>
    <n v="10"/>
  </r>
  <r>
    <x v="45"/>
    <x v="18"/>
    <n v="2"/>
    <x v="12"/>
    <x v="0"/>
    <x v="8"/>
    <x v="1"/>
    <d v="2005-06-13T00:00:00"/>
    <x v="0"/>
    <x v="3"/>
    <s v="AUS"/>
    <n v="12"/>
    <n v="0"/>
    <n v="9"/>
  </r>
  <r>
    <x v="78"/>
    <x v="79"/>
    <n v="3"/>
    <x v="12"/>
    <x v="0"/>
    <x v="8"/>
    <x v="1"/>
    <d v="2004-11-13T00:00:00"/>
    <x v="0"/>
    <x v="0"/>
    <s v="AUS"/>
    <n v="13"/>
    <n v="0"/>
    <n v="8"/>
  </r>
  <r>
    <x v="49"/>
    <x v="52"/>
    <n v="3"/>
    <x v="12"/>
    <x v="0"/>
    <x v="8"/>
    <x v="1"/>
    <d v="2004-09-07T00:00:00"/>
    <x v="0"/>
    <x v="3"/>
    <s v="AUS"/>
    <n v="13"/>
    <n v="0"/>
    <n v="8"/>
  </r>
  <r>
    <x v="50"/>
    <x v="53"/>
    <n v="5"/>
    <x v="12"/>
    <x v="0"/>
    <x v="8"/>
    <x v="1"/>
    <d v="2004-11-07T00:00:00"/>
    <x v="0"/>
    <x v="3"/>
    <s v="AUS"/>
    <n v="13"/>
    <n v="0"/>
    <n v="6"/>
  </r>
  <r>
    <x v="44"/>
    <x v="44"/>
    <n v="6"/>
    <x v="12"/>
    <x v="0"/>
    <x v="8"/>
    <x v="1"/>
    <d v="2006-04-03T00:00:00"/>
    <x v="0"/>
    <x v="0"/>
    <s v="AUS"/>
    <n v="11"/>
    <n v="0"/>
    <n v="5"/>
  </r>
  <r>
    <x v="79"/>
    <x v="80"/>
    <n v="7"/>
    <x v="12"/>
    <x v="0"/>
    <x v="8"/>
    <x v="1"/>
    <d v="2005-04-14T00:00:00"/>
    <x v="0"/>
    <x v="0"/>
    <s v="AUS"/>
    <n v="12"/>
    <n v="0"/>
    <n v="4"/>
  </r>
  <r>
    <x v="81"/>
    <x v="83"/>
    <n v="8"/>
    <x v="12"/>
    <x v="0"/>
    <x v="8"/>
    <x v="1"/>
    <d v="2005-06-02T00:00:00"/>
    <x v="1"/>
    <x v="3"/>
    <s v="AUS"/>
    <n v="12"/>
    <n v="0"/>
    <n v="3"/>
  </r>
  <r>
    <x v="3"/>
    <x v="3"/>
    <n v="1"/>
    <x v="13"/>
    <x v="0"/>
    <x v="0"/>
    <x v="0"/>
    <d v="1985-12-18T00:00:00"/>
    <x v="0"/>
    <x v="0"/>
    <s v="AUS"/>
    <n v="32"/>
    <n v="0"/>
    <n v="10"/>
  </r>
  <r>
    <x v="0"/>
    <x v="0"/>
    <n v="2"/>
    <x v="13"/>
    <x v="0"/>
    <x v="0"/>
    <x v="0"/>
    <d v="1995-09-02T00:00:00"/>
    <x v="0"/>
    <x v="0"/>
    <s v="AUS"/>
    <n v="22"/>
    <n v="0"/>
    <n v="9"/>
  </r>
  <r>
    <x v="73"/>
    <x v="25"/>
    <n v="3"/>
    <x v="13"/>
    <x v="0"/>
    <x v="0"/>
    <x v="0"/>
    <d v="1993-10-14T00:00:00"/>
    <x v="0"/>
    <x v="1"/>
    <s v="CAN"/>
    <n v="24"/>
    <n v="0"/>
    <n v="8"/>
  </r>
  <r>
    <x v="2"/>
    <x v="2"/>
    <n v="3"/>
    <x v="13"/>
    <x v="0"/>
    <x v="0"/>
    <x v="0"/>
    <d v="1999-07-03T00:00:00"/>
    <x v="0"/>
    <x v="0"/>
    <s v="AUS"/>
    <n v="18"/>
    <n v="0"/>
    <n v="8"/>
  </r>
  <r>
    <x v="6"/>
    <x v="6"/>
    <n v="5"/>
    <x v="13"/>
    <x v="0"/>
    <x v="0"/>
    <x v="0"/>
    <d v="1976-11-03T00:00:00"/>
    <x v="0"/>
    <x v="3"/>
    <s v="AUS"/>
    <n v="41"/>
    <n v="0"/>
    <n v="6"/>
  </r>
  <r>
    <x v="1"/>
    <x v="1"/>
    <n v="6"/>
    <x v="13"/>
    <x v="0"/>
    <x v="0"/>
    <x v="0"/>
    <d v="1987-01-03T00:00:00"/>
    <x v="0"/>
    <x v="0"/>
    <s v="AUS"/>
    <n v="31"/>
    <n v="0"/>
    <n v="5"/>
  </r>
  <r>
    <x v="13"/>
    <x v="14"/>
    <n v="7"/>
    <x v="13"/>
    <x v="0"/>
    <x v="0"/>
    <x v="0"/>
    <d v="2002-10-27T00:00:00"/>
    <x v="0"/>
    <x v="0"/>
    <s v="AUS"/>
    <n v="15"/>
    <n v="0"/>
    <n v="4"/>
  </r>
  <r>
    <x v="4"/>
    <x v="4"/>
    <n v="8"/>
    <x v="13"/>
    <x v="0"/>
    <x v="0"/>
    <x v="0"/>
    <d v="1994-06-27T00:00:00"/>
    <x v="0"/>
    <x v="1"/>
    <s v="HKG"/>
    <n v="23"/>
    <n v="0"/>
    <n v="3"/>
  </r>
  <r>
    <x v="55"/>
    <x v="57"/>
    <n v="9"/>
    <x v="13"/>
    <x v="0"/>
    <x v="0"/>
    <x v="0"/>
    <d v="1972-09-11T00:00:00"/>
    <x v="0"/>
    <x v="0"/>
    <s v="AUS"/>
    <n v="45"/>
    <n v="0"/>
    <n v="2"/>
  </r>
  <r>
    <x v="8"/>
    <x v="8"/>
    <n v="10"/>
    <x v="13"/>
    <x v="0"/>
    <x v="0"/>
    <x v="0"/>
    <d v="1953-07-15T00:00:00"/>
    <x v="0"/>
    <x v="0"/>
    <s v="AUS"/>
    <n v="64"/>
    <n v="0"/>
    <n v="2"/>
  </r>
  <r>
    <x v="5"/>
    <x v="5"/>
    <n v="11"/>
    <x v="13"/>
    <x v="0"/>
    <x v="0"/>
    <x v="0"/>
    <d v="1973-06-03T00:00:00"/>
    <x v="0"/>
    <x v="2"/>
    <s v="AUS"/>
    <n v="44"/>
    <n v="0"/>
    <n v="2"/>
  </r>
  <r>
    <x v="82"/>
    <x v="84"/>
    <n v="12"/>
    <x v="13"/>
    <x v="0"/>
    <x v="0"/>
    <x v="0"/>
    <d v="1965-04-04T00:00:00"/>
    <x v="0"/>
    <x v="0"/>
    <s v="AUS"/>
    <n v="52"/>
    <n v="0"/>
    <n v="2"/>
  </r>
  <r>
    <x v="12"/>
    <x v="13"/>
    <n v="13"/>
    <x v="13"/>
    <x v="0"/>
    <x v="0"/>
    <x v="0"/>
    <d v="2002-02-16T00:00:00"/>
    <x v="0"/>
    <x v="0"/>
    <s v="AUS"/>
    <n v="15"/>
    <n v="0"/>
    <n v="2"/>
  </r>
  <r>
    <x v="15"/>
    <x v="16"/>
    <n v="14"/>
    <x v="13"/>
    <x v="0"/>
    <x v="0"/>
    <x v="0"/>
    <d v="1968-11-13T00:00:00"/>
    <x v="0"/>
    <x v="0"/>
    <s v="AUS"/>
    <n v="49"/>
    <n v="0"/>
    <n v="2"/>
  </r>
  <r>
    <x v="56"/>
    <x v="58"/>
    <n v="15"/>
    <x v="13"/>
    <x v="0"/>
    <x v="0"/>
    <x v="0"/>
    <d v="1972-04-21T00:00:00"/>
    <x v="0"/>
    <x v="0"/>
    <s v="AUS"/>
    <n v="45"/>
    <n v="0"/>
    <n v="2"/>
  </r>
  <r>
    <x v="16"/>
    <x v="18"/>
    <n v="16"/>
    <x v="13"/>
    <x v="0"/>
    <x v="0"/>
    <x v="0"/>
    <d v="2002-04-02T00:00:00"/>
    <x v="0"/>
    <x v="0"/>
    <s v="AUS"/>
    <n v="15"/>
    <n v="0"/>
    <n v="2"/>
  </r>
  <r>
    <x v="5"/>
    <x v="21"/>
    <n v="1"/>
    <x v="13"/>
    <x v="0"/>
    <x v="0"/>
    <x v="0"/>
    <d v="1975-09-03T00:00:00"/>
    <x v="1"/>
    <x v="2"/>
    <s v="AUS"/>
    <n v="42"/>
    <n v="0"/>
    <n v="10"/>
  </r>
  <r>
    <x v="15"/>
    <x v="22"/>
    <n v="2"/>
    <x v="13"/>
    <x v="0"/>
    <x v="0"/>
    <x v="0"/>
    <d v="2002-03-11T00:00:00"/>
    <x v="1"/>
    <x v="0"/>
    <s v="AUS"/>
    <n v="15"/>
    <n v="0"/>
    <n v="9"/>
  </r>
  <r>
    <x v="19"/>
    <x v="23"/>
    <n v="3"/>
    <x v="13"/>
    <x v="0"/>
    <x v="0"/>
    <x v="0"/>
    <d v="1958-05-12T00:00:00"/>
    <x v="1"/>
    <x v="0"/>
    <s v="AUS"/>
    <n v="59"/>
    <n v="0"/>
    <n v="8"/>
  </r>
  <r>
    <x v="2"/>
    <x v="2"/>
    <n v="1"/>
    <x v="13"/>
    <x v="0"/>
    <x v="0"/>
    <x v="1"/>
    <d v="1999-07-03T00:00:00"/>
    <x v="0"/>
    <x v="0"/>
    <s v="AUS"/>
    <n v="18"/>
    <n v="0"/>
    <n v="10"/>
  </r>
  <r>
    <x v="70"/>
    <x v="75"/>
    <n v="2"/>
    <x v="13"/>
    <x v="0"/>
    <x v="0"/>
    <x v="1"/>
    <d v="1971-01-05T00:00:00"/>
    <x v="0"/>
    <x v="3"/>
    <s v="AUS"/>
    <n v="47"/>
    <n v="0"/>
    <n v="9"/>
  </r>
  <r>
    <x v="13"/>
    <x v="17"/>
    <n v="3"/>
    <x v="13"/>
    <x v="0"/>
    <x v="0"/>
    <x v="1"/>
    <d v="2002-10-27T00:00:00"/>
    <x v="0"/>
    <x v="0"/>
    <s v="AUS"/>
    <n v="15"/>
    <n v="0"/>
    <n v="8"/>
  </r>
  <r>
    <x v="4"/>
    <x v="4"/>
    <n v="3"/>
    <x v="13"/>
    <x v="0"/>
    <x v="0"/>
    <x v="1"/>
    <d v="1994-06-27T00:00:00"/>
    <x v="0"/>
    <x v="1"/>
    <s v="HKG"/>
    <n v="23"/>
    <n v="0"/>
    <n v="8"/>
  </r>
  <r>
    <x v="74"/>
    <x v="74"/>
    <n v="5"/>
    <x v="13"/>
    <x v="0"/>
    <x v="0"/>
    <x v="1"/>
    <d v="1966-02-23T00:00:00"/>
    <x v="0"/>
    <x v="0"/>
    <s v="AUS"/>
    <n v="51"/>
    <n v="0"/>
    <n v="6"/>
  </r>
  <r>
    <x v="82"/>
    <x v="84"/>
    <n v="6"/>
    <x v="13"/>
    <x v="0"/>
    <x v="0"/>
    <x v="1"/>
    <d v="1965-04-04T00:00:00"/>
    <x v="0"/>
    <x v="0"/>
    <s v="AUS"/>
    <n v="52"/>
    <n v="0"/>
    <n v="5"/>
  </r>
  <r>
    <x v="22"/>
    <x v="27"/>
    <n v="7"/>
    <x v="13"/>
    <x v="0"/>
    <x v="0"/>
    <x v="1"/>
    <d v="2001-11-06T00:00:00"/>
    <x v="1"/>
    <x v="0"/>
    <s v="AUS"/>
    <n v="16"/>
    <n v="0"/>
    <n v="4"/>
  </r>
  <r>
    <x v="12"/>
    <x v="18"/>
    <n v="1"/>
    <x v="13"/>
    <x v="0"/>
    <x v="0"/>
    <x v="2"/>
    <d v="2003-09-19T00:00:00"/>
    <x v="0"/>
    <x v="0"/>
    <s v="AUS"/>
    <n v="14"/>
    <n v="0"/>
    <n v="10"/>
  </r>
  <r>
    <x v="4"/>
    <x v="4"/>
    <n v="2"/>
    <x v="13"/>
    <x v="0"/>
    <x v="0"/>
    <x v="2"/>
    <d v="1994-06-27T00:00:00"/>
    <x v="0"/>
    <x v="1"/>
    <s v="HKG"/>
    <n v="23"/>
    <n v="0"/>
    <n v="9"/>
  </r>
  <r>
    <x v="31"/>
    <x v="35"/>
    <n v="3"/>
    <x v="13"/>
    <x v="0"/>
    <x v="0"/>
    <x v="2"/>
    <d v="2002-10-26T00:00:00"/>
    <x v="0"/>
    <x v="0"/>
    <s v="AUS"/>
    <n v="15"/>
    <n v="0"/>
    <n v="8"/>
  </r>
  <r>
    <x v="24"/>
    <x v="29"/>
    <n v="3"/>
    <x v="13"/>
    <x v="0"/>
    <x v="0"/>
    <x v="2"/>
    <d v="1980-10-20T00:00:00"/>
    <x v="0"/>
    <x v="2"/>
    <s v="AUS"/>
    <n v="37"/>
    <n v="0"/>
    <n v="8"/>
  </r>
  <r>
    <x v="16"/>
    <x v="85"/>
    <n v="5"/>
    <x v="13"/>
    <x v="0"/>
    <x v="0"/>
    <x v="2"/>
    <d v="2003-08-04T00:00:00"/>
    <x v="0"/>
    <x v="0"/>
    <s v="AUS"/>
    <n v="14"/>
    <n v="0"/>
    <n v="6"/>
  </r>
  <r>
    <x v="29"/>
    <x v="33"/>
    <n v="1"/>
    <x v="13"/>
    <x v="0"/>
    <x v="0"/>
    <x v="2"/>
    <d v="1994-10-14T00:00:00"/>
    <x v="1"/>
    <x v="2"/>
    <s v="AUS"/>
    <n v="23"/>
    <n v="0"/>
    <n v="10"/>
  </r>
  <r>
    <x v="19"/>
    <x v="23"/>
    <n v="2"/>
    <x v="13"/>
    <x v="0"/>
    <x v="0"/>
    <x v="2"/>
    <d v="1958-05-12T00:00:00"/>
    <x v="1"/>
    <x v="0"/>
    <s v="AUS"/>
    <n v="59"/>
    <n v="0"/>
    <n v="9"/>
  </r>
  <r>
    <x v="13"/>
    <x v="17"/>
    <n v="1"/>
    <x v="13"/>
    <x v="0"/>
    <x v="2"/>
    <x v="1"/>
    <d v="2002-10-27T00:00:00"/>
    <x v="0"/>
    <x v="0"/>
    <s v="AUS"/>
    <n v="15"/>
    <n v="0"/>
    <n v="10"/>
  </r>
  <r>
    <x v="12"/>
    <x v="13"/>
    <n v="2"/>
    <x v="13"/>
    <x v="0"/>
    <x v="2"/>
    <x v="1"/>
    <d v="2002-02-16T00:00:00"/>
    <x v="0"/>
    <x v="0"/>
    <s v="AUS"/>
    <n v="15"/>
    <n v="0"/>
    <n v="9"/>
  </r>
  <r>
    <x v="30"/>
    <x v="34"/>
    <n v="3"/>
    <x v="13"/>
    <x v="0"/>
    <x v="2"/>
    <x v="1"/>
    <d v="2003-08-28T00:00:00"/>
    <x v="0"/>
    <x v="0"/>
    <s v="AUS"/>
    <n v="14"/>
    <n v="0"/>
    <n v="8"/>
  </r>
  <r>
    <x v="70"/>
    <x v="71"/>
    <n v="3"/>
    <x v="13"/>
    <x v="0"/>
    <x v="2"/>
    <x v="1"/>
    <d v="2003-06-04T00:00:00"/>
    <x v="0"/>
    <x v="3"/>
    <s v="AUS"/>
    <n v="14"/>
    <n v="0"/>
    <n v="8"/>
  </r>
  <r>
    <x v="68"/>
    <x v="70"/>
    <n v="5"/>
    <x v="13"/>
    <x v="0"/>
    <x v="2"/>
    <x v="1"/>
    <d v="2004-03-06T00:00:00"/>
    <x v="0"/>
    <x v="3"/>
    <s v="AUS"/>
    <n v="13"/>
    <n v="0"/>
    <n v="6"/>
  </r>
  <r>
    <x v="16"/>
    <x v="18"/>
    <n v="6"/>
    <x v="13"/>
    <x v="0"/>
    <x v="2"/>
    <x v="1"/>
    <d v="2002-04-02T00:00:00"/>
    <x v="0"/>
    <x v="0"/>
    <s v="AUS"/>
    <n v="15"/>
    <n v="0"/>
    <n v="5"/>
  </r>
  <r>
    <x v="5"/>
    <x v="5"/>
    <n v="1"/>
    <x v="13"/>
    <x v="0"/>
    <x v="1"/>
    <x v="0"/>
    <d v="1973-06-03T00:00:00"/>
    <x v="0"/>
    <x v="2"/>
    <s v="AUS"/>
    <n v="44"/>
    <n v="0"/>
    <n v="10"/>
  </r>
  <r>
    <x v="6"/>
    <x v="6"/>
    <n v="2"/>
    <x v="13"/>
    <x v="0"/>
    <x v="1"/>
    <x v="0"/>
    <d v="1976-11-03T00:00:00"/>
    <x v="0"/>
    <x v="3"/>
    <s v="AUS"/>
    <n v="41"/>
    <n v="0"/>
    <n v="9"/>
  </r>
  <r>
    <x v="56"/>
    <x v="58"/>
    <n v="3"/>
    <x v="13"/>
    <x v="0"/>
    <x v="1"/>
    <x v="0"/>
    <d v="1972-04-21T00:00:00"/>
    <x v="0"/>
    <x v="0"/>
    <s v="AUS"/>
    <n v="45"/>
    <n v="0"/>
    <n v="8"/>
  </r>
  <r>
    <x v="15"/>
    <x v="16"/>
    <n v="3"/>
    <x v="13"/>
    <x v="0"/>
    <x v="1"/>
    <x v="0"/>
    <d v="1968-11-13T00:00:00"/>
    <x v="0"/>
    <x v="0"/>
    <s v="AUS"/>
    <n v="49"/>
    <n v="0"/>
    <n v="8"/>
  </r>
  <r>
    <x v="8"/>
    <x v="65"/>
    <n v="5"/>
    <x v="13"/>
    <x v="0"/>
    <x v="1"/>
    <x v="0"/>
    <d v="1971-02-18T00:00:00"/>
    <x v="0"/>
    <x v="3"/>
    <s v="AUS"/>
    <n v="46"/>
    <n v="0"/>
    <n v="6"/>
  </r>
  <r>
    <x v="8"/>
    <x v="8"/>
    <n v="6"/>
    <x v="13"/>
    <x v="0"/>
    <x v="1"/>
    <x v="0"/>
    <d v="1953-07-15T00:00:00"/>
    <x v="0"/>
    <x v="0"/>
    <s v="AUS"/>
    <n v="64"/>
    <n v="0"/>
    <n v="5"/>
  </r>
  <r>
    <x v="82"/>
    <x v="84"/>
    <n v="7"/>
    <x v="13"/>
    <x v="0"/>
    <x v="1"/>
    <x v="0"/>
    <d v="1965-04-04T00:00:00"/>
    <x v="0"/>
    <x v="0"/>
    <s v="AUS"/>
    <n v="52"/>
    <n v="0"/>
    <n v="4"/>
  </r>
  <r>
    <x v="5"/>
    <x v="21"/>
    <n v="1"/>
    <x v="13"/>
    <x v="0"/>
    <x v="1"/>
    <x v="0"/>
    <d v="1975-09-03T00:00:00"/>
    <x v="1"/>
    <x v="2"/>
    <s v="AUS"/>
    <n v="42"/>
    <n v="0"/>
    <n v="10"/>
  </r>
  <r>
    <x v="8"/>
    <x v="39"/>
    <n v="2"/>
    <x v="13"/>
    <x v="0"/>
    <x v="1"/>
    <x v="0"/>
    <d v="1972-02-21T00:00:00"/>
    <x v="1"/>
    <x v="3"/>
    <s v="AUS"/>
    <n v="45"/>
    <n v="0"/>
    <n v="9"/>
  </r>
  <r>
    <x v="19"/>
    <x v="23"/>
    <n v="3"/>
    <x v="13"/>
    <x v="0"/>
    <x v="1"/>
    <x v="0"/>
    <d v="1958-05-12T00:00:00"/>
    <x v="1"/>
    <x v="0"/>
    <s v="AUS"/>
    <n v="59"/>
    <n v="0"/>
    <n v="8"/>
  </r>
  <r>
    <x v="83"/>
    <x v="37"/>
    <n v="1"/>
    <x v="14"/>
    <x v="0"/>
    <x v="10"/>
    <x v="0"/>
    <e v="#N/A"/>
    <x v="2"/>
    <x v="6"/>
    <e v="#N/A"/>
    <e v="#N/A"/>
    <n v="0"/>
    <n v="10"/>
  </r>
  <r>
    <x v="84"/>
    <x v="37"/>
    <n v="2"/>
    <x v="14"/>
    <x v="0"/>
    <x v="10"/>
    <x v="0"/>
    <e v="#N/A"/>
    <x v="2"/>
    <x v="6"/>
    <e v="#N/A"/>
    <e v="#N/A"/>
    <n v="0"/>
    <n v="9"/>
  </r>
  <r>
    <x v="85"/>
    <x v="37"/>
    <n v="3"/>
    <x v="14"/>
    <x v="0"/>
    <x v="10"/>
    <x v="0"/>
    <e v="#N/A"/>
    <x v="2"/>
    <x v="6"/>
    <e v="#N/A"/>
    <e v="#N/A"/>
    <n v="0"/>
    <n v="8"/>
  </r>
  <r>
    <x v="86"/>
    <x v="37"/>
    <n v="5"/>
    <x v="14"/>
    <x v="0"/>
    <x v="10"/>
    <x v="0"/>
    <e v="#N/A"/>
    <x v="2"/>
    <x v="6"/>
    <e v="#N/A"/>
    <e v="#N/A"/>
    <n v="0"/>
    <n v="6"/>
  </r>
  <r>
    <x v="87"/>
    <x v="37"/>
    <n v="6"/>
    <x v="14"/>
    <x v="0"/>
    <x v="10"/>
    <x v="0"/>
    <e v="#N/A"/>
    <x v="2"/>
    <x v="6"/>
    <e v="#N/A"/>
    <e v="#N/A"/>
    <n v="0"/>
    <n v="5"/>
  </r>
  <r>
    <x v="88"/>
    <x v="37"/>
    <n v="7"/>
    <x v="14"/>
    <x v="0"/>
    <x v="10"/>
    <x v="0"/>
    <e v="#N/A"/>
    <x v="2"/>
    <x v="6"/>
    <e v="#N/A"/>
    <e v="#N/A"/>
    <n v="0"/>
    <n v="4"/>
  </r>
  <r>
    <x v="89"/>
    <x v="37"/>
    <n v="1"/>
    <x v="14"/>
    <x v="0"/>
    <x v="10"/>
    <x v="1"/>
    <e v="#N/A"/>
    <x v="2"/>
    <x v="6"/>
    <e v="#N/A"/>
    <e v="#N/A"/>
    <n v="0"/>
    <n v="10"/>
  </r>
  <r>
    <x v="87"/>
    <x v="37"/>
    <n v="2"/>
    <x v="14"/>
    <x v="0"/>
    <x v="10"/>
    <x v="1"/>
    <e v="#N/A"/>
    <x v="2"/>
    <x v="6"/>
    <e v="#N/A"/>
    <e v="#N/A"/>
    <n v="0"/>
    <n v="9"/>
  </r>
  <r>
    <x v="86"/>
    <x v="37"/>
    <n v="3"/>
    <x v="14"/>
    <x v="0"/>
    <x v="10"/>
    <x v="1"/>
    <e v="#N/A"/>
    <x v="2"/>
    <x v="6"/>
    <e v="#N/A"/>
    <e v="#N/A"/>
    <n v="0"/>
    <n v="8"/>
  </r>
  <r>
    <x v="88"/>
    <x v="37"/>
    <n v="5"/>
    <x v="14"/>
    <x v="0"/>
    <x v="10"/>
    <x v="1"/>
    <e v="#N/A"/>
    <x v="2"/>
    <x v="6"/>
    <e v="#N/A"/>
    <e v="#N/A"/>
    <n v="0"/>
    <n v="6"/>
  </r>
  <r>
    <x v="13"/>
    <x v="17"/>
    <n v="1"/>
    <x v="15"/>
    <x v="6"/>
    <x v="3"/>
    <x v="0"/>
    <d v="2002-10-27T00:00:00"/>
    <x v="0"/>
    <x v="0"/>
    <s v="AUS"/>
    <n v="15"/>
    <n v="1"/>
    <n v="12"/>
  </r>
  <r>
    <x v="13"/>
    <x v="14"/>
    <n v="2"/>
    <x v="15"/>
    <x v="6"/>
    <x v="3"/>
    <x v="0"/>
    <d v="2002-10-27T00:00:00"/>
    <x v="0"/>
    <x v="0"/>
    <s v="AUS"/>
    <n v="15"/>
    <n v="1"/>
    <n v="11"/>
  </r>
  <r>
    <x v="57"/>
    <x v="59"/>
    <n v="3"/>
    <x v="15"/>
    <x v="6"/>
    <x v="3"/>
    <x v="0"/>
    <d v="2002-03-17T00:00:00"/>
    <x v="0"/>
    <x v="3"/>
    <s v="AUS"/>
    <n v="15"/>
    <n v="1"/>
    <n v="10"/>
  </r>
  <r>
    <x v="12"/>
    <x v="13"/>
    <n v="3"/>
    <x v="15"/>
    <x v="6"/>
    <x v="3"/>
    <x v="0"/>
    <d v="2002-02-16T00:00:00"/>
    <x v="0"/>
    <x v="0"/>
    <s v="AUS"/>
    <n v="15"/>
    <n v="1"/>
    <n v="10"/>
  </r>
  <r>
    <x v="7"/>
    <x v="7"/>
    <n v="5"/>
    <x v="15"/>
    <x v="6"/>
    <x v="3"/>
    <x v="0"/>
    <d v="2000-04-23T00:00:00"/>
    <x v="0"/>
    <x v="0"/>
    <s v="AUS"/>
    <n v="17"/>
    <n v="1"/>
    <n v="8"/>
  </r>
  <r>
    <x v="16"/>
    <x v="18"/>
    <n v="6"/>
    <x v="15"/>
    <x v="6"/>
    <x v="3"/>
    <x v="0"/>
    <d v="2002-04-02T00:00:00"/>
    <x v="0"/>
    <x v="0"/>
    <s v="AUS"/>
    <n v="15"/>
    <n v="1"/>
    <n v="7"/>
  </r>
  <r>
    <x v="15"/>
    <x v="22"/>
    <n v="1"/>
    <x v="15"/>
    <x v="6"/>
    <x v="3"/>
    <x v="0"/>
    <d v="2002-03-11T00:00:00"/>
    <x v="1"/>
    <x v="0"/>
    <s v="AUS"/>
    <n v="15"/>
    <n v="1"/>
    <n v="12"/>
  </r>
  <r>
    <x v="12"/>
    <x v="18"/>
    <n v="1"/>
    <x v="15"/>
    <x v="6"/>
    <x v="3"/>
    <x v="2"/>
    <d v="2003-09-19T00:00:00"/>
    <x v="0"/>
    <x v="0"/>
    <s v="AUS"/>
    <n v="14"/>
    <n v="1"/>
    <n v="12"/>
  </r>
  <r>
    <x v="62"/>
    <x v="63"/>
    <n v="2"/>
    <x v="15"/>
    <x v="6"/>
    <x v="3"/>
    <x v="2"/>
    <d v="2003-08-20T00:00:00"/>
    <x v="0"/>
    <x v="0"/>
    <s v="AUS"/>
    <n v="14"/>
    <n v="1"/>
    <n v="11"/>
  </r>
  <r>
    <x v="13"/>
    <x v="17"/>
    <n v="3"/>
    <x v="15"/>
    <x v="6"/>
    <x v="3"/>
    <x v="2"/>
    <d v="2002-10-27T00:00:00"/>
    <x v="0"/>
    <x v="0"/>
    <s v="AUS"/>
    <n v="15"/>
    <n v="1"/>
    <n v="10"/>
  </r>
  <r>
    <x v="28"/>
    <x v="32"/>
    <n v="3"/>
    <x v="15"/>
    <x v="6"/>
    <x v="3"/>
    <x v="2"/>
    <d v="2002-12-13T00:00:00"/>
    <x v="0"/>
    <x v="0"/>
    <s v="AUS"/>
    <n v="15"/>
    <n v="1"/>
    <n v="10"/>
  </r>
  <r>
    <x v="27"/>
    <x v="2"/>
    <n v="5"/>
    <x v="15"/>
    <x v="6"/>
    <x v="3"/>
    <x v="2"/>
    <d v="2002-09-29T00:00:00"/>
    <x v="0"/>
    <x v="0"/>
    <s v="AUS"/>
    <n v="15"/>
    <n v="1"/>
    <n v="8"/>
  </r>
  <r>
    <x v="16"/>
    <x v="85"/>
    <n v="6"/>
    <x v="15"/>
    <x v="6"/>
    <x v="3"/>
    <x v="2"/>
    <d v="2003-08-04T00:00:00"/>
    <x v="0"/>
    <x v="0"/>
    <s v="AUS"/>
    <n v="14"/>
    <n v="1"/>
    <n v="7"/>
  </r>
  <r>
    <x v="31"/>
    <x v="35"/>
    <n v="7"/>
    <x v="15"/>
    <x v="6"/>
    <x v="3"/>
    <x v="2"/>
    <d v="2002-10-26T00:00:00"/>
    <x v="0"/>
    <x v="0"/>
    <s v="AUS"/>
    <n v="15"/>
    <n v="1"/>
    <n v="6"/>
  </r>
  <r>
    <x v="2"/>
    <x v="2"/>
    <n v="1"/>
    <x v="15"/>
    <x v="6"/>
    <x v="4"/>
    <x v="0"/>
    <d v="1999-07-03T00:00:00"/>
    <x v="0"/>
    <x v="0"/>
    <s v="AUS"/>
    <n v="18"/>
    <n v="1"/>
    <n v="12"/>
  </r>
  <r>
    <x v="13"/>
    <x v="17"/>
    <n v="2"/>
    <x v="15"/>
    <x v="6"/>
    <x v="4"/>
    <x v="0"/>
    <d v="2002-10-27T00:00:00"/>
    <x v="0"/>
    <x v="0"/>
    <s v="AUS"/>
    <n v="15"/>
    <n v="1"/>
    <n v="11"/>
  </r>
  <r>
    <x v="13"/>
    <x v="14"/>
    <n v="3"/>
    <x v="15"/>
    <x v="6"/>
    <x v="4"/>
    <x v="0"/>
    <d v="2002-10-27T00:00:00"/>
    <x v="0"/>
    <x v="0"/>
    <s v="AUS"/>
    <n v="15"/>
    <n v="1"/>
    <n v="10"/>
  </r>
  <r>
    <x v="57"/>
    <x v="59"/>
    <n v="3"/>
    <x v="15"/>
    <x v="6"/>
    <x v="4"/>
    <x v="0"/>
    <d v="2002-03-17T00:00:00"/>
    <x v="0"/>
    <x v="3"/>
    <s v="AUS"/>
    <n v="15"/>
    <n v="1"/>
    <n v="10"/>
  </r>
  <r>
    <x v="7"/>
    <x v="7"/>
    <n v="5"/>
    <x v="15"/>
    <x v="6"/>
    <x v="4"/>
    <x v="0"/>
    <d v="2000-04-23T00:00:00"/>
    <x v="0"/>
    <x v="0"/>
    <s v="AUS"/>
    <n v="17"/>
    <n v="1"/>
    <n v="8"/>
  </r>
  <r>
    <x v="12"/>
    <x v="13"/>
    <n v="6"/>
    <x v="15"/>
    <x v="6"/>
    <x v="4"/>
    <x v="0"/>
    <d v="2002-02-16T00:00:00"/>
    <x v="0"/>
    <x v="0"/>
    <s v="AUS"/>
    <n v="15"/>
    <n v="1"/>
    <n v="7"/>
  </r>
  <r>
    <x v="16"/>
    <x v="18"/>
    <n v="7"/>
    <x v="15"/>
    <x v="6"/>
    <x v="4"/>
    <x v="0"/>
    <d v="2002-04-02T00:00:00"/>
    <x v="0"/>
    <x v="0"/>
    <s v="AUS"/>
    <n v="15"/>
    <n v="1"/>
    <n v="6"/>
  </r>
  <r>
    <x v="17"/>
    <x v="19"/>
    <n v="1"/>
    <x v="15"/>
    <x v="6"/>
    <x v="4"/>
    <x v="0"/>
    <d v="1999-11-04T00:00:00"/>
    <x v="1"/>
    <x v="0"/>
    <s v="AUS"/>
    <n v="18"/>
    <n v="1"/>
    <n v="12"/>
  </r>
  <r>
    <x v="15"/>
    <x v="22"/>
    <n v="2"/>
    <x v="15"/>
    <x v="6"/>
    <x v="4"/>
    <x v="0"/>
    <d v="2002-03-11T00:00:00"/>
    <x v="1"/>
    <x v="0"/>
    <s v="AUS"/>
    <n v="15"/>
    <n v="1"/>
    <n v="11"/>
  </r>
  <r>
    <x v="12"/>
    <x v="18"/>
    <n v="1"/>
    <x v="15"/>
    <x v="6"/>
    <x v="4"/>
    <x v="2"/>
    <d v="2003-09-19T00:00:00"/>
    <x v="0"/>
    <x v="0"/>
    <s v="AUS"/>
    <n v="14"/>
    <n v="1"/>
    <n v="12"/>
  </r>
  <r>
    <x v="62"/>
    <x v="63"/>
    <n v="2"/>
    <x v="15"/>
    <x v="6"/>
    <x v="4"/>
    <x v="2"/>
    <d v="2003-08-20T00:00:00"/>
    <x v="0"/>
    <x v="0"/>
    <s v="AUS"/>
    <n v="14"/>
    <n v="1"/>
    <n v="11"/>
  </r>
  <r>
    <x v="13"/>
    <x v="17"/>
    <n v="3"/>
    <x v="15"/>
    <x v="6"/>
    <x v="4"/>
    <x v="2"/>
    <d v="2002-10-27T00:00:00"/>
    <x v="0"/>
    <x v="0"/>
    <s v="AUS"/>
    <n v="15"/>
    <n v="1"/>
    <n v="10"/>
  </r>
  <r>
    <x v="28"/>
    <x v="32"/>
    <n v="3"/>
    <x v="15"/>
    <x v="6"/>
    <x v="4"/>
    <x v="2"/>
    <d v="2002-12-13T00:00:00"/>
    <x v="0"/>
    <x v="0"/>
    <s v="AUS"/>
    <n v="15"/>
    <n v="1"/>
    <n v="10"/>
  </r>
  <r>
    <x v="27"/>
    <x v="2"/>
    <n v="5"/>
    <x v="15"/>
    <x v="6"/>
    <x v="4"/>
    <x v="2"/>
    <d v="2002-09-29T00:00:00"/>
    <x v="0"/>
    <x v="0"/>
    <s v="AUS"/>
    <n v="15"/>
    <n v="1"/>
    <n v="8"/>
  </r>
  <r>
    <x v="16"/>
    <x v="85"/>
    <n v="6"/>
    <x v="15"/>
    <x v="6"/>
    <x v="4"/>
    <x v="2"/>
    <d v="2003-08-04T00:00:00"/>
    <x v="0"/>
    <x v="0"/>
    <s v="AUS"/>
    <n v="14"/>
    <n v="1"/>
    <n v="7"/>
  </r>
  <r>
    <x v="31"/>
    <x v="35"/>
    <n v="7"/>
    <x v="15"/>
    <x v="6"/>
    <x v="4"/>
    <x v="2"/>
    <d v="2002-10-26T00:00:00"/>
    <x v="0"/>
    <x v="0"/>
    <s v="AUS"/>
    <n v="15"/>
    <n v="1"/>
    <n v="6"/>
  </r>
  <r>
    <x v="90"/>
    <x v="86"/>
    <n v="1"/>
    <x v="15"/>
    <x v="6"/>
    <x v="4"/>
    <x v="2"/>
    <d v="1998-05-26T00:00:00"/>
    <x v="1"/>
    <x v="2"/>
    <s v="AUS"/>
    <n v="19"/>
    <n v="1"/>
    <n v="12"/>
  </r>
  <r>
    <x v="62"/>
    <x v="63"/>
    <n v="1"/>
    <x v="16"/>
    <x v="6"/>
    <x v="2"/>
    <x v="1"/>
    <d v="2003-08-20T00:00:00"/>
    <x v="0"/>
    <x v="0"/>
    <s v="AUS"/>
    <n v="14"/>
    <n v="1"/>
    <n v="12"/>
  </r>
  <r>
    <x v="13"/>
    <x v="17"/>
    <n v="2"/>
    <x v="16"/>
    <x v="6"/>
    <x v="2"/>
    <x v="1"/>
    <d v="2002-10-27T00:00:00"/>
    <x v="0"/>
    <x v="0"/>
    <s v="AUS"/>
    <n v="15"/>
    <n v="1"/>
    <n v="11"/>
  </r>
  <r>
    <x v="13"/>
    <x v="14"/>
    <n v="3"/>
    <x v="16"/>
    <x v="6"/>
    <x v="2"/>
    <x v="1"/>
    <d v="2002-10-27T00:00:00"/>
    <x v="0"/>
    <x v="0"/>
    <s v="AUS"/>
    <n v="15"/>
    <n v="1"/>
    <n v="10"/>
  </r>
  <r>
    <x v="12"/>
    <x v="13"/>
    <n v="3"/>
    <x v="16"/>
    <x v="6"/>
    <x v="2"/>
    <x v="1"/>
    <d v="2002-02-16T00:00:00"/>
    <x v="0"/>
    <x v="0"/>
    <s v="AUS"/>
    <n v="15"/>
    <n v="1"/>
    <n v="10"/>
  </r>
  <r>
    <x v="16"/>
    <x v="18"/>
    <n v="5"/>
    <x v="16"/>
    <x v="6"/>
    <x v="2"/>
    <x v="1"/>
    <d v="2002-04-02T00:00:00"/>
    <x v="0"/>
    <x v="0"/>
    <s v="AUS"/>
    <n v="15"/>
    <n v="1"/>
    <n v="8"/>
  </r>
  <r>
    <x v="68"/>
    <x v="70"/>
    <n v="6"/>
    <x v="16"/>
    <x v="6"/>
    <x v="2"/>
    <x v="1"/>
    <d v="2004-03-06T00:00:00"/>
    <x v="0"/>
    <x v="3"/>
    <s v="AUS"/>
    <n v="13"/>
    <n v="1"/>
    <n v="7"/>
  </r>
  <r>
    <x v="70"/>
    <x v="71"/>
    <n v="7"/>
    <x v="16"/>
    <x v="6"/>
    <x v="2"/>
    <x v="1"/>
    <d v="2003-06-04T00:00:00"/>
    <x v="0"/>
    <x v="3"/>
    <s v="AUS"/>
    <n v="14"/>
    <n v="1"/>
    <n v="6"/>
  </r>
  <r>
    <x v="15"/>
    <x v="22"/>
    <n v="1"/>
    <x v="16"/>
    <x v="6"/>
    <x v="2"/>
    <x v="1"/>
    <d v="2002-03-11T00:00:00"/>
    <x v="1"/>
    <x v="0"/>
    <s v="AUS"/>
    <n v="15"/>
    <n v="1"/>
    <n v="12"/>
  </r>
  <r>
    <x v="5"/>
    <x v="24"/>
    <n v="1"/>
    <x v="16"/>
    <x v="6"/>
    <x v="3"/>
    <x v="1"/>
    <d v="2000-09-01T00:00:00"/>
    <x v="0"/>
    <x v="2"/>
    <s v="AUS"/>
    <n v="17"/>
    <n v="1"/>
    <n v="12"/>
  </r>
  <r>
    <x v="62"/>
    <x v="63"/>
    <n v="2"/>
    <x v="16"/>
    <x v="6"/>
    <x v="3"/>
    <x v="1"/>
    <d v="2003-08-20T00:00:00"/>
    <x v="0"/>
    <x v="0"/>
    <s v="AUS"/>
    <n v="14"/>
    <n v="1"/>
    <n v="11"/>
  </r>
  <r>
    <x v="13"/>
    <x v="17"/>
    <n v="3"/>
    <x v="16"/>
    <x v="6"/>
    <x v="3"/>
    <x v="1"/>
    <d v="2002-10-27T00:00:00"/>
    <x v="0"/>
    <x v="0"/>
    <s v="AUS"/>
    <n v="15"/>
    <n v="1"/>
    <n v="10"/>
  </r>
  <r>
    <x v="13"/>
    <x v="14"/>
    <n v="3"/>
    <x v="16"/>
    <x v="6"/>
    <x v="3"/>
    <x v="1"/>
    <d v="2002-10-27T00:00:00"/>
    <x v="0"/>
    <x v="0"/>
    <s v="AUS"/>
    <n v="15"/>
    <n v="1"/>
    <n v="10"/>
  </r>
  <r>
    <x v="68"/>
    <x v="70"/>
    <n v="5"/>
    <x v="16"/>
    <x v="6"/>
    <x v="3"/>
    <x v="1"/>
    <d v="2004-03-06T00:00:00"/>
    <x v="0"/>
    <x v="3"/>
    <s v="AUS"/>
    <n v="13"/>
    <n v="1"/>
    <n v="8"/>
  </r>
  <r>
    <x v="22"/>
    <x v="27"/>
    <n v="1"/>
    <x v="16"/>
    <x v="6"/>
    <x v="3"/>
    <x v="1"/>
    <d v="2001-11-06T00:00:00"/>
    <x v="1"/>
    <x v="0"/>
    <s v="AUS"/>
    <n v="16"/>
    <n v="1"/>
    <n v="12"/>
  </r>
  <r>
    <x v="2"/>
    <x v="2"/>
    <n v="1"/>
    <x v="16"/>
    <x v="6"/>
    <x v="4"/>
    <x v="1"/>
    <d v="1999-07-03T00:00:00"/>
    <x v="0"/>
    <x v="0"/>
    <s v="AUS"/>
    <n v="18"/>
    <n v="1"/>
    <n v="12"/>
  </r>
  <r>
    <x v="5"/>
    <x v="24"/>
    <n v="2"/>
    <x v="16"/>
    <x v="6"/>
    <x v="4"/>
    <x v="1"/>
    <d v="2000-09-01T00:00:00"/>
    <x v="0"/>
    <x v="2"/>
    <s v="AUS"/>
    <n v="17"/>
    <n v="1"/>
    <n v="11"/>
  </r>
  <r>
    <x v="62"/>
    <x v="63"/>
    <n v="3"/>
    <x v="16"/>
    <x v="6"/>
    <x v="4"/>
    <x v="1"/>
    <d v="2003-08-20T00:00:00"/>
    <x v="0"/>
    <x v="0"/>
    <s v="AUS"/>
    <n v="14"/>
    <n v="1"/>
    <n v="10"/>
  </r>
  <r>
    <x v="13"/>
    <x v="17"/>
    <n v="3"/>
    <x v="16"/>
    <x v="6"/>
    <x v="4"/>
    <x v="1"/>
    <d v="2002-10-27T00:00:00"/>
    <x v="0"/>
    <x v="0"/>
    <s v="AUS"/>
    <n v="15"/>
    <n v="1"/>
    <n v="10"/>
  </r>
  <r>
    <x v="13"/>
    <x v="14"/>
    <n v="5"/>
    <x v="16"/>
    <x v="6"/>
    <x v="4"/>
    <x v="1"/>
    <d v="2002-10-27T00:00:00"/>
    <x v="0"/>
    <x v="0"/>
    <s v="AUS"/>
    <n v="15"/>
    <n v="1"/>
    <n v="8"/>
  </r>
  <r>
    <x v="68"/>
    <x v="70"/>
    <n v="6"/>
    <x v="16"/>
    <x v="6"/>
    <x v="4"/>
    <x v="1"/>
    <d v="2004-03-06T00:00:00"/>
    <x v="0"/>
    <x v="3"/>
    <s v="AUS"/>
    <n v="13"/>
    <n v="1"/>
    <n v="7"/>
  </r>
  <r>
    <x v="22"/>
    <x v="27"/>
    <n v="1"/>
    <x v="16"/>
    <x v="6"/>
    <x v="4"/>
    <x v="1"/>
    <d v="2001-11-06T00:00:00"/>
    <x v="1"/>
    <x v="0"/>
    <s v="AUS"/>
    <n v="16"/>
    <n v="1"/>
    <n v="12"/>
  </r>
  <r>
    <x v="13"/>
    <x v="14"/>
    <n v="1"/>
    <x v="17"/>
    <x v="6"/>
    <x v="6"/>
    <x v="0"/>
    <d v="2002-10-27T00:00:00"/>
    <x v="0"/>
    <x v="0"/>
    <s v="AUS"/>
    <n v="15"/>
    <n v="1"/>
    <n v="12"/>
  </r>
  <r>
    <x v="4"/>
    <x v="4"/>
    <n v="2"/>
    <x v="17"/>
    <x v="6"/>
    <x v="6"/>
    <x v="0"/>
    <d v="1994-06-27T00:00:00"/>
    <x v="0"/>
    <x v="1"/>
    <s v="HKG"/>
    <n v="23"/>
    <n v="1"/>
    <n v="11"/>
  </r>
  <r>
    <x v="57"/>
    <x v="59"/>
    <n v="3"/>
    <x v="17"/>
    <x v="6"/>
    <x v="6"/>
    <x v="0"/>
    <d v="2002-03-17T00:00:00"/>
    <x v="0"/>
    <x v="3"/>
    <s v="AUS"/>
    <n v="15"/>
    <n v="1"/>
    <n v="10"/>
  </r>
  <r>
    <x v="13"/>
    <x v="17"/>
    <n v="3"/>
    <x v="17"/>
    <x v="6"/>
    <x v="6"/>
    <x v="0"/>
    <d v="2002-10-27T00:00:00"/>
    <x v="0"/>
    <x v="0"/>
    <s v="AUS"/>
    <n v="15"/>
    <n v="1"/>
    <n v="10"/>
  </r>
  <r>
    <x v="15"/>
    <x v="16"/>
    <n v="5"/>
    <x v="17"/>
    <x v="6"/>
    <x v="6"/>
    <x v="0"/>
    <d v="1968-11-13T00:00:00"/>
    <x v="0"/>
    <x v="0"/>
    <s v="AUS"/>
    <n v="49"/>
    <n v="1"/>
    <n v="8"/>
  </r>
  <r>
    <x v="16"/>
    <x v="18"/>
    <n v="6"/>
    <x v="17"/>
    <x v="6"/>
    <x v="6"/>
    <x v="0"/>
    <d v="2002-04-02T00:00:00"/>
    <x v="0"/>
    <x v="0"/>
    <s v="AUS"/>
    <n v="15"/>
    <n v="1"/>
    <n v="7"/>
  </r>
  <r>
    <x v="71"/>
    <x v="72"/>
    <n v="7"/>
    <x v="17"/>
    <x v="6"/>
    <x v="6"/>
    <x v="0"/>
    <d v="2001-08-02T00:00:00"/>
    <x v="0"/>
    <x v="0"/>
    <s v="AUS"/>
    <n v="16"/>
    <n v="1"/>
    <n v="6"/>
  </r>
  <r>
    <x v="15"/>
    <x v="22"/>
    <n v="1"/>
    <x v="17"/>
    <x v="6"/>
    <x v="6"/>
    <x v="0"/>
    <d v="2002-03-11T00:00:00"/>
    <x v="1"/>
    <x v="0"/>
    <s v="AUS"/>
    <n v="15"/>
    <n v="1"/>
    <n v="12"/>
  </r>
  <r>
    <x v="91"/>
    <x v="87"/>
    <n v="2"/>
    <x v="17"/>
    <x v="6"/>
    <x v="6"/>
    <x v="0"/>
    <d v="1973-03-19T00:00:00"/>
    <x v="1"/>
    <x v="0"/>
    <s v="AUS"/>
    <n v="44"/>
    <n v="1"/>
    <n v="11"/>
  </r>
  <r>
    <x v="19"/>
    <x v="23"/>
    <n v="3"/>
    <x v="17"/>
    <x v="6"/>
    <x v="6"/>
    <x v="0"/>
    <d v="1958-05-12T00:00:00"/>
    <x v="1"/>
    <x v="0"/>
    <s v="AUS"/>
    <n v="59"/>
    <n v="1"/>
    <n v="10"/>
  </r>
  <r>
    <x v="8"/>
    <x v="39"/>
    <n v="3"/>
    <x v="17"/>
    <x v="6"/>
    <x v="6"/>
    <x v="0"/>
    <d v="1972-02-21T00:00:00"/>
    <x v="1"/>
    <x v="3"/>
    <s v="AUS"/>
    <n v="45"/>
    <n v="1"/>
    <n v="10"/>
  </r>
  <r>
    <x v="92"/>
    <x v="88"/>
    <n v="5"/>
    <x v="17"/>
    <x v="6"/>
    <x v="6"/>
    <x v="0"/>
    <d v="2003-10-20T00:00:00"/>
    <x v="1"/>
    <x v="0"/>
    <s v="AUS"/>
    <n v="14"/>
    <n v="1"/>
    <n v="8"/>
  </r>
  <r>
    <x v="39"/>
    <x v="41"/>
    <n v="6"/>
    <x v="17"/>
    <x v="6"/>
    <x v="6"/>
    <x v="0"/>
    <d v="1983-12-08T00:00:00"/>
    <x v="1"/>
    <x v="3"/>
    <s v="AUS"/>
    <n v="34"/>
    <n v="1"/>
    <n v="7"/>
  </r>
  <r>
    <x v="93"/>
    <x v="89"/>
    <n v="7"/>
    <x v="17"/>
    <x v="6"/>
    <x v="6"/>
    <x v="0"/>
    <d v="1995-05-26T00:00:00"/>
    <x v="1"/>
    <x v="0"/>
    <s v="AUS"/>
    <n v="22"/>
    <n v="1"/>
    <n v="6"/>
  </r>
  <r>
    <x v="94"/>
    <x v="90"/>
    <n v="8"/>
    <x v="17"/>
    <x v="6"/>
    <x v="6"/>
    <x v="0"/>
    <d v="1899-12-30T00:00:00"/>
    <x v="1"/>
    <x v="3"/>
    <s v="AUS"/>
    <n v="118"/>
    <n v="1"/>
    <n v="5"/>
  </r>
  <r>
    <x v="95"/>
    <x v="91"/>
    <n v="9"/>
    <x v="17"/>
    <x v="6"/>
    <x v="6"/>
    <x v="0"/>
    <d v="1960-06-18T00:00:00"/>
    <x v="1"/>
    <x v="0"/>
    <s v="AUS"/>
    <n v="57"/>
    <n v="1"/>
    <n v="4"/>
  </r>
  <r>
    <x v="96"/>
    <x v="92"/>
    <n v="10"/>
    <x v="17"/>
    <x v="6"/>
    <x v="6"/>
    <x v="0"/>
    <d v="1983-02-15T00:00:00"/>
    <x v="1"/>
    <x v="0"/>
    <s v="AUS"/>
    <n v="34"/>
    <n v="1"/>
    <n v="4"/>
  </r>
  <r>
    <x v="62"/>
    <x v="63"/>
    <n v="1"/>
    <x v="17"/>
    <x v="6"/>
    <x v="6"/>
    <x v="1"/>
    <d v="2003-08-20T00:00:00"/>
    <x v="0"/>
    <x v="0"/>
    <s v="AUS"/>
    <n v="14"/>
    <n v="1"/>
    <n v="12"/>
  </r>
  <r>
    <x v="13"/>
    <x v="14"/>
    <n v="2"/>
    <x v="17"/>
    <x v="6"/>
    <x v="6"/>
    <x v="1"/>
    <d v="2002-10-27T00:00:00"/>
    <x v="0"/>
    <x v="0"/>
    <s v="AUS"/>
    <n v="15"/>
    <n v="1"/>
    <n v="11"/>
  </r>
  <r>
    <x v="13"/>
    <x v="17"/>
    <n v="3"/>
    <x v="17"/>
    <x v="6"/>
    <x v="6"/>
    <x v="1"/>
    <d v="2002-10-27T00:00:00"/>
    <x v="0"/>
    <x v="0"/>
    <s v="AUS"/>
    <n v="15"/>
    <n v="1"/>
    <n v="10"/>
  </r>
  <r>
    <x v="4"/>
    <x v="2"/>
    <n v="3"/>
    <x v="17"/>
    <x v="6"/>
    <x v="6"/>
    <x v="1"/>
    <d v="1995-05-18T00:00:00"/>
    <x v="0"/>
    <x v="4"/>
    <s v="AUS"/>
    <n v="22"/>
    <n v="1"/>
    <n v="10"/>
  </r>
  <r>
    <x v="16"/>
    <x v="18"/>
    <n v="5"/>
    <x v="17"/>
    <x v="6"/>
    <x v="6"/>
    <x v="1"/>
    <d v="2002-04-02T00:00:00"/>
    <x v="0"/>
    <x v="0"/>
    <s v="AUS"/>
    <n v="15"/>
    <n v="1"/>
    <n v="8"/>
  </r>
  <r>
    <x v="68"/>
    <x v="70"/>
    <n v="6"/>
    <x v="17"/>
    <x v="6"/>
    <x v="6"/>
    <x v="1"/>
    <d v="2004-03-06T00:00:00"/>
    <x v="0"/>
    <x v="3"/>
    <s v="AUS"/>
    <n v="13"/>
    <n v="1"/>
    <n v="7"/>
  </r>
  <r>
    <x v="22"/>
    <x v="27"/>
    <n v="1"/>
    <x v="17"/>
    <x v="6"/>
    <x v="6"/>
    <x v="1"/>
    <d v="2001-11-06T00:00:00"/>
    <x v="1"/>
    <x v="0"/>
    <s v="AUS"/>
    <n v="16"/>
    <n v="1"/>
    <n v="12"/>
  </r>
  <r>
    <x v="46"/>
    <x v="47"/>
    <n v="1"/>
    <x v="17"/>
    <x v="6"/>
    <x v="7"/>
    <x v="1"/>
    <d v="2006-05-12T00:00:00"/>
    <x v="0"/>
    <x v="0"/>
    <s v="AUS"/>
    <n v="11"/>
    <n v="1"/>
    <n v="12"/>
  </r>
  <r>
    <x v="44"/>
    <x v="44"/>
    <n v="2"/>
    <x v="17"/>
    <x v="6"/>
    <x v="7"/>
    <x v="1"/>
    <d v="2006-04-03T00:00:00"/>
    <x v="0"/>
    <x v="0"/>
    <s v="AUS"/>
    <n v="11"/>
    <n v="1"/>
    <n v="11"/>
  </r>
  <r>
    <x v="45"/>
    <x v="45"/>
    <n v="3"/>
    <x v="17"/>
    <x v="6"/>
    <x v="7"/>
    <x v="1"/>
    <d v="2006-11-30T00:00:00"/>
    <x v="0"/>
    <x v="3"/>
    <s v="AUS"/>
    <n v="11"/>
    <n v="1"/>
    <n v="10"/>
  </r>
  <r>
    <x v="5"/>
    <x v="46"/>
    <n v="3"/>
    <x v="17"/>
    <x v="6"/>
    <x v="7"/>
    <x v="1"/>
    <d v="2007-12-04T00:00:00"/>
    <x v="0"/>
    <x v="2"/>
    <s v="AUS"/>
    <n v="10"/>
    <n v="1"/>
    <n v="10"/>
  </r>
  <r>
    <x v="75"/>
    <x v="76"/>
    <n v="5"/>
    <x v="17"/>
    <x v="6"/>
    <x v="7"/>
    <x v="1"/>
    <d v="2006-07-14T00:00:00"/>
    <x v="0"/>
    <x v="3"/>
    <s v="AUS"/>
    <n v="11"/>
    <n v="1"/>
    <n v="8"/>
  </r>
  <r>
    <x v="76"/>
    <x v="77"/>
    <n v="6"/>
    <x v="17"/>
    <x v="6"/>
    <x v="7"/>
    <x v="1"/>
    <d v="2008-04-29T00:00:00"/>
    <x v="0"/>
    <x v="0"/>
    <s v="AUS"/>
    <n v="9"/>
    <n v="1"/>
    <n v="7"/>
  </r>
  <r>
    <x v="6"/>
    <x v="48"/>
    <n v="7"/>
    <x v="17"/>
    <x v="6"/>
    <x v="7"/>
    <x v="1"/>
    <d v="2007-08-05T00:00:00"/>
    <x v="0"/>
    <x v="3"/>
    <s v="AUS"/>
    <n v="10"/>
    <n v="1"/>
    <n v="6"/>
  </r>
  <r>
    <x v="97"/>
    <x v="93"/>
    <n v="8"/>
    <x v="17"/>
    <x v="6"/>
    <x v="7"/>
    <x v="1"/>
    <d v="2007-12-03T00:00:00"/>
    <x v="0"/>
    <x v="0"/>
    <s v="AUS"/>
    <n v="10"/>
    <n v="1"/>
    <n v="5"/>
  </r>
  <r>
    <x v="18"/>
    <x v="49"/>
    <n v="1"/>
    <x v="17"/>
    <x v="6"/>
    <x v="7"/>
    <x v="1"/>
    <d v="2007-02-15T00:00:00"/>
    <x v="1"/>
    <x v="3"/>
    <s v="AUS"/>
    <n v="10"/>
    <n v="1"/>
    <n v="12"/>
  </r>
  <r>
    <x v="98"/>
    <x v="94"/>
    <n v="2"/>
    <x v="17"/>
    <x v="6"/>
    <x v="7"/>
    <x v="1"/>
    <d v="2007-05-19T00:00:00"/>
    <x v="1"/>
    <x v="0"/>
    <s v="AUS"/>
    <n v="10"/>
    <n v="1"/>
    <n v="11"/>
  </r>
  <r>
    <x v="48"/>
    <x v="51"/>
    <n v="3"/>
    <x v="17"/>
    <x v="6"/>
    <x v="7"/>
    <x v="1"/>
    <d v="2006-03-12T00:00:00"/>
    <x v="1"/>
    <x v="5"/>
    <s v="AUS"/>
    <n v="11"/>
    <n v="1"/>
    <n v="10"/>
  </r>
  <r>
    <x v="49"/>
    <x v="52"/>
    <n v="1"/>
    <x v="17"/>
    <x v="6"/>
    <x v="8"/>
    <x v="1"/>
    <d v="2004-09-07T00:00:00"/>
    <x v="0"/>
    <x v="3"/>
    <s v="AUS"/>
    <n v="13"/>
    <n v="1"/>
    <n v="12"/>
  </r>
  <r>
    <x v="50"/>
    <x v="53"/>
    <n v="2"/>
    <x v="17"/>
    <x v="6"/>
    <x v="8"/>
    <x v="1"/>
    <d v="2004-11-07T00:00:00"/>
    <x v="0"/>
    <x v="3"/>
    <s v="AUS"/>
    <n v="13"/>
    <n v="1"/>
    <n v="11"/>
  </r>
  <r>
    <x v="78"/>
    <x v="79"/>
    <n v="3"/>
    <x v="17"/>
    <x v="6"/>
    <x v="8"/>
    <x v="1"/>
    <d v="2004-11-13T00:00:00"/>
    <x v="0"/>
    <x v="0"/>
    <s v="AUS"/>
    <n v="13"/>
    <n v="1"/>
    <n v="10"/>
  </r>
  <r>
    <x v="68"/>
    <x v="70"/>
    <n v="3"/>
    <x v="17"/>
    <x v="6"/>
    <x v="8"/>
    <x v="1"/>
    <d v="2004-03-06T00:00:00"/>
    <x v="0"/>
    <x v="3"/>
    <s v="AUS"/>
    <n v="13"/>
    <n v="1"/>
    <n v="10"/>
  </r>
  <r>
    <x v="45"/>
    <x v="18"/>
    <n v="5"/>
    <x v="17"/>
    <x v="6"/>
    <x v="8"/>
    <x v="1"/>
    <d v="2005-06-13T00:00:00"/>
    <x v="0"/>
    <x v="3"/>
    <s v="AUS"/>
    <n v="12"/>
    <n v="1"/>
    <n v="8"/>
  </r>
  <r>
    <x v="99"/>
    <x v="95"/>
    <n v="6"/>
    <x v="17"/>
    <x v="6"/>
    <x v="8"/>
    <x v="1"/>
    <d v="2005-08-26T00:00:00"/>
    <x v="0"/>
    <x v="0"/>
    <s v="AUS"/>
    <n v="12"/>
    <n v="1"/>
    <n v="7"/>
  </r>
  <r>
    <x v="53"/>
    <x v="56"/>
    <n v="7"/>
    <x v="17"/>
    <x v="6"/>
    <x v="8"/>
    <x v="1"/>
    <d v="2004-09-06T00:00:00"/>
    <x v="0"/>
    <x v="3"/>
    <s v="AUS"/>
    <n v="13"/>
    <n v="1"/>
    <n v="6"/>
  </r>
  <r>
    <x v="44"/>
    <x v="44"/>
    <n v="8"/>
    <x v="17"/>
    <x v="6"/>
    <x v="8"/>
    <x v="1"/>
    <d v="2006-04-03T00:00:00"/>
    <x v="0"/>
    <x v="0"/>
    <s v="AUS"/>
    <n v="11"/>
    <n v="1"/>
    <n v="5"/>
  </r>
  <r>
    <x v="79"/>
    <x v="80"/>
    <n v="9"/>
    <x v="17"/>
    <x v="6"/>
    <x v="8"/>
    <x v="1"/>
    <d v="2005-04-14T00:00:00"/>
    <x v="0"/>
    <x v="0"/>
    <s v="AUS"/>
    <n v="12"/>
    <n v="1"/>
    <n v="4"/>
  </r>
  <r>
    <x v="81"/>
    <x v="83"/>
    <n v="1"/>
    <x v="17"/>
    <x v="6"/>
    <x v="8"/>
    <x v="1"/>
    <d v="2005-06-02T00:00:00"/>
    <x v="1"/>
    <x v="3"/>
    <s v="AUS"/>
    <n v="12"/>
    <n v="1"/>
    <n v="12"/>
  </r>
  <r>
    <x v="3"/>
    <x v="3"/>
    <n v="1"/>
    <x v="18"/>
    <x v="6"/>
    <x v="0"/>
    <x v="0"/>
    <d v="1985-12-18T00:00:00"/>
    <x v="0"/>
    <x v="0"/>
    <s v="AUS"/>
    <n v="32"/>
    <n v="1"/>
    <n v="12"/>
  </r>
  <r>
    <x v="0"/>
    <x v="0"/>
    <n v="2"/>
    <x v="18"/>
    <x v="6"/>
    <x v="0"/>
    <x v="0"/>
    <d v="1995-09-02T00:00:00"/>
    <x v="0"/>
    <x v="0"/>
    <s v="AUS"/>
    <n v="22"/>
    <n v="1"/>
    <n v="11"/>
  </r>
  <r>
    <x v="1"/>
    <x v="1"/>
    <n v="3"/>
    <x v="18"/>
    <x v="6"/>
    <x v="0"/>
    <x v="0"/>
    <d v="1987-01-03T00:00:00"/>
    <x v="0"/>
    <x v="0"/>
    <s v="AUS"/>
    <n v="31"/>
    <n v="1"/>
    <n v="10"/>
  </r>
  <r>
    <x v="6"/>
    <x v="6"/>
    <n v="3"/>
    <x v="18"/>
    <x v="6"/>
    <x v="0"/>
    <x v="0"/>
    <d v="1976-11-03T00:00:00"/>
    <x v="0"/>
    <x v="3"/>
    <s v="AUS"/>
    <n v="41"/>
    <n v="1"/>
    <n v="10"/>
  </r>
  <r>
    <x v="5"/>
    <x v="5"/>
    <n v="5"/>
    <x v="18"/>
    <x v="6"/>
    <x v="0"/>
    <x v="0"/>
    <d v="1973-06-03T00:00:00"/>
    <x v="0"/>
    <x v="2"/>
    <s v="AUS"/>
    <n v="44"/>
    <n v="1"/>
    <n v="8"/>
  </r>
  <r>
    <x v="13"/>
    <x v="14"/>
    <n v="6"/>
    <x v="18"/>
    <x v="6"/>
    <x v="0"/>
    <x v="0"/>
    <d v="2002-10-27T00:00:00"/>
    <x v="0"/>
    <x v="0"/>
    <s v="AUS"/>
    <n v="15"/>
    <n v="1"/>
    <n v="7"/>
  </r>
  <r>
    <x v="56"/>
    <x v="58"/>
    <n v="7"/>
    <x v="18"/>
    <x v="6"/>
    <x v="0"/>
    <x v="0"/>
    <d v="1972-04-21T00:00:00"/>
    <x v="0"/>
    <x v="0"/>
    <s v="AUS"/>
    <n v="45"/>
    <n v="1"/>
    <n v="6"/>
  </r>
  <r>
    <x v="9"/>
    <x v="9"/>
    <n v="8"/>
    <x v="18"/>
    <x v="6"/>
    <x v="0"/>
    <x v="0"/>
    <d v="1970-07-15T00:00:00"/>
    <x v="0"/>
    <x v="0"/>
    <s v="AUS"/>
    <n v="47"/>
    <n v="1"/>
    <n v="5"/>
  </r>
  <r>
    <x v="16"/>
    <x v="18"/>
    <n v="9"/>
    <x v="18"/>
    <x v="6"/>
    <x v="0"/>
    <x v="0"/>
    <d v="2002-04-02T00:00:00"/>
    <x v="0"/>
    <x v="0"/>
    <s v="AUS"/>
    <n v="15"/>
    <n v="1"/>
    <n v="4"/>
  </r>
  <r>
    <x v="13"/>
    <x v="17"/>
    <n v="10"/>
    <x v="18"/>
    <x v="6"/>
    <x v="0"/>
    <x v="0"/>
    <d v="2002-10-27T00:00:00"/>
    <x v="0"/>
    <x v="0"/>
    <s v="AUS"/>
    <n v="15"/>
    <n v="1"/>
    <n v="4"/>
  </r>
  <r>
    <x v="70"/>
    <x v="75"/>
    <n v="11"/>
    <x v="18"/>
    <x v="6"/>
    <x v="0"/>
    <x v="0"/>
    <d v="1971-01-05T00:00:00"/>
    <x v="0"/>
    <x v="3"/>
    <s v="AUS"/>
    <n v="47"/>
    <n v="1"/>
    <n v="4"/>
  </r>
  <r>
    <x v="15"/>
    <x v="16"/>
    <n v="12"/>
    <x v="18"/>
    <x v="6"/>
    <x v="0"/>
    <x v="0"/>
    <d v="1968-11-13T00:00:00"/>
    <x v="0"/>
    <x v="0"/>
    <s v="AUS"/>
    <n v="49"/>
    <n v="1"/>
    <n v="4"/>
  </r>
  <r>
    <x v="71"/>
    <x v="72"/>
    <n v="13"/>
    <x v="18"/>
    <x v="6"/>
    <x v="0"/>
    <x v="0"/>
    <d v="2001-08-02T00:00:00"/>
    <x v="0"/>
    <x v="0"/>
    <s v="AUS"/>
    <n v="16"/>
    <n v="1"/>
    <n v="4"/>
  </r>
  <r>
    <x v="17"/>
    <x v="19"/>
    <n v="1"/>
    <x v="18"/>
    <x v="6"/>
    <x v="0"/>
    <x v="0"/>
    <d v="1999-11-04T00:00:00"/>
    <x v="1"/>
    <x v="0"/>
    <s v="AUS"/>
    <n v="18"/>
    <n v="1"/>
    <n v="12"/>
  </r>
  <r>
    <x v="100"/>
    <x v="96"/>
    <n v="2"/>
    <x v="18"/>
    <x v="6"/>
    <x v="0"/>
    <x v="0"/>
    <d v="1988-12-08T00:00:00"/>
    <x v="1"/>
    <x v="0"/>
    <s v="AUS"/>
    <n v="29"/>
    <n v="1"/>
    <n v="11"/>
  </r>
  <r>
    <x v="5"/>
    <x v="21"/>
    <n v="3"/>
    <x v="18"/>
    <x v="6"/>
    <x v="0"/>
    <x v="0"/>
    <d v="1975-09-03T00:00:00"/>
    <x v="1"/>
    <x v="2"/>
    <s v="AUS"/>
    <n v="42"/>
    <n v="1"/>
    <n v="10"/>
  </r>
  <r>
    <x v="15"/>
    <x v="22"/>
    <n v="3"/>
    <x v="18"/>
    <x v="6"/>
    <x v="0"/>
    <x v="0"/>
    <d v="2002-03-11T00:00:00"/>
    <x v="1"/>
    <x v="0"/>
    <s v="AUS"/>
    <n v="15"/>
    <n v="1"/>
    <n v="10"/>
  </r>
  <r>
    <x v="19"/>
    <x v="23"/>
    <n v="5"/>
    <x v="18"/>
    <x v="6"/>
    <x v="0"/>
    <x v="0"/>
    <d v="1958-05-12T00:00:00"/>
    <x v="1"/>
    <x v="0"/>
    <s v="AUS"/>
    <n v="59"/>
    <n v="1"/>
    <n v="8"/>
  </r>
  <r>
    <x v="39"/>
    <x v="41"/>
    <n v="6"/>
    <x v="18"/>
    <x v="6"/>
    <x v="0"/>
    <x v="0"/>
    <d v="1983-12-08T00:00:00"/>
    <x v="1"/>
    <x v="3"/>
    <s v="AUS"/>
    <n v="34"/>
    <n v="1"/>
    <n v="7"/>
  </r>
  <r>
    <x v="101"/>
    <x v="25"/>
    <n v="9"/>
    <x v="18"/>
    <x v="6"/>
    <x v="0"/>
    <x v="1"/>
    <e v="#N/A"/>
    <x v="0"/>
    <x v="6"/>
    <e v="#N/A"/>
    <e v="#N/A"/>
    <n v="1"/>
    <n v="4"/>
  </r>
  <r>
    <x v="62"/>
    <x v="63"/>
    <n v="1"/>
    <x v="18"/>
    <x v="6"/>
    <x v="0"/>
    <x v="1"/>
    <d v="2003-08-20T00:00:00"/>
    <x v="0"/>
    <x v="0"/>
    <s v="AUS"/>
    <n v="14"/>
    <n v="1"/>
    <n v="12"/>
  </r>
  <r>
    <x v="5"/>
    <x v="24"/>
    <n v="2"/>
    <x v="18"/>
    <x v="6"/>
    <x v="0"/>
    <x v="1"/>
    <d v="2000-09-01T00:00:00"/>
    <x v="0"/>
    <x v="2"/>
    <s v="AUS"/>
    <n v="17"/>
    <n v="1"/>
    <n v="11"/>
  </r>
  <r>
    <x v="13"/>
    <x v="17"/>
    <n v="3"/>
    <x v="18"/>
    <x v="6"/>
    <x v="0"/>
    <x v="1"/>
    <d v="2002-10-27T00:00:00"/>
    <x v="0"/>
    <x v="0"/>
    <s v="AUS"/>
    <n v="15"/>
    <n v="1"/>
    <n v="10"/>
  </r>
  <r>
    <x v="21"/>
    <x v="26"/>
    <n v="3"/>
    <x v="18"/>
    <x v="6"/>
    <x v="0"/>
    <x v="1"/>
    <d v="1998-06-25T00:00:00"/>
    <x v="0"/>
    <x v="0"/>
    <s v="AUS"/>
    <n v="19"/>
    <n v="1"/>
    <n v="10"/>
  </r>
  <r>
    <x v="20"/>
    <x v="25"/>
    <n v="5"/>
    <x v="18"/>
    <x v="6"/>
    <x v="0"/>
    <x v="1"/>
    <d v="1993-10-14T00:00:00"/>
    <x v="0"/>
    <x v="0"/>
    <s v="AUS"/>
    <n v="24"/>
    <n v="1"/>
    <n v="8"/>
  </r>
  <r>
    <x v="70"/>
    <x v="75"/>
    <n v="6"/>
    <x v="18"/>
    <x v="6"/>
    <x v="0"/>
    <x v="1"/>
    <d v="1971-01-05T00:00:00"/>
    <x v="0"/>
    <x v="3"/>
    <s v="AUS"/>
    <n v="47"/>
    <n v="1"/>
    <n v="7"/>
  </r>
  <r>
    <x v="42"/>
    <x v="11"/>
    <n v="7"/>
    <x v="18"/>
    <x v="6"/>
    <x v="0"/>
    <x v="1"/>
    <d v="1995-06-09T00:00:00"/>
    <x v="0"/>
    <x v="4"/>
    <s v="AUS"/>
    <n v="22"/>
    <n v="1"/>
    <n v="6"/>
  </r>
  <r>
    <x v="74"/>
    <x v="74"/>
    <n v="8"/>
    <x v="18"/>
    <x v="6"/>
    <x v="0"/>
    <x v="1"/>
    <d v="1966-02-23T00:00:00"/>
    <x v="0"/>
    <x v="0"/>
    <s v="AUS"/>
    <n v="51"/>
    <n v="1"/>
    <n v="5"/>
  </r>
  <r>
    <x v="4"/>
    <x v="2"/>
    <n v="10"/>
    <x v="18"/>
    <x v="6"/>
    <x v="0"/>
    <x v="1"/>
    <d v="1995-05-18T00:00:00"/>
    <x v="0"/>
    <x v="4"/>
    <s v="AUS"/>
    <n v="22"/>
    <n v="1"/>
    <n v="4"/>
  </r>
  <r>
    <x v="66"/>
    <x v="68"/>
    <n v="1"/>
    <x v="18"/>
    <x v="6"/>
    <x v="0"/>
    <x v="1"/>
    <d v="1995-05-07T00:00:00"/>
    <x v="1"/>
    <x v="0"/>
    <s v="AUS"/>
    <n v="22"/>
    <n v="1"/>
    <n v="12"/>
  </r>
  <r>
    <x v="22"/>
    <x v="27"/>
    <n v="2"/>
    <x v="18"/>
    <x v="6"/>
    <x v="0"/>
    <x v="1"/>
    <d v="2001-11-06T00:00:00"/>
    <x v="1"/>
    <x v="0"/>
    <s v="AUS"/>
    <n v="16"/>
    <n v="1"/>
    <n v="11"/>
  </r>
  <r>
    <x v="102"/>
    <x v="25"/>
    <n v="1"/>
    <x v="18"/>
    <x v="6"/>
    <x v="0"/>
    <x v="2"/>
    <e v="#N/A"/>
    <x v="0"/>
    <x v="7"/>
    <e v="#N/A"/>
    <e v="#N/A"/>
    <n v="1"/>
    <n v="12"/>
  </r>
  <r>
    <x v="12"/>
    <x v="18"/>
    <n v="2"/>
    <x v="18"/>
    <x v="6"/>
    <x v="0"/>
    <x v="2"/>
    <d v="2003-09-19T00:00:00"/>
    <x v="0"/>
    <x v="0"/>
    <s v="AUS"/>
    <n v="14"/>
    <n v="1"/>
    <n v="11"/>
  </r>
  <r>
    <x v="26"/>
    <x v="31"/>
    <n v="3"/>
    <x v="18"/>
    <x v="6"/>
    <x v="0"/>
    <x v="2"/>
    <d v="1963-07-14T00:00:00"/>
    <x v="0"/>
    <x v="4"/>
    <s v="AUS"/>
    <n v="54"/>
    <n v="1"/>
    <n v="10"/>
  </r>
  <r>
    <x v="62"/>
    <x v="63"/>
    <n v="3"/>
    <x v="18"/>
    <x v="6"/>
    <x v="0"/>
    <x v="2"/>
    <d v="2003-08-20T00:00:00"/>
    <x v="0"/>
    <x v="0"/>
    <s v="AUS"/>
    <n v="14"/>
    <n v="1"/>
    <n v="10"/>
  </r>
  <r>
    <x v="31"/>
    <x v="35"/>
    <n v="5"/>
    <x v="18"/>
    <x v="6"/>
    <x v="0"/>
    <x v="2"/>
    <d v="2002-10-26T00:00:00"/>
    <x v="0"/>
    <x v="0"/>
    <s v="AUS"/>
    <n v="15"/>
    <n v="1"/>
    <n v="8"/>
  </r>
  <r>
    <x v="28"/>
    <x v="32"/>
    <n v="6"/>
    <x v="18"/>
    <x v="6"/>
    <x v="0"/>
    <x v="2"/>
    <d v="2002-12-13T00:00:00"/>
    <x v="0"/>
    <x v="0"/>
    <s v="AUS"/>
    <n v="15"/>
    <n v="1"/>
    <n v="7"/>
  </r>
  <r>
    <x v="24"/>
    <x v="29"/>
    <n v="7"/>
    <x v="18"/>
    <x v="6"/>
    <x v="0"/>
    <x v="2"/>
    <d v="1980-10-20T00:00:00"/>
    <x v="0"/>
    <x v="2"/>
    <s v="AUS"/>
    <n v="37"/>
    <n v="1"/>
    <n v="6"/>
  </r>
  <r>
    <x v="4"/>
    <x v="2"/>
    <n v="8"/>
    <x v="18"/>
    <x v="6"/>
    <x v="0"/>
    <x v="2"/>
    <d v="1995-05-18T00:00:00"/>
    <x v="0"/>
    <x v="4"/>
    <s v="AUS"/>
    <n v="22"/>
    <n v="1"/>
    <n v="5"/>
  </r>
  <r>
    <x v="16"/>
    <x v="85"/>
    <n v="9"/>
    <x v="18"/>
    <x v="6"/>
    <x v="0"/>
    <x v="2"/>
    <d v="2003-08-04T00:00:00"/>
    <x v="0"/>
    <x v="0"/>
    <s v="AUS"/>
    <n v="14"/>
    <n v="1"/>
    <n v="4"/>
  </r>
  <r>
    <x v="90"/>
    <x v="86"/>
    <n v="1"/>
    <x v="18"/>
    <x v="6"/>
    <x v="0"/>
    <x v="2"/>
    <d v="1998-05-26T00:00:00"/>
    <x v="1"/>
    <x v="2"/>
    <s v="AUS"/>
    <n v="19"/>
    <n v="1"/>
    <n v="12"/>
  </r>
  <r>
    <x v="29"/>
    <x v="33"/>
    <n v="2"/>
    <x v="18"/>
    <x v="6"/>
    <x v="0"/>
    <x v="2"/>
    <d v="1994-10-14T00:00:00"/>
    <x v="1"/>
    <x v="2"/>
    <s v="AUS"/>
    <n v="23"/>
    <n v="1"/>
    <n v="11"/>
  </r>
  <r>
    <x v="5"/>
    <x v="5"/>
    <n v="1"/>
    <x v="18"/>
    <x v="6"/>
    <x v="1"/>
    <x v="0"/>
    <d v="1973-06-03T00:00:00"/>
    <x v="0"/>
    <x v="2"/>
    <s v="AUS"/>
    <n v="44"/>
    <n v="1"/>
    <n v="12"/>
  </r>
  <r>
    <x v="9"/>
    <x v="9"/>
    <n v="2"/>
    <x v="18"/>
    <x v="6"/>
    <x v="1"/>
    <x v="0"/>
    <d v="1970-07-15T00:00:00"/>
    <x v="0"/>
    <x v="0"/>
    <s v="AUS"/>
    <n v="47"/>
    <n v="1"/>
    <n v="11"/>
  </r>
  <r>
    <x v="8"/>
    <x v="65"/>
    <n v="3"/>
    <x v="18"/>
    <x v="6"/>
    <x v="1"/>
    <x v="0"/>
    <d v="1971-02-18T00:00:00"/>
    <x v="0"/>
    <x v="3"/>
    <s v="AUS"/>
    <n v="46"/>
    <n v="1"/>
    <n v="10"/>
  </r>
  <r>
    <x v="6"/>
    <x v="6"/>
    <n v="3"/>
    <x v="18"/>
    <x v="6"/>
    <x v="1"/>
    <x v="0"/>
    <d v="1976-11-03T00:00:00"/>
    <x v="0"/>
    <x v="3"/>
    <s v="AUS"/>
    <n v="41"/>
    <n v="1"/>
    <n v="10"/>
  </r>
  <r>
    <x v="15"/>
    <x v="16"/>
    <n v="5"/>
    <x v="18"/>
    <x v="6"/>
    <x v="1"/>
    <x v="0"/>
    <d v="1968-11-13T00:00:00"/>
    <x v="0"/>
    <x v="0"/>
    <s v="AUS"/>
    <n v="49"/>
    <n v="1"/>
    <n v="8"/>
  </r>
  <r>
    <x v="56"/>
    <x v="58"/>
    <n v="6"/>
    <x v="18"/>
    <x v="6"/>
    <x v="1"/>
    <x v="0"/>
    <d v="1972-04-21T00:00:00"/>
    <x v="0"/>
    <x v="0"/>
    <s v="AUS"/>
    <n v="45"/>
    <n v="1"/>
    <n v="7"/>
  </r>
  <r>
    <x v="5"/>
    <x v="21"/>
    <n v="1"/>
    <x v="18"/>
    <x v="6"/>
    <x v="1"/>
    <x v="0"/>
    <d v="1975-09-03T00:00:00"/>
    <x v="1"/>
    <x v="2"/>
    <s v="AUS"/>
    <n v="42"/>
    <n v="1"/>
    <n v="12"/>
  </r>
  <r>
    <x v="8"/>
    <x v="39"/>
    <n v="2"/>
    <x v="18"/>
    <x v="6"/>
    <x v="1"/>
    <x v="0"/>
    <d v="1972-02-21T00:00:00"/>
    <x v="1"/>
    <x v="3"/>
    <s v="AUS"/>
    <n v="45"/>
    <n v="1"/>
    <n v="11"/>
  </r>
  <r>
    <x v="19"/>
    <x v="23"/>
    <n v="3"/>
    <x v="18"/>
    <x v="6"/>
    <x v="1"/>
    <x v="0"/>
    <d v="1958-05-12T00:00:00"/>
    <x v="1"/>
    <x v="0"/>
    <s v="AUS"/>
    <n v="59"/>
    <n v="1"/>
    <n v="10"/>
  </r>
  <r>
    <x v="62"/>
    <x v="63"/>
    <n v="1"/>
    <x v="19"/>
    <x v="0"/>
    <x v="4"/>
    <x v="1"/>
    <d v="2003-08-20T00:00:00"/>
    <x v="0"/>
    <x v="0"/>
    <s v="AUS"/>
    <n v="14"/>
    <n v="0"/>
    <n v="10"/>
  </r>
  <r>
    <x v="13"/>
    <x v="17"/>
    <n v="2"/>
    <x v="19"/>
    <x v="0"/>
    <x v="4"/>
    <x v="1"/>
    <d v="2002-10-27T00:00:00"/>
    <x v="0"/>
    <x v="0"/>
    <s v="AUS"/>
    <n v="15"/>
    <n v="0"/>
    <n v="9"/>
  </r>
  <r>
    <x v="68"/>
    <x v="70"/>
    <n v="3"/>
    <x v="19"/>
    <x v="0"/>
    <x v="4"/>
    <x v="1"/>
    <d v="2004-03-06T00:00:00"/>
    <x v="0"/>
    <x v="3"/>
    <s v="AUS"/>
    <n v="13"/>
    <n v="0"/>
    <n v="8"/>
  </r>
  <r>
    <x v="13"/>
    <x v="14"/>
    <n v="1"/>
    <x v="19"/>
    <x v="0"/>
    <x v="4"/>
    <x v="0"/>
    <d v="2002-10-27T00:00:00"/>
    <x v="0"/>
    <x v="0"/>
    <s v="AUS"/>
    <n v="15"/>
    <n v="0"/>
    <n v="10"/>
  </r>
  <r>
    <x v="13"/>
    <x v="17"/>
    <n v="2"/>
    <x v="19"/>
    <x v="0"/>
    <x v="4"/>
    <x v="0"/>
    <d v="2002-10-27T00:00:00"/>
    <x v="0"/>
    <x v="0"/>
    <s v="AUS"/>
    <n v="15"/>
    <n v="0"/>
    <n v="9"/>
  </r>
  <r>
    <x v="57"/>
    <x v="59"/>
    <n v="3"/>
    <x v="19"/>
    <x v="0"/>
    <x v="4"/>
    <x v="0"/>
    <d v="2002-03-17T00:00:00"/>
    <x v="0"/>
    <x v="3"/>
    <s v="AUS"/>
    <n v="15"/>
    <n v="0"/>
    <n v="8"/>
  </r>
  <r>
    <x v="15"/>
    <x v="22"/>
    <n v="3"/>
    <x v="19"/>
    <x v="0"/>
    <x v="4"/>
    <x v="0"/>
    <d v="2002-03-11T00:00:00"/>
    <x v="1"/>
    <x v="0"/>
    <s v="AUS"/>
    <n v="15"/>
    <n v="0"/>
    <n v="8"/>
  </r>
  <r>
    <x v="16"/>
    <x v="18"/>
    <n v="5"/>
    <x v="19"/>
    <x v="0"/>
    <x v="4"/>
    <x v="0"/>
    <d v="2002-04-02T00:00:00"/>
    <x v="0"/>
    <x v="0"/>
    <s v="AUS"/>
    <n v="15"/>
    <n v="0"/>
    <n v="6"/>
  </r>
  <r>
    <x v="12"/>
    <x v="18"/>
    <n v="1"/>
    <x v="19"/>
    <x v="0"/>
    <x v="4"/>
    <x v="2"/>
    <d v="2003-09-19T00:00:00"/>
    <x v="0"/>
    <x v="0"/>
    <s v="AUS"/>
    <n v="14"/>
    <n v="0"/>
    <n v="10"/>
  </r>
  <r>
    <x v="27"/>
    <x v="2"/>
    <n v="2"/>
    <x v="19"/>
    <x v="0"/>
    <x v="4"/>
    <x v="2"/>
    <d v="2002-09-29T00:00:00"/>
    <x v="0"/>
    <x v="0"/>
    <s v="AUS"/>
    <n v="15"/>
    <n v="0"/>
    <n v="9"/>
  </r>
  <r>
    <x v="62"/>
    <x v="63"/>
    <n v="3"/>
    <x v="19"/>
    <x v="0"/>
    <x v="4"/>
    <x v="2"/>
    <d v="2003-08-20T00:00:00"/>
    <x v="0"/>
    <x v="0"/>
    <s v="AUS"/>
    <n v="14"/>
    <n v="0"/>
    <n v="8"/>
  </r>
  <r>
    <x v="16"/>
    <x v="85"/>
    <n v="3"/>
    <x v="19"/>
    <x v="0"/>
    <x v="4"/>
    <x v="2"/>
    <d v="2003-08-04T00:00:00"/>
    <x v="0"/>
    <x v="0"/>
    <s v="AUS"/>
    <n v="14"/>
    <n v="0"/>
    <n v="8"/>
  </r>
  <r>
    <x v="103"/>
    <x v="97"/>
    <s v="Cancelled"/>
    <x v="19"/>
    <x v="0"/>
    <x v="6"/>
    <x v="1"/>
    <d v="1996-11-15T00:00:00"/>
    <x v="0"/>
    <x v="0"/>
    <s v="AUS"/>
    <n v="21"/>
    <n v="0"/>
    <n v="1"/>
  </r>
  <r>
    <x v="13"/>
    <x v="14"/>
    <n v="1"/>
    <x v="19"/>
    <x v="0"/>
    <x v="6"/>
    <x v="0"/>
    <d v="2002-10-27T00:00:00"/>
    <x v="0"/>
    <x v="0"/>
    <s v="AUS"/>
    <n v="15"/>
    <n v="0"/>
    <n v="10"/>
  </r>
  <r>
    <x v="15"/>
    <x v="16"/>
    <n v="2"/>
    <x v="19"/>
    <x v="0"/>
    <x v="6"/>
    <x v="0"/>
    <d v="1968-11-13T00:00:00"/>
    <x v="0"/>
    <x v="0"/>
    <s v="AUS"/>
    <n v="49"/>
    <n v="0"/>
    <n v="9"/>
  </r>
  <r>
    <x v="80"/>
    <x v="81"/>
    <n v="3"/>
    <x v="19"/>
    <x v="0"/>
    <x v="6"/>
    <x v="0"/>
    <d v="1988-02-25T00:00:00"/>
    <x v="0"/>
    <x v="3"/>
    <s v="AUS"/>
    <n v="29"/>
    <n v="0"/>
    <n v="8"/>
  </r>
  <r>
    <x v="16"/>
    <x v="18"/>
    <n v="3"/>
    <x v="19"/>
    <x v="0"/>
    <x v="6"/>
    <x v="0"/>
    <d v="2002-04-02T00:00:00"/>
    <x v="0"/>
    <x v="0"/>
    <s v="AUS"/>
    <n v="15"/>
    <n v="0"/>
    <n v="8"/>
  </r>
  <r>
    <x v="103"/>
    <x v="97"/>
    <n v="5"/>
    <x v="19"/>
    <x v="0"/>
    <x v="6"/>
    <x v="0"/>
    <d v="1996-11-15T00:00:00"/>
    <x v="0"/>
    <x v="0"/>
    <s v="AUS"/>
    <n v="21"/>
    <n v="0"/>
    <n v="6"/>
  </r>
  <r>
    <x v="91"/>
    <x v="87"/>
    <n v="1"/>
    <x v="19"/>
    <x v="0"/>
    <x v="6"/>
    <x v="0"/>
    <d v="1973-03-19T00:00:00"/>
    <x v="1"/>
    <x v="0"/>
    <s v="AUS"/>
    <n v="44"/>
    <n v="0"/>
    <n v="10"/>
  </r>
  <r>
    <x v="95"/>
    <x v="91"/>
    <n v="2"/>
    <x v="19"/>
    <x v="0"/>
    <x v="6"/>
    <x v="0"/>
    <d v="1960-06-18T00:00:00"/>
    <x v="1"/>
    <x v="0"/>
    <s v="AUS"/>
    <n v="57"/>
    <n v="0"/>
    <n v="9"/>
  </r>
  <r>
    <x v="90"/>
    <x v="86"/>
    <n v="1"/>
    <x v="19"/>
    <x v="0"/>
    <x v="6"/>
    <x v="2"/>
    <d v="1998-05-26T00:00:00"/>
    <x v="1"/>
    <x v="2"/>
    <s v="AUS"/>
    <n v="19"/>
    <n v="0"/>
    <n v="10"/>
  </r>
  <r>
    <x v="12"/>
    <x v="18"/>
    <n v="2"/>
    <x v="19"/>
    <x v="0"/>
    <x v="6"/>
    <x v="2"/>
    <d v="2003-09-19T00:00:00"/>
    <x v="0"/>
    <x v="0"/>
    <s v="AUS"/>
    <n v="14"/>
    <n v="0"/>
    <n v="9"/>
  </r>
  <r>
    <x v="16"/>
    <x v="85"/>
    <n v="3"/>
    <x v="19"/>
    <x v="0"/>
    <x v="6"/>
    <x v="2"/>
    <d v="2003-08-04T00:00:00"/>
    <x v="0"/>
    <x v="0"/>
    <s v="AUS"/>
    <n v="14"/>
    <n v="0"/>
    <n v="8"/>
  </r>
  <r>
    <x v="62"/>
    <x v="63"/>
    <n v="3"/>
    <x v="19"/>
    <x v="0"/>
    <x v="6"/>
    <x v="2"/>
    <d v="2003-08-20T00:00:00"/>
    <x v="0"/>
    <x v="0"/>
    <s v="AUS"/>
    <n v="14"/>
    <n v="0"/>
    <n v="8"/>
  </r>
  <r>
    <x v="27"/>
    <x v="2"/>
    <n v="5"/>
    <x v="19"/>
    <x v="0"/>
    <x v="6"/>
    <x v="2"/>
    <d v="2002-09-29T00:00:00"/>
    <x v="0"/>
    <x v="0"/>
    <s v="AUS"/>
    <n v="15"/>
    <n v="0"/>
    <n v="6"/>
  </r>
  <r>
    <x v="103"/>
    <x v="97"/>
    <n v="6"/>
    <x v="19"/>
    <x v="0"/>
    <x v="6"/>
    <x v="2"/>
    <d v="1996-11-15T00:00:00"/>
    <x v="0"/>
    <x v="0"/>
    <s v="AUS"/>
    <n v="21"/>
    <n v="0"/>
    <n v="5"/>
  </r>
  <r>
    <x v="51"/>
    <x v="54"/>
    <s v="Cancelled"/>
    <x v="20"/>
    <x v="0"/>
    <x v="3"/>
    <x v="1"/>
    <d v="2004-02-16T00:00:00"/>
    <x v="0"/>
    <x v="0"/>
    <s v="AUS"/>
    <n v="13"/>
    <n v="0"/>
    <n v="1"/>
  </r>
  <r>
    <x v="57"/>
    <x v="59"/>
    <s v="Cancelled"/>
    <x v="20"/>
    <x v="0"/>
    <x v="3"/>
    <x v="0"/>
    <d v="2002-03-17T00:00:00"/>
    <x v="0"/>
    <x v="3"/>
    <s v="AUS"/>
    <n v="15"/>
    <n v="0"/>
    <n v="1"/>
  </r>
  <r>
    <x v="68"/>
    <x v="70"/>
    <n v="1"/>
    <x v="20"/>
    <x v="0"/>
    <x v="2"/>
    <x v="1"/>
    <d v="2004-03-06T00:00:00"/>
    <x v="0"/>
    <x v="3"/>
    <s v="AUS"/>
    <n v="13"/>
    <n v="0"/>
    <n v="10"/>
  </r>
  <r>
    <x v="78"/>
    <x v="79"/>
    <n v="2"/>
    <x v="20"/>
    <x v="0"/>
    <x v="2"/>
    <x v="1"/>
    <d v="2004-11-13T00:00:00"/>
    <x v="0"/>
    <x v="0"/>
    <s v="AUS"/>
    <n v="13"/>
    <n v="0"/>
    <n v="9"/>
  </r>
  <r>
    <x v="51"/>
    <x v="54"/>
    <n v="3"/>
    <x v="20"/>
    <x v="0"/>
    <x v="2"/>
    <x v="1"/>
    <d v="2004-02-16T00:00:00"/>
    <x v="0"/>
    <x v="0"/>
    <s v="AUS"/>
    <n v="13"/>
    <n v="0"/>
    <n v="8"/>
  </r>
  <r>
    <x v="104"/>
    <x v="98"/>
    <n v="3"/>
    <x v="20"/>
    <x v="0"/>
    <x v="2"/>
    <x v="1"/>
    <d v="2004-08-17T00:00:00"/>
    <x v="0"/>
    <x v="0"/>
    <s v="AUS"/>
    <n v="13"/>
    <n v="0"/>
    <n v="8"/>
  </r>
  <r>
    <x v="3"/>
    <x v="3"/>
    <n v="1"/>
    <x v="21"/>
    <x v="0"/>
    <x v="0"/>
    <x v="0"/>
    <d v="1985-12-18T00:00:00"/>
    <x v="0"/>
    <x v="0"/>
    <s v="AUS"/>
    <n v="32"/>
    <n v="0"/>
    <n v="10"/>
  </r>
  <r>
    <x v="13"/>
    <x v="14"/>
    <n v="2"/>
    <x v="21"/>
    <x v="0"/>
    <x v="0"/>
    <x v="0"/>
    <d v="2002-10-27T00:00:00"/>
    <x v="0"/>
    <x v="0"/>
    <s v="AUS"/>
    <n v="15"/>
    <n v="0"/>
    <n v="9"/>
  </r>
  <r>
    <x v="13"/>
    <x v="17"/>
    <n v="3"/>
    <x v="21"/>
    <x v="0"/>
    <x v="0"/>
    <x v="0"/>
    <d v="2002-10-27T00:00:00"/>
    <x v="0"/>
    <x v="0"/>
    <s v="AUS"/>
    <n v="15"/>
    <n v="0"/>
    <n v="8"/>
  </r>
  <r>
    <x v="5"/>
    <x v="5"/>
    <n v="3"/>
    <x v="21"/>
    <x v="0"/>
    <x v="0"/>
    <x v="0"/>
    <d v="1973-06-03T00:00:00"/>
    <x v="0"/>
    <x v="2"/>
    <s v="AUS"/>
    <n v="44"/>
    <n v="0"/>
    <n v="8"/>
  </r>
  <r>
    <x v="2"/>
    <x v="2"/>
    <n v="5"/>
    <x v="21"/>
    <x v="0"/>
    <x v="0"/>
    <x v="0"/>
    <d v="1999-07-03T00:00:00"/>
    <x v="0"/>
    <x v="0"/>
    <s v="AUS"/>
    <n v="18"/>
    <n v="0"/>
    <n v="6"/>
  </r>
  <r>
    <x v="6"/>
    <x v="6"/>
    <n v="6"/>
    <x v="21"/>
    <x v="0"/>
    <x v="0"/>
    <x v="0"/>
    <d v="1976-11-03T00:00:00"/>
    <x v="0"/>
    <x v="3"/>
    <s v="AUS"/>
    <n v="41"/>
    <n v="0"/>
    <n v="5"/>
  </r>
  <r>
    <x v="1"/>
    <x v="1"/>
    <n v="7"/>
    <x v="21"/>
    <x v="0"/>
    <x v="0"/>
    <x v="0"/>
    <d v="1987-01-03T00:00:00"/>
    <x v="0"/>
    <x v="0"/>
    <s v="AUS"/>
    <n v="31"/>
    <n v="0"/>
    <n v="4"/>
  </r>
  <r>
    <x v="58"/>
    <x v="60"/>
    <n v="8"/>
    <x v="21"/>
    <x v="0"/>
    <x v="0"/>
    <x v="0"/>
    <d v="1999-01-01T00:00:00"/>
    <x v="0"/>
    <x v="0"/>
    <s v="AUS"/>
    <n v="19"/>
    <n v="0"/>
    <n v="3"/>
  </r>
  <r>
    <x v="15"/>
    <x v="16"/>
    <n v="9"/>
    <x v="21"/>
    <x v="0"/>
    <x v="0"/>
    <x v="0"/>
    <d v="1968-11-13T00:00:00"/>
    <x v="0"/>
    <x v="0"/>
    <s v="AUS"/>
    <n v="49"/>
    <n v="0"/>
    <n v="2"/>
  </r>
  <r>
    <x v="9"/>
    <x v="9"/>
    <n v="10"/>
    <x v="21"/>
    <x v="0"/>
    <x v="0"/>
    <x v="0"/>
    <d v="1970-07-15T00:00:00"/>
    <x v="0"/>
    <x v="0"/>
    <s v="AUS"/>
    <n v="47"/>
    <n v="0"/>
    <n v="2"/>
  </r>
  <r>
    <x v="56"/>
    <x v="58"/>
    <n v="11"/>
    <x v="21"/>
    <x v="0"/>
    <x v="0"/>
    <x v="0"/>
    <d v="1972-04-21T00:00:00"/>
    <x v="0"/>
    <x v="0"/>
    <s v="AUS"/>
    <n v="45"/>
    <n v="0"/>
    <n v="2"/>
  </r>
  <r>
    <x v="16"/>
    <x v="18"/>
    <n v="12"/>
    <x v="21"/>
    <x v="0"/>
    <x v="0"/>
    <x v="0"/>
    <d v="2002-04-02T00:00:00"/>
    <x v="0"/>
    <x v="0"/>
    <s v="AUS"/>
    <n v="15"/>
    <n v="0"/>
    <n v="2"/>
  </r>
  <r>
    <x v="103"/>
    <x v="97"/>
    <n v="13"/>
    <x v="21"/>
    <x v="0"/>
    <x v="0"/>
    <x v="0"/>
    <d v="1996-11-15T00:00:00"/>
    <x v="0"/>
    <x v="0"/>
    <s v="AUS"/>
    <n v="21"/>
    <n v="0"/>
    <n v="2"/>
  </r>
  <r>
    <x v="15"/>
    <x v="22"/>
    <n v="1"/>
    <x v="21"/>
    <x v="0"/>
    <x v="0"/>
    <x v="0"/>
    <d v="2002-03-11T00:00:00"/>
    <x v="1"/>
    <x v="0"/>
    <s v="AUS"/>
    <n v="15"/>
    <n v="0"/>
    <n v="10"/>
  </r>
  <r>
    <x v="5"/>
    <x v="21"/>
    <n v="2"/>
    <x v="21"/>
    <x v="0"/>
    <x v="0"/>
    <x v="0"/>
    <d v="1975-09-03T00:00:00"/>
    <x v="1"/>
    <x v="2"/>
    <s v="AUS"/>
    <n v="42"/>
    <n v="0"/>
    <n v="9"/>
  </r>
  <r>
    <x v="12"/>
    <x v="18"/>
    <n v="1"/>
    <x v="21"/>
    <x v="0"/>
    <x v="0"/>
    <x v="2"/>
    <d v="2003-09-19T00:00:00"/>
    <x v="0"/>
    <x v="0"/>
    <s v="AUS"/>
    <n v="14"/>
    <n v="0"/>
    <n v="10"/>
  </r>
  <r>
    <x v="28"/>
    <x v="32"/>
    <n v="2"/>
    <x v="21"/>
    <x v="0"/>
    <x v="0"/>
    <x v="2"/>
    <d v="2002-12-13T00:00:00"/>
    <x v="0"/>
    <x v="0"/>
    <s v="AUS"/>
    <n v="15"/>
    <n v="0"/>
    <n v="9"/>
  </r>
  <r>
    <x v="31"/>
    <x v="35"/>
    <n v="3"/>
    <x v="21"/>
    <x v="0"/>
    <x v="0"/>
    <x v="2"/>
    <d v="2002-10-26T00:00:00"/>
    <x v="0"/>
    <x v="0"/>
    <s v="AUS"/>
    <n v="15"/>
    <n v="0"/>
    <n v="8"/>
  </r>
  <r>
    <x v="62"/>
    <x v="63"/>
    <n v="3"/>
    <x v="21"/>
    <x v="0"/>
    <x v="0"/>
    <x v="2"/>
    <d v="2003-08-20T00:00:00"/>
    <x v="0"/>
    <x v="0"/>
    <s v="AUS"/>
    <n v="14"/>
    <n v="0"/>
    <n v="8"/>
  </r>
  <r>
    <x v="24"/>
    <x v="29"/>
    <n v="5"/>
    <x v="21"/>
    <x v="0"/>
    <x v="0"/>
    <x v="2"/>
    <d v="1980-10-20T00:00:00"/>
    <x v="0"/>
    <x v="2"/>
    <s v="AUS"/>
    <n v="37"/>
    <n v="0"/>
    <n v="6"/>
  </r>
  <r>
    <x v="90"/>
    <x v="86"/>
    <n v="1"/>
    <x v="21"/>
    <x v="0"/>
    <x v="0"/>
    <x v="2"/>
    <d v="1998-05-26T00:00:00"/>
    <x v="1"/>
    <x v="2"/>
    <s v="AUS"/>
    <n v="19"/>
    <n v="0"/>
    <n v="10"/>
  </r>
  <r>
    <x v="15"/>
    <x v="22"/>
    <n v="2"/>
    <x v="21"/>
    <x v="0"/>
    <x v="0"/>
    <x v="2"/>
    <d v="2002-03-11T00:00:00"/>
    <x v="1"/>
    <x v="0"/>
    <s v="AUS"/>
    <n v="15"/>
    <n v="0"/>
    <n v="9"/>
  </r>
  <r>
    <x v="5"/>
    <x v="24"/>
    <n v="1"/>
    <x v="21"/>
    <x v="0"/>
    <x v="0"/>
    <x v="1"/>
    <d v="2000-09-01T00:00:00"/>
    <x v="0"/>
    <x v="2"/>
    <s v="AUS"/>
    <n v="17"/>
    <n v="0"/>
    <n v="10"/>
  </r>
  <r>
    <x v="13"/>
    <x v="17"/>
    <n v="2"/>
    <x v="21"/>
    <x v="0"/>
    <x v="0"/>
    <x v="1"/>
    <d v="2002-10-27T00:00:00"/>
    <x v="0"/>
    <x v="0"/>
    <s v="AUS"/>
    <n v="15"/>
    <n v="0"/>
    <n v="9"/>
  </r>
  <r>
    <x v="2"/>
    <x v="2"/>
    <n v="3"/>
    <x v="21"/>
    <x v="0"/>
    <x v="0"/>
    <x v="1"/>
    <d v="1999-07-03T00:00:00"/>
    <x v="0"/>
    <x v="0"/>
    <s v="AUS"/>
    <n v="18"/>
    <n v="0"/>
    <n v="8"/>
  </r>
  <r>
    <x v="62"/>
    <x v="63"/>
    <n v="3"/>
    <x v="21"/>
    <x v="0"/>
    <x v="0"/>
    <x v="1"/>
    <d v="2003-08-20T00:00:00"/>
    <x v="0"/>
    <x v="0"/>
    <s v="AUS"/>
    <n v="14"/>
    <n v="0"/>
    <n v="8"/>
  </r>
  <r>
    <x v="61"/>
    <x v="62"/>
    <n v="5"/>
    <x v="21"/>
    <x v="0"/>
    <x v="0"/>
    <x v="1"/>
    <d v="1960-04-27T00:00:00"/>
    <x v="0"/>
    <x v="4"/>
    <s v="AUS"/>
    <n v="57"/>
    <n v="0"/>
    <n v="6"/>
  </r>
  <r>
    <x v="21"/>
    <x v="26"/>
    <n v="6"/>
    <x v="21"/>
    <x v="0"/>
    <x v="0"/>
    <x v="1"/>
    <d v="1998-06-25T00:00:00"/>
    <x v="0"/>
    <x v="0"/>
    <s v="AUS"/>
    <n v="19"/>
    <n v="0"/>
    <n v="5"/>
  </r>
  <r>
    <x v="5"/>
    <x v="5"/>
    <n v="1"/>
    <x v="21"/>
    <x v="0"/>
    <x v="1"/>
    <x v="0"/>
    <d v="1973-06-03T00:00:00"/>
    <x v="0"/>
    <x v="2"/>
    <s v="AUS"/>
    <n v="44"/>
    <n v="0"/>
    <n v="10"/>
  </r>
  <r>
    <x v="6"/>
    <x v="6"/>
    <n v="2"/>
    <x v="21"/>
    <x v="0"/>
    <x v="1"/>
    <x v="0"/>
    <d v="1976-11-03T00:00:00"/>
    <x v="0"/>
    <x v="3"/>
    <s v="AUS"/>
    <n v="41"/>
    <n v="0"/>
    <n v="9"/>
  </r>
  <r>
    <x v="15"/>
    <x v="16"/>
    <n v="3"/>
    <x v="21"/>
    <x v="0"/>
    <x v="1"/>
    <x v="0"/>
    <d v="1968-11-13T00:00:00"/>
    <x v="0"/>
    <x v="0"/>
    <s v="AUS"/>
    <n v="49"/>
    <n v="0"/>
    <n v="8"/>
  </r>
  <r>
    <x v="56"/>
    <x v="58"/>
    <n v="3"/>
    <x v="21"/>
    <x v="0"/>
    <x v="1"/>
    <x v="0"/>
    <d v="1972-04-21T00:00:00"/>
    <x v="0"/>
    <x v="0"/>
    <s v="AUS"/>
    <n v="45"/>
    <n v="0"/>
    <n v="8"/>
  </r>
  <r>
    <x v="9"/>
    <x v="9"/>
    <n v="5"/>
    <x v="21"/>
    <x v="0"/>
    <x v="1"/>
    <x v="0"/>
    <d v="1970-07-15T00:00:00"/>
    <x v="0"/>
    <x v="0"/>
    <s v="AUS"/>
    <n v="47"/>
    <n v="0"/>
    <n v="6"/>
  </r>
  <r>
    <x v="5"/>
    <x v="21"/>
    <n v="6"/>
    <x v="21"/>
    <x v="0"/>
    <x v="1"/>
    <x v="0"/>
    <d v="1975-09-03T00:00:00"/>
    <x v="1"/>
    <x v="2"/>
    <s v="AUS"/>
    <n v="42"/>
    <n v="0"/>
    <n v="5"/>
  </r>
  <r>
    <x v="105"/>
    <x v="99"/>
    <n v="7"/>
    <x v="21"/>
    <x v="0"/>
    <x v="1"/>
    <x v="0"/>
    <d v="1945-06-27T00:00:00"/>
    <x v="0"/>
    <x v="5"/>
    <s v="AUS"/>
    <n v="72"/>
    <n v="0"/>
    <n v="4"/>
  </r>
  <r>
    <x v="50"/>
    <x v="100"/>
    <n v="5"/>
    <x v="22"/>
    <x v="7"/>
    <x v="11"/>
    <x v="1"/>
    <d v="2010-02-15T00:00:00"/>
    <x v="0"/>
    <x v="3"/>
    <s v="AUS"/>
    <n v="7"/>
    <n v="1"/>
    <n v="8"/>
  </r>
  <r>
    <x v="106"/>
    <x v="101"/>
    <n v="7"/>
    <x v="22"/>
    <x v="7"/>
    <x v="11"/>
    <x v="1"/>
    <d v="2009-03-29T00:00:00"/>
    <x v="1"/>
    <x v="0"/>
    <s v="AUS"/>
    <n v="8"/>
    <n v="1"/>
    <n v="6"/>
  </r>
  <r>
    <x v="107"/>
    <x v="28"/>
    <n v="8"/>
    <x v="22"/>
    <x v="7"/>
    <x v="11"/>
    <x v="1"/>
    <d v="2010-01-29T00:00:00"/>
    <x v="0"/>
    <x v="3"/>
    <s v="AUS"/>
    <n v="7"/>
    <n v="1"/>
    <n v="5"/>
  </r>
  <r>
    <x v="46"/>
    <x v="102"/>
    <n v="9"/>
    <x v="22"/>
    <x v="7"/>
    <x v="11"/>
    <x v="1"/>
    <d v="2010-05-28T00:00:00"/>
    <x v="0"/>
    <x v="0"/>
    <s v="AUS"/>
    <n v="7"/>
    <n v="1"/>
    <n v="4"/>
  </r>
  <r>
    <x v="108"/>
    <x v="103"/>
    <n v="3"/>
    <x v="22"/>
    <x v="7"/>
    <x v="7"/>
    <x v="0"/>
    <d v="2007-12-15T00:00:00"/>
    <x v="1"/>
    <x v="0"/>
    <s v="AUS"/>
    <n v="10"/>
    <n v="1"/>
    <n v="10"/>
  </r>
  <r>
    <x v="6"/>
    <x v="48"/>
    <n v="5"/>
    <x v="22"/>
    <x v="7"/>
    <x v="7"/>
    <x v="0"/>
    <d v="2007-08-05T00:00:00"/>
    <x v="0"/>
    <x v="3"/>
    <s v="AUS"/>
    <n v="10"/>
    <n v="1"/>
    <n v="8"/>
  </r>
  <r>
    <x v="109"/>
    <x v="104"/>
    <n v="6"/>
    <x v="22"/>
    <x v="7"/>
    <x v="7"/>
    <x v="0"/>
    <d v="2007-03-24T00:00:00"/>
    <x v="0"/>
    <x v="0"/>
    <s v="AUS"/>
    <n v="10"/>
    <n v="1"/>
    <n v="7"/>
  </r>
  <r>
    <x v="110"/>
    <x v="105"/>
    <n v="8"/>
    <x v="22"/>
    <x v="7"/>
    <x v="7"/>
    <x v="0"/>
    <d v="2008-07-17T00:00:00"/>
    <x v="0"/>
    <x v="0"/>
    <s v="AUS"/>
    <n v="9"/>
    <n v="1"/>
    <n v="5"/>
  </r>
  <r>
    <x v="111"/>
    <x v="106"/>
    <n v="9"/>
    <x v="22"/>
    <x v="7"/>
    <x v="7"/>
    <x v="0"/>
    <d v="2007-02-26T00:00:00"/>
    <x v="1"/>
    <x v="5"/>
    <s v="AUS"/>
    <n v="10"/>
    <n v="1"/>
    <n v="4"/>
  </r>
  <r>
    <x v="111"/>
    <x v="40"/>
    <n v="10"/>
    <x v="22"/>
    <x v="7"/>
    <x v="7"/>
    <x v="0"/>
    <d v="2009-10-15T00:00:00"/>
    <x v="1"/>
    <x v="5"/>
    <s v="AUS"/>
    <n v="8"/>
    <n v="1"/>
    <n v="4"/>
  </r>
  <r>
    <x v="112"/>
    <x v="78"/>
    <n v="11"/>
    <x v="22"/>
    <x v="7"/>
    <x v="7"/>
    <x v="0"/>
    <d v="2008-08-26T00:00:00"/>
    <x v="0"/>
    <x v="0"/>
    <s v="AUS"/>
    <n v="9"/>
    <n v="1"/>
    <n v="4"/>
  </r>
  <r>
    <x v="113"/>
    <x v="107"/>
    <n v="12"/>
    <x v="22"/>
    <x v="7"/>
    <x v="7"/>
    <x v="0"/>
    <d v="2008-09-26T00:00:00"/>
    <x v="0"/>
    <x v="5"/>
    <s v="AUS"/>
    <n v="9"/>
    <n v="1"/>
    <n v="4"/>
  </r>
  <r>
    <x v="114"/>
    <x v="44"/>
    <n v="13"/>
    <x v="22"/>
    <x v="7"/>
    <x v="7"/>
    <x v="0"/>
    <d v="2007-07-16T00:00:00"/>
    <x v="0"/>
    <x v="0"/>
    <s v="AUS"/>
    <n v="10"/>
    <n v="1"/>
    <n v="4"/>
  </r>
  <r>
    <x v="18"/>
    <x v="49"/>
    <n v="7"/>
    <x v="22"/>
    <x v="7"/>
    <x v="7"/>
    <x v="1"/>
    <d v="2007-02-15T00:00:00"/>
    <x v="1"/>
    <x v="3"/>
    <s v="AUS"/>
    <n v="10"/>
    <n v="1"/>
    <n v="6"/>
  </r>
  <r>
    <x v="5"/>
    <x v="46"/>
    <n v="8"/>
    <x v="22"/>
    <x v="7"/>
    <x v="7"/>
    <x v="1"/>
    <d v="2007-12-04T00:00:00"/>
    <x v="0"/>
    <x v="2"/>
    <s v="AUS"/>
    <n v="10"/>
    <n v="1"/>
    <n v="5"/>
  </r>
  <r>
    <x v="115"/>
    <x v="35"/>
    <n v="13"/>
    <x v="22"/>
    <x v="7"/>
    <x v="7"/>
    <x v="1"/>
    <d v="2008-05-15T00:00:00"/>
    <x v="0"/>
    <x v="0"/>
    <s v="AUS"/>
    <n v="9"/>
    <n v="1"/>
    <n v="4"/>
  </r>
  <r>
    <x v="28"/>
    <x v="108"/>
    <n v="14"/>
    <x v="22"/>
    <x v="7"/>
    <x v="7"/>
    <x v="1"/>
    <d v="2007-01-03T00:00:00"/>
    <x v="0"/>
    <x v="0"/>
    <s v="AUS"/>
    <n v="11"/>
    <n v="1"/>
    <n v="4"/>
  </r>
  <r>
    <x v="116"/>
    <x v="109"/>
    <n v="15"/>
    <x v="22"/>
    <x v="7"/>
    <x v="7"/>
    <x v="1"/>
    <d v="2007-10-02T00:00:00"/>
    <x v="1"/>
    <x v="0"/>
    <s v="AUS"/>
    <n v="10"/>
    <n v="1"/>
    <n v="4"/>
  </r>
  <r>
    <x v="108"/>
    <x v="103"/>
    <n v="6"/>
    <x v="22"/>
    <x v="7"/>
    <x v="8"/>
    <x v="0"/>
    <d v="2007-12-15T00:00:00"/>
    <x v="1"/>
    <x v="0"/>
    <s v="AUS"/>
    <n v="10"/>
    <n v="1"/>
    <n v="7"/>
  </r>
  <r>
    <x v="45"/>
    <x v="110"/>
    <n v="2"/>
    <x v="22"/>
    <x v="7"/>
    <x v="8"/>
    <x v="0"/>
    <d v="2006-11-30T00:00:00"/>
    <x v="0"/>
    <x v="3"/>
    <s v="AUS"/>
    <n v="11"/>
    <n v="1"/>
    <n v="11"/>
  </r>
  <r>
    <x v="52"/>
    <x v="55"/>
    <n v="3"/>
    <x v="22"/>
    <x v="7"/>
    <x v="8"/>
    <x v="0"/>
    <d v="2005-08-31T00:00:00"/>
    <x v="0"/>
    <x v="5"/>
    <s v="AUS"/>
    <n v="12"/>
    <n v="1"/>
    <n v="10"/>
  </r>
  <r>
    <x v="45"/>
    <x v="18"/>
    <n v="3"/>
    <x v="22"/>
    <x v="7"/>
    <x v="8"/>
    <x v="0"/>
    <d v="2005-06-13T00:00:00"/>
    <x v="0"/>
    <x v="3"/>
    <s v="AUS"/>
    <n v="12"/>
    <n v="1"/>
    <n v="10"/>
  </r>
  <r>
    <x v="117"/>
    <x v="111"/>
    <n v="5"/>
    <x v="22"/>
    <x v="7"/>
    <x v="8"/>
    <x v="0"/>
    <d v="2005-11-16T00:00:00"/>
    <x v="0"/>
    <x v="3"/>
    <s v="AUS"/>
    <n v="12"/>
    <n v="1"/>
    <n v="8"/>
  </r>
  <r>
    <x v="14"/>
    <x v="26"/>
    <n v="6"/>
    <x v="22"/>
    <x v="7"/>
    <x v="8"/>
    <x v="0"/>
    <d v="2006-07-27T00:00:00"/>
    <x v="0"/>
    <x v="3"/>
    <s v="AUS"/>
    <n v="11"/>
    <n v="1"/>
    <n v="7"/>
  </r>
  <r>
    <x v="118"/>
    <x v="112"/>
    <n v="7"/>
    <x v="22"/>
    <x v="7"/>
    <x v="8"/>
    <x v="0"/>
    <d v="2006-07-02T00:00:00"/>
    <x v="0"/>
    <x v="0"/>
    <s v="AUS"/>
    <n v="11"/>
    <n v="1"/>
    <n v="6"/>
  </r>
  <r>
    <x v="45"/>
    <x v="110"/>
    <n v="7"/>
    <x v="22"/>
    <x v="7"/>
    <x v="8"/>
    <x v="1"/>
    <d v="2006-11-30T00:00:00"/>
    <x v="0"/>
    <x v="3"/>
    <s v="AUS"/>
    <n v="11"/>
    <n v="1"/>
    <n v="6"/>
  </r>
  <r>
    <x v="79"/>
    <x v="80"/>
    <n v="9"/>
    <x v="22"/>
    <x v="7"/>
    <x v="8"/>
    <x v="1"/>
    <d v="2005-04-14T00:00:00"/>
    <x v="0"/>
    <x v="0"/>
    <s v="AUS"/>
    <n v="12"/>
    <n v="1"/>
    <n v="4"/>
  </r>
  <r>
    <x v="77"/>
    <x v="78"/>
    <n v="10"/>
    <x v="22"/>
    <x v="7"/>
    <x v="8"/>
    <x v="1"/>
    <d v="2005-05-20T00:00:00"/>
    <x v="0"/>
    <x v="3"/>
    <s v="AUS"/>
    <n v="12"/>
    <n v="1"/>
    <n v="4"/>
  </r>
  <r>
    <x v="99"/>
    <x v="95"/>
    <n v="11"/>
    <x v="22"/>
    <x v="7"/>
    <x v="8"/>
    <x v="1"/>
    <d v="2005-08-26T00:00:00"/>
    <x v="0"/>
    <x v="0"/>
    <s v="AUS"/>
    <n v="12"/>
    <n v="1"/>
    <n v="4"/>
  </r>
  <r>
    <x v="117"/>
    <x v="111"/>
    <n v="12"/>
    <x v="22"/>
    <x v="7"/>
    <x v="8"/>
    <x v="1"/>
    <d v="2005-11-16T00:00:00"/>
    <x v="0"/>
    <x v="3"/>
    <s v="AUS"/>
    <n v="12"/>
    <n v="1"/>
    <n v="4"/>
  </r>
  <r>
    <x v="45"/>
    <x v="18"/>
    <n v="13"/>
    <x v="22"/>
    <x v="7"/>
    <x v="8"/>
    <x v="1"/>
    <d v="2005-06-13T00:00:00"/>
    <x v="0"/>
    <x v="3"/>
    <s v="AUS"/>
    <n v="12"/>
    <n v="1"/>
    <n v="4"/>
  </r>
  <r>
    <x v="46"/>
    <x v="47"/>
    <n v="14"/>
    <x v="22"/>
    <x v="7"/>
    <x v="8"/>
    <x v="1"/>
    <d v="2006-05-12T00:00:00"/>
    <x v="0"/>
    <x v="0"/>
    <s v="AUS"/>
    <n v="11"/>
    <n v="1"/>
    <n v="4"/>
  </r>
  <r>
    <x v="119"/>
    <x v="35"/>
    <n v="15"/>
    <x v="22"/>
    <x v="7"/>
    <x v="8"/>
    <x v="1"/>
    <d v="2005-06-13T00:00:00"/>
    <x v="0"/>
    <x v="0"/>
    <s v="AUS"/>
    <n v="12"/>
    <n v="1"/>
    <n v="4"/>
  </r>
  <r>
    <x v="5"/>
    <x v="46"/>
    <n v="5"/>
    <x v="22"/>
    <x v="7"/>
    <x v="8"/>
    <x v="2"/>
    <d v="2007-12-04T00:00:00"/>
    <x v="0"/>
    <x v="2"/>
    <s v="AUS"/>
    <n v="10"/>
    <n v="1"/>
    <n v="8"/>
  </r>
  <r>
    <x v="46"/>
    <x v="47"/>
    <n v="6"/>
    <x v="22"/>
    <x v="7"/>
    <x v="8"/>
    <x v="2"/>
    <d v="2006-05-12T00:00:00"/>
    <x v="0"/>
    <x v="0"/>
    <s v="AUS"/>
    <n v="11"/>
    <n v="1"/>
    <n v="7"/>
  </r>
  <r>
    <x v="52"/>
    <x v="55"/>
    <n v="7"/>
    <x v="22"/>
    <x v="7"/>
    <x v="8"/>
    <x v="2"/>
    <d v="2005-08-31T00:00:00"/>
    <x v="0"/>
    <x v="5"/>
    <s v="AUS"/>
    <n v="12"/>
    <n v="1"/>
    <n v="6"/>
  </r>
  <r>
    <x v="120"/>
    <x v="113"/>
    <n v="8"/>
    <x v="22"/>
    <x v="7"/>
    <x v="8"/>
    <x v="1"/>
    <d v="2006-03-10T00:00:00"/>
    <x v="1"/>
    <x v="2"/>
    <s v="AUS"/>
    <n v="11"/>
    <n v="1"/>
    <n v="5"/>
  </r>
  <r>
    <x v="81"/>
    <x v="83"/>
    <n v="9"/>
    <x v="22"/>
    <x v="7"/>
    <x v="8"/>
    <x v="1"/>
    <d v="2005-06-02T00:00:00"/>
    <x v="1"/>
    <x v="3"/>
    <s v="AUS"/>
    <n v="12"/>
    <n v="1"/>
    <n v="4"/>
  </r>
  <r>
    <x v="47"/>
    <x v="50"/>
    <n v="11"/>
    <x v="22"/>
    <x v="7"/>
    <x v="8"/>
    <x v="1"/>
    <d v="2006-04-21T00:00:00"/>
    <x v="1"/>
    <x v="3"/>
    <s v="AUS"/>
    <n v="11"/>
    <n v="1"/>
    <n v="4"/>
  </r>
  <r>
    <x v="3"/>
    <x v="3"/>
    <n v="1"/>
    <x v="23"/>
    <x v="0"/>
    <x v="0"/>
    <x v="0"/>
    <d v="1985-12-18T00:00:00"/>
    <x v="0"/>
    <x v="0"/>
    <s v="AUS"/>
    <n v="32"/>
    <n v="0"/>
    <n v="10"/>
  </r>
  <r>
    <x v="5"/>
    <x v="5"/>
    <n v="2"/>
    <x v="23"/>
    <x v="0"/>
    <x v="0"/>
    <x v="0"/>
    <d v="1973-06-03T00:00:00"/>
    <x v="0"/>
    <x v="2"/>
    <s v="AUS"/>
    <n v="44"/>
    <n v="0"/>
    <n v="9"/>
  </r>
  <r>
    <x v="0"/>
    <x v="0"/>
    <n v="3"/>
    <x v="23"/>
    <x v="0"/>
    <x v="0"/>
    <x v="0"/>
    <d v="1995-09-02T00:00:00"/>
    <x v="0"/>
    <x v="0"/>
    <s v="AUS"/>
    <n v="22"/>
    <n v="0"/>
    <n v="8"/>
  </r>
  <r>
    <x v="58"/>
    <x v="60"/>
    <n v="3"/>
    <x v="23"/>
    <x v="0"/>
    <x v="0"/>
    <x v="0"/>
    <d v="1999-01-01T00:00:00"/>
    <x v="0"/>
    <x v="0"/>
    <s v="AUS"/>
    <n v="19"/>
    <n v="0"/>
    <n v="8"/>
  </r>
  <r>
    <x v="2"/>
    <x v="2"/>
    <n v="5"/>
    <x v="23"/>
    <x v="0"/>
    <x v="0"/>
    <x v="0"/>
    <d v="1999-07-03T00:00:00"/>
    <x v="0"/>
    <x v="0"/>
    <s v="AUS"/>
    <n v="18"/>
    <n v="0"/>
    <n v="6"/>
  </r>
  <r>
    <x v="13"/>
    <x v="14"/>
    <n v="6"/>
    <x v="23"/>
    <x v="0"/>
    <x v="0"/>
    <x v="0"/>
    <d v="2002-10-27T00:00:00"/>
    <x v="0"/>
    <x v="0"/>
    <s v="AUS"/>
    <n v="15"/>
    <n v="0"/>
    <n v="5"/>
  </r>
  <r>
    <x v="56"/>
    <x v="58"/>
    <n v="7"/>
    <x v="23"/>
    <x v="0"/>
    <x v="0"/>
    <x v="0"/>
    <d v="1972-04-21T00:00:00"/>
    <x v="0"/>
    <x v="0"/>
    <s v="AUS"/>
    <n v="45"/>
    <n v="0"/>
    <n v="4"/>
  </r>
  <r>
    <x v="13"/>
    <x v="17"/>
    <n v="8"/>
    <x v="23"/>
    <x v="0"/>
    <x v="0"/>
    <x v="0"/>
    <d v="2002-10-27T00:00:00"/>
    <x v="0"/>
    <x v="0"/>
    <s v="AUS"/>
    <n v="15"/>
    <n v="0"/>
    <n v="3"/>
  </r>
  <r>
    <x v="16"/>
    <x v="18"/>
    <n v="9"/>
    <x v="23"/>
    <x v="0"/>
    <x v="0"/>
    <x v="0"/>
    <d v="2002-04-02T00:00:00"/>
    <x v="0"/>
    <x v="0"/>
    <s v="AUS"/>
    <n v="15"/>
    <n v="0"/>
    <n v="2"/>
  </r>
  <r>
    <x v="121"/>
    <x v="114"/>
    <n v="10"/>
    <x v="23"/>
    <x v="0"/>
    <x v="0"/>
    <x v="0"/>
    <d v="1899-12-30T00:00:00"/>
    <x v="0"/>
    <x v="0"/>
    <s v="AUS"/>
    <n v="118"/>
    <n v="0"/>
    <n v="2"/>
  </r>
  <r>
    <x v="15"/>
    <x v="16"/>
    <n v="11"/>
    <x v="23"/>
    <x v="0"/>
    <x v="0"/>
    <x v="0"/>
    <d v="1968-11-13T00:00:00"/>
    <x v="0"/>
    <x v="0"/>
    <s v="AUS"/>
    <n v="49"/>
    <n v="0"/>
    <n v="2"/>
  </r>
  <r>
    <x v="103"/>
    <x v="97"/>
    <n v="12"/>
    <x v="23"/>
    <x v="0"/>
    <x v="0"/>
    <x v="0"/>
    <d v="1996-11-15T00:00:00"/>
    <x v="0"/>
    <x v="0"/>
    <s v="AUS"/>
    <n v="21"/>
    <n v="0"/>
    <n v="2"/>
  </r>
  <r>
    <x v="122"/>
    <x v="115"/>
    <n v="13"/>
    <x v="23"/>
    <x v="0"/>
    <x v="0"/>
    <x v="0"/>
    <d v="2000-11-14T00:00:00"/>
    <x v="0"/>
    <x v="5"/>
    <s v="AUS"/>
    <n v="17"/>
    <n v="0"/>
    <n v="2"/>
  </r>
  <r>
    <x v="123"/>
    <x v="28"/>
    <n v="14"/>
    <x v="23"/>
    <x v="0"/>
    <x v="0"/>
    <x v="0"/>
    <d v="2002-05-05T00:00:00"/>
    <x v="0"/>
    <x v="5"/>
    <s v="AUS"/>
    <n v="15"/>
    <n v="0"/>
    <n v="2"/>
  </r>
  <r>
    <x v="32"/>
    <x v="36"/>
    <n v="15"/>
    <x v="23"/>
    <x v="0"/>
    <x v="0"/>
    <x v="0"/>
    <d v="2001-04-19T00:00:00"/>
    <x v="0"/>
    <x v="5"/>
    <s v="AUS"/>
    <n v="16"/>
    <n v="0"/>
    <n v="2"/>
  </r>
  <r>
    <x v="13"/>
    <x v="17"/>
    <n v="1"/>
    <x v="23"/>
    <x v="0"/>
    <x v="0"/>
    <x v="1"/>
    <d v="2002-10-27T00:00:00"/>
    <x v="0"/>
    <x v="0"/>
    <s v="AUS"/>
    <n v="15"/>
    <n v="0"/>
    <n v="10"/>
  </r>
  <r>
    <x v="5"/>
    <x v="24"/>
    <n v="2"/>
    <x v="23"/>
    <x v="0"/>
    <x v="0"/>
    <x v="1"/>
    <d v="2000-09-01T00:00:00"/>
    <x v="0"/>
    <x v="2"/>
    <s v="AUS"/>
    <n v="17"/>
    <n v="0"/>
    <n v="9"/>
  </r>
  <r>
    <x v="21"/>
    <x v="26"/>
    <n v="3"/>
    <x v="23"/>
    <x v="0"/>
    <x v="0"/>
    <x v="1"/>
    <d v="1998-06-25T00:00:00"/>
    <x v="0"/>
    <x v="0"/>
    <s v="AUS"/>
    <n v="19"/>
    <n v="0"/>
    <n v="8"/>
  </r>
  <r>
    <x v="62"/>
    <x v="63"/>
    <n v="3"/>
    <x v="23"/>
    <x v="0"/>
    <x v="0"/>
    <x v="1"/>
    <d v="2003-08-20T00:00:00"/>
    <x v="0"/>
    <x v="0"/>
    <s v="AUS"/>
    <n v="14"/>
    <n v="0"/>
    <n v="8"/>
  </r>
  <r>
    <x v="61"/>
    <x v="62"/>
    <n v="5"/>
    <x v="23"/>
    <x v="0"/>
    <x v="0"/>
    <x v="1"/>
    <d v="1960-04-27T00:00:00"/>
    <x v="0"/>
    <x v="4"/>
    <s v="AUS"/>
    <n v="57"/>
    <n v="0"/>
    <n v="6"/>
  </r>
  <r>
    <x v="2"/>
    <x v="2"/>
    <n v="6"/>
    <x v="23"/>
    <x v="0"/>
    <x v="0"/>
    <x v="1"/>
    <d v="1999-07-03T00:00:00"/>
    <x v="0"/>
    <x v="0"/>
    <s v="AUS"/>
    <n v="18"/>
    <n v="0"/>
    <n v="5"/>
  </r>
  <r>
    <x v="58"/>
    <x v="60"/>
    <n v="7"/>
    <x v="23"/>
    <x v="0"/>
    <x v="0"/>
    <x v="1"/>
    <d v="1999-01-01T00:00:00"/>
    <x v="0"/>
    <x v="0"/>
    <s v="AUS"/>
    <n v="19"/>
    <n v="0"/>
    <n v="4"/>
  </r>
  <r>
    <x v="32"/>
    <x v="36"/>
    <n v="8"/>
    <x v="23"/>
    <x v="0"/>
    <x v="0"/>
    <x v="1"/>
    <d v="2001-04-19T00:00:00"/>
    <x v="0"/>
    <x v="5"/>
    <s v="AUS"/>
    <n v="16"/>
    <n v="0"/>
    <n v="3"/>
  </r>
  <r>
    <x v="122"/>
    <x v="115"/>
    <n v="9"/>
    <x v="23"/>
    <x v="0"/>
    <x v="0"/>
    <x v="1"/>
    <d v="2000-11-14T00:00:00"/>
    <x v="0"/>
    <x v="5"/>
    <s v="AUS"/>
    <n v="17"/>
    <n v="0"/>
    <n v="2"/>
  </r>
  <r>
    <x v="12"/>
    <x v="18"/>
    <n v="1"/>
    <x v="23"/>
    <x v="0"/>
    <x v="0"/>
    <x v="2"/>
    <d v="2003-09-19T00:00:00"/>
    <x v="0"/>
    <x v="0"/>
    <s v="AUS"/>
    <n v="14"/>
    <n v="0"/>
    <n v="10"/>
  </r>
  <r>
    <x v="24"/>
    <x v="29"/>
    <n v="2"/>
    <x v="23"/>
    <x v="0"/>
    <x v="0"/>
    <x v="2"/>
    <d v="1980-10-20T00:00:00"/>
    <x v="0"/>
    <x v="2"/>
    <s v="AUS"/>
    <n v="37"/>
    <n v="0"/>
    <n v="9"/>
  </r>
  <r>
    <x v="32"/>
    <x v="36"/>
    <n v="3"/>
    <x v="23"/>
    <x v="0"/>
    <x v="0"/>
    <x v="2"/>
    <d v="2001-04-19T00:00:00"/>
    <x v="0"/>
    <x v="5"/>
    <s v="AUS"/>
    <n v="16"/>
    <n v="0"/>
    <n v="8"/>
  </r>
  <r>
    <x v="31"/>
    <x v="35"/>
    <n v="3"/>
    <x v="23"/>
    <x v="0"/>
    <x v="0"/>
    <x v="2"/>
    <d v="2002-10-26T00:00:00"/>
    <x v="0"/>
    <x v="0"/>
    <s v="AUS"/>
    <n v="15"/>
    <n v="0"/>
    <n v="8"/>
  </r>
  <r>
    <x v="16"/>
    <x v="85"/>
    <n v="5"/>
    <x v="23"/>
    <x v="0"/>
    <x v="0"/>
    <x v="2"/>
    <d v="2003-08-04T00:00:00"/>
    <x v="0"/>
    <x v="0"/>
    <s v="AUS"/>
    <n v="14"/>
    <n v="0"/>
    <n v="6"/>
  </r>
  <r>
    <x v="122"/>
    <x v="115"/>
    <n v="6"/>
    <x v="23"/>
    <x v="0"/>
    <x v="0"/>
    <x v="2"/>
    <d v="2000-11-14T00:00:00"/>
    <x v="0"/>
    <x v="5"/>
    <s v="AUS"/>
    <n v="17"/>
    <n v="0"/>
    <n v="5"/>
  </r>
  <r>
    <x v="123"/>
    <x v="28"/>
    <n v="7"/>
    <x v="23"/>
    <x v="0"/>
    <x v="0"/>
    <x v="2"/>
    <d v="2002-05-05T00:00:00"/>
    <x v="0"/>
    <x v="5"/>
    <s v="AUS"/>
    <n v="15"/>
    <n v="0"/>
    <n v="4"/>
  </r>
  <r>
    <x v="103"/>
    <x v="97"/>
    <n v="8"/>
    <x v="23"/>
    <x v="0"/>
    <x v="0"/>
    <x v="2"/>
    <d v="1996-11-15T00:00:00"/>
    <x v="0"/>
    <x v="0"/>
    <s v="AUS"/>
    <n v="21"/>
    <n v="0"/>
    <n v="3"/>
  </r>
  <r>
    <x v="124"/>
    <x v="116"/>
    <n v="1"/>
    <x v="23"/>
    <x v="0"/>
    <x v="0"/>
    <x v="0"/>
    <d v="1992-03-16T00:00:00"/>
    <x v="1"/>
    <x v="0"/>
    <s v="AUS"/>
    <n v="25"/>
    <n v="0"/>
    <n v="10"/>
  </r>
  <r>
    <x v="17"/>
    <x v="19"/>
    <n v="2"/>
    <x v="23"/>
    <x v="0"/>
    <x v="0"/>
    <x v="0"/>
    <d v="1999-11-04T00:00:00"/>
    <x v="1"/>
    <x v="0"/>
    <s v="AUS"/>
    <n v="18"/>
    <n v="0"/>
    <n v="9"/>
  </r>
  <r>
    <x v="15"/>
    <x v="22"/>
    <n v="3"/>
    <x v="23"/>
    <x v="0"/>
    <x v="0"/>
    <x v="0"/>
    <d v="2002-03-11T00:00:00"/>
    <x v="1"/>
    <x v="0"/>
    <s v="AUS"/>
    <n v="15"/>
    <n v="0"/>
    <n v="8"/>
  </r>
  <r>
    <x v="5"/>
    <x v="21"/>
    <n v="3"/>
    <x v="23"/>
    <x v="0"/>
    <x v="0"/>
    <x v="0"/>
    <d v="1975-09-03T00:00:00"/>
    <x v="1"/>
    <x v="2"/>
    <s v="AUS"/>
    <n v="42"/>
    <n v="0"/>
    <n v="8"/>
  </r>
  <r>
    <x v="15"/>
    <x v="22"/>
    <n v="1"/>
    <x v="23"/>
    <x v="0"/>
    <x v="0"/>
    <x v="2"/>
    <d v="2002-03-11T00:00:00"/>
    <x v="1"/>
    <x v="0"/>
    <s v="AUS"/>
    <n v="15"/>
    <n v="0"/>
    <n v="10"/>
  </r>
  <r>
    <x v="90"/>
    <x v="86"/>
    <n v="2"/>
    <x v="23"/>
    <x v="0"/>
    <x v="0"/>
    <x v="2"/>
    <d v="1998-05-26T00:00:00"/>
    <x v="1"/>
    <x v="2"/>
    <s v="AUS"/>
    <n v="19"/>
    <n v="0"/>
    <n v="9"/>
  </r>
  <r>
    <x v="5"/>
    <x v="21"/>
    <n v="1"/>
    <x v="23"/>
    <x v="0"/>
    <x v="1"/>
    <x v="0"/>
    <d v="1975-09-03T00:00:00"/>
    <x v="1"/>
    <x v="2"/>
    <s v="AUS"/>
    <n v="42"/>
    <n v="0"/>
    <n v="10"/>
  </r>
  <r>
    <x v="91"/>
    <x v="87"/>
    <n v="2"/>
    <x v="23"/>
    <x v="0"/>
    <x v="1"/>
    <x v="0"/>
    <d v="1973-03-19T00:00:00"/>
    <x v="1"/>
    <x v="0"/>
    <s v="AUS"/>
    <n v="44"/>
    <n v="0"/>
    <n v="9"/>
  </r>
  <r>
    <x v="8"/>
    <x v="39"/>
    <n v="3"/>
    <x v="23"/>
    <x v="0"/>
    <x v="1"/>
    <x v="0"/>
    <d v="1972-02-21T00:00:00"/>
    <x v="1"/>
    <x v="3"/>
    <s v="AUS"/>
    <n v="45"/>
    <n v="0"/>
    <n v="8"/>
  </r>
  <r>
    <x v="5"/>
    <x v="5"/>
    <n v="1"/>
    <x v="23"/>
    <x v="0"/>
    <x v="1"/>
    <x v="0"/>
    <d v="1973-06-03T00:00:00"/>
    <x v="0"/>
    <x v="2"/>
    <s v="AUS"/>
    <n v="44"/>
    <n v="0"/>
    <n v="10"/>
  </r>
  <r>
    <x v="15"/>
    <x v="16"/>
    <n v="2"/>
    <x v="23"/>
    <x v="0"/>
    <x v="1"/>
    <x v="0"/>
    <d v="1968-11-13T00:00:00"/>
    <x v="0"/>
    <x v="0"/>
    <s v="AUS"/>
    <n v="49"/>
    <n v="0"/>
    <n v="9"/>
  </r>
  <r>
    <x v="56"/>
    <x v="58"/>
    <n v="3"/>
    <x v="23"/>
    <x v="0"/>
    <x v="1"/>
    <x v="0"/>
    <d v="1972-04-21T00:00:00"/>
    <x v="0"/>
    <x v="0"/>
    <s v="AUS"/>
    <n v="45"/>
    <n v="0"/>
    <n v="8"/>
  </r>
  <r>
    <x v="105"/>
    <x v="99"/>
    <n v="3"/>
    <x v="23"/>
    <x v="0"/>
    <x v="1"/>
    <x v="0"/>
    <d v="1945-06-27T00:00:00"/>
    <x v="0"/>
    <x v="5"/>
    <s v="AUS"/>
    <n v="72"/>
    <n v="0"/>
    <n v="8"/>
  </r>
  <r>
    <x v="68"/>
    <x v="70"/>
    <s v="Cancelled"/>
    <x v="24"/>
    <x v="0"/>
    <x v="4"/>
    <x v="1"/>
    <d v="2004-03-06T00:00:00"/>
    <x v="0"/>
    <x v="3"/>
    <s v="AUS"/>
    <n v="13"/>
    <n v="0"/>
    <n v="1"/>
  </r>
  <r>
    <x v="103"/>
    <x v="97"/>
    <s v="Cancelled"/>
    <x v="24"/>
    <x v="0"/>
    <x v="6"/>
    <x v="1"/>
    <d v="1996-11-15T00:00:00"/>
    <x v="0"/>
    <x v="0"/>
    <s v="AUS"/>
    <n v="21"/>
    <n v="0"/>
    <n v="1"/>
  </r>
  <r>
    <x v="4"/>
    <x v="117"/>
    <n v="1"/>
    <x v="24"/>
    <x v="0"/>
    <x v="6"/>
    <x v="0"/>
    <d v="1994-06-27T00:00:00"/>
    <x v="0"/>
    <x v="3"/>
    <s v="AUS"/>
    <n v="23"/>
    <n v="0"/>
    <n v="10"/>
  </r>
  <r>
    <x v="15"/>
    <x v="16"/>
    <n v="2"/>
    <x v="24"/>
    <x v="0"/>
    <x v="6"/>
    <x v="0"/>
    <d v="1968-11-13T00:00:00"/>
    <x v="0"/>
    <x v="0"/>
    <s v="AUS"/>
    <n v="49"/>
    <n v="0"/>
    <n v="9"/>
  </r>
  <r>
    <x v="16"/>
    <x v="18"/>
    <n v="3"/>
    <x v="24"/>
    <x v="0"/>
    <x v="6"/>
    <x v="0"/>
    <d v="2002-04-02T00:00:00"/>
    <x v="0"/>
    <x v="0"/>
    <s v="AUS"/>
    <n v="15"/>
    <n v="0"/>
    <n v="8"/>
  </r>
  <r>
    <x v="12"/>
    <x v="13"/>
    <n v="3"/>
    <x v="24"/>
    <x v="0"/>
    <x v="6"/>
    <x v="0"/>
    <d v="2002-02-16T00:00:00"/>
    <x v="0"/>
    <x v="0"/>
    <s v="AUS"/>
    <n v="15"/>
    <n v="0"/>
    <n v="8"/>
  </r>
  <r>
    <x v="125"/>
    <x v="118"/>
    <n v="5"/>
    <x v="24"/>
    <x v="0"/>
    <x v="6"/>
    <x v="0"/>
    <d v="1899-12-30T00:00:00"/>
    <x v="0"/>
    <x v="0"/>
    <s v="AUS"/>
    <n v="118"/>
    <n v="0"/>
    <n v="6"/>
  </r>
  <r>
    <x v="103"/>
    <x v="97"/>
    <n v="6"/>
    <x v="24"/>
    <x v="0"/>
    <x v="6"/>
    <x v="0"/>
    <d v="1996-11-15T00:00:00"/>
    <x v="0"/>
    <x v="0"/>
    <s v="AUS"/>
    <n v="21"/>
    <n v="0"/>
    <n v="5"/>
  </r>
  <r>
    <x v="96"/>
    <x v="92"/>
    <n v="7"/>
    <x v="24"/>
    <x v="0"/>
    <x v="6"/>
    <x v="0"/>
    <d v="1983-02-15T00:00:00"/>
    <x v="1"/>
    <x v="0"/>
    <s v="AUS"/>
    <n v="34"/>
    <n v="0"/>
    <n v="4"/>
  </r>
  <r>
    <x v="71"/>
    <x v="72"/>
    <n v="8"/>
    <x v="24"/>
    <x v="0"/>
    <x v="6"/>
    <x v="0"/>
    <d v="2001-08-02T00:00:00"/>
    <x v="0"/>
    <x v="0"/>
    <s v="AUS"/>
    <n v="16"/>
    <n v="0"/>
    <n v="3"/>
  </r>
  <r>
    <x v="12"/>
    <x v="18"/>
    <n v="1"/>
    <x v="24"/>
    <x v="0"/>
    <x v="4"/>
    <x v="2"/>
    <d v="2003-09-19T00:00:00"/>
    <x v="0"/>
    <x v="0"/>
    <s v="AUS"/>
    <n v="14"/>
    <n v="0"/>
    <n v="10"/>
  </r>
  <r>
    <x v="15"/>
    <x v="22"/>
    <n v="2"/>
    <x v="24"/>
    <x v="0"/>
    <x v="4"/>
    <x v="2"/>
    <d v="2002-03-11T00:00:00"/>
    <x v="1"/>
    <x v="0"/>
    <s v="AUS"/>
    <n v="15"/>
    <n v="0"/>
    <n v="9"/>
  </r>
  <r>
    <x v="16"/>
    <x v="85"/>
    <n v="3"/>
    <x v="24"/>
    <x v="0"/>
    <x v="4"/>
    <x v="2"/>
    <d v="2003-08-04T00:00:00"/>
    <x v="0"/>
    <x v="0"/>
    <s v="AUS"/>
    <n v="14"/>
    <n v="0"/>
    <n v="8"/>
  </r>
  <r>
    <x v="32"/>
    <x v="36"/>
    <n v="3"/>
    <x v="24"/>
    <x v="0"/>
    <x v="4"/>
    <x v="2"/>
    <d v="2001-04-19T00:00:00"/>
    <x v="0"/>
    <x v="5"/>
    <s v="AUS"/>
    <n v="16"/>
    <n v="0"/>
    <n v="8"/>
  </r>
  <r>
    <x v="12"/>
    <x v="13"/>
    <n v="1"/>
    <x v="24"/>
    <x v="0"/>
    <x v="4"/>
    <x v="0"/>
    <d v="2002-02-16T00:00:00"/>
    <x v="0"/>
    <x v="0"/>
    <s v="AUS"/>
    <n v="15"/>
    <n v="0"/>
    <n v="10"/>
  </r>
  <r>
    <x v="15"/>
    <x v="22"/>
    <n v="2"/>
    <x v="24"/>
    <x v="0"/>
    <x v="4"/>
    <x v="0"/>
    <d v="2002-03-11T00:00:00"/>
    <x v="1"/>
    <x v="0"/>
    <s v="AUS"/>
    <n v="15"/>
    <n v="0"/>
    <n v="9"/>
  </r>
  <r>
    <x v="16"/>
    <x v="18"/>
    <n v="3"/>
    <x v="24"/>
    <x v="0"/>
    <x v="4"/>
    <x v="0"/>
    <d v="2002-04-02T00:00:00"/>
    <x v="0"/>
    <x v="0"/>
    <s v="AUS"/>
    <n v="15"/>
    <n v="0"/>
    <n v="8"/>
  </r>
  <r>
    <x v="57"/>
    <x v="59"/>
    <n v="3"/>
    <x v="24"/>
    <x v="0"/>
    <x v="4"/>
    <x v="0"/>
    <d v="2002-03-17T00:00:00"/>
    <x v="0"/>
    <x v="3"/>
    <s v="AUS"/>
    <n v="15"/>
    <n v="0"/>
    <n v="8"/>
  </r>
  <r>
    <x v="12"/>
    <x v="18"/>
    <n v="5"/>
    <x v="24"/>
    <x v="0"/>
    <x v="4"/>
    <x v="0"/>
    <d v="2003-09-19T00:00:00"/>
    <x v="0"/>
    <x v="0"/>
    <s v="AUS"/>
    <n v="14"/>
    <n v="0"/>
    <n v="6"/>
  </r>
  <r>
    <x v="12"/>
    <x v="18"/>
    <n v="1"/>
    <x v="24"/>
    <x v="0"/>
    <x v="6"/>
    <x v="2"/>
    <d v="2003-09-19T00:00:00"/>
    <x v="0"/>
    <x v="0"/>
    <s v="AUS"/>
    <n v="14"/>
    <n v="0"/>
    <n v="10"/>
  </r>
  <r>
    <x v="15"/>
    <x v="22"/>
    <n v="2"/>
    <x v="24"/>
    <x v="0"/>
    <x v="6"/>
    <x v="2"/>
    <d v="2002-03-11T00:00:00"/>
    <x v="1"/>
    <x v="0"/>
    <s v="AUS"/>
    <n v="15"/>
    <n v="0"/>
    <n v="9"/>
  </r>
  <r>
    <x v="32"/>
    <x v="36"/>
    <n v="3"/>
    <x v="24"/>
    <x v="0"/>
    <x v="6"/>
    <x v="2"/>
    <d v="2001-04-19T00:00:00"/>
    <x v="0"/>
    <x v="5"/>
    <s v="AUS"/>
    <n v="16"/>
    <n v="0"/>
    <n v="8"/>
  </r>
  <r>
    <x v="16"/>
    <x v="85"/>
    <n v="3"/>
    <x v="24"/>
    <x v="0"/>
    <x v="6"/>
    <x v="2"/>
    <d v="2003-08-04T00:00:00"/>
    <x v="0"/>
    <x v="0"/>
    <s v="AUS"/>
    <n v="14"/>
    <n v="0"/>
    <n v="8"/>
  </r>
  <r>
    <x v="122"/>
    <x v="115"/>
    <n v="5"/>
    <x v="24"/>
    <x v="0"/>
    <x v="6"/>
    <x v="2"/>
    <d v="2000-11-14T00:00:00"/>
    <x v="0"/>
    <x v="5"/>
    <s v="AUS"/>
    <n v="17"/>
    <n v="0"/>
    <n v="6"/>
  </r>
  <r>
    <x v="103"/>
    <x v="97"/>
    <n v="6"/>
    <x v="24"/>
    <x v="0"/>
    <x v="6"/>
    <x v="2"/>
    <d v="1996-11-15T00:00:00"/>
    <x v="0"/>
    <x v="0"/>
    <s v="AUS"/>
    <n v="21"/>
    <n v="0"/>
    <n v="5"/>
  </r>
  <r>
    <x v="63"/>
    <x v="64"/>
    <s v="Cancelled"/>
    <x v="25"/>
    <x v="0"/>
    <x v="1"/>
    <x v="1"/>
    <d v="1978-08-04T00:00:00"/>
    <x v="1"/>
    <x v="2"/>
    <s v="AUS"/>
    <n v="39"/>
    <n v="1"/>
    <n v="1"/>
  </r>
  <r>
    <x v="3"/>
    <x v="3"/>
    <n v="1"/>
    <x v="25"/>
    <x v="1"/>
    <x v="0"/>
    <x v="0"/>
    <d v="1985-12-18T00:00:00"/>
    <x v="0"/>
    <x v="0"/>
    <s v="AUS"/>
    <n v="32"/>
    <n v="1"/>
    <n v="12"/>
  </r>
  <r>
    <x v="6"/>
    <x v="6"/>
    <n v="2"/>
    <x v="25"/>
    <x v="1"/>
    <x v="0"/>
    <x v="0"/>
    <d v="1976-11-03T00:00:00"/>
    <x v="0"/>
    <x v="3"/>
    <s v="AUS"/>
    <n v="41"/>
    <n v="1"/>
    <n v="11"/>
  </r>
  <r>
    <x v="4"/>
    <x v="117"/>
    <n v="3"/>
    <x v="25"/>
    <x v="1"/>
    <x v="0"/>
    <x v="0"/>
    <d v="1994-06-27T00:00:00"/>
    <x v="0"/>
    <x v="3"/>
    <s v="AUS"/>
    <n v="23"/>
    <n v="1"/>
    <n v="10"/>
  </r>
  <r>
    <x v="13"/>
    <x v="14"/>
    <n v="3"/>
    <x v="25"/>
    <x v="1"/>
    <x v="0"/>
    <x v="0"/>
    <d v="2002-10-27T00:00:00"/>
    <x v="0"/>
    <x v="0"/>
    <s v="AUS"/>
    <n v="15"/>
    <n v="1"/>
    <n v="10"/>
  </r>
  <r>
    <x v="13"/>
    <x v="17"/>
    <n v="5"/>
    <x v="25"/>
    <x v="1"/>
    <x v="0"/>
    <x v="0"/>
    <d v="2002-10-27T00:00:00"/>
    <x v="0"/>
    <x v="0"/>
    <s v="AUS"/>
    <n v="15"/>
    <n v="1"/>
    <n v="8"/>
  </r>
  <r>
    <x v="2"/>
    <x v="2"/>
    <n v="6"/>
    <x v="25"/>
    <x v="1"/>
    <x v="0"/>
    <x v="0"/>
    <d v="1999-07-03T00:00:00"/>
    <x v="0"/>
    <x v="0"/>
    <s v="AUS"/>
    <n v="18"/>
    <n v="1"/>
    <n v="7"/>
  </r>
  <r>
    <x v="5"/>
    <x v="5"/>
    <n v="7"/>
    <x v="25"/>
    <x v="1"/>
    <x v="0"/>
    <x v="0"/>
    <d v="1973-06-03T00:00:00"/>
    <x v="0"/>
    <x v="2"/>
    <s v="AUS"/>
    <n v="44"/>
    <n v="1"/>
    <n v="6"/>
  </r>
  <r>
    <x v="56"/>
    <x v="58"/>
    <n v="8"/>
    <x v="25"/>
    <x v="1"/>
    <x v="0"/>
    <x v="0"/>
    <d v="1972-04-21T00:00:00"/>
    <x v="0"/>
    <x v="0"/>
    <s v="AUS"/>
    <n v="45"/>
    <n v="1"/>
    <n v="5"/>
  </r>
  <r>
    <x v="15"/>
    <x v="16"/>
    <n v="9"/>
    <x v="25"/>
    <x v="1"/>
    <x v="0"/>
    <x v="0"/>
    <d v="1968-11-13T00:00:00"/>
    <x v="0"/>
    <x v="0"/>
    <s v="AUS"/>
    <n v="49"/>
    <n v="1"/>
    <n v="4"/>
  </r>
  <r>
    <x v="16"/>
    <x v="18"/>
    <n v="10"/>
    <x v="25"/>
    <x v="1"/>
    <x v="0"/>
    <x v="0"/>
    <d v="2002-04-02T00:00:00"/>
    <x v="0"/>
    <x v="0"/>
    <s v="AUS"/>
    <n v="15"/>
    <n v="1"/>
    <n v="4"/>
  </r>
  <r>
    <x v="12"/>
    <x v="13"/>
    <n v="11"/>
    <x v="25"/>
    <x v="1"/>
    <x v="0"/>
    <x v="0"/>
    <d v="2002-02-16T00:00:00"/>
    <x v="0"/>
    <x v="0"/>
    <s v="AUS"/>
    <n v="15"/>
    <n v="1"/>
    <n v="4"/>
  </r>
  <r>
    <x v="126"/>
    <x v="119"/>
    <n v="12"/>
    <x v="25"/>
    <x v="1"/>
    <x v="0"/>
    <x v="0"/>
    <d v="1899-12-30T00:00:00"/>
    <x v="0"/>
    <x v="1"/>
    <s v="AUS"/>
    <n v="118"/>
    <n v="1"/>
    <n v="4"/>
  </r>
  <r>
    <x v="103"/>
    <x v="97"/>
    <n v="13"/>
    <x v="25"/>
    <x v="1"/>
    <x v="0"/>
    <x v="0"/>
    <d v="1996-11-15T00:00:00"/>
    <x v="0"/>
    <x v="0"/>
    <s v="AUS"/>
    <n v="21"/>
    <n v="1"/>
    <n v="4"/>
  </r>
  <r>
    <x v="71"/>
    <x v="72"/>
    <n v="14"/>
    <x v="25"/>
    <x v="1"/>
    <x v="0"/>
    <x v="0"/>
    <d v="2001-08-02T00:00:00"/>
    <x v="0"/>
    <x v="0"/>
    <s v="AUS"/>
    <n v="16"/>
    <n v="1"/>
    <n v="4"/>
  </r>
  <r>
    <x v="17"/>
    <x v="120"/>
    <n v="15"/>
    <x v="25"/>
    <x v="1"/>
    <x v="0"/>
    <x v="0"/>
    <d v="1899-12-30T00:00:00"/>
    <x v="0"/>
    <x v="3"/>
    <s v="AUS"/>
    <n v="118"/>
    <n v="1"/>
    <n v="4"/>
  </r>
  <r>
    <x v="17"/>
    <x v="19"/>
    <n v="1"/>
    <x v="25"/>
    <x v="1"/>
    <x v="0"/>
    <x v="0"/>
    <d v="1999-11-04T00:00:00"/>
    <x v="1"/>
    <x v="0"/>
    <s v="AUS"/>
    <n v="18"/>
    <n v="1"/>
    <n v="12"/>
  </r>
  <r>
    <x v="5"/>
    <x v="21"/>
    <n v="2"/>
    <x v="25"/>
    <x v="1"/>
    <x v="0"/>
    <x v="0"/>
    <d v="1975-09-03T00:00:00"/>
    <x v="1"/>
    <x v="2"/>
    <s v="AUS"/>
    <n v="42"/>
    <n v="1"/>
    <n v="11"/>
  </r>
  <r>
    <x v="15"/>
    <x v="22"/>
    <n v="3"/>
    <x v="25"/>
    <x v="1"/>
    <x v="0"/>
    <x v="0"/>
    <d v="2002-03-11T00:00:00"/>
    <x v="1"/>
    <x v="0"/>
    <s v="AUS"/>
    <n v="15"/>
    <n v="1"/>
    <n v="10"/>
  </r>
  <r>
    <x v="12"/>
    <x v="18"/>
    <n v="1"/>
    <x v="25"/>
    <x v="4"/>
    <x v="0"/>
    <x v="2"/>
    <d v="2003-09-19T00:00:00"/>
    <x v="0"/>
    <x v="0"/>
    <s v="AUS"/>
    <n v="14"/>
    <n v="1"/>
    <n v="12"/>
  </r>
  <r>
    <x v="28"/>
    <x v="32"/>
    <n v="2"/>
    <x v="25"/>
    <x v="4"/>
    <x v="0"/>
    <x v="2"/>
    <d v="2002-12-13T00:00:00"/>
    <x v="0"/>
    <x v="0"/>
    <s v="AUS"/>
    <n v="15"/>
    <n v="1"/>
    <n v="11"/>
  </r>
  <r>
    <x v="24"/>
    <x v="29"/>
    <n v="3"/>
    <x v="25"/>
    <x v="4"/>
    <x v="0"/>
    <x v="2"/>
    <d v="1980-10-20T00:00:00"/>
    <x v="0"/>
    <x v="2"/>
    <s v="AUS"/>
    <n v="37"/>
    <n v="1"/>
    <n v="10"/>
  </r>
  <r>
    <x v="27"/>
    <x v="2"/>
    <n v="3"/>
    <x v="25"/>
    <x v="4"/>
    <x v="0"/>
    <x v="2"/>
    <d v="2002-09-29T00:00:00"/>
    <x v="0"/>
    <x v="0"/>
    <s v="AUS"/>
    <n v="15"/>
    <n v="1"/>
    <n v="10"/>
  </r>
  <r>
    <x v="103"/>
    <x v="97"/>
    <n v="5"/>
    <x v="25"/>
    <x v="4"/>
    <x v="0"/>
    <x v="2"/>
    <d v="1996-11-15T00:00:00"/>
    <x v="0"/>
    <x v="0"/>
    <s v="AUS"/>
    <n v="21"/>
    <n v="1"/>
    <n v="8"/>
  </r>
  <r>
    <x v="16"/>
    <x v="85"/>
    <n v="6"/>
    <x v="25"/>
    <x v="4"/>
    <x v="0"/>
    <x v="2"/>
    <d v="2003-08-04T00:00:00"/>
    <x v="0"/>
    <x v="0"/>
    <s v="AUS"/>
    <n v="14"/>
    <n v="1"/>
    <n v="7"/>
  </r>
  <r>
    <x v="90"/>
    <x v="86"/>
    <n v="1"/>
    <x v="25"/>
    <x v="4"/>
    <x v="0"/>
    <x v="2"/>
    <d v="1998-05-26T00:00:00"/>
    <x v="1"/>
    <x v="2"/>
    <s v="AUS"/>
    <n v="19"/>
    <n v="1"/>
    <n v="12"/>
  </r>
  <r>
    <x v="15"/>
    <x v="22"/>
    <n v="2"/>
    <x v="25"/>
    <x v="4"/>
    <x v="0"/>
    <x v="2"/>
    <d v="2002-03-11T00:00:00"/>
    <x v="1"/>
    <x v="0"/>
    <s v="AUS"/>
    <n v="15"/>
    <n v="1"/>
    <n v="11"/>
  </r>
  <r>
    <x v="62"/>
    <x v="63"/>
    <n v="1"/>
    <x v="25"/>
    <x v="8"/>
    <x v="0"/>
    <x v="1"/>
    <d v="2003-08-20T00:00:00"/>
    <x v="0"/>
    <x v="0"/>
    <s v="AUS"/>
    <n v="14"/>
    <n v="1"/>
    <n v="12"/>
  </r>
  <r>
    <x v="5"/>
    <x v="24"/>
    <n v="2"/>
    <x v="25"/>
    <x v="8"/>
    <x v="0"/>
    <x v="1"/>
    <d v="2000-09-01T00:00:00"/>
    <x v="0"/>
    <x v="2"/>
    <s v="AUS"/>
    <n v="17"/>
    <n v="1"/>
    <n v="11"/>
  </r>
  <r>
    <x v="21"/>
    <x v="26"/>
    <n v="3"/>
    <x v="25"/>
    <x v="8"/>
    <x v="0"/>
    <x v="1"/>
    <d v="1998-06-25T00:00:00"/>
    <x v="0"/>
    <x v="0"/>
    <s v="AUS"/>
    <n v="19"/>
    <n v="1"/>
    <n v="10"/>
  </r>
  <r>
    <x v="13"/>
    <x v="17"/>
    <n v="3"/>
    <x v="25"/>
    <x v="8"/>
    <x v="0"/>
    <x v="1"/>
    <d v="2002-10-27T00:00:00"/>
    <x v="0"/>
    <x v="0"/>
    <s v="AUS"/>
    <n v="15"/>
    <n v="1"/>
    <n v="10"/>
  </r>
  <r>
    <x v="70"/>
    <x v="75"/>
    <n v="5"/>
    <x v="25"/>
    <x v="8"/>
    <x v="0"/>
    <x v="1"/>
    <d v="1971-01-05T00:00:00"/>
    <x v="0"/>
    <x v="3"/>
    <s v="AUS"/>
    <n v="47"/>
    <n v="1"/>
    <n v="8"/>
  </r>
  <r>
    <x v="2"/>
    <x v="2"/>
    <n v="6"/>
    <x v="25"/>
    <x v="8"/>
    <x v="0"/>
    <x v="1"/>
    <d v="1999-07-03T00:00:00"/>
    <x v="0"/>
    <x v="0"/>
    <s v="AUS"/>
    <n v="18"/>
    <n v="1"/>
    <n v="7"/>
  </r>
  <r>
    <x v="61"/>
    <x v="62"/>
    <n v="7"/>
    <x v="25"/>
    <x v="8"/>
    <x v="0"/>
    <x v="1"/>
    <d v="1960-04-27T00:00:00"/>
    <x v="0"/>
    <x v="4"/>
    <s v="AUS"/>
    <n v="57"/>
    <n v="1"/>
    <n v="6"/>
  </r>
  <r>
    <x v="13"/>
    <x v="14"/>
    <n v="8"/>
    <x v="25"/>
    <x v="8"/>
    <x v="0"/>
    <x v="1"/>
    <d v="2002-10-27T00:00:00"/>
    <x v="0"/>
    <x v="0"/>
    <s v="AUS"/>
    <n v="15"/>
    <n v="1"/>
    <n v="5"/>
  </r>
  <r>
    <x v="68"/>
    <x v="70"/>
    <n v="9"/>
    <x v="25"/>
    <x v="8"/>
    <x v="0"/>
    <x v="1"/>
    <d v="2004-03-06T00:00:00"/>
    <x v="0"/>
    <x v="3"/>
    <s v="AUS"/>
    <n v="13"/>
    <n v="1"/>
    <n v="4"/>
  </r>
  <r>
    <x v="15"/>
    <x v="22"/>
    <n v="1"/>
    <x v="25"/>
    <x v="3"/>
    <x v="0"/>
    <x v="1"/>
    <d v="2002-03-11T00:00:00"/>
    <x v="1"/>
    <x v="0"/>
    <s v="AUS"/>
    <n v="15"/>
    <n v="1"/>
    <n v="12"/>
  </r>
  <r>
    <x v="63"/>
    <x v="64"/>
    <n v="2"/>
    <x v="25"/>
    <x v="3"/>
    <x v="0"/>
    <x v="1"/>
    <d v="1978-08-04T00:00:00"/>
    <x v="1"/>
    <x v="2"/>
    <s v="AUS"/>
    <n v="39"/>
    <n v="1"/>
    <n v="11"/>
  </r>
  <r>
    <x v="22"/>
    <x v="27"/>
    <n v="3"/>
    <x v="25"/>
    <x v="3"/>
    <x v="0"/>
    <x v="1"/>
    <d v="2001-11-06T00:00:00"/>
    <x v="1"/>
    <x v="0"/>
    <s v="AUS"/>
    <n v="16"/>
    <n v="1"/>
    <n v="10"/>
  </r>
  <r>
    <x v="5"/>
    <x v="5"/>
    <n v="1"/>
    <x v="25"/>
    <x v="0"/>
    <x v="1"/>
    <x v="0"/>
    <d v="1973-06-03T00:00:00"/>
    <x v="0"/>
    <x v="2"/>
    <s v="AUS"/>
    <n v="44"/>
    <n v="1"/>
    <n v="12"/>
  </r>
  <r>
    <x v="56"/>
    <x v="58"/>
    <n v="2"/>
    <x v="25"/>
    <x v="0"/>
    <x v="1"/>
    <x v="0"/>
    <d v="1972-04-21T00:00:00"/>
    <x v="0"/>
    <x v="0"/>
    <s v="AUS"/>
    <n v="45"/>
    <n v="1"/>
    <n v="11"/>
  </r>
  <r>
    <x v="15"/>
    <x v="16"/>
    <n v="3"/>
    <x v="25"/>
    <x v="0"/>
    <x v="1"/>
    <x v="0"/>
    <d v="1968-11-13T00:00:00"/>
    <x v="0"/>
    <x v="0"/>
    <s v="AUS"/>
    <n v="49"/>
    <n v="1"/>
    <n v="10"/>
  </r>
  <r>
    <x v="6"/>
    <x v="6"/>
    <n v="3"/>
    <x v="25"/>
    <x v="0"/>
    <x v="1"/>
    <x v="0"/>
    <d v="1976-11-03T00:00:00"/>
    <x v="0"/>
    <x v="3"/>
    <s v="AUS"/>
    <n v="41"/>
    <n v="1"/>
    <n v="10"/>
  </r>
  <r>
    <x v="105"/>
    <x v="99"/>
    <n v="5"/>
    <x v="25"/>
    <x v="0"/>
    <x v="1"/>
    <x v="0"/>
    <d v="1945-06-27T00:00:00"/>
    <x v="0"/>
    <x v="5"/>
    <s v="AUS"/>
    <n v="72"/>
    <n v="1"/>
    <n v="8"/>
  </r>
  <r>
    <x v="5"/>
    <x v="21"/>
    <n v="1"/>
    <x v="25"/>
    <x v="0"/>
    <x v="1"/>
    <x v="0"/>
    <d v="1975-09-03T00:00:00"/>
    <x v="1"/>
    <x v="2"/>
    <s v="AUS"/>
    <n v="42"/>
    <n v="1"/>
    <n v="12"/>
  </r>
  <r>
    <x v="91"/>
    <x v="87"/>
    <n v="2"/>
    <x v="25"/>
    <x v="0"/>
    <x v="1"/>
    <x v="0"/>
    <d v="1973-03-19T00:00:00"/>
    <x v="1"/>
    <x v="0"/>
    <s v="AUS"/>
    <n v="44"/>
    <n v="1"/>
    <n v="11"/>
  </r>
  <r>
    <x v="8"/>
    <x v="39"/>
    <n v="3"/>
    <x v="25"/>
    <x v="0"/>
    <x v="1"/>
    <x v="0"/>
    <d v="1972-02-21T00:00:00"/>
    <x v="1"/>
    <x v="3"/>
    <s v="AUS"/>
    <n v="45"/>
    <n v="1"/>
    <n v="10"/>
  </r>
  <r>
    <x v="127"/>
    <x v="37"/>
    <m/>
    <x v="26"/>
    <x v="9"/>
    <x v="12"/>
    <x v="3"/>
    <d v="1899-12-30T00:00:00"/>
    <x v="3"/>
    <x v="8"/>
    <d v="1899-12-30T00:00:00"/>
    <n v="118"/>
    <n v="0"/>
    <e v="#N/A"/>
  </r>
  <r>
    <x v="127"/>
    <x v="37"/>
    <m/>
    <x v="26"/>
    <x v="9"/>
    <x v="12"/>
    <x v="3"/>
    <d v="1899-12-30T00:00:00"/>
    <x v="3"/>
    <x v="8"/>
    <d v="1899-12-30T00:00:00"/>
    <n v="118"/>
    <n v="0"/>
    <e v="#N/A"/>
  </r>
  <r>
    <x v="127"/>
    <x v="37"/>
    <m/>
    <x v="26"/>
    <x v="9"/>
    <x v="12"/>
    <x v="3"/>
    <d v="1899-12-30T00:00:00"/>
    <x v="3"/>
    <x v="8"/>
    <d v="1899-12-30T00:00:00"/>
    <n v="118"/>
    <n v="0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1618D-9FD8-49BA-AB19-FA00E8C5B963}" name="PivotTable1" cacheId="10" applyNumberFormats="0" applyBorderFormats="0" applyFontFormats="0" applyPatternFormats="0" applyAlignmentFormats="0" applyWidthHeightFormats="1" dataCaption="Values" updatedVersion="6" minRefreshableVersion="3" showDrill="0" useAutoFormatting="1" rowGrandTotals="0" itemPrintTitles="1" createdVersion="6" indent="0" compact="0" compactData="0" rowHeaderCaption="Weapon" fieldListSortAscending="1">
  <location ref="A4:O91" firstHeaderRow="1" firstDataRow="3" firstDataCol="6"/>
  <pivotFields count="14">
    <pivotField axis="axisRow" outline="0" subtotalTop="0" showAll="0" includeNewItemsInFilter="1" sortType="descending" defaultSubtotal="0">
      <items count="180">
        <item x="35"/>
        <item m="1" x="134"/>
        <item m="1" x="148"/>
        <item m="1" x="152"/>
        <item m="1" x="176"/>
        <item x="3"/>
        <item x="65"/>
        <item m="1" x="140"/>
        <item x="48"/>
        <item x="55"/>
        <item x="66"/>
        <item x="61"/>
        <item m="1" x="138"/>
        <item x="47"/>
        <item m="1" x="151"/>
        <item x="42"/>
        <item x="70"/>
        <item m="1" x="150"/>
        <item x="28"/>
        <item x="37"/>
        <item x="74"/>
        <item x="11"/>
        <item x="36"/>
        <item m="1" x="136"/>
        <item x="23"/>
        <item x="44"/>
        <item x="13"/>
        <item x="32"/>
        <item m="1" x="143"/>
        <item m="1" x="173"/>
        <item x="53"/>
        <item m="1" x="144"/>
        <item x="68"/>
        <item m="1" x="174"/>
        <item x="8"/>
        <item m="1" x="153"/>
        <item x="73"/>
        <item x="0"/>
        <item x="22"/>
        <item x="20"/>
        <item x="41"/>
        <item x="40"/>
        <item m="1" x="168"/>
        <item x="51"/>
        <item m="1" x="129"/>
        <item x="19"/>
        <item x="7"/>
        <item x="54"/>
        <item x="43"/>
        <item x="119"/>
        <item x="45"/>
        <item m="1" x="142"/>
        <item x="2"/>
        <item x="6"/>
        <item x="1"/>
        <item x="58"/>
        <item x="9"/>
        <item m="1" x="164"/>
        <item x="78"/>
        <item x="31"/>
        <item x="98"/>
        <item x="60"/>
        <item m="1" x="172"/>
        <item x="26"/>
        <item m="1" x="137"/>
        <item x="15"/>
        <item x="4"/>
        <item x="71"/>
        <item m="1" x="160"/>
        <item x="38"/>
        <item m="1" x="133"/>
        <item m="1" x="165"/>
        <item x="72"/>
        <item x="39"/>
        <item x="24"/>
        <item x="64"/>
        <item x="100"/>
        <item m="1" x="157"/>
        <item x="10"/>
        <item x="62"/>
        <item x="82"/>
        <item m="1" x="130"/>
        <item x="50"/>
        <item m="1" x="159"/>
        <item m="1" x="154"/>
        <item m="1" x="169"/>
        <item m="1" x="132"/>
        <item x="57"/>
        <item x="16"/>
        <item x="25"/>
        <item x="49"/>
        <item x="81"/>
        <item m="1" x="146"/>
        <item m="1" x="145"/>
        <item x="21"/>
        <item x="77"/>
        <item m="1" x="156"/>
        <item m="1" x="158"/>
        <item x="63"/>
        <item m="1" x="149"/>
        <item m="1" x="147"/>
        <item x="59"/>
        <item m="1" x="161"/>
        <item m="1" x="166"/>
        <item x="69"/>
        <item x="76"/>
        <item x="52"/>
        <item x="67"/>
        <item x="56"/>
        <item m="1" x="128"/>
        <item x="14"/>
        <item m="1" x="139"/>
        <item m="1" x="162"/>
        <item x="30"/>
        <item m="1" x="171"/>
        <item x="34"/>
        <item m="1" x="163"/>
        <item m="1" x="141"/>
        <item m="1" x="175"/>
        <item x="12"/>
        <item x="33"/>
        <item m="1" x="135"/>
        <item x="79"/>
        <item m="1" x="170"/>
        <item x="27"/>
        <item m="1" x="177"/>
        <item x="18"/>
        <item x="29"/>
        <item m="1" x="155"/>
        <item m="1" x="179"/>
        <item x="75"/>
        <item x="17"/>
        <item x="124"/>
        <item m="1" x="178"/>
        <item x="127"/>
        <item x="80"/>
        <item x="83"/>
        <item x="84"/>
        <item x="85"/>
        <item x="86"/>
        <item x="87"/>
        <item x="88"/>
        <item x="89"/>
        <item x="90"/>
        <item x="97"/>
        <item x="99"/>
        <item x="91"/>
        <item x="92"/>
        <item x="93"/>
        <item x="94"/>
        <item x="95"/>
        <item x="96"/>
        <item x="101"/>
        <item x="102"/>
        <item x="103"/>
        <item x="104"/>
        <item m="1" x="167"/>
        <item x="5"/>
        <item x="46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20"/>
        <item x="105"/>
        <item m="1" x="131"/>
        <item x="121"/>
        <item x="122"/>
        <item x="123"/>
        <item x="125"/>
        <item x="1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includeNewItemsInFilter="1" sortType="descending" defaultSubtotal="0">
      <items count="155">
        <item m="1" x="142"/>
        <item x="84"/>
        <item x="59"/>
        <item x="54"/>
        <item x="3"/>
        <item x="50"/>
        <item x="42"/>
        <item x="18"/>
        <item x="23"/>
        <item m="1" x="136"/>
        <item x="38"/>
        <item x="22"/>
        <item x="81"/>
        <item m="1" x="153"/>
        <item x="15"/>
        <item x="2"/>
        <item x="72"/>
        <item x="31"/>
        <item x="53"/>
        <item x="8"/>
        <item x="71"/>
        <item m="1" x="131"/>
        <item x="61"/>
        <item m="1" x="132"/>
        <item x="94"/>
        <item x="27"/>
        <item x="46"/>
        <item x="24"/>
        <item x="60"/>
        <item x="69"/>
        <item x="58"/>
        <item x="70"/>
        <item x="5"/>
        <item x="11"/>
        <item x="6"/>
        <item m="1" x="135"/>
        <item x="40"/>
        <item m="1" x="143"/>
        <item x="83"/>
        <item x="73"/>
        <item m="1" x="126"/>
        <item x="4"/>
        <item x="49"/>
        <item x="78"/>
        <item x="85"/>
        <item m="1" x="139"/>
        <item m="1" x="130"/>
        <item x="68"/>
        <item x="12"/>
        <item x="52"/>
        <item x="76"/>
        <item x="67"/>
        <item x="39"/>
        <item x="77"/>
        <item x="80"/>
        <item x="66"/>
        <item m="1" x="141"/>
        <item x="10"/>
        <item x="55"/>
        <item x="65"/>
        <item m="1" x="151"/>
        <item x="63"/>
        <item x="51"/>
        <item x="82"/>
        <item m="1" x="149"/>
        <item m="1" x="154"/>
        <item m="1" x="128"/>
        <item x="33"/>
        <item x="0"/>
        <item x="32"/>
        <item x="35"/>
        <item m="1" x="140"/>
        <item x="36"/>
        <item x="19"/>
        <item x="57"/>
        <item x="29"/>
        <item x="13"/>
        <item m="1" x="148"/>
        <item x="41"/>
        <item x="25"/>
        <item m="1" x="133"/>
        <item x="47"/>
        <item x="21"/>
        <item x="17"/>
        <item x="56"/>
        <item x="75"/>
        <item m="1" x="152"/>
        <item m="1" x="146"/>
        <item m="1" x="145"/>
        <item x="26"/>
        <item x="44"/>
        <item x="79"/>
        <item x="62"/>
        <item m="1" x="147"/>
        <item m="1" x="124"/>
        <item x="48"/>
        <item m="1" x="121"/>
        <item x="7"/>
        <item x="14"/>
        <item m="1" x="125"/>
        <item x="20"/>
        <item x="30"/>
        <item x="74"/>
        <item x="9"/>
        <item m="1" x="144"/>
        <item x="1"/>
        <item m="1" x="150"/>
        <item m="1" x="129"/>
        <item x="43"/>
        <item m="1" x="137"/>
        <item x="45"/>
        <item x="96"/>
        <item m="1" x="138"/>
        <item x="28"/>
        <item x="34"/>
        <item m="1" x="122"/>
        <item x="64"/>
        <item m="1" x="127"/>
        <item m="1" x="134"/>
        <item x="16"/>
        <item x="37"/>
        <item x="86"/>
        <item x="93"/>
        <item x="95"/>
        <item x="87"/>
        <item x="88"/>
        <item x="89"/>
        <item x="90"/>
        <item x="91"/>
        <item x="92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m="1" x="123"/>
        <item x="114"/>
        <item x="115"/>
        <item x="116"/>
        <item x="118"/>
        <item x="117"/>
        <item x="119"/>
        <item x="1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/>
    <pivotField axis="axisCol" compact="0" outline="0" subtotalTop="0" showAll="0" includeNewItemsInFilter="1" sortType="ascending" defaultSubtotal="0">
      <items count="48">
        <item m="1" x="39"/>
        <item m="1" x="46"/>
        <item m="1" x="33"/>
        <item m="1" x="45"/>
        <item m="1" x="32"/>
        <item m="1" x="30"/>
        <item m="1" x="37"/>
        <item m="1" x="42"/>
        <item m="1" x="34"/>
        <item m="1" x="43"/>
        <item m="1" x="38"/>
        <item m="1" x="41"/>
        <item m="1" x="31"/>
        <item m="1" x="28"/>
        <item m="1" x="29"/>
        <item m="1" x="40"/>
        <item m="1" x="27"/>
        <item m="1" x="36"/>
        <item m="1" x="47"/>
        <item m="1" x="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5"/>
        <item x="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1">
        <item x="3"/>
        <item x="1"/>
        <item m="1" x="10"/>
        <item x="4"/>
        <item x="5"/>
        <item x="6"/>
        <item x="9"/>
        <item x="0"/>
        <item x="7"/>
        <item x="2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ategory" axis="axisRow" compact="0" outline="0" subtotalTop="0" showAll="0" insertBlankRow="1" includeNewItemsInFilter="1" sortType="ascending" defaultSubtotal="0">
      <items count="21">
        <item x="4"/>
        <item x="3"/>
        <item m="1" x="18"/>
        <item x="5"/>
        <item m="1" x="20"/>
        <item m="1" x="17"/>
        <item m="1" x="15"/>
        <item x="0"/>
        <item x="10"/>
        <item x="6"/>
        <item x="7"/>
        <item x="8"/>
        <item x="2"/>
        <item m="1" x="13"/>
        <item m="1" x="16"/>
        <item x="9"/>
        <item x="11"/>
        <item x="1"/>
        <item m="1" x="19"/>
        <item m="1" x="14"/>
        <item x="12"/>
      </items>
    </pivotField>
    <pivotField axis="axisRow" compact="0" outline="0" subtotalTop="0" multipleItemSelectionAllowed="1" showAll="0" sortType="ascending" defaultSubtotal="0">
      <items count="4">
        <item x="0"/>
        <item h="1" x="1"/>
        <item h="1" x="2"/>
        <item h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axis="axisRow" compact="0" outline="0" subtotalTop="0" multipleItemSelectionAllowed="1" showAll="0" insertBlankRow="1" includeNewItemsInFilter="1" sortType="ascending" defaultSubtotal="0">
      <items count="4">
        <item x="3"/>
        <item x="0"/>
        <item x="1"/>
        <item h="1" x="2"/>
      </items>
    </pivotField>
    <pivotField axis="axisRow" compact="0" outline="0" subtotalTop="0" showAll="0" includeNewItemsInFilter="1" sortType="descending" defaultSubtotal="0">
      <items count="9">
        <item x="3"/>
        <item x="0"/>
        <item x="4"/>
        <item x="2"/>
        <item x="1"/>
        <item x="5"/>
        <item x="6"/>
        <item x="8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compact="0" outline="0" showAll="0"/>
    <pivotField compact="0" outline="0" subtotalTop="0" showAll="0"/>
    <pivotField dataField="1" compact="0" outline="0" subtotalTop="0" showAll="0"/>
  </pivotFields>
  <rowFields count="6">
    <field x="6"/>
    <field x="5"/>
    <field x="8"/>
    <field x="1"/>
    <field x="0"/>
    <field x="9"/>
  </rowFields>
  <rowItems count="85">
    <i>
      <x/>
      <x/>
      <x v="1"/>
      <x v="7"/>
      <x v="88"/>
      <x v="1"/>
    </i>
    <i r="4">
      <x v="119"/>
      <x v="1"/>
    </i>
    <i r="3">
      <x v="2"/>
      <x v="87"/>
      <x/>
    </i>
    <i r="3">
      <x v="98"/>
      <x v="26"/>
      <x v="1"/>
    </i>
    <i r="3">
      <x v="76"/>
      <x v="119"/>
      <x v="1"/>
    </i>
    <i r="3">
      <x v="83"/>
      <x v="26"/>
      <x v="1"/>
    </i>
    <i t="blank" r="2">
      <x v="1"/>
    </i>
    <i r="2">
      <x v="2"/>
      <x v="11"/>
      <x v="65"/>
      <x v="1"/>
    </i>
    <i t="blank" r="2">
      <x v="2"/>
    </i>
    <i r="1">
      <x v="1"/>
      <x v="1"/>
      <x v="2"/>
      <x v="87"/>
      <x/>
    </i>
    <i t="blank" r="2">
      <x v="1"/>
    </i>
    <i r="1">
      <x v="7"/>
      <x v="1"/>
      <x v="4"/>
      <x v="5"/>
      <x v="1"/>
    </i>
    <i r="3">
      <x v="98"/>
      <x v="26"/>
      <x v="1"/>
    </i>
    <i r="3">
      <x v="32"/>
      <x v="157"/>
      <x v="3"/>
    </i>
    <i r="3">
      <x v="15"/>
      <x v="52"/>
      <x v="1"/>
    </i>
    <i r="3">
      <x v="83"/>
      <x v="26"/>
      <x v="1"/>
    </i>
    <i r="3">
      <x v="34"/>
      <x v="53"/>
      <x/>
    </i>
    <i r="3">
      <x v="28"/>
      <x v="55"/>
      <x v="1"/>
    </i>
    <i r="3">
      <x v="30"/>
      <x v="108"/>
      <x v="1"/>
    </i>
    <i r="3">
      <x v="152"/>
      <x v="66"/>
      <x/>
    </i>
    <i r="3">
      <x v="130"/>
      <x v="154"/>
      <x v="1"/>
    </i>
    <i r="3">
      <x v="119"/>
      <x v="65"/>
      <x v="1"/>
    </i>
    <i r="3">
      <x v="68"/>
      <x v="37"/>
      <x v="1"/>
    </i>
    <i r="3">
      <x v="7"/>
      <x v="88"/>
      <x v="1"/>
    </i>
    <i r="3">
      <x v="16"/>
      <x v="67"/>
      <x v="1"/>
    </i>
    <i r="3">
      <x v="153"/>
      <x v="179"/>
      <x v="4"/>
    </i>
    <i r="3">
      <x v="76"/>
      <x v="119"/>
      <x v="1"/>
    </i>
    <i r="3">
      <x v="154"/>
      <x v="131"/>
      <x/>
    </i>
    <i r="3">
      <x v="105"/>
      <x v="54"/>
      <x v="1"/>
    </i>
    <i r="3">
      <x v="113"/>
      <x v="177"/>
      <x v="5"/>
    </i>
    <i r="3">
      <x v="72"/>
      <x v="27"/>
      <x v="5"/>
    </i>
    <i r="3">
      <x v="148"/>
      <x v="175"/>
      <x v="1"/>
    </i>
    <i r="3">
      <x v="149"/>
      <x v="176"/>
      <x v="5"/>
    </i>
    <i r="3">
      <x v="103"/>
      <x v="56"/>
      <x v="1"/>
    </i>
    <i t="blank" r="2">
      <x v="1"/>
    </i>
    <i r="2">
      <x v="2"/>
      <x v="11"/>
      <x v="65"/>
      <x v="1"/>
    </i>
    <i r="3">
      <x v="82"/>
      <x v="157"/>
      <x v="3"/>
    </i>
    <i r="3">
      <x v="73"/>
      <x v="131"/>
      <x v="1"/>
    </i>
    <i r="3">
      <x v="150"/>
      <x v="132"/>
      <x v="1"/>
    </i>
    <i t="blank" r="2">
      <x v="2"/>
    </i>
    <i r="1">
      <x v="9"/>
      <x v="1"/>
      <x v="119"/>
      <x v="65"/>
      <x v="1"/>
    </i>
    <i r="3">
      <x v="7"/>
      <x v="88"/>
      <x v="1"/>
    </i>
    <i r="3">
      <x v="130"/>
      <x v="154"/>
      <x v="1"/>
    </i>
    <i r="3">
      <x v="152"/>
      <x v="66"/>
      <x/>
    </i>
    <i r="3">
      <x v="98"/>
      <x v="26"/>
      <x v="1"/>
    </i>
    <i r="3">
      <x v="12"/>
      <x v="135"/>
      <x/>
    </i>
    <i r="3">
      <x v="76"/>
      <x v="119"/>
      <x v="1"/>
    </i>
    <i r="3">
      <x v="151"/>
      <x v="178"/>
      <x v="1"/>
    </i>
    <i r="3">
      <x v="16"/>
      <x v="67"/>
      <x v="1"/>
    </i>
    <i t="blank" r="2">
      <x v="1"/>
    </i>
    <i r="2">
      <x v="2"/>
      <x v="124"/>
      <x v="146"/>
      <x v="1"/>
    </i>
    <i r="3">
      <x v="128"/>
      <x v="150"/>
      <x v="1"/>
    </i>
    <i r="3">
      <x v="129"/>
      <x v="151"/>
      <x v="1"/>
    </i>
    <i t="blank" r="2">
      <x v="2"/>
    </i>
    <i r="1">
      <x v="10"/>
      <x v="1"/>
      <x v="95"/>
      <x v="53"/>
      <x/>
    </i>
    <i r="3">
      <x v="137"/>
      <x v="162"/>
      <x v="1"/>
    </i>
    <i r="3">
      <x v="138"/>
      <x v="163"/>
      <x v="1"/>
    </i>
    <i r="3">
      <x v="140"/>
      <x v="166"/>
      <x v="5"/>
    </i>
    <i r="3">
      <x v="43"/>
      <x v="165"/>
      <x v="1"/>
    </i>
    <i r="3">
      <x v="90"/>
      <x v="167"/>
      <x v="1"/>
    </i>
    <i t="blank" r="2">
      <x v="1"/>
    </i>
    <i r="2">
      <x v="2"/>
      <x v="136"/>
      <x v="161"/>
      <x v="1"/>
    </i>
    <i r="3">
      <x v="139"/>
      <x v="164"/>
      <x v="5"/>
    </i>
    <i r="3">
      <x v="36"/>
      <x v="164"/>
      <x v="5"/>
    </i>
    <i t="blank" r="2">
      <x v="2"/>
    </i>
    <i r="1">
      <x v="11"/>
      <x v="1"/>
      <x v="143"/>
      <x v="50"/>
      <x/>
    </i>
    <i r="3">
      <x v="7"/>
      <x v="50"/>
      <x/>
    </i>
    <i r="3">
      <x v="58"/>
      <x v="106"/>
      <x v="5"/>
    </i>
    <i r="3">
      <x v="144"/>
      <x v="170"/>
      <x/>
    </i>
    <i r="3">
      <x v="89"/>
      <x v="110"/>
      <x/>
    </i>
    <i r="3">
      <x v="145"/>
      <x v="171"/>
      <x v="1"/>
    </i>
    <i t="blank" r="2">
      <x v="1"/>
    </i>
    <i r="2">
      <x v="2"/>
      <x v="136"/>
      <x v="161"/>
      <x v="1"/>
    </i>
    <i t="blank" r="2">
      <x v="2"/>
    </i>
    <i r="1">
      <x v="17"/>
      <x v="1"/>
      <x v="32"/>
      <x v="157"/>
      <x v="3"/>
    </i>
    <i r="3">
      <x v="119"/>
      <x v="65"/>
      <x v="1"/>
    </i>
    <i r="3">
      <x v="30"/>
      <x v="108"/>
      <x v="1"/>
    </i>
    <i r="3">
      <x v="132"/>
      <x v="173"/>
      <x v="5"/>
    </i>
    <i r="3">
      <x v="34"/>
      <x v="53"/>
      <x/>
    </i>
    <i r="3">
      <x v="103"/>
      <x v="56"/>
      <x v="1"/>
    </i>
    <i t="blank" r="2">
      <x v="1"/>
    </i>
    <i r="2">
      <x v="2"/>
      <x v="82"/>
      <x v="157"/>
      <x v="3"/>
    </i>
    <i r="3">
      <x v="124"/>
      <x v="146"/>
      <x v="1"/>
    </i>
    <i r="3">
      <x v="52"/>
      <x v="34"/>
      <x/>
    </i>
    <i t="blank" r="2">
      <x v="2"/>
    </i>
  </rowItems>
  <colFields count="2">
    <field x="3"/>
    <field x="4"/>
  </colFields>
  <colItems count="9">
    <i>
      <x v="39"/>
      <x v="7"/>
    </i>
    <i>
      <x v="40"/>
      <x v="7"/>
    </i>
    <i>
      <x v="41"/>
      <x v="7"/>
    </i>
    <i>
      <x v="42"/>
      <x v="8"/>
    </i>
    <i>
      <x v="43"/>
      <x v="7"/>
    </i>
    <i>
      <x v="44"/>
      <x v="7"/>
    </i>
    <i>
      <x v="45"/>
      <x v="1"/>
    </i>
    <i r="1">
      <x v="7"/>
    </i>
    <i t="grand">
      <x/>
    </i>
  </colItems>
  <dataFields count="1">
    <dataField name="Sum of Points" fld="13" baseField="1" baseItem="84"/>
  </dataFields>
  <formats count="12">
    <format dxfId="45">
      <pivotArea dataOnly="0" labelOnly="1" outline="0" fieldPosition="0">
        <references count="2">
          <reference field="3" count="1" selected="0">
            <x v="39"/>
          </reference>
          <reference field="4" count="1">
            <x v="7"/>
          </reference>
        </references>
      </pivotArea>
    </format>
    <format dxfId="44">
      <pivotArea dataOnly="0" labelOnly="1" outline="0" fieldPosition="0">
        <references count="2">
          <reference field="3" count="1" selected="0">
            <x v="40"/>
          </reference>
          <reference field="4" count="1">
            <x v="7"/>
          </reference>
        </references>
      </pivotArea>
    </format>
    <format dxfId="43">
      <pivotArea dataOnly="0" labelOnly="1" outline="0" fieldPosition="0">
        <references count="2">
          <reference field="3" count="1" selected="0">
            <x v="41"/>
          </reference>
          <reference field="4" count="1">
            <x v="7"/>
          </reference>
        </references>
      </pivotArea>
    </format>
    <format dxfId="42">
      <pivotArea dataOnly="0" labelOnly="1" outline="0" fieldPosition="0">
        <references count="1">
          <reference field="3" count="5">
            <x v="39"/>
            <x v="40"/>
            <x v="41"/>
            <x v="42"/>
            <x v="43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39"/>
          </reference>
          <reference field="4" count="1">
            <x v="7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40"/>
          </reference>
          <reference field="4" count="1">
            <x v="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41"/>
          </reference>
          <reference field="4" count="1">
            <x v="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42"/>
          </reference>
          <reference field="4" count="1">
            <x v="8"/>
          </reference>
        </references>
      </pivotArea>
    </format>
    <format dxfId="37">
      <pivotArea dataOnly="0" labelOnly="1" outline="0" fieldPosition="0">
        <references count="2">
          <reference field="3" count="1" selected="0">
            <x v="43"/>
          </reference>
          <reference field="4" count="1">
            <x v="7"/>
          </reference>
        </references>
      </pivotArea>
    </format>
    <format dxfId="36">
      <pivotArea dataOnly="0" labelOnly="1" outline="0" fieldPosition="0">
        <references count="2">
          <reference field="3" count="1" selected="0">
            <x v="44"/>
          </reference>
          <reference field="4" count="1">
            <x v="7"/>
          </reference>
        </references>
      </pivotArea>
    </format>
    <format dxfId="35">
      <pivotArea dataOnly="0" labelOnly="1" outline="0" fieldPosition="0">
        <references count="2">
          <reference field="3" count="1" selected="0">
            <x v="45"/>
          </reference>
          <reference field="4" count="1">
            <x v="1"/>
          </reference>
        </references>
      </pivotArea>
    </format>
    <format dxfId="34">
      <pivotArea dataOnly="0" labelOnly="1" outline="0" fieldPosition="0">
        <references count="2">
          <reference field="3" count="1" selected="0">
            <x v="45"/>
          </reference>
          <reference field="4" count="1">
            <x v="7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dateBetween" evalOrder="-1" id="3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E11EC-5097-432E-8709-0F8987BBEE2F}" name="PivotTable1" cacheId="10" applyNumberFormats="0" applyBorderFormats="0" applyFontFormats="0" applyPatternFormats="0" applyAlignmentFormats="0" applyWidthHeightFormats="1" dataCaption="Values" updatedVersion="6" minRefreshableVersion="3" showDrill="0" useAutoFormatting="1" rowGrandTotals="0" itemPrintTitles="1" createdVersion="6" indent="0" compact="0" compactData="0" rowHeaderCaption="Weapon" fieldListSortAscending="1">
  <location ref="A4:P64" firstHeaderRow="1" firstDataRow="3" firstDataCol="6"/>
  <pivotFields count="14">
    <pivotField axis="axisRow" outline="0" subtotalTop="0" showAll="0" includeNewItemsInFilter="1" sortType="descending" defaultSubtotal="0">
      <items count="180">
        <item x="35"/>
        <item m="1" x="134"/>
        <item m="1" x="148"/>
        <item m="1" x="152"/>
        <item m="1" x="176"/>
        <item x="2"/>
        <item x="65"/>
        <item m="1" x="140"/>
        <item x="48"/>
        <item x="55"/>
        <item x="66"/>
        <item x="61"/>
        <item m="1" x="138"/>
        <item x="47"/>
        <item m="1" x="151"/>
        <item x="42"/>
        <item x="70"/>
        <item m="1" x="150"/>
        <item x="28"/>
        <item x="37"/>
        <item x="74"/>
        <item x="11"/>
        <item x="3"/>
        <item x="58"/>
        <item x="36"/>
        <item m="1" x="136"/>
        <item x="23"/>
        <item x="57"/>
        <item x="44"/>
        <item x="13"/>
        <item x="32"/>
        <item m="1" x="143"/>
        <item m="1" x="173"/>
        <item x="53"/>
        <item m="1" x="144"/>
        <item x="68"/>
        <item m="1" x="174"/>
        <item x="8"/>
        <item m="1" x="153"/>
        <item x="73"/>
        <item x="0"/>
        <item x="22"/>
        <item x="20"/>
        <item x="41"/>
        <item x="40"/>
        <item m="1" x="168"/>
        <item x="51"/>
        <item m="1" x="129"/>
        <item x="5"/>
        <item x="19"/>
        <item x="7"/>
        <item x="54"/>
        <item x="43"/>
        <item x="119"/>
        <item x="45"/>
        <item m="1" x="142"/>
        <item x="9"/>
        <item m="1" x="164"/>
        <item x="78"/>
        <item x="31"/>
        <item x="98"/>
        <item x="60"/>
        <item m="1" x="172"/>
        <item x="26"/>
        <item m="1" x="137"/>
        <item x="15"/>
        <item x="4"/>
        <item x="71"/>
        <item m="1" x="160"/>
        <item x="38"/>
        <item m="1" x="133"/>
        <item m="1" x="165"/>
        <item x="72"/>
        <item x="39"/>
        <item x="1"/>
        <item x="24"/>
        <item x="64"/>
        <item x="100"/>
        <item m="1" x="157"/>
        <item x="10"/>
        <item x="62"/>
        <item x="82"/>
        <item m="1" x="130"/>
        <item x="50"/>
        <item m="1" x="159"/>
        <item m="1" x="154"/>
        <item m="1" x="169"/>
        <item m="1" x="132"/>
        <item x="16"/>
        <item x="25"/>
        <item x="49"/>
        <item x="81"/>
        <item m="1" x="146"/>
        <item m="1" x="145"/>
        <item x="21"/>
        <item x="77"/>
        <item m="1" x="156"/>
        <item m="1" x="158"/>
        <item x="63"/>
        <item m="1" x="149"/>
        <item m="1" x="147"/>
        <item x="59"/>
        <item m="1" x="161"/>
        <item m="1" x="166"/>
        <item x="69"/>
        <item x="76"/>
        <item x="52"/>
        <item x="67"/>
        <item x="6"/>
        <item x="56"/>
        <item m="1" x="128"/>
        <item x="14"/>
        <item m="1" x="139"/>
        <item m="1" x="162"/>
        <item x="30"/>
        <item m="1" x="171"/>
        <item x="34"/>
        <item m="1" x="163"/>
        <item m="1" x="141"/>
        <item m="1" x="175"/>
        <item x="12"/>
        <item x="33"/>
        <item m="1" x="135"/>
        <item x="79"/>
        <item m="1" x="170"/>
        <item x="27"/>
        <item m="1" x="177"/>
        <item x="18"/>
        <item x="29"/>
        <item m="1" x="155"/>
        <item m="1" x="179"/>
        <item x="75"/>
        <item x="17"/>
        <item x="124"/>
        <item m="1" x="178"/>
        <item x="127"/>
        <item x="80"/>
        <item x="83"/>
        <item x="84"/>
        <item x="85"/>
        <item x="86"/>
        <item x="87"/>
        <item x="88"/>
        <item x="89"/>
        <item x="90"/>
        <item x="97"/>
        <item x="99"/>
        <item x="91"/>
        <item x="92"/>
        <item x="93"/>
        <item x="94"/>
        <item x="95"/>
        <item x="96"/>
        <item x="101"/>
        <item x="102"/>
        <item x="103"/>
        <item x="104"/>
        <item m="1" x="167"/>
        <item x="46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20"/>
        <item x="105"/>
        <item m="1" x="131"/>
        <item x="121"/>
        <item x="122"/>
        <item x="123"/>
        <item x="125"/>
        <item x="1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includeNewItemsInFilter="1" sortType="descending" defaultSubtotal="0">
      <items count="155">
        <item m="1" x="142"/>
        <item x="84"/>
        <item x="59"/>
        <item x="54"/>
        <item x="3"/>
        <item x="50"/>
        <item x="42"/>
        <item x="18"/>
        <item x="23"/>
        <item m="1" x="136"/>
        <item x="38"/>
        <item x="22"/>
        <item x="81"/>
        <item m="1" x="153"/>
        <item x="15"/>
        <item x="2"/>
        <item x="72"/>
        <item x="31"/>
        <item x="53"/>
        <item x="8"/>
        <item x="71"/>
        <item m="1" x="131"/>
        <item x="61"/>
        <item m="1" x="132"/>
        <item x="94"/>
        <item x="27"/>
        <item x="46"/>
        <item x="24"/>
        <item x="60"/>
        <item x="69"/>
        <item x="58"/>
        <item x="70"/>
        <item x="5"/>
        <item x="11"/>
        <item x="6"/>
        <item m="1" x="135"/>
        <item x="40"/>
        <item m="1" x="143"/>
        <item x="83"/>
        <item x="73"/>
        <item m="1" x="126"/>
        <item x="4"/>
        <item x="49"/>
        <item x="78"/>
        <item x="85"/>
        <item m="1" x="139"/>
        <item m="1" x="130"/>
        <item x="68"/>
        <item x="12"/>
        <item x="52"/>
        <item x="76"/>
        <item x="67"/>
        <item x="39"/>
        <item x="77"/>
        <item x="80"/>
        <item x="66"/>
        <item m="1" x="141"/>
        <item x="10"/>
        <item x="55"/>
        <item x="65"/>
        <item m="1" x="151"/>
        <item x="63"/>
        <item x="51"/>
        <item x="82"/>
        <item m="1" x="149"/>
        <item m="1" x="154"/>
        <item m="1" x="128"/>
        <item x="33"/>
        <item x="0"/>
        <item x="32"/>
        <item x="35"/>
        <item m="1" x="140"/>
        <item x="36"/>
        <item x="19"/>
        <item x="57"/>
        <item x="29"/>
        <item x="13"/>
        <item m="1" x="148"/>
        <item x="41"/>
        <item x="25"/>
        <item m="1" x="133"/>
        <item x="47"/>
        <item x="21"/>
        <item x="17"/>
        <item x="56"/>
        <item x="75"/>
        <item m="1" x="152"/>
        <item m="1" x="146"/>
        <item m="1" x="145"/>
        <item x="26"/>
        <item x="44"/>
        <item x="79"/>
        <item x="62"/>
        <item m="1" x="147"/>
        <item m="1" x="124"/>
        <item x="48"/>
        <item m="1" x="121"/>
        <item x="7"/>
        <item x="14"/>
        <item m="1" x="125"/>
        <item x="20"/>
        <item x="30"/>
        <item x="74"/>
        <item x="9"/>
        <item m="1" x="144"/>
        <item x="1"/>
        <item m="1" x="150"/>
        <item m="1" x="129"/>
        <item x="43"/>
        <item m="1" x="137"/>
        <item x="45"/>
        <item x="96"/>
        <item m="1" x="138"/>
        <item x="28"/>
        <item x="34"/>
        <item m="1" x="122"/>
        <item x="64"/>
        <item m="1" x="127"/>
        <item m="1" x="134"/>
        <item x="16"/>
        <item x="37"/>
        <item x="86"/>
        <item x="93"/>
        <item x="95"/>
        <item x="87"/>
        <item x="88"/>
        <item x="89"/>
        <item x="90"/>
        <item x="91"/>
        <item x="92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m="1" x="123"/>
        <item x="114"/>
        <item x="115"/>
        <item x="116"/>
        <item x="118"/>
        <item x="117"/>
        <item x="119"/>
        <item x="1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/>
    <pivotField axis="axisCol" compact="0" outline="0" subtotalTop="0" showAll="0" sortType="ascending" defaultSubtotal="0">
      <items count="48">
        <item m="1" x="39"/>
        <item m="1" x="46"/>
        <item m="1" x="33"/>
        <item m="1" x="45"/>
        <item m="1" x="32"/>
        <item m="1" x="30"/>
        <item m="1" x="37"/>
        <item m="1" x="42"/>
        <item m="1" x="34"/>
        <item m="1" x="43"/>
        <item m="1" x="38"/>
        <item m="1" x="41"/>
        <item m="1" x="31"/>
        <item m="1" x="28"/>
        <item m="1" x="29"/>
        <item m="1" x="40"/>
        <item m="1" x="27"/>
        <item m="1" x="36"/>
        <item m="1" x="47"/>
        <item m="1" x="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5"/>
        <item x="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1">
        <item x="3"/>
        <item x="1"/>
        <item m="1" x="10"/>
        <item x="4"/>
        <item x="5"/>
        <item x="6"/>
        <item x="9"/>
        <item x="0"/>
        <item x="7"/>
        <item x="2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ategory" axis="axisRow" compact="0" outline="0" subtotalTop="0" showAll="0" insertBlankRow="1" includeNewItemsInFilter="1" sortType="ascending" defaultSubtotal="0">
      <items count="21">
        <item x="4"/>
        <item x="3"/>
        <item m="1" x="18"/>
        <item x="5"/>
        <item m="1" x="20"/>
        <item m="1" x="17"/>
        <item m="1" x="15"/>
        <item x="0"/>
        <item x="10"/>
        <item x="6"/>
        <item x="7"/>
        <item x="8"/>
        <item x="2"/>
        <item m="1" x="13"/>
        <item m="1" x="16"/>
        <item x="9"/>
        <item x="11"/>
        <item x="1"/>
        <item m="1" x="19"/>
        <item m="1" x="14"/>
        <item x="12"/>
      </items>
    </pivotField>
    <pivotField axis="axisRow" compact="0" outline="0" subtotalTop="0" multipleItemSelectionAllowed="1" showAll="0" defaultSubtotal="0">
      <items count="4">
        <item h="1" x="0"/>
        <item x="1"/>
        <item h="1" x="2"/>
        <item h="1" x="3"/>
      </items>
    </pivotField>
    <pivotField compact="0" outline="0" subtotalTop="0" showAll="0"/>
    <pivotField axis="axisRow" compact="0" outline="0" subtotalTop="0" multipleItemSelectionAllowed="1" showAll="0" insertBlankRow="1" includeNewItemsInFilter="1" defaultSubtotal="0">
      <items count="4">
        <item h="1" x="2"/>
        <item x="3"/>
        <item x="0"/>
        <item x="1"/>
      </items>
    </pivotField>
    <pivotField axis="axisRow" compact="0" outline="0" subtotalTop="0" showAll="0" includeNewItemsInFilter="1" sortType="ascending" defaultSubtotal="0">
      <items count="9">
        <item x="3"/>
        <item x="0"/>
        <item x="4"/>
        <item x="2"/>
        <item x="1"/>
        <item x="5"/>
        <item x="6"/>
        <item x="8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compact="0" outline="0" showAll="0"/>
    <pivotField compact="0" outline="0" subtotalTop="0" showAll="0"/>
    <pivotField dataField="1" compact="0" outline="0" subtotalTop="0" showAll="0"/>
  </pivotFields>
  <rowFields count="6">
    <field x="6"/>
    <field x="5"/>
    <field x="8"/>
    <field x="1"/>
    <field x="0"/>
    <field x="9"/>
  </rowFields>
  <rowItems count="58">
    <i>
      <x v="1"/>
      <x/>
      <x v="2"/>
      <x v="61"/>
      <x v="80"/>
      <x v="1"/>
    </i>
    <i r="3">
      <x v="83"/>
      <x v="29"/>
      <x v="1"/>
    </i>
    <i r="3">
      <x v="31"/>
      <x v="35"/>
      <x/>
    </i>
    <i t="blank" r="2">
      <x v="2"/>
    </i>
    <i r="1">
      <x v="1"/>
      <x v="2"/>
      <x v="3"/>
      <x v="46"/>
      <x v="1"/>
    </i>
    <i t="blank" r="2">
      <x v="2"/>
    </i>
    <i r="1">
      <x v="7"/>
      <x v="2"/>
      <x v="27"/>
      <x v="48"/>
      <x v="3"/>
    </i>
    <i r="3">
      <x v="83"/>
      <x v="29"/>
      <x v="1"/>
    </i>
    <i r="3">
      <x v="61"/>
      <x v="80"/>
      <x v="1"/>
    </i>
    <i r="3">
      <x v="89"/>
      <x v="94"/>
      <x v="1"/>
    </i>
    <i r="3">
      <x v="15"/>
      <x v="5"/>
      <x v="1"/>
    </i>
    <i r="3">
      <x v="92"/>
      <x v="11"/>
      <x v="2"/>
    </i>
    <i r="3">
      <x v="85"/>
      <x v="16"/>
      <x/>
    </i>
    <i r="3">
      <x v="98"/>
      <x v="29"/>
      <x v="1"/>
    </i>
    <i r="3">
      <x v="31"/>
      <x v="35"/>
      <x/>
    </i>
    <i r="3">
      <x v="28"/>
      <x v="23"/>
      <x v="1"/>
    </i>
    <i r="3">
      <x v="72"/>
      <x v="30"/>
      <x v="5"/>
    </i>
    <i r="3">
      <x v="149"/>
      <x v="176"/>
      <x v="5"/>
    </i>
    <i t="blank" r="2">
      <x v="2"/>
    </i>
    <i r="2">
      <x v="3"/>
      <x v="11"/>
      <x v="65"/>
      <x v="1"/>
    </i>
    <i r="3">
      <x v="116"/>
      <x v="98"/>
      <x v="3"/>
    </i>
    <i r="3">
      <x v="25"/>
      <x v="41"/>
      <x v="1"/>
    </i>
    <i t="blank" r="2">
      <x v="3"/>
    </i>
    <i r="1">
      <x v="9"/>
      <x v="2"/>
      <x v="130"/>
      <x v="155"/>
      <x v="1"/>
    </i>
    <i t="blank" r="2">
      <x v="2"/>
    </i>
    <i r="1">
      <x v="10"/>
      <x v="2"/>
      <x v="26"/>
      <x v="48"/>
      <x v="3"/>
    </i>
    <i r="3">
      <x v="141"/>
      <x v="18"/>
      <x v="1"/>
    </i>
    <i r="3">
      <x v="70"/>
      <x v="168"/>
      <x v="1"/>
    </i>
    <i t="blank" r="2">
      <x v="2"/>
    </i>
    <i r="2">
      <x v="3"/>
      <x v="42"/>
      <x v="127"/>
      <x/>
    </i>
    <i r="3">
      <x v="142"/>
      <x v="169"/>
      <x v="1"/>
    </i>
    <i t="blank" r="2">
      <x v="3"/>
    </i>
    <i r="1">
      <x v="11"/>
      <x v="2"/>
      <x v="143"/>
      <x v="54"/>
      <x/>
    </i>
    <i r="3">
      <x v="81"/>
      <x v="158"/>
      <x v="1"/>
    </i>
    <i r="3">
      <x v="144"/>
      <x v="170"/>
      <x/>
    </i>
    <i r="3">
      <x v="43"/>
      <x v="95"/>
      <x/>
    </i>
    <i r="3">
      <x v="123"/>
      <x v="146"/>
      <x v="1"/>
    </i>
    <i r="3">
      <x v="54"/>
      <x v="123"/>
      <x v="1"/>
    </i>
    <i r="3">
      <x v="7"/>
      <x v="54"/>
      <x/>
    </i>
    <i r="3">
      <x v="70"/>
      <x v="53"/>
      <x v="1"/>
    </i>
    <i t="blank" r="2">
      <x v="2"/>
    </i>
    <i r="2">
      <x v="3"/>
      <x v="146"/>
      <x v="172"/>
      <x v="3"/>
    </i>
    <i r="3">
      <x v="5"/>
      <x v="13"/>
      <x/>
    </i>
    <i r="3">
      <x v="38"/>
      <x v="91"/>
      <x/>
    </i>
    <i t="blank" r="2">
      <x v="3"/>
    </i>
    <i r="1">
      <x v="12"/>
      <x v="2"/>
      <x v="31"/>
      <x v="35"/>
      <x/>
    </i>
    <i r="3">
      <x v="91"/>
      <x v="58"/>
      <x v="1"/>
    </i>
    <i r="3">
      <x v="131"/>
      <x v="156"/>
      <x v="1"/>
    </i>
    <i r="3">
      <x v="3"/>
      <x v="46"/>
      <x v="1"/>
    </i>
    <i t="blank" r="2">
      <x v="2"/>
    </i>
    <i r="1">
      <x v="16"/>
      <x v="2"/>
      <x v="133"/>
      <x v="83"/>
      <x/>
    </i>
    <i r="3">
      <x v="113"/>
      <x v="160"/>
      <x/>
    </i>
    <i r="3">
      <x v="135"/>
      <x v="158"/>
      <x v="1"/>
    </i>
    <i t="blank" r="2">
      <x v="2"/>
    </i>
    <i r="2">
      <x v="3"/>
      <x v="134"/>
      <x v="159"/>
      <x v="1"/>
    </i>
    <i t="blank" r="2">
      <x v="3"/>
    </i>
    <i r="1">
      <x v="17"/>
      <x v="3"/>
      <x v="116"/>
      <x v="98"/>
      <x v="3"/>
    </i>
    <i t="blank" r="2">
      <x v="3"/>
    </i>
  </rowItems>
  <colFields count="2">
    <field x="3"/>
    <field x="4"/>
  </colFields>
  <colItems count="10">
    <i>
      <x v="39"/>
      <x v="7"/>
    </i>
    <i>
      <x v="40"/>
      <x v="7"/>
    </i>
    <i>
      <x v="41"/>
      <x v="7"/>
    </i>
    <i>
      <x v="42"/>
      <x v="8"/>
    </i>
    <i>
      <x v="43"/>
      <x v="7"/>
    </i>
    <i>
      <x v="44"/>
      <x v="7"/>
    </i>
    <i>
      <x v="45"/>
      <x/>
    </i>
    <i r="1">
      <x v="7"/>
    </i>
    <i r="1">
      <x v="10"/>
    </i>
    <i t="grand">
      <x/>
    </i>
  </colItems>
  <dataFields count="1">
    <dataField name="Sum of Points" fld="13" baseField="1" baseItem="84"/>
  </dataFields>
  <formats count="14">
    <format dxfId="33">
      <pivotArea dataOnly="0" labelOnly="1" outline="0" fieldPosition="0">
        <references count="2">
          <reference field="3" count="1" selected="0">
            <x v="39"/>
          </reference>
          <reference field="4" count="1">
            <x v="7"/>
          </reference>
        </references>
      </pivotArea>
    </format>
    <format dxfId="32">
      <pivotArea dataOnly="0" labelOnly="1" outline="0" fieldPosition="0">
        <references count="2">
          <reference field="3" count="1" selected="0">
            <x v="40"/>
          </reference>
          <reference field="4" count="1">
            <x v="7"/>
          </reference>
        </references>
      </pivotArea>
    </format>
    <format dxfId="31">
      <pivotArea dataOnly="0" labelOnly="1" outline="0" fieldPosition="0">
        <references count="2">
          <reference field="3" count="1" selected="0">
            <x v="41"/>
          </reference>
          <reference field="4" count="1">
            <x v="7"/>
          </reference>
        </references>
      </pivotArea>
    </format>
    <format dxfId="30">
      <pivotArea dataOnly="0" labelOnly="1" outline="0" fieldPosition="0">
        <references count="2">
          <reference field="3" count="1" selected="0">
            <x v="39"/>
          </reference>
          <reference field="4" count="1">
            <x v="7"/>
          </reference>
        </references>
      </pivotArea>
    </format>
    <format dxfId="29">
      <pivotArea dataOnly="0" labelOnly="1" outline="0" fieldPosition="0">
        <references count="2">
          <reference field="3" count="1" selected="0">
            <x v="40"/>
          </reference>
          <reference field="4" count="1">
            <x v="7"/>
          </reference>
        </references>
      </pivotArea>
    </format>
    <format dxfId="28">
      <pivotArea dataOnly="0" labelOnly="1" outline="0" fieldPosition="0">
        <references count="2">
          <reference field="3" count="1" selected="0">
            <x v="41"/>
          </reference>
          <reference field="4" count="1">
            <x v="7"/>
          </reference>
        </references>
      </pivotArea>
    </format>
    <format dxfId="27">
      <pivotArea dataOnly="0" labelOnly="1" outline="0" fieldPosition="0">
        <references count="1">
          <reference field="3" count="5">
            <x v="39"/>
            <x v="40"/>
            <x v="41"/>
            <x v="42"/>
            <x v="43"/>
          </reference>
        </references>
      </pivotArea>
    </format>
    <format dxfId="26">
      <pivotArea dataOnly="0" labelOnly="1" outline="0" fieldPosition="0">
        <references count="2">
          <reference field="3" count="1" selected="0">
            <x v="39"/>
          </reference>
          <reference field="4" count="1">
            <x v="7"/>
          </reference>
        </references>
      </pivotArea>
    </format>
    <format dxfId="25">
      <pivotArea dataOnly="0" labelOnly="1" outline="0" fieldPosition="0">
        <references count="2">
          <reference field="3" count="1" selected="0">
            <x v="40"/>
          </reference>
          <reference field="4" count="1">
            <x v="7"/>
          </reference>
        </references>
      </pivotArea>
    </format>
    <format dxfId="24">
      <pivotArea dataOnly="0" labelOnly="1" outline="0" fieldPosition="0">
        <references count="2">
          <reference field="3" count="1" selected="0">
            <x v="41"/>
          </reference>
          <reference field="4" count="1">
            <x v="7"/>
          </reference>
        </references>
      </pivotArea>
    </format>
    <format dxfId="23">
      <pivotArea dataOnly="0" labelOnly="1" outline="0" fieldPosition="0">
        <references count="2">
          <reference field="3" count="1" selected="0">
            <x v="42"/>
          </reference>
          <reference field="4" count="1">
            <x v="8"/>
          </reference>
        </references>
      </pivotArea>
    </format>
    <format dxfId="22">
      <pivotArea dataOnly="0" labelOnly="1" outline="0" fieldPosition="0">
        <references count="2">
          <reference field="3" count="1" selected="0">
            <x v="43"/>
          </reference>
          <reference field="4" count="1">
            <x v="7"/>
          </reference>
        </references>
      </pivotArea>
    </format>
    <format dxfId="21">
      <pivotArea dataOnly="0" labelOnly="1" outline="0" fieldPosition="0">
        <references count="2">
          <reference field="3" count="1" selected="0">
            <x v="45"/>
          </reference>
          <reference field="4" count="1">
            <x v="0"/>
          </reference>
        </references>
      </pivotArea>
    </format>
    <format dxfId="20">
      <pivotArea dataOnly="0" labelOnly="1" outline="0" fieldPosition="0">
        <references count="2">
          <reference field="3" count="1" selected="0">
            <x v="45"/>
          </reference>
          <reference field="4" count="1">
            <x v="7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dateBetween" evalOrder="-1" id="2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3BECA-7844-49E1-B9BC-35D62B045D68}" name="PivotTable1" cacheId="10" applyNumberFormats="0" applyBorderFormats="0" applyFontFormats="0" applyPatternFormats="0" applyAlignmentFormats="0" applyWidthHeightFormats="1" dataCaption="Values" updatedVersion="6" minRefreshableVersion="3" showDrill="0" useAutoFormatting="1" rowGrandTotals="0" itemPrintTitles="1" createdVersion="6" indent="0" compact="0" compactData="0" rowHeaderCaption="Weapon" fieldListSortAscending="1">
  <location ref="A4:M44" firstHeaderRow="1" firstDataRow="3" firstDataCol="6"/>
  <pivotFields count="14">
    <pivotField axis="axisRow" outline="0" subtotalTop="0" showAll="0" includeNewItemsInFilter="1" sortType="descending" defaultSubtotal="0">
      <items count="180">
        <item x="35"/>
        <item m="1" x="134"/>
        <item m="1" x="148"/>
        <item m="1" x="152"/>
        <item m="1" x="176"/>
        <item x="2"/>
        <item x="65"/>
        <item m="1" x="140"/>
        <item x="48"/>
        <item x="55"/>
        <item x="66"/>
        <item x="61"/>
        <item m="1" x="138"/>
        <item x="47"/>
        <item m="1" x="151"/>
        <item x="42"/>
        <item x="70"/>
        <item m="1" x="150"/>
        <item x="28"/>
        <item x="37"/>
        <item x="74"/>
        <item x="11"/>
        <item x="3"/>
        <item x="58"/>
        <item x="36"/>
        <item m="1" x="136"/>
        <item x="23"/>
        <item x="57"/>
        <item x="44"/>
        <item x="13"/>
        <item x="32"/>
        <item m="1" x="143"/>
        <item m="1" x="173"/>
        <item x="53"/>
        <item m="1" x="144"/>
        <item x="68"/>
        <item m="1" x="174"/>
        <item x="8"/>
        <item m="1" x="153"/>
        <item x="73"/>
        <item x="0"/>
        <item x="22"/>
        <item x="20"/>
        <item x="41"/>
        <item x="40"/>
        <item m="1" x="168"/>
        <item x="51"/>
        <item m="1" x="129"/>
        <item x="5"/>
        <item x="19"/>
        <item x="7"/>
        <item x="54"/>
        <item x="43"/>
        <item x="119"/>
        <item x="45"/>
        <item m="1" x="142"/>
        <item x="9"/>
        <item m="1" x="164"/>
        <item x="78"/>
        <item x="31"/>
        <item x="98"/>
        <item x="60"/>
        <item m="1" x="172"/>
        <item x="26"/>
        <item m="1" x="137"/>
        <item x="15"/>
        <item x="4"/>
        <item x="71"/>
        <item m="1" x="160"/>
        <item x="38"/>
        <item m="1" x="133"/>
        <item m="1" x="165"/>
        <item x="72"/>
        <item x="39"/>
        <item x="1"/>
        <item x="24"/>
        <item x="64"/>
        <item x="100"/>
        <item m="1" x="157"/>
        <item x="10"/>
        <item x="62"/>
        <item x="82"/>
        <item m="1" x="130"/>
        <item x="50"/>
        <item m="1" x="159"/>
        <item m="1" x="154"/>
        <item m="1" x="169"/>
        <item m="1" x="132"/>
        <item x="16"/>
        <item x="25"/>
        <item x="49"/>
        <item x="81"/>
        <item m="1" x="146"/>
        <item m="1" x="145"/>
        <item x="21"/>
        <item x="77"/>
        <item m="1" x="156"/>
        <item m="1" x="158"/>
        <item x="63"/>
        <item m="1" x="149"/>
        <item m="1" x="147"/>
        <item x="59"/>
        <item m="1" x="161"/>
        <item m="1" x="166"/>
        <item x="69"/>
        <item x="76"/>
        <item x="52"/>
        <item x="67"/>
        <item x="6"/>
        <item x="56"/>
        <item m="1" x="128"/>
        <item x="14"/>
        <item m="1" x="139"/>
        <item m="1" x="162"/>
        <item x="30"/>
        <item m="1" x="171"/>
        <item x="34"/>
        <item m="1" x="163"/>
        <item m="1" x="141"/>
        <item m="1" x="175"/>
        <item x="12"/>
        <item x="33"/>
        <item m="1" x="135"/>
        <item x="79"/>
        <item m="1" x="170"/>
        <item x="27"/>
        <item m="1" x="177"/>
        <item x="18"/>
        <item x="29"/>
        <item m="1" x="155"/>
        <item m="1" x="179"/>
        <item x="75"/>
        <item x="17"/>
        <item x="124"/>
        <item m="1" x="178"/>
        <item x="127"/>
        <item x="80"/>
        <item x="83"/>
        <item x="84"/>
        <item x="85"/>
        <item x="86"/>
        <item x="87"/>
        <item x="88"/>
        <item x="89"/>
        <item x="90"/>
        <item x="97"/>
        <item x="99"/>
        <item x="91"/>
        <item x="92"/>
        <item x="93"/>
        <item x="94"/>
        <item x="95"/>
        <item x="96"/>
        <item x="101"/>
        <item x="102"/>
        <item x="103"/>
        <item x="104"/>
        <item m="1" x="167"/>
        <item x="46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20"/>
        <item x="105"/>
        <item m="1" x="131"/>
        <item x="121"/>
        <item x="122"/>
        <item x="123"/>
        <item x="125"/>
        <item x="1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includeNewItemsInFilter="1" sortType="descending" defaultSubtotal="0">
      <items count="155">
        <item m="1" x="142"/>
        <item x="84"/>
        <item x="59"/>
        <item x="54"/>
        <item x="3"/>
        <item x="50"/>
        <item x="42"/>
        <item x="18"/>
        <item x="23"/>
        <item m="1" x="136"/>
        <item x="38"/>
        <item x="22"/>
        <item x="81"/>
        <item m="1" x="153"/>
        <item x="15"/>
        <item x="2"/>
        <item x="72"/>
        <item x="31"/>
        <item x="53"/>
        <item x="8"/>
        <item x="71"/>
        <item m="1" x="131"/>
        <item x="61"/>
        <item m="1" x="132"/>
        <item x="94"/>
        <item x="27"/>
        <item x="46"/>
        <item x="24"/>
        <item x="60"/>
        <item x="69"/>
        <item x="58"/>
        <item x="70"/>
        <item x="5"/>
        <item x="11"/>
        <item x="6"/>
        <item m="1" x="135"/>
        <item x="40"/>
        <item m="1" x="143"/>
        <item x="83"/>
        <item x="73"/>
        <item m="1" x="126"/>
        <item x="4"/>
        <item x="49"/>
        <item x="78"/>
        <item x="85"/>
        <item m="1" x="139"/>
        <item m="1" x="130"/>
        <item x="68"/>
        <item x="12"/>
        <item x="52"/>
        <item x="76"/>
        <item x="67"/>
        <item x="39"/>
        <item x="77"/>
        <item x="80"/>
        <item x="66"/>
        <item m="1" x="141"/>
        <item x="10"/>
        <item x="55"/>
        <item x="65"/>
        <item m="1" x="151"/>
        <item x="63"/>
        <item x="51"/>
        <item x="82"/>
        <item m="1" x="149"/>
        <item m="1" x="154"/>
        <item m="1" x="128"/>
        <item x="33"/>
        <item x="0"/>
        <item x="32"/>
        <item x="35"/>
        <item m="1" x="140"/>
        <item x="36"/>
        <item x="19"/>
        <item x="57"/>
        <item x="29"/>
        <item x="13"/>
        <item m="1" x="148"/>
        <item x="41"/>
        <item x="25"/>
        <item m="1" x="133"/>
        <item x="47"/>
        <item x="21"/>
        <item x="17"/>
        <item x="56"/>
        <item x="75"/>
        <item m="1" x="152"/>
        <item m="1" x="146"/>
        <item m="1" x="145"/>
        <item x="26"/>
        <item x="44"/>
        <item x="79"/>
        <item x="62"/>
        <item m="1" x="147"/>
        <item m="1" x="124"/>
        <item x="48"/>
        <item m="1" x="121"/>
        <item x="7"/>
        <item x="14"/>
        <item m="1" x="125"/>
        <item x="20"/>
        <item x="30"/>
        <item x="74"/>
        <item x="9"/>
        <item m="1" x="144"/>
        <item x="1"/>
        <item m="1" x="150"/>
        <item m="1" x="129"/>
        <item x="43"/>
        <item m="1" x="137"/>
        <item x="45"/>
        <item x="96"/>
        <item m="1" x="138"/>
        <item x="28"/>
        <item x="34"/>
        <item m="1" x="122"/>
        <item x="64"/>
        <item m="1" x="127"/>
        <item m="1" x="134"/>
        <item x="16"/>
        <item x="37"/>
        <item x="86"/>
        <item x="93"/>
        <item x="95"/>
        <item x="87"/>
        <item x="88"/>
        <item x="89"/>
        <item x="90"/>
        <item x="91"/>
        <item x="92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m="1" x="123"/>
        <item x="114"/>
        <item x="115"/>
        <item x="116"/>
        <item x="118"/>
        <item x="117"/>
        <item x="119"/>
        <item x="1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/>
    <pivotField axis="axisCol" compact="0" outline="0" subtotalTop="0" showAll="0" sortType="ascending" defaultSubtotal="0">
      <items count="48">
        <item m="1" x="39"/>
        <item m="1" x="46"/>
        <item m="1" x="33"/>
        <item m="1" x="45"/>
        <item m="1" x="32"/>
        <item m="1" x="30"/>
        <item m="1" x="37"/>
        <item m="1" x="42"/>
        <item m="1" x="34"/>
        <item m="1" x="43"/>
        <item m="1" x="38"/>
        <item m="1" x="41"/>
        <item m="1" x="31"/>
        <item m="1" x="28"/>
        <item m="1" x="29"/>
        <item m="1" x="40"/>
        <item m="1" x="27"/>
        <item m="1" x="36"/>
        <item m="1" x="47"/>
        <item m="1" x="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5"/>
        <item x="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1">
        <item x="3"/>
        <item x="1"/>
        <item m="1" x="10"/>
        <item x="4"/>
        <item x="5"/>
        <item x="6"/>
        <item x="9"/>
        <item x="0"/>
        <item x="7"/>
        <item x="2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ategory" axis="axisRow" compact="0" outline="0" subtotalTop="0" showAll="0" insertBlankRow="1" includeNewItemsInFilter="1" sortType="ascending" defaultSubtotal="0">
      <items count="21">
        <item x="4"/>
        <item x="3"/>
        <item m="1" x="18"/>
        <item x="5"/>
        <item m="1" x="20"/>
        <item m="1" x="17"/>
        <item m="1" x="15"/>
        <item x="0"/>
        <item x="10"/>
        <item x="6"/>
        <item x="7"/>
        <item x="8"/>
        <item x="2"/>
        <item m="1" x="13"/>
        <item m="1" x="16"/>
        <item x="9"/>
        <item x="11"/>
        <item x="1"/>
        <item m="1" x="19"/>
        <item m="1" x="14"/>
        <item x="12"/>
      </items>
    </pivotField>
    <pivotField axis="axisRow" compact="0" outline="0" subtotalTop="0" multipleItemSelectionAllowed="1" showAll="0" defaultSubtotal="0">
      <items count="4">
        <item h="1" x="0"/>
        <item h="1" x="1"/>
        <item x="2"/>
        <item h="1" x="3"/>
      </items>
    </pivotField>
    <pivotField compact="0" outline="0" subtotalTop="0" showAll="0"/>
    <pivotField axis="axisRow" compact="0" outline="0" subtotalTop="0" multipleItemSelectionAllowed="1" showAll="0" insertBlankRow="1" includeNewItemsInFilter="1" defaultSubtotal="0">
      <items count="4">
        <item x="2"/>
        <item x="3"/>
        <item x="0"/>
        <item x="1"/>
      </items>
    </pivotField>
    <pivotField axis="axisRow" compact="0" outline="0" subtotalTop="0" showAll="0" includeNewItemsInFilter="1" sortType="ascending" defaultSubtotal="0">
      <items count="9">
        <item x="3"/>
        <item x="0"/>
        <item x="4"/>
        <item x="2"/>
        <item x="1"/>
        <item x="5"/>
        <item x="6"/>
        <item x="8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compact="0" outline="0" showAll="0"/>
    <pivotField compact="0" outline="0" subtotalTop="0" showAll="0"/>
    <pivotField dataField="1" compact="0" outline="0" subtotalTop="0" showAll="0"/>
  </pivotFields>
  <rowFields count="6">
    <field x="6"/>
    <field x="5"/>
    <field x="8"/>
    <field x="1"/>
    <field x="0"/>
    <field x="9"/>
  </rowFields>
  <rowItems count="38">
    <i>
      <x v="2"/>
      <x/>
      <x v="2"/>
      <x v="7"/>
      <x v="120"/>
      <x v="1"/>
    </i>
    <i r="3">
      <x v="44"/>
      <x v="88"/>
      <x v="1"/>
    </i>
    <i r="3">
      <x v="15"/>
      <x v="125"/>
      <x v="1"/>
    </i>
    <i r="3">
      <x v="72"/>
      <x v="30"/>
      <x v="5"/>
    </i>
    <i r="3">
      <x v="61"/>
      <x v="80"/>
      <x v="1"/>
    </i>
    <i t="blank" r="2">
      <x v="2"/>
    </i>
    <i r="2">
      <x v="3"/>
      <x v="11"/>
      <x v="65"/>
      <x v="1"/>
    </i>
    <i t="blank" r="2">
      <x v="3"/>
    </i>
    <i r="1">
      <x v="7"/>
      <x v="2"/>
      <x v="7"/>
      <x v="120"/>
      <x v="1"/>
    </i>
    <i r="3">
      <x v="75"/>
      <x v="75"/>
      <x v="3"/>
    </i>
    <i r="3">
      <x v="69"/>
      <x v="18"/>
      <x v="1"/>
    </i>
    <i r="3">
      <x v="70"/>
      <x v="59"/>
      <x v="1"/>
    </i>
    <i r="3">
      <x v="44"/>
      <x v="88"/>
      <x v="1"/>
    </i>
    <i r="3">
      <x v="130"/>
      <x v="155"/>
      <x v="1"/>
    </i>
    <i r="3">
      <x v="15"/>
      <x v="125"/>
      <x v="1"/>
    </i>
    <i r="3">
      <x v="72"/>
      <x v="30"/>
      <x v="5"/>
    </i>
    <i r="3">
      <x v="61"/>
      <x v="80"/>
      <x v="1"/>
    </i>
    <i r="3">
      <x v="149"/>
      <x v="176"/>
      <x v="5"/>
    </i>
    <i r="3">
      <x v="113"/>
      <x v="177"/>
      <x v="5"/>
    </i>
    <i t="blank" r="2">
      <x v="2"/>
    </i>
    <i r="2">
      <x v="3"/>
      <x v="121"/>
      <x v="144"/>
      <x v="3"/>
    </i>
    <i r="3">
      <x v="11"/>
      <x v="65"/>
      <x v="1"/>
    </i>
    <i t="blank" r="2">
      <x v="3"/>
    </i>
    <i r="1">
      <x v="9"/>
      <x v="2"/>
      <x v="7"/>
      <x v="120"/>
      <x v="1"/>
    </i>
    <i r="3">
      <x v="44"/>
      <x v="88"/>
      <x v="1"/>
    </i>
    <i r="3">
      <x v="130"/>
      <x v="155"/>
      <x v="1"/>
    </i>
    <i r="3">
      <x v="72"/>
      <x v="30"/>
      <x v="5"/>
    </i>
    <i r="3">
      <x v="61"/>
      <x v="80"/>
      <x v="1"/>
    </i>
    <i r="3">
      <x v="149"/>
      <x v="176"/>
      <x v="5"/>
    </i>
    <i r="3">
      <x v="15"/>
      <x v="125"/>
      <x v="1"/>
    </i>
    <i t="blank" r="2">
      <x v="2"/>
    </i>
    <i r="2">
      <x v="3"/>
      <x v="121"/>
      <x v="144"/>
      <x v="3"/>
    </i>
    <i r="3">
      <x v="11"/>
      <x v="65"/>
      <x v="1"/>
    </i>
    <i t="blank" r="2">
      <x v="3"/>
    </i>
    <i r="1">
      <x v="11"/>
      <x v="2"/>
      <x v="26"/>
      <x v="48"/>
      <x v="3"/>
    </i>
    <i r="3">
      <x v="81"/>
      <x v="158"/>
      <x v="1"/>
    </i>
    <i r="3">
      <x v="58"/>
      <x v="106"/>
      <x v="5"/>
    </i>
    <i t="blank" r="2">
      <x v="2"/>
    </i>
  </rowItems>
  <colFields count="2">
    <field x="3"/>
    <field x="4"/>
  </colFields>
  <colItems count="7">
    <i>
      <x v="39"/>
      <x v="7"/>
    </i>
    <i>
      <x v="41"/>
      <x v="7"/>
    </i>
    <i>
      <x v="42"/>
      <x v="8"/>
    </i>
    <i>
      <x v="43"/>
      <x v="7"/>
    </i>
    <i>
      <x v="44"/>
      <x v="7"/>
    </i>
    <i>
      <x v="45"/>
      <x v="3"/>
    </i>
    <i t="grand">
      <x/>
    </i>
  </colItems>
  <dataFields count="1">
    <dataField name="Sum of Points" fld="13" baseField="1" baseItem="84"/>
  </dataFields>
  <formats count="10">
    <format dxfId="19">
      <pivotArea dataOnly="0" labelOnly="1" outline="0" fieldPosition="0">
        <references count="2">
          <reference field="3" count="1" selected="0">
            <x v="39"/>
          </reference>
          <reference field="4" count="1">
            <x v="6"/>
          </reference>
        </references>
      </pivotArea>
    </format>
    <format dxfId="18">
      <pivotArea dataOnly="0" labelOnly="1" outline="0" fieldPosition="0">
        <references count="2">
          <reference field="3" count="1" selected="0">
            <x v="41"/>
          </reference>
          <reference field="4" count="1">
            <x v="6"/>
          </reference>
        </references>
      </pivotArea>
    </format>
    <format dxfId="17">
      <pivotArea dataOnly="0" labelOnly="1" outline="0" fieldPosition="0">
        <references count="2">
          <reference field="3" count="1" selected="0">
            <x v="39"/>
          </reference>
          <reference field="4" count="1">
            <x v="7"/>
          </reference>
        </references>
      </pivotArea>
    </format>
    <format dxfId="16">
      <pivotArea dataOnly="0" labelOnly="1" outline="0" fieldPosition="0">
        <references count="2">
          <reference field="3" count="1" selected="0">
            <x v="41"/>
          </reference>
          <reference field="4" count="1">
            <x v="7"/>
          </reference>
        </references>
      </pivotArea>
    </format>
    <format dxfId="15">
      <pivotArea dataOnly="0" labelOnly="1" outline="0" fieldPosition="0">
        <references count="1">
          <reference field="3" count="4">
            <x v="39"/>
            <x v="41"/>
            <x v="42"/>
            <x v="43"/>
          </reference>
        </references>
      </pivotArea>
    </format>
    <format dxfId="14">
      <pivotArea dataOnly="0" labelOnly="1" outline="0" fieldPosition="0">
        <references count="2">
          <reference field="3" count="1" selected="0">
            <x v="39"/>
          </reference>
          <reference field="4" count="1">
            <x v="7"/>
          </reference>
        </references>
      </pivotArea>
    </format>
    <format dxfId="13">
      <pivotArea dataOnly="0" labelOnly="1" outline="0" fieldPosition="0">
        <references count="2">
          <reference field="3" count="1" selected="0">
            <x v="41"/>
          </reference>
          <reference field="4" count="1">
            <x v="7"/>
          </reference>
        </references>
      </pivotArea>
    </format>
    <format dxfId="12">
      <pivotArea dataOnly="0" labelOnly="1" outline="0" fieldPosition="0">
        <references count="2">
          <reference field="3" count="1" selected="0">
            <x v="42"/>
          </reference>
          <reference field="4" count="1">
            <x v="8"/>
          </reference>
        </references>
      </pivotArea>
    </format>
    <format dxfId="11">
      <pivotArea dataOnly="0" labelOnly="1" outline="0" fieldPosition="0">
        <references count="2">
          <reference field="3" count="1" selected="0">
            <x v="43"/>
          </reference>
          <reference field="4" count="1">
            <x v="7"/>
          </reference>
        </references>
      </pivotArea>
    </format>
    <format dxfId="10">
      <pivotArea dataOnly="0" labelOnly="1" outline="0" fieldPosition="0">
        <references count="2">
          <reference field="3" count="1" selected="0">
            <x v="45"/>
          </reference>
          <reference field="4" count="1">
            <x v="3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dateBetween" evalOrder="-1" id="2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N821" totalsRowShown="0">
  <autoFilter ref="A1:N821" xr:uid="{3CCEDFA4-D1D2-44A5-88A2-25D16539CD92}"/>
  <sortState ref="A2:N670">
    <sortCondition ref="D1"/>
  </sortState>
  <tableColumns count="14">
    <tableColumn id="1" xr3:uid="{23BBF0BD-A33F-49F8-8541-D359B73C9AAA}" name="LastName"/>
    <tableColumn id="2" xr3:uid="{BFB33DBB-486E-49F4-8AAF-415F6CB83705}" name="FirstName"/>
    <tableColumn id="8" xr3:uid="{630E5915-FC90-46BA-BABB-6CD90B87B43F}" name="Rank"/>
    <tableColumn id="4" xr3:uid="{F1425BB2-A383-4F86-9331-257BDD1D1DA6}" name="EventDate" dataDxfId="9"/>
    <tableColumn id="14" xr3:uid="{7D154F6A-ACB9-42C4-9542-21789D4AB420}" name="EventName" dataDxfId="8"/>
    <tableColumn id="6" xr3:uid="{FABB1062-715E-4C9C-8B0B-95BAC08F9707}" name="AgeGroup"/>
    <tableColumn id="7" xr3:uid="{4F7CB79A-83C0-4AEC-9529-4B7F6E5C2B5F}" name="Weapon"/>
    <tableColumn id="3" xr3:uid="{4B329D0E-36CA-4CA3-8472-6CE3D38DBA3C}" name="DOB" dataDxfId="7">
      <calculatedColumnFormula>VLOOKUP(Table1[[#This Row],[LastName]]&amp;"."&amp;Table1[[#This Row],[FirstName]],Fencers!C:I,2,FALSE)</calculatedColumnFormula>
    </tableColumn>
    <tableColumn id="5" xr3:uid="{F54D2412-3735-4FA4-9A6D-4454A567AFD2}" name="Gender"/>
    <tableColumn id="11" xr3:uid="{27184CCA-91DD-489C-BFDC-BDC894A3832A}" name="Club" dataDxfId="6">
      <calculatedColumnFormula>VLOOKUP(Table1[[#This Row],[LastName]]&amp;"."&amp;Table1[[#This Row],[FirstName]],Fencers!C:H,4,FALSE)</calculatedColumnFormula>
    </tableColumn>
    <tableColumn id="13" xr3:uid="{6ED5F7B4-AFF2-4DBF-BE31-A74BCDEE8005}" name="Country" dataDxfId="5">
      <calculatedColumnFormula>VLOOKUP(Table1[[#This Row],[LastName]]&amp;"."&amp;Table1[[#This Row],[FirstName]],Fencers!C:I,6,FALSE)</calculatedColumnFormula>
    </tableColumn>
    <tableColumn id="12" xr3:uid="{D892A927-EAEE-49AD-9684-9C111B2337FE}" name="CalculatedAge" dataDxfId="4">
      <calculatedColumnFormula>VLOOKUP(Table1[[#This Row],[LastName]]&amp;"."&amp;Table1[[#This Row],[FirstName]],Fencers!C:H,3,FALSE)</calculatedColumnFormula>
    </tableColumn>
    <tableColumn id="9" xr3:uid="{00BEEB21-F787-4523-B245-1C91A1B25514}" name="Named"/>
    <tableColumn id="10" xr3:uid="{160BEDD1-4394-459B-8F44-CFC2219C7BF1}" name="Points" dataDxfId="3">
      <calculatedColumnFormula>IF(Table1[[#This Row],[Rank]]="Cancelled",1,IF(Table1[[#This Row],[Rank]]&gt;32,0,IF(M2=0,VLOOKUP(C2,'Ranking Values'!A:C,2,FALSE),VLOOKUP(C2,'Ranking Values'!A:C,3,FALSE))))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I255" totalsRowShown="0">
  <autoFilter ref="A1:I255" xr:uid="{E008F319-DAB4-49F1-8B03-B35F0DBC375D}"/>
  <sortState ref="A2:I255">
    <sortCondition ref="A2:A255"/>
  </sortState>
  <tableColumns count="9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ROUNDDOWN((L2-Table13[[#This Row],[DOB]])/365,0)</calculatedColumnFormula>
    </tableColumn>
    <tableColumn id="11" xr3:uid="{F2F93AC4-0C91-49FA-8C09-14859B97EDD1}" name="Current Membership Level"/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49F5-21BF-4013-8F12-2FC864DACB97}">
  <dimension ref="A1:AJ166"/>
  <sheetViews>
    <sheetView zoomScale="90" zoomScaleNormal="90" workbookViewId="0">
      <selection activeCell="A2" sqref="A2"/>
    </sheetView>
  </sheetViews>
  <sheetFormatPr defaultColWidth="8.7265625" defaultRowHeight="14.5" x14ac:dyDescent="0.35"/>
  <cols>
    <col min="1" max="1" width="12.6328125" style="9" bestFit="1" customWidth="1"/>
    <col min="2" max="2" width="10.90625" style="9" bestFit="1" customWidth="1"/>
    <col min="3" max="3" width="9.7265625" style="9" bestFit="1" customWidth="1"/>
    <col min="4" max="4" width="12" style="9" bestFit="1" customWidth="1"/>
    <col min="5" max="5" width="15.90625" style="9" bestFit="1" customWidth="1"/>
    <col min="6" max="6" width="7.26953125" style="9" bestFit="1" customWidth="1"/>
    <col min="7" max="7" width="15.81640625" style="9" bestFit="1" customWidth="1"/>
    <col min="8" max="8" width="10.81640625" style="9" bestFit="1" customWidth="1"/>
    <col min="9" max="9" width="9.81640625" style="9" bestFit="1" customWidth="1"/>
    <col min="10" max="10" width="20.453125" style="9" bestFit="1" customWidth="1"/>
    <col min="11" max="11" width="9.81640625" style="10" bestFit="1" customWidth="1"/>
    <col min="12" max="12" width="10.81640625" style="9" bestFit="1" customWidth="1"/>
    <col min="13" max="13" width="11.90625" style="9" bestFit="1" customWidth="1"/>
    <col min="14" max="14" width="10.81640625" style="9" bestFit="1" customWidth="1"/>
    <col min="15" max="15" width="11" style="9" bestFit="1" customWidth="1"/>
    <col min="16" max="18" width="10.81640625" style="9" bestFit="1" customWidth="1"/>
    <col min="19" max="21" width="18.1796875" style="9" bestFit="1" customWidth="1"/>
    <col min="22" max="23" width="10.81640625" style="9" bestFit="1" customWidth="1"/>
    <col min="24" max="24" width="9.81640625" style="9" bestFit="1" customWidth="1"/>
    <col min="25" max="25" width="18.1796875" style="9" bestFit="1" customWidth="1"/>
    <col min="26" max="26" width="11" style="9" bestFit="1" customWidth="1"/>
    <col min="27" max="27" width="10.81640625" style="9" bestFit="1" customWidth="1"/>
    <col min="28" max="28" width="9.81640625" style="9" bestFit="1" customWidth="1"/>
    <col min="29" max="33" width="10.81640625" style="9" bestFit="1" customWidth="1"/>
    <col min="34" max="34" width="9.81640625" style="9" bestFit="1" customWidth="1"/>
    <col min="35" max="35" width="10.81640625" style="9" bestFit="1" customWidth="1"/>
    <col min="36" max="36" width="11" style="9" bestFit="1" customWidth="1"/>
    <col min="37" max="16384" width="8.7265625" style="9"/>
  </cols>
  <sheetData>
    <row r="1" spans="1:36" ht="36" x14ac:dyDescent="0.8">
      <c r="A1" s="18" t="s">
        <v>457</v>
      </c>
    </row>
    <row r="2" spans="1:36" x14ac:dyDescent="0.35">
      <c r="A2"/>
      <c r="B2"/>
    </row>
    <row r="4" spans="1:36" hidden="1" x14ac:dyDescent="0.35">
      <c r="A4" s="4" t="s">
        <v>382</v>
      </c>
      <c r="B4"/>
      <c r="C4"/>
      <c r="D4"/>
      <c r="E4"/>
      <c r="F4"/>
      <c r="G4" s="4" t="s">
        <v>384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s="22" customFormat="1" x14ac:dyDescent="0.35">
      <c r="A5"/>
      <c r="B5"/>
      <c r="C5"/>
      <c r="D5"/>
      <c r="E5"/>
      <c r="F5"/>
      <c r="G5" s="23">
        <v>43142</v>
      </c>
      <c r="H5" s="23">
        <v>43156</v>
      </c>
      <c r="I5" s="23">
        <v>43163</v>
      </c>
      <c r="J5" s="23">
        <v>43184</v>
      </c>
      <c r="K5" s="23">
        <v>43198</v>
      </c>
      <c r="L5" s="1">
        <v>43240</v>
      </c>
      <c r="M5" s="1">
        <v>43247</v>
      </c>
      <c r="N5" s="1">
        <v>43247</v>
      </c>
      <c r="O5" t="s">
        <v>381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</row>
    <row r="6" spans="1:36" x14ac:dyDescent="0.35">
      <c r="A6" s="4" t="s">
        <v>17</v>
      </c>
      <c r="B6" s="4" t="s">
        <v>460</v>
      </c>
      <c r="C6" s="4" t="s">
        <v>10</v>
      </c>
      <c r="D6" s="4" t="s">
        <v>12</v>
      </c>
      <c r="E6" s="4" t="s">
        <v>11</v>
      </c>
      <c r="F6" s="4" t="s">
        <v>37</v>
      </c>
      <c r="G6" s="24" t="s">
        <v>479</v>
      </c>
      <c r="H6" s="24" t="s">
        <v>479</v>
      </c>
      <c r="I6" s="24" t="s">
        <v>479</v>
      </c>
      <c r="J6" s="21" t="s">
        <v>481</v>
      </c>
      <c r="K6" s="21" t="s">
        <v>479</v>
      </c>
      <c r="L6" s="21" t="s">
        <v>479</v>
      </c>
      <c r="M6" s="21" t="s">
        <v>474</v>
      </c>
      <c r="N6" s="21" t="s">
        <v>479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x14ac:dyDescent="0.35">
      <c r="A7" t="s">
        <v>19</v>
      </c>
      <c r="B7" t="s">
        <v>464</v>
      </c>
      <c r="C7" t="s">
        <v>468</v>
      </c>
      <c r="D7" t="s">
        <v>15</v>
      </c>
      <c r="E7" t="s">
        <v>215</v>
      </c>
      <c r="F7" t="s">
        <v>299</v>
      </c>
      <c r="G7" s="2">
        <v>6</v>
      </c>
      <c r="H7" s="2"/>
      <c r="I7" s="2"/>
      <c r="J7" s="2"/>
      <c r="K7" s="2"/>
      <c r="L7" s="2">
        <v>8</v>
      </c>
      <c r="M7" s="2"/>
      <c r="N7" s="2"/>
      <c r="O7" s="2">
        <v>14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x14ac:dyDescent="0.35">
      <c r="A8"/>
      <c r="B8"/>
      <c r="C8"/>
      <c r="D8" t="s">
        <v>15</v>
      </c>
      <c r="E8" t="s">
        <v>13</v>
      </c>
      <c r="F8" t="s">
        <v>299</v>
      </c>
      <c r="G8" s="2"/>
      <c r="H8" s="2"/>
      <c r="I8" s="2"/>
      <c r="J8" s="2"/>
      <c r="K8" s="2"/>
      <c r="L8" s="2">
        <v>6</v>
      </c>
      <c r="M8" s="2"/>
      <c r="N8" s="2"/>
      <c r="O8" s="2">
        <v>6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5">
      <c r="A9"/>
      <c r="B9"/>
      <c r="C9"/>
      <c r="D9" t="s">
        <v>153</v>
      </c>
      <c r="E9" t="s">
        <v>214</v>
      </c>
      <c r="F9" t="s">
        <v>297</v>
      </c>
      <c r="G9" s="2">
        <v>8</v>
      </c>
      <c r="H9" s="2"/>
      <c r="I9" s="2"/>
      <c r="J9" s="2"/>
      <c r="K9" s="2"/>
      <c r="L9" s="2">
        <v>8</v>
      </c>
      <c r="M9" s="2"/>
      <c r="N9" s="2"/>
      <c r="O9" s="2">
        <v>16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5">
      <c r="A10"/>
      <c r="B10"/>
      <c r="C10"/>
      <c r="D10" t="s">
        <v>228</v>
      </c>
      <c r="E10" t="s">
        <v>226</v>
      </c>
      <c r="F10" t="s">
        <v>299</v>
      </c>
      <c r="G10" s="2">
        <v>10</v>
      </c>
      <c r="H10" s="2"/>
      <c r="I10" s="2"/>
      <c r="J10" s="2"/>
      <c r="K10" s="2"/>
      <c r="L10" s="2"/>
      <c r="M10" s="2"/>
      <c r="N10" s="2"/>
      <c r="O10" s="2">
        <v>10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5">
      <c r="A11"/>
      <c r="B11"/>
      <c r="C11"/>
      <c r="D11" t="s">
        <v>14</v>
      </c>
      <c r="E11" t="s">
        <v>13</v>
      </c>
      <c r="F11" t="s">
        <v>299</v>
      </c>
      <c r="G11" s="2"/>
      <c r="H11" s="2"/>
      <c r="I11" s="2"/>
      <c r="J11" s="2"/>
      <c r="K11" s="2"/>
      <c r="L11" s="2">
        <v>10</v>
      </c>
      <c r="M11" s="2"/>
      <c r="N11" s="2"/>
      <c r="O11" s="2">
        <v>10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x14ac:dyDescent="0.35">
      <c r="A12"/>
      <c r="B12"/>
      <c r="C12"/>
      <c r="D12" t="s">
        <v>227</v>
      </c>
      <c r="E12" t="s">
        <v>226</v>
      </c>
      <c r="F12" t="s">
        <v>299</v>
      </c>
      <c r="G12" s="2">
        <v>9</v>
      </c>
      <c r="H12" s="2"/>
      <c r="I12" s="2"/>
      <c r="J12" s="2"/>
      <c r="K12" s="2"/>
      <c r="L12" s="2"/>
      <c r="M12" s="2"/>
      <c r="N12" s="2"/>
      <c r="O12" s="2">
        <v>9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x14ac:dyDescent="0.35">
      <c r="A13"/>
      <c r="B13"/>
      <c r="C13"/>
      <c r="D13"/>
      <c r="E13"/>
      <c r="F13"/>
      <c r="G13" s="2"/>
      <c r="H13" s="2"/>
      <c r="I13" s="2"/>
      <c r="J13" s="2"/>
      <c r="K13" s="2"/>
      <c r="L13" s="2"/>
      <c r="M13" s="2"/>
      <c r="N13" s="2"/>
      <c r="O13" s="2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x14ac:dyDescent="0.35">
      <c r="A14"/>
      <c r="B14"/>
      <c r="C14" t="s">
        <v>467</v>
      </c>
      <c r="D14" t="s">
        <v>213</v>
      </c>
      <c r="E14" t="s">
        <v>77</v>
      </c>
      <c r="F14" t="s">
        <v>299</v>
      </c>
      <c r="G14" s="2">
        <v>8</v>
      </c>
      <c r="H14" s="2"/>
      <c r="I14" s="2"/>
      <c r="J14" s="2"/>
      <c r="K14" s="2"/>
      <c r="L14" s="2">
        <v>9</v>
      </c>
      <c r="M14" s="2"/>
      <c r="N14" s="2"/>
      <c r="O14" s="2">
        <v>17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x14ac:dyDescent="0.35">
      <c r="A15"/>
      <c r="B15"/>
      <c r="C15"/>
      <c r="D15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x14ac:dyDescent="0.35">
      <c r="A16"/>
      <c r="B16" t="s">
        <v>465</v>
      </c>
      <c r="C16" t="s">
        <v>468</v>
      </c>
      <c r="D16" t="s">
        <v>153</v>
      </c>
      <c r="E16" t="s">
        <v>214</v>
      </c>
      <c r="F16" t="s">
        <v>297</v>
      </c>
      <c r="G16" s="2"/>
      <c r="H16" s="2">
        <v>1</v>
      </c>
      <c r="I16" s="2"/>
      <c r="J16" s="2"/>
      <c r="K16" s="2"/>
      <c r="L16" s="2"/>
      <c r="M16" s="2"/>
      <c r="N16" s="2"/>
      <c r="O16" s="2">
        <v>1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x14ac:dyDescent="0.35">
      <c r="A17"/>
      <c r="B17"/>
      <c r="C17"/>
      <c r="D17"/>
      <c r="E17"/>
      <c r="F17"/>
      <c r="G17" s="2"/>
      <c r="H17" s="2"/>
      <c r="I17" s="2"/>
      <c r="J17" s="2"/>
      <c r="K17" s="2"/>
      <c r="L17" s="2"/>
      <c r="M17" s="2"/>
      <c r="N17" s="2"/>
      <c r="O17" s="2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x14ac:dyDescent="0.35">
      <c r="A18"/>
      <c r="B18" t="s">
        <v>461</v>
      </c>
      <c r="C18" t="s">
        <v>468</v>
      </c>
      <c r="D18" t="s">
        <v>126</v>
      </c>
      <c r="E18" t="s">
        <v>125</v>
      </c>
      <c r="F18" t="s">
        <v>299</v>
      </c>
      <c r="G18" s="2"/>
      <c r="H18" s="2"/>
      <c r="I18" s="2">
        <v>10</v>
      </c>
      <c r="J18" s="2"/>
      <c r="K18" s="2">
        <v>10</v>
      </c>
      <c r="L18" s="2"/>
      <c r="M18" s="2">
        <v>12</v>
      </c>
      <c r="N18" s="2"/>
      <c r="O18" s="2">
        <v>32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x14ac:dyDescent="0.35">
      <c r="A19"/>
      <c r="B19"/>
      <c r="C19"/>
      <c r="D19" t="s">
        <v>228</v>
      </c>
      <c r="E19" t="s">
        <v>226</v>
      </c>
      <c r="F19" t="s">
        <v>299</v>
      </c>
      <c r="G19" s="2"/>
      <c r="H19" s="2"/>
      <c r="I19" s="2">
        <v>9</v>
      </c>
      <c r="J19" s="2"/>
      <c r="K19" s="2">
        <v>5</v>
      </c>
      <c r="L19" s="2"/>
      <c r="M19" s="2">
        <v>10</v>
      </c>
      <c r="N19" s="2"/>
      <c r="O19" s="2">
        <v>24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x14ac:dyDescent="0.35">
      <c r="A20"/>
      <c r="B20"/>
      <c r="C20"/>
      <c r="D20" t="s">
        <v>101</v>
      </c>
      <c r="E20" t="s">
        <v>100</v>
      </c>
      <c r="F20" t="s">
        <v>300</v>
      </c>
      <c r="G20" s="2"/>
      <c r="H20" s="2"/>
      <c r="I20" s="2">
        <v>8</v>
      </c>
      <c r="J20" s="2"/>
      <c r="K20" s="2">
        <v>9</v>
      </c>
      <c r="L20" s="2"/>
      <c r="M20" s="2">
        <v>6</v>
      </c>
      <c r="N20" s="2"/>
      <c r="O20" s="2">
        <v>23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x14ac:dyDescent="0.35">
      <c r="A21"/>
      <c r="B21"/>
      <c r="C21"/>
      <c r="D21" t="s">
        <v>144</v>
      </c>
      <c r="E21" t="s">
        <v>178</v>
      </c>
      <c r="F21" t="s">
        <v>299</v>
      </c>
      <c r="G21" s="2"/>
      <c r="H21" s="2"/>
      <c r="I21" s="2">
        <v>6</v>
      </c>
      <c r="J21" s="2"/>
      <c r="K21" s="2">
        <v>6</v>
      </c>
      <c r="L21" s="2"/>
      <c r="M21" s="2">
        <v>7</v>
      </c>
      <c r="N21" s="2"/>
      <c r="O21" s="2">
        <v>19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x14ac:dyDescent="0.35">
      <c r="A22"/>
      <c r="B22"/>
      <c r="C22"/>
      <c r="D22" t="s">
        <v>227</v>
      </c>
      <c r="E22" t="s">
        <v>226</v>
      </c>
      <c r="F22" t="s">
        <v>299</v>
      </c>
      <c r="G22" s="2"/>
      <c r="H22" s="2"/>
      <c r="I22" s="2">
        <v>8</v>
      </c>
      <c r="J22" s="2"/>
      <c r="K22" s="2">
        <v>3</v>
      </c>
      <c r="L22" s="2"/>
      <c r="M22" s="2">
        <v>8</v>
      </c>
      <c r="N22" s="2"/>
      <c r="O22" s="2">
        <v>19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x14ac:dyDescent="0.35">
      <c r="A23"/>
      <c r="B23"/>
      <c r="C23"/>
      <c r="D23" t="s">
        <v>108</v>
      </c>
      <c r="E23" t="s">
        <v>107</v>
      </c>
      <c r="F23" t="s">
        <v>297</v>
      </c>
      <c r="G23" s="2"/>
      <c r="H23" s="2"/>
      <c r="I23" s="2">
        <v>5</v>
      </c>
      <c r="J23" s="2"/>
      <c r="K23" s="2"/>
      <c r="L23" s="2"/>
      <c r="M23" s="2">
        <v>11</v>
      </c>
      <c r="N23" s="2"/>
      <c r="O23" s="2">
        <v>16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x14ac:dyDescent="0.35">
      <c r="A24"/>
      <c r="B24"/>
      <c r="C24"/>
      <c r="D24" t="s">
        <v>166</v>
      </c>
      <c r="E24" t="s">
        <v>165</v>
      </c>
      <c r="F24" t="s">
        <v>299</v>
      </c>
      <c r="G24" s="2"/>
      <c r="H24" s="2"/>
      <c r="I24" s="2">
        <v>3</v>
      </c>
      <c r="J24" s="2"/>
      <c r="K24" s="2">
        <v>8</v>
      </c>
      <c r="L24" s="2"/>
      <c r="M24" s="2"/>
      <c r="N24" s="2"/>
      <c r="O24" s="2">
        <v>11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x14ac:dyDescent="0.35">
      <c r="A25"/>
      <c r="B25"/>
      <c r="C25"/>
      <c r="D25" t="s">
        <v>96</v>
      </c>
      <c r="E25" t="s">
        <v>95</v>
      </c>
      <c r="F25" t="s">
        <v>299</v>
      </c>
      <c r="G25" s="2"/>
      <c r="H25" s="2"/>
      <c r="I25" s="2">
        <v>2</v>
      </c>
      <c r="J25" s="2"/>
      <c r="K25" s="2">
        <v>4</v>
      </c>
      <c r="L25" s="2"/>
      <c r="M25" s="2">
        <v>5</v>
      </c>
      <c r="N25" s="2"/>
      <c r="O25" s="2">
        <v>11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x14ac:dyDescent="0.35">
      <c r="A26"/>
      <c r="B26"/>
      <c r="C26"/>
      <c r="D26" t="s">
        <v>511</v>
      </c>
      <c r="E26" t="s">
        <v>36</v>
      </c>
      <c r="F26" t="s">
        <v>297</v>
      </c>
      <c r="G26" s="2"/>
      <c r="H26" s="2"/>
      <c r="I26" s="2"/>
      <c r="J26" s="2"/>
      <c r="K26" s="2"/>
      <c r="L26" s="2"/>
      <c r="M26" s="2">
        <v>10</v>
      </c>
      <c r="N26" s="2"/>
      <c r="O26" s="2">
        <v>10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x14ac:dyDescent="0.35">
      <c r="A27"/>
      <c r="B27"/>
      <c r="C27"/>
      <c r="D27" t="s">
        <v>201</v>
      </c>
      <c r="E27" t="s">
        <v>469</v>
      </c>
      <c r="F27" t="s">
        <v>299</v>
      </c>
      <c r="G27" s="2"/>
      <c r="H27" s="2"/>
      <c r="I27" s="2">
        <v>2</v>
      </c>
      <c r="J27" s="2"/>
      <c r="K27" s="2">
        <v>2</v>
      </c>
      <c r="L27" s="2"/>
      <c r="M27" s="2">
        <v>4</v>
      </c>
      <c r="N27" s="2"/>
      <c r="O27" s="2">
        <v>8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x14ac:dyDescent="0.35">
      <c r="A28"/>
      <c r="B28"/>
      <c r="C28"/>
      <c r="D28" t="s">
        <v>78</v>
      </c>
      <c r="E28" t="s">
        <v>77</v>
      </c>
      <c r="F28" t="s">
        <v>299</v>
      </c>
      <c r="G28" s="2"/>
      <c r="H28" s="2"/>
      <c r="I28" s="2">
        <v>2</v>
      </c>
      <c r="J28" s="2"/>
      <c r="K28" s="2">
        <v>2</v>
      </c>
      <c r="L28" s="2"/>
      <c r="M28" s="2">
        <v>4</v>
      </c>
      <c r="N28" s="2"/>
      <c r="O28" s="2">
        <v>8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x14ac:dyDescent="0.35">
      <c r="A29"/>
      <c r="B29"/>
      <c r="C29"/>
      <c r="D29" t="s">
        <v>158</v>
      </c>
      <c r="E29" t="s">
        <v>157</v>
      </c>
      <c r="F29" t="s">
        <v>299</v>
      </c>
      <c r="G29" s="2"/>
      <c r="H29" s="2"/>
      <c r="I29" s="2"/>
      <c r="J29" s="2"/>
      <c r="K29" s="2">
        <v>8</v>
      </c>
      <c r="L29" s="2"/>
      <c r="M29" s="2"/>
      <c r="N29" s="2"/>
      <c r="O29" s="2">
        <v>8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x14ac:dyDescent="0.35">
      <c r="A30"/>
      <c r="B30"/>
      <c r="C30"/>
      <c r="D30" t="s">
        <v>15</v>
      </c>
      <c r="E30" t="s">
        <v>215</v>
      </c>
      <c r="F30" t="s">
        <v>299</v>
      </c>
      <c r="G30" s="2"/>
      <c r="H30" s="2"/>
      <c r="I30" s="2">
        <v>2</v>
      </c>
      <c r="J30" s="2"/>
      <c r="K30" s="2">
        <v>2</v>
      </c>
      <c r="L30" s="2"/>
      <c r="M30" s="2">
        <v>4</v>
      </c>
      <c r="N30" s="2"/>
      <c r="O30" s="2">
        <v>8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x14ac:dyDescent="0.35">
      <c r="A31"/>
      <c r="B31"/>
      <c r="C31"/>
      <c r="D31" t="s">
        <v>205</v>
      </c>
      <c r="E31" t="s">
        <v>204</v>
      </c>
      <c r="F31" t="s">
        <v>299</v>
      </c>
      <c r="G31" s="2"/>
      <c r="H31" s="2"/>
      <c r="I31" s="2"/>
      <c r="J31" s="2"/>
      <c r="K31" s="2"/>
      <c r="L31" s="2"/>
      <c r="M31" s="2">
        <v>4</v>
      </c>
      <c r="N31" s="2"/>
      <c r="O31" s="2">
        <v>4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x14ac:dyDescent="0.35">
      <c r="A32"/>
      <c r="B32"/>
      <c r="C32"/>
      <c r="D32" t="s">
        <v>513</v>
      </c>
      <c r="E32" t="s">
        <v>512</v>
      </c>
      <c r="F32" t="s">
        <v>303</v>
      </c>
      <c r="G32" s="2"/>
      <c r="H32" s="2"/>
      <c r="I32" s="2"/>
      <c r="J32" s="2"/>
      <c r="K32" s="2"/>
      <c r="L32" s="2"/>
      <c r="M32" s="2">
        <v>4</v>
      </c>
      <c r="N32" s="2"/>
      <c r="O32" s="2">
        <v>4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x14ac:dyDescent="0.35">
      <c r="A33"/>
      <c r="B33"/>
      <c r="C33"/>
      <c r="D33" t="s">
        <v>14</v>
      </c>
      <c r="E33" t="s">
        <v>13</v>
      </c>
      <c r="F33" t="s">
        <v>299</v>
      </c>
      <c r="G33" s="2"/>
      <c r="H33" s="2"/>
      <c r="I33" s="2"/>
      <c r="J33" s="2"/>
      <c r="K33" s="2"/>
      <c r="L33" s="2"/>
      <c r="M33" s="2">
        <v>4</v>
      </c>
      <c r="N33" s="2"/>
      <c r="O33" s="2">
        <v>4</v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x14ac:dyDescent="0.35">
      <c r="A34"/>
      <c r="B34"/>
      <c r="C34"/>
      <c r="D34" t="s">
        <v>514</v>
      </c>
      <c r="E34" t="s">
        <v>179</v>
      </c>
      <c r="F34" t="s">
        <v>297</v>
      </c>
      <c r="G34" s="2"/>
      <c r="H34" s="2"/>
      <c r="I34" s="2"/>
      <c r="J34" s="2"/>
      <c r="K34" s="2"/>
      <c r="L34" s="2"/>
      <c r="M34" s="2">
        <v>4</v>
      </c>
      <c r="N34" s="2"/>
      <c r="O34" s="2">
        <v>4</v>
      </c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x14ac:dyDescent="0.35">
      <c r="A35"/>
      <c r="B35"/>
      <c r="C35"/>
      <c r="D35" t="s">
        <v>130</v>
      </c>
      <c r="E35" t="s">
        <v>129</v>
      </c>
      <c r="F35" t="s">
        <v>299</v>
      </c>
      <c r="G35" s="2"/>
      <c r="H35" s="2"/>
      <c r="I35" s="2">
        <v>4</v>
      </c>
      <c r="J35" s="2"/>
      <c r="K35" s="2"/>
      <c r="L35" s="2"/>
      <c r="M35" s="2"/>
      <c r="N35" s="2"/>
      <c r="O35" s="2">
        <v>4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x14ac:dyDescent="0.35">
      <c r="A36"/>
      <c r="B36"/>
      <c r="C36"/>
      <c r="D36" t="s">
        <v>161</v>
      </c>
      <c r="E36" t="s">
        <v>216</v>
      </c>
      <c r="F36" t="s">
        <v>298</v>
      </c>
      <c r="G36" s="2"/>
      <c r="H36" s="2"/>
      <c r="I36" s="2"/>
      <c r="J36" s="2"/>
      <c r="K36" s="2">
        <v>2</v>
      </c>
      <c r="L36" s="2"/>
      <c r="M36" s="2"/>
      <c r="N36" s="2"/>
      <c r="O36" s="2">
        <v>2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x14ac:dyDescent="0.35">
      <c r="A37"/>
      <c r="B37"/>
      <c r="C37"/>
      <c r="D37" t="s">
        <v>203</v>
      </c>
      <c r="E37" t="s">
        <v>202</v>
      </c>
      <c r="F37" t="s">
        <v>298</v>
      </c>
      <c r="G37" s="2"/>
      <c r="H37" s="2"/>
      <c r="I37" s="2"/>
      <c r="J37" s="2"/>
      <c r="K37" s="2">
        <v>2</v>
      </c>
      <c r="L37" s="2"/>
      <c r="M37" s="2"/>
      <c r="N37" s="2"/>
      <c r="O37" s="2">
        <v>2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x14ac:dyDescent="0.35">
      <c r="A38"/>
      <c r="B38"/>
      <c r="C38"/>
      <c r="D38" t="s">
        <v>508</v>
      </c>
      <c r="E38" t="s">
        <v>507</v>
      </c>
      <c r="F38" t="s">
        <v>299</v>
      </c>
      <c r="G38" s="2"/>
      <c r="H38" s="2"/>
      <c r="I38" s="2"/>
      <c r="J38" s="2"/>
      <c r="K38" s="2">
        <v>2</v>
      </c>
      <c r="L38" s="2"/>
      <c r="M38" s="2"/>
      <c r="N38" s="2"/>
      <c r="O38" s="2">
        <v>2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x14ac:dyDescent="0.35">
      <c r="A39"/>
      <c r="B39"/>
      <c r="C39"/>
      <c r="D39" t="s">
        <v>197</v>
      </c>
      <c r="E39" t="s">
        <v>196</v>
      </c>
      <c r="F39" t="s">
        <v>298</v>
      </c>
      <c r="G39" s="2"/>
      <c r="H39" s="2"/>
      <c r="I39" s="2"/>
      <c r="J39" s="2"/>
      <c r="K39" s="2">
        <v>2</v>
      </c>
      <c r="L39" s="2"/>
      <c r="M39" s="2"/>
      <c r="N39" s="2"/>
      <c r="O39" s="2">
        <v>2</v>
      </c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x14ac:dyDescent="0.35">
      <c r="A40"/>
      <c r="B40"/>
      <c r="C40"/>
      <c r="D40" t="s">
        <v>81</v>
      </c>
      <c r="E40" t="s">
        <v>80</v>
      </c>
      <c r="F40" t="s">
        <v>299</v>
      </c>
      <c r="G40" s="2"/>
      <c r="H40" s="2"/>
      <c r="I40" s="2">
        <v>2</v>
      </c>
      <c r="J40" s="2"/>
      <c r="K40" s="2"/>
      <c r="L40" s="2"/>
      <c r="M40" s="2"/>
      <c r="N40" s="2"/>
      <c r="O40" s="2">
        <v>2</v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x14ac:dyDescent="0.35">
      <c r="A41"/>
      <c r="B41"/>
      <c r="C41"/>
      <c r="D41"/>
      <c r="E41"/>
      <c r="F41"/>
      <c r="G41" s="2"/>
      <c r="H41" s="2"/>
      <c r="I41" s="2"/>
      <c r="J41" s="2"/>
      <c r="K41" s="2"/>
      <c r="L41" s="2"/>
      <c r="M41" s="2"/>
      <c r="N41" s="2"/>
      <c r="O41" s="2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x14ac:dyDescent="0.35">
      <c r="A42"/>
      <c r="B42"/>
      <c r="C42" t="s">
        <v>467</v>
      </c>
      <c r="D42" t="s">
        <v>213</v>
      </c>
      <c r="E42" t="s">
        <v>77</v>
      </c>
      <c r="F42" t="s">
        <v>299</v>
      </c>
      <c r="G42" s="2"/>
      <c r="H42" s="2"/>
      <c r="I42" s="2">
        <v>10</v>
      </c>
      <c r="J42" s="2"/>
      <c r="K42" s="2">
        <v>8</v>
      </c>
      <c r="L42" s="2"/>
      <c r="M42" s="2">
        <v>10</v>
      </c>
      <c r="N42" s="2"/>
      <c r="O42" s="2">
        <v>28</v>
      </c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x14ac:dyDescent="0.35">
      <c r="A43"/>
      <c r="B43"/>
      <c r="C43"/>
      <c r="D43" t="s">
        <v>102</v>
      </c>
      <c r="E43" t="s">
        <v>100</v>
      </c>
      <c r="F43" t="s">
        <v>300</v>
      </c>
      <c r="G43" s="2"/>
      <c r="H43" s="2"/>
      <c r="I43" s="2">
        <v>9</v>
      </c>
      <c r="J43" s="2"/>
      <c r="K43" s="2">
        <v>8</v>
      </c>
      <c r="L43" s="2"/>
      <c r="M43" s="2">
        <v>11</v>
      </c>
      <c r="N43" s="2"/>
      <c r="O43" s="2">
        <v>28</v>
      </c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x14ac:dyDescent="0.35">
      <c r="A44"/>
      <c r="B44"/>
      <c r="C44"/>
      <c r="D44" t="s">
        <v>63</v>
      </c>
      <c r="E44" t="s">
        <v>179</v>
      </c>
      <c r="F44" t="s">
        <v>299</v>
      </c>
      <c r="G44" s="2"/>
      <c r="H44" s="2"/>
      <c r="I44" s="2"/>
      <c r="J44" s="2"/>
      <c r="K44" s="2">
        <v>9</v>
      </c>
      <c r="L44" s="2"/>
      <c r="M44" s="2">
        <v>12</v>
      </c>
      <c r="N44" s="2"/>
      <c r="O44" s="2">
        <v>21</v>
      </c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x14ac:dyDescent="0.35">
      <c r="A45"/>
      <c r="B45"/>
      <c r="C45"/>
      <c r="D45" t="s">
        <v>509</v>
      </c>
      <c r="E45" t="s">
        <v>308</v>
      </c>
      <c r="F45" t="s">
        <v>299</v>
      </c>
      <c r="G45" s="2"/>
      <c r="H45" s="2"/>
      <c r="I45" s="2"/>
      <c r="J45" s="2"/>
      <c r="K45" s="2">
        <v>10</v>
      </c>
      <c r="L45" s="2"/>
      <c r="M45" s="2"/>
      <c r="N45" s="2"/>
      <c r="O45" s="2">
        <v>10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x14ac:dyDescent="0.35">
      <c r="A46"/>
      <c r="B46"/>
      <c r="C46"/>
      <c r="D46"/>
      <c r="E46"/>
      <c r="F46"/>
      <c r="G46" s="2"/>
      <c r="H46" s="2"/>
      <c r="I46" s="2"/>
      <c r="J46" s="2"/>
      <c r="K46" s="2"/>
      <c r="L46" s="2"/>
      <c r="M46" s="2"/>
      <c r="N46" s="2"/>
      <c r="O46" s="2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x14ac:dyDescent="0.35">
      <c r="A47"/>
      <c r="B47" t="s">
        <v>463</v>
      </c>
      <c r="C47" t="s">
        <v>468</v>
      </c>
      <c r="D47" t="s">
        <v>78</v>
      </c>
      <c r="E47" t="s">
        <v>77</v>
      </c>
      <c r="F47" t="s">
        <v>299</v>
      </c>
      <c r="G47" s="2">
        <v>9</v>
      </c>
      <c r="H47" s="2"/>
      <c r="I47" s="2"/>
      <c r="J47" s="2"/>
      <c r="K47" s="2"/>
      <c r="L47" s="2">
        <v>9</v>
      </c>
      <c r="M47" s="2"/>
      <c r="N47" s="2"/>
      <c r="O47" s="2">
        <v>18</v>
      </c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x14ac:dyDescent="0.35">
      <c r="A48"/>
      <c r="B48"/>
      <c r="C48"/>
      <c r="D48" t="s">
        <v>15</v>
      </c>
      <c r="E48" t="s">
        <v>215</v>
      </c>
      <c r="F48" t="s">
        <v>299</v>
      </c>
      <c r="G48" s="2">
        <v>8</v>
      </c>
      <c r="H48" s="2"/>
      <c r="I48" s="2"/>
      <c r="J48" s="2"/>
      <c r="K48" s="2"/>
      <c r="L48" s="2">
        <v>8</v>
      </c>
      <c r="M48" s="2"/>
      <c r="N48" s="2"/>
      <c r="O48" s="2">
        <v>16</v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x14ac:dyDescent="0.35">
      <c r="A49"/>
      <c r="B49"/>
      <c r="C49"/>
      <c r="D49" t="s">
        <v>201</v>
      </c>
      <c r="E49" t="s">
        <v>469</v>
      </c>
      <c r="F49" t="s">
        <v>299</v>
      </c>
      <c r="G49" s="2">
        <v>6</v>
      </c>
      <c r="H49" s="2"/>
      <c r="I49" s="2"/>
      <c r="J49" s="2"/>
      <c r="K49" s="2"/>
      <c r="L49" s="2">
        <v>5</v>
      </c>
      <c r="M49" s="2"/>
      <c r="N49" s="2"/>
      <c r="O49" s="2">
        <v>11</v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x14ac:dyDescent="0.35">
      <c r="A50"/>
      <c r="B50"/>
      <c r="C50"/>
      <c r="D50" t="s">
        <v>511</v>
      </c>
      <c r="E50" t="s">
        <v>36</v>
      </c>
      <c r="F50" t="s">
        <v>297</v>
      </c>
      <c r="G50" s="2"/>
      <c r="H50" s="2"/>
      <c r="I50" s="2"/>
      <c r="J50" s="2"/>
      <c r="K50" s="2"/>
      <c r="L50" s="2">
        <v>10</v>
      </c>
      <c r="M50" s="2"/>
      <c r="N50" s="2"/>
      <c r="O50" s="2">
        <v>10</v>
      </c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x14ac:dyDescent="0.35">
      <c r="A51"/>
      <c r="B51"/>
      <c r="C51"/>
      <c r="D51" t="s">
        <v>228</v>
      </c>
      <c r="E51" t="s">
        <v>226</v>
      </c>
      <c r="F51" t="s">
        <v>299</v>
      </c>
      <c r="G51" s="2">
        <v>10</v>
      </c>
      <c r="H51" s="2"/>
      <c r="I51" s="2"/>
      <c r="J51" s="2"/>
      <c r="K51" s="2"/>
      <c r="L51" s="2"/>
      <c r="M51" s="2"/>
      <c r="N51" s="2"/>
      <c r="O51" s="2">
        <v>10</v>
      </c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x14ac:dyDescent="0.35">
      <c r="A52"/>
      <c r="B52"/>
      <c r="C52"/>
      <c r="D52" t="s">
        <v>132</v>
      </c>
      <c r="E52" t="s">
        <v>131</v>
      </c>
      <c r="F52" t="s">
        <v>297</v>
      </c>
      <c r="G52" s="2">
        <v>8</v>
      </c>
      <c r="H52" s="2"/>
      <c r="I52" s="2"/>
      <c r="J52" s="2"/>
      <c r="K52" s="2"/>
      <c r="L52" s="2"/>
      <c r="M52" s="2"/>
      <c r="N52" s="2"/>
      <c r="O52" s="2">
        <v>8</v>
      </c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x14ac:dyDescent="0.35">
      <c r="A53"/>
      <c r="B53"/>
      <c r="C53"/>
      <c r="D53" t="s">
        <v>14</v>
      </c>
      <c r="E53" t="s">
        <v>13</v>
      </c>
      <c r="F53" t="s">
        <v>299</v>
      </c>
      <c r="G53" s="2"/>
      <c r="H53" s="2"/>
      <c r="I53" s="2"/>
      <c r="J53" s="2"/>
      <c r="K53" s="2"/>
      <c r="L53" s="2">
        <v>8</v>
      </c>
      <c r="M53" s="2"/>
      <c r="N53" s="2"/>
      <c r="O53" s="2">
        <v>8</v>
      </c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x14ac:dyDescent="0.35">
      <c r="A54"/>
      <c r="B54"/>
      <c r="C54"/>
      <c r="D54" t="s">
        <v>122</v>
      </c>
      <c r="E54" t="s">
        <v>510</v>
      </c>
      <c r="F54" t="s">
        <v>299</v>
      </c>
      <c r="G54" s="2"/>
      <c r="H54" s="2"/>
      <c r="I54" s="2"/>
      <c r="J54" s="2"/>
      <c r="K54" s="2"/>
      <c r="L54" s="2">
        <v>6</v>
      </c>
      <c r="M54" s="2"/>
      <c r="N54" s="2"/>
      <c r="O54" s="2">
        <v>6</v>
      </c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x14ac:dyDescent="0.35">
      <c r="A55"/>
      <c r="B55"/>
      <c r="C55"/>
      <c r="D55" t="s">
        <v>205</v>
      </c>
      <c r="E55" t="s">
        <v>204</v>
      </c>
      <c r="F55" t="s">
        <v>299</v>
      </c>
      <c r="G55" s="2"/>
      <c r="H55" s="2"/>
      <c r="I55" s="2"/>
      <c r="J55" s="2"/>
      <c r="K55" s="2"/>
      <c r="L55" s="2">
        <v>3</v>
      </c>
      <c r="M55" s="2"/>
      <c r="N55" s="2"/>
      <c r="O55" s="2">
        <v>3</v>
      </c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x14ac:dyDescent="0.35">
      <c r="A56"/>
      <c r="B56"/>
      <c r="C56"/>
      <c r="D56"/>
      <c r="E56"/>
      <c r="F56"/>
      <c r="G56" s="2"/>
      <c r="H56" s="2"/>
      <c r="I56" s="2"/>
      <c r="J56" s="2"/>
      <c r="K56" s="2"/>
      <c r="L56" s="2"/>
      <c r="M56" s="2"/>
      <c r="N56" s="2"/>
      <c r="O56" s="2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x14ac:dyDescent="0.35">
      <c r="A57"/>
      <c r="B57"/>
      <c r="C57" t="s">
        <v>467</v>
      </c>
      <c r="D57" t="s">
        <v>404</v>
      </c>
      <c r="E57" t="s">
        <v>403</v>
      </c>
      <c r="F57" t="s">
        <v>299</v>
      </c>
      <c r="G57" s="2">
        <v>10</v>
      </c>
      <c r="H57" s="2"/>
      <c r="I57" s="2"/>
      <c r="J57" s="2"/>
      <c r="K57" s="2"/>
      <c r="L57" s="2"/>
      <c r="M57" s="2"/>
      <c r="N57" s="2"/>
      <c r="O57" s="2">
        <v>10</v>
      </c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x14ac:dyDescent="0.35">
      <c r="A58"/>
      <c r="B58"/>
      <c r="C58"/>
      <c r="D58" t="s">
        <v>412</v>
      </c>
      <c r="E58" t="s">
        <v>411</v>
      </c>
      <c r="F58" t="s">
        <v>299</v>
      </c>
      <c r="G58" s="2">
        <v>9</v>
      </c>
      <c r="H58" s="2"/>
      <c r="I58" s="2"/>
      <c r="J58" s="2"/>
      <c r="K58" s="2"/>
      <c r="L58" s="2"/>
      <c r="M58" s="2"/>
      <c r="N58" s="2"/>
      <c r="O58" s="2">
        <v>9</v>
      </c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x14ac:dyDescent="0.35">
      <c r="A59"/>
      <c r="B59"/>
      <c r="C59"/>
      <c r="D59" t="s">
        <v>414</v>
      </c>
      <c r="E59" t="s">
        <v>413</v>
      </c>
      <c r="F59" t="s">
        <v>299</v>
      </c>
      <c r="G59" s="2"/>
      <c r="H59" s="2"/>
      <c r="I59" s="2"/>
      <c r="J59" s="2"/>
      <c r="K59" s="2"/>
      <c r="L59" s="2">
        <v>4</v>
      </c>
      <c r="M59" s="2"/>
      <c r="N59" s="2"/>
      <c r="O59" s="2">
        <v>4</v>
      </c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x14ac:dyDescent="0.35">
      <c r="A60"/>
      <c r="B60"/>
      <c r="C60"/>
      <c r="D60"/>
      <c r="E60"/>
      <c r="F60"/>
      <c r="G60" s="2"/>
      <c r="H60" s="2"/>
      <c r="I60" s="2"/>
      <c r="J60" s="2"/>
      <c r="K60" s="2"/>
      <c r="L60" s="2"/>
      <c r="M60" s="2"/>
      <c r="N60" s="2"/>
      <c r="O60" s="2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x14ac:dyDescent="0.35">
      <c r="A61"/>
      <c r="B61" t="s">
        <v>337</v>
      </c>
      <c r="C61" t="s">
        <v>468</v>
      </c>
      <c r="D61" t="s">
        <v>8</v>
      </c>
      <c r="E61" t="s">
        <v>107</v>
      </c>
      <c r="F61" t="s">
        <v>297</v>
      </c>
      <c r="G61" s="2"/>
      <c r="H61" s="2"/>
      <c r="I61" s="2"/>
      <c r="J61" s="2">
        <v>8</v>
      </c>
      <c r="K61" s="2"/>
      <c r="L61" s="2"/>
      <c r="M61" s="2"/>
      <c r="N61" s="2"/>
      <c r="O61" s="2">
        <v>8</v>
      </c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x14ac:dyDescent="0.35">
      <c r="A62"/>
      <c r="B62"/>
      <c r="C62"/>
      <c r="D62" t="s">
        <v>488</v>
      </c>
      <c r="E62" t="s">
        <v>103</v>
      </c>
      <c r="F62" t="s">
        <v>299</v>
      </c>
      <c r="G62" s="2"/>
      <c r="H62" s="2"/>
      <c r="I62" s="2"/>
      <c r="J62" s="2">
        <v>7</v>
      </c>
      <c r="K62" s="2"/>
      <c r="L62" s="2"/>
      <c r="M62" s="2"/>
      <c r="N62" s="2"/>
      <c r="O62" s="2">
        <v>7</v>
      </c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x14ac:dyDescent="0.35">
      <c r="A63"/>
      <c r="B63"/>
      <c r="C63"/>
      <c r="D63" t="s">
        <v>489</v>
      </c>
      <c r="E63" t="s">
        <v>490</v>
      </c>
      <c r="F63" t="s">
        <v>299</v>
      </c>
      <c r="G63" s="2"/>
      <c r="H63" s="2"/>
      <c r="I63" s="2"/>
      <c r="J63" s="2">
        <v>5</v>
      </c>
      <c r="K63" s="2"/>
      <c r="L63" s="2"/>
      <c r="M63" s="2"/>
      <c r="N63" s="2"/>
      <c r="O63" s="2">
        <v>5</v>
      </c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x14ac:dyDescent="0.35">
      <c r="A64"/>
      <c r="B64"/>
      <c r="C64"/>
      <c r="D64" t="s">
        <v>494</v>
      </c>
      <c r="E64" t="s">
        <v>495</v>
      </c>
      <c r="F64" t="s">
        <v>298</v>
      </c>
      <c r="G64" s="2"/>
      <c r="H64" s="2"/>
      <c r="I64" s="2"/>
      <c r="J64" s="2">
        <v>4</v>
      </c>
      <c r="K64" s="2"/>
      <c r="L64" s="2"/>
      <c r="M64" s="2"/>
      <c r="N64" s="2"/>
      <c r="O64" s="2">
        <v>4</v>
      </c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x14ac:dyDescent="0.35">
      <c r="A65"/>
      <c r="B65"/>
      <c r="C65"/>
      <c r="D65" t="s">
        <v>263</v>
      </c>
      <c r="E65" t="s">
        <v>493</v>
      </c>
      <c r="F65" t="s">
        <v>299</v>
      </c>
      <c r="G65" s="2"/>
      <c r="H65" s="2"/>
      <c r="I65" s="2"/>
      <c r="J65" s="2">
        <v>4</v>
      </c>
      <c r="K65" s="2"/>
      <c r="L65" s="2"/>
      <c r="M65" s="2"/>
      <c r="N65" s="2"/>
      <c r="O65" s="2">
        <v>4</v>
      </c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x14ac:dyDescent="0.35">
      <c r="A66"/>
      <c r="B66"/>
      <c r="C66"/>
      <c r="D66" t="s">
        <v>252</v>
      </c>
      <c r="E66" t="s">
        <v>496</v>
      </c>
      <c r="F66" t="s">
        <v>299</v>
      </c>
      <c r="G66" s="2"/>
      <c r="H66" s="2"/>
      <c r="I66" s="2"/>
      <c r="J66" s="2">
        <v>4</v>
      </c>
      <c r="K66" s="2"/>
      <c r="L66" s="2"/>
      <c r="M66" s="2"/>
      <c r="N66" s="2"/>
      <c r="O66" s="2">
        <v>4</v>
      </c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x14ac:dyDescent="0.35">
      <c r="A67"/>
      <c r="B67"/>
      <c r="C67"/>
      <c r="D67"/>
      <c r="E67"/>
      <c r="F67"/>
      <c r="G67" s="2"/>
      <c r="H67" s="2"/>
      <c r="I67" s="2"/>
      <c r="J67" s="2"/>
      <c r="K67" s="2"/>
      <c r="L67" s="2"/>
      <c r="M67" s="2"/>
      <c r="N67" s="2"/>
      <c r="O67" s="2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x14ac:dyDescent="0.35">
      <c r="A68"/>
      <c r="B68"/>
      <c r="C68" t="s">
        <v>467</v>
      </c>
      <c r="D68" t="s">
        <v>501</v>
      </c>
      <c r="E68" t="s">
        <v>487</v>
      </c>
      <c r="F68" t="s">
        <v>299</v>
      </c>
      <c r="G68" s="2"/>
      <c r="H68" s="2"/>
      <c r="I68" s="2"/>
      <c r="J68" s="2">
        <v>10</v>
      </c>
      <c r="K68" s="2"/>
      <c r="L68" s="2"/>
      <c r="M68" s="2"/>
      <c r="N68" s="2"/>
      <c r="O68" s="2">
        <v>10</v>
      </c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x14ac:dyDescent="0.35">
      <c r="A69"/>
      <c r="B69"/>
      <c r="C69"/>
      <c r="D69" t="s">
        <v>491</v>
      </c>
      <c r="E69" t="s">
        <v>492</v>
      </c>
      <c r="F69" t="s">
        <v>298</v>
      </c>
      <c r="G69" s="2"/>
      <c r="H69" s="2"/>
      <c r="I69" s="2"/>
      <c r="J69" s="2">
        <v>4</v>
      </c>
      <c r="K69" s="2"/>
      <c r="L69" s="2"/>
      <c r="M69" s="2"/>
      <c r="N69" s="2"/>
      <c r="O69" s="2">
        <v>4</v>
      </c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x14ac:dyDescent="0.35">
      <c r="A70"/>
      <c r="B70"/>
      <c r="C70"/>
      <c r="D70" t="s">
        <v>385</v>
      </c>
      <c r="E70" t="s">
        <v>492</v>
      </c>
      <c r="F70" t="s">
        <v>298</v>
      </c>
      <c r="G70" s="2"/>
      <c r="H70" s="2"/>
      <c r="I70" s="2"/>
      <c r="J70" s="2">
        <v>4</v>
      </c>
      <c r="K70" s="2"/>
      <c r="L70" s="2"/>
      <c r="M70" s="2"/>
      <c r="N70" s="2"/>
      <c r="O70" s="2">
        <v>4</v>
      </c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x14ac:dyDescent="0.35">
      <c r="A71"/>
      <c r="B71"/>
      <c r="C71"/>
      <c r="D71"/>
      <c r="E71"/>
      <c r="F71"/>
      <c r="G71" s="2"/>
      <c r="H71" s="2"/>
      <c r="I71" s="2"/>
      <c r="J71" s="2"/>
      <c r="K71" s="2"/>
      <c r="L71" s="2"/>
      <c r="M71" s="2"/>
      <c r="N71" s="2"/>
      <c r="O71" s="2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x14ac:dyDescent="0.35">
      <c r="A72"/>
      <c r="B72" t="s">
        <v>331</v>
      </c>
      <c r="C72" t="s">
        <v>468</v>
      </c>
      <c r="D72" t="s">
        <v>13</v>
      </c>
      <c r="E72" t="s">
        <v>251</v>
      </c>
      <c r="F72" t="s">
        <v>297</v>
      </c>
      <c r="G72" s="2"/>
      <c r="H72" s="2"/>
      <c r="I72" s="2"/>
      <c r="J72" s="2">
        <v>11</v>
      </c>
      <c r="K72" s="2"/>
      <c r="L72" s="2"/>
      <c r="M72" s="2"/>
      <c r="N72" s="2"/>
      <c r="O72" s="2">
        <v>11</v>
      </c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x14ac:dyDescent="0.35">
      <c r="A73"/>
      <c r="B73"/>
      <c r="C73"/>
      <c r="D73" t="s">
        <v>15</v>
      </c>
      <c r="E73" t="s">
        <v>251</v>
      </c>
      <c r="F73" t="s">
        <v>297</v>
      </c>
      <c r="G73" s="2"/>
      <c r="H73" s="2"/>
      <c r="I73" s="2"/>
      <c r="J73" s="2">
        <v>10</v>
      </c>
      <c r="K73" s="2"/>
      <c r="L73" s="2"/>
      <c r="M73" s="2"/>
      <c r="N73" s="2"/>
      <c r="O73" s="2">
        <v>10</v>
      </c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x14ac:dyDescent="0.35">
      <c r="A74"/>
      <c r="B74"/>
      <c r="C74"/>
      <c r="D74" t="s">
        <v>271</v>
      </c>
      <c r="E74" t="s">
        <v>270</v>
      </c>
      <c r="F74" t="s">
        <v>298</v>
      </c>
      <c r="G74" s="2"/>
      <c r="H74" s="2"/>
      <c r="I74" s="2"/>
      <c r="J74" s="2">
        <v>10</v>
      </c>
      <c r="K74" s="2"/>
      <c r="L74" s="2"/>
      <c r="M74" s="2"/>
      <c r="N74" s="2"/>
      <c r="O74" s="2">
        <v>10</v>
      </c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x14ac:dyDescent="0.35">
      <c r="A75"/>
      <c r="B75"/>
      <c r="C75"/>
      <c r="D75" t="s">
        <v>275</v>
      </c>
      <c r="E75" t="s">
        <v>274</v>
      </c>
      <c r="F75" t="s">
        <v>297</v>
      </c>
      <c r="G75" s="2"/>
      <c r="H75" s="2"/>
      <c r="I75" s="2"/>
      <c r="J75" s="2">
        <v>8</v>
      </c>
      <c r="K75" s="2"/>
      <c r="L75" s="2"/>
      <c r="M75" s="2"/>
      <c r="N75" s="2"/>
      <c r="O75" s="2">
        <v>8</v>
      </c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x14ac:dyDescent="0.35">
      <c r="A76"/>
      <c r="B76"/>
      <c r="C76"/>
      <c r="D76" t="s">
        <v>34</v>
      </c>
      <c r="E76" t="s">
        <v>117</v>
      </c>
      <c r="F76" t="s">
        <v>297</v>
      </c>
      <c r="G76" s="2"/>
      <c r="H76" s="2"/>
      <c r="I76" s="2"/>
      <c r="J76" s="2">
        <v>7</v>
      </c>
      <c r="K76" s="2"/>
      <c r="L76" s="2"/>
      <c r="M76" s="2"/>
      <c r="N76" s="2"/>
      <c r="O76" s="2">
        <v>7</v>
      </c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x14ac:dyDescent="0.35">
      <c r="A77"/>
      <c r="B77"/>
      <c r="C77"/>
      <c r="D77" t="s">
        <v>503</v>
      </c>
      <c r="E77" t="s">
        <v>502</v>
      </c>
      <c r="F77" t="s">
        <v>299</v>
      </c>
      <c r="G77" s="2"/>
      <c r="H77" s="2"/>
      <c r="I77" s="2"/>
      <c r="J77" s="2">
        <v>6</v>
      </c>
      <c r="K77" s="2"/>
      <c r="L77" s="2"/>
      <c r="M77" s="2"/>
      <c r="N77" s="2"/>
      <c r="O77" s="2">
        <v>6</v>
      </c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x14ac:dyDescent="0.35">
      <c r="A78"/>
      <c r="B78"/>
      <c r="C78"/>
      <c r="D78"/>
      <c r="E78"/>
      <c r="F78"/>
      <c r="G78" s="2"/>
      <c r="H78" s="2"/>
      <c r="I78" s="2"/>
      <c r="J78" s="2"/>
      <c r="K78" s="2"/>
      <c r="L78" s="2"/>
      <c r="M78" s="2"/>
      <c r="N78" s="2"/>
      <c r="O78" s="2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x14ac:dyDescent="0.35">
      <c r="A79"/>
      <c r="B79"/>
      <c r="C79" t="s">
        <v>467</v>
      </c>
      <c r="D79" t="s">
        <v>501</v>
      </c>
      <c r="E79" t="s">
        <v>487</v>
      </c>
      <c r="F79" t="s">
        <v>299</v>
      </c>
      <c r="G79" s="2"/>
      <c r="H79" s="2"/>
      <c r="I79" s="2"/>
      <c r="J79" s="2">
        <v>7</v>
      </c>
      <c r="K79" s="2"/>
      <c r="L79" s="2"/>
      <c r="M79" s="2"/>
      <c r="N79" s="2"/>
      <c r="O79" s="2">
        <v>7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x14ac:dyDescent="0.35">
      <c r="A80"/>
      <c r="B80"/>
      <c r="C80"/>
      <c r="D80"/>
      <c r="E80"/>
      <c r="F80"/>
      <c r="G80" s="2"/>
      <c r="H80" s="2"/>
      <c r="I80" s="2"/>
      <c r="J80" s="2"/>
      <c r="K80" s="2"/>
      <c r="L80" s="2"/>
      <c r="M80" s="2"/>
      <c r="N80" s="2"/>
      <c r="O80" s="2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x14ac:dyDescent="0.35">
      <c r="A81"/>
      <c r="B81" t="s">
        <v>318</v>
      </c>
      <c r="C81" t="s">
        <v>468</v>
      </c>
      <c r="D81" t="s">
        <v>101</v>
      </c>
      <c r="E81" t="s">
        <v>100</v>
      </c>
      <c r="F81" t="s">
        <v>300</v>
      </c>
      <c r="G81" s="2"/>
      <c r="H81" s="2"/>
      <c r="I81" s="2">
        <v>10</v>
      </c>
      <c r="J81" s="2"/>
      <c r="K81" s="2">
        <v>10</v>
      </c>
      <c r="L81" s="2"/>
      <c r="M81" s="2"/>
      <c r="N81" s="2">
        <v>12</v>
      </c>
      <c r="O81" s="2">
        <v>32</v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x14ac:dyDescent="0.35">
      <c r="A82"/>
      <c r="B82"/>
      <c r="C82"/>
      <c r="D82" t="s">
        <v>78</v>
      </c>
      <c r="E82" t="s">
        <v>77</v>
      </c>
      <c r="F82" t="s">
        <v>299</v>
      </c>
      <c r="G82" s="2"/>
      <c r="H82" s="2"/>
      <c r="I82" s="2">
        <v>8</v>
      </c>
      <c r="J82" s="2"/>
      <c r="K82" s="2">
        <v>9</v>
      </c>
      <c r="L82" s="2"/>
      <c r="M82" s="2"/>
      <c r="N82" s="2">
        <v>10</v>
      </c>
      <c r="O82" s="2">
        <v>27</v>
      </c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x14ac:dyDescent="0.35">
      <c r="A83"/>
      <c r="B83"/>
      <c r="C83"/>
      <c r="D83" t="s">
        <v>96</v>
      </c>
      <c r="E83" t="s">
        <v>95</v>
      </c>
      <c r="F83" t="s">
        <v>299</v>
      </c>
      <c r="G83" s="2"/>
      <c r="H83" s="2"/>
      <c r="I83" s="2">
        <v>8</v>
      </c>
      <c r="J83" s="2"/>
      <c r="K83" s="2">
        <v>8</v>
      </c>
      <c r="L83" s="2"/>
      <c r="M83" s="2"/>
      <c r="N83" s="2">
        <v>11</v>
      </c>
      <c r="O83" s="2">
        <v>27</v>
      </c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x14ac:dyDescent="0.35">
      <c r="A84"/>
      <c r="B84"/>
      <c r="C84"/>
      <c r="D84" t="s">
        <v>42</v>
      </c>
      <c r="E84" t="s">
        <v>41</v>
      </c>
      <c r="F84" t="s">
        <v>298</v>
      </c>
      <c r="G84" s="2"/>
      <c r="H84" s="2"/>
      <c r="I84" s="2">
        <v>4</v>
      </c>
      <c r="J84" s="2"/>
      <c r="K84" s="2">
        <v>8</v>
      </c>
      <c r="L84" s="2"/>
      <c r="M84" s="2"/>
      <c r="N84" s="2">
        <v>8</v>
      </c>
      <c r="O84" s="2">
        <v>20</v>
      </c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x14ac:dyDescent="0.35">
      <c r="A85"/>
      <c r="B85"/>
      <c r="C85"/>
      <c r="D85" t="s">
        <v>108</v>
      </c>
      <c r="E85" t="s">
        <v>107</v>
      </c>
      <c r="F85" t="s">
        <v>297</v>
      </c>
      <c r="G85" s="2"/>
      <c r="H85" s="2"/>
      <c r="I85" s="2">
        <v>9</v>
      </c>
      <c r="J85" s="2"/>
      <c r="K85" s="2"/>
      <c r="L85" s="2"/>
      <c r="M85" s="2"/>
      <c r="N85" s="2">
        <v>10</v>
      </c>
      <c r="O85" s="2">
        <v>19</v>
      </c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x14ac:dyDescent="0.35">
      <c r="A86"/>
      <c r="B86"/>
      <c r="C86"/>
      <c r="D86" t="s">
        <v>81</v>
      </c>
      <c r="E86" t="s">
        <v>80</v>
      </c>
      <c r="F86" t="s">
        <v>299</v>
      </c>
      <c r="G86" s="2"/>
      <c r="H86" s="2"/>
      <c r="I86" s="2">
        <v>6</v>
      </c>
      <c r="J86" s="2"/>
      <c r="K86" s="2"/>
      <c r="L86" s="2"/>
      <c r="M86" s="2"/>
      <c r="N86" s="2"/>
      <c r="O86" s="2">
        <v>6</v>
      </c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x14ac:dyDescent="0.35">
      <c r="A87"/>
      <c r="B87"/>
      <c r="C87"/>
      <c r="D87"/>
      <c r="E87"/>
      <c r="F87"/>
      <c r="G87" s="2"/>
      <c r="H87" s="2"/>
      <c r="I87" s="2"/>
      <c r="J87" s="2"/>
      <c r="K87" s="2"/>
      <c r="L87" s="2"/>
      <c r="M87" s="2"/>
      <c r="N87" s="2"/>
      <c r="O87" s="2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x14ac:dyDescent="0.35">
      <c r="A88"/>
      <c r="B88"/>
      <c r="C88" t="s">
        <v>467</v>
      </c>
      <c r="D88" t="s">
        <v>102</v>
      </c>
      <c r="E88" t="s">
        <v>100</v>
      </c>
      <c r="F88" t="s">
        <v>300</v>
      </c>
      <c r="G88" s="2"/>
      <c r="H88" s="2"/>
      <c r="I88" s="2">
        <v>5</v>
      </c>
      <c r="J88" s="2"/>
      <c r="K88" s="2">
        <v>10</v>
      </c>
      <c r="L88" s="2"/>
      <c r="M88" s="2"/>
      <c r="N88" s="2">
        <v>12</v>
      </c>
      <c r="O88" s="2">
        <v>27</v>
      </c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x14ac:dyDescent="0.35">
      <c r="A89"/>
      <c r="B89"/>
      <c r="C89"/>
      <c r="D89" t="s">
        <v>404</v>
      </c>
      <c r="E89" t="s">
        <v>403</v>
      </c>
      <c r="F89" t="s">
        <v>299</v>
      </c>
      <c r="G89" s="2"/>
      <c r="H89" s="2"/>
      <c r="I89" s="2"/>
      <c r="J89" s="2"/>
      <c r="K89" s="2">
        <v>9</v>
      </c>
      <c r="L89" s="2"/>
      <c r="M89" s="2"/>
      <c r="N89" s="2">
        <v>11</v>
      </c>
      <c r="O89" s="2">
        <v>20</v>
      </c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x14ac:dyDescent="0.35">
      <c r="A90"/>
      <c r="B90"/>
      <c r="C90"/>
      <c r="D90" t="s">
        <v>94</v>
      </c>
      <c r="E90" t="s">
        <v>48</v>
      </c>
      <c r="F90" t="s">
        <v>297</v>
      </c>
      <c r="G90" s="2"/>
      <c r="H90" s="2"/>
      <c r="I90" s="2"/>
      <c r="J90" s="2"/>
      <c r="K90" s="2">
        <v>8</v>
      </c>
      <c r="L90" s="2"/>
      <c r="M90" s="2"/>
      <c r="N90" s="2">
        <v>10</v>
      </c>
      <c r="O90" s="2">
        <v>18</v>
      </c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x14ac:dyDescent="0.35">
      <c r="A91"/>
      <c r="B91"/>
      <c r="C91"/>
      <c r="D91"/>
      <c r="E91"/>
      <c r="F91"/>
      <c r="G91" s="2"/>
      <c r="H91" s="2"/>
      <c r="I91" s="2"/>
      <c r="J91" s="2"/>
      <c r="K91" s="2"/>
      <c r="L91" s="2"/>
      <c r="M91" s="2"/>
      <c r="N91" s="2"/>
      <c r="O91" s="2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</sheetData>
  <pageMargins left="0.7" right="0.7" top="0.75" bottom="0.75" header="0.3" footer="0.3"/>
  <pageSetup paperSize="9" orientation="portrait" r:id="rId2"/>
  <webPublishItems count="1">
    <webPublishItem id="17010" divId="FSARankings2018_17010" sourceType="sheet" destinationFile="C:\Users\rober\Google Drive\FENCING SA\BellePoule\FSARankings2018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80292-4DED-438E-9D2B-8DB7D3C9A99C}">
  <dimension ref="A1:Z143"/>
  <sheetViews>
    <sheetView zoomScale="90" zoomScaleNormal="90" workbookViewId="0">
      <selection activeCell="A2" sqref="A2"/>
    </sheetView>
  </sheetViews>
  <sheetFormatPr defaultColWidth="8.7265625" defaultRowHeight="14.5" x14ac:dyDescent="0.35"/>
  <cols>
    <col min="1" max="1" width="12.6328125" style="9" bestFit="1" customWidth="1"/>
    <col min="2" max="2" width="10.90625" style="9" bestFit="1" customWidth="1"/>
    <col min="3" max="3" width="9.7265625" style="9" bestFit="1" customWidth="1"/>
    <col min="4" max="4" width="12" style="9" bestFit="1" customWidth="1"/>
    <col min="5" max="5" width="14.453125" style="9" bestFit="1" customWidth="1"/>
    <col min="6" max="6" width="7.26953125" style="9" bestFit="1" customWidth="1"/>
    <col min="7" max="7" width="15.81640625" style="9" bestFit="1" customWidth="1"/>
    <col min="8" max="8" width="10.81640625" style="9" bestFit="1" customWidth="1"/>
    <col min="9" max="9" width="9.81640625" style="9" bestFit="1" customWidth="1"/>
    <col min="10" max="10" width="20.453125" style="9" bestFit="1" customWidth="1"/>
    <col min="11" max="11" width="9.81640625" style="10" bestFit="1" customWidth="1"/>
    <col min="12" max="12" width="10.81640625" style="9" bestFit="1" customWidth="1"/>
    <col min="13" max="13" width="14.08984375" style="9" bestFit="1" customWidth="1"/>
    <col min="14" max="14" width="10.81640625" style="9" bestFit="1" customWidth="1"/>
    <col min="15" max="15" width="17.90625" style="9" bestFit="1" customWidth="1"/>
    <col min="16" max="16" width="11" style="9" bestFit="1" customWidth="1"/>
    <col min="17" max="19" width="10.81640625" style="9" bestFit="1" customWidth="1"/>
    <col min="20" max="22" width="18.1796875" style="9" bestFit="1" customWidth="1"/>
    <col min="23" max="24" width="10.81640625" style="9" bestFit="1" customWidth="1"/>
    <col min="25" max="25" width="9.81640625" style="9" bestFit="1" customWidth="1"/>
    <col min="26" max="26" width="11" style="9" bestFit="1" customWidth="1"/>
    <col min="27" max="16384" width="8.7265625" style="9"/>
  </cols>
  <sheetData>
    <row r="1" spans="1:26" ht="36" x14ac:dyDescent="0.8">
      <c r="A1" s="18" t="s">
        <v>458</v>
      </c>
    </row>
    <row r="2" spans="1:26" x14ac:dyDescent="0.35">
      <c r="A2"/>
      <c r="B2"/>
    </row>
    <row r="4" spans="1:26" hidden="1" x14ac:dyDescent="0.35">
      <c r="A4" s="4" t="s">
        <v>382</v>
      </c>
      <c r="B4"/>
      <c r="C4"/>
      <c r="D4"/>
      <c r="E4"/>
      <c r="F4"/>
      <c r="G4" s="4" t="s">
        <v>384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22" customFormat="1" x14ac:dyDescent="0.35">
      <c r="A5"/>
      <c r="B5"/>
      <c r="C5"/>
      <c r="D5"/>
      <c r="E5"/>
      <c r="F5"/>
      <c r="G5" s="23">
        <v>43142</v>
      </c>
      <c r="H5" s="23">
        <v>43156</v>
      </c>
      <c r="I5" s="23">
        <v>43163</v>
      </c>
      <c r="J5" s="23">
        <v>43184</v>
      </c>
      <c r="K5" s="23">
        <v>43198</v>
      </c>
      <c r="L5" s="1">
        <v>43240</v>
      </c>
      <c r="M5" s="1">
        <v>43247</v>
      </c>
      <c r="N5" s="1">
        <v>43247</v>
      </c>
      <c r="O5" s="1">
        <v>43247</v>
      </c>
      <c r="P5" t="s">
        <v>381</v>
      </c>
      <c r="Q5"/>
      <c r="R5"/>
      <c r="S5"/>
      <c r="T5"/>
      <c r="U5"/>
      <c r="V5"/>
      <c r="W5"/>
      <c r="X5"/>
      <c r="Y5"/>
      <c r="Z5"/>
    </row>
    <row r="6" spans="1:26" x14ac:dyDescent="0.35">
      <c r="A6" s="4" t="s">
        <v>17</v>
      </c>
      <c r="B6" s="4" t="s">
        <v>460</v>
      </c>
      <c r="C6" s="4" t="s">
        <v>10</v>
      </c>
      <c r="D6" s="4" t="s">
        <v>12</v>
      </c>
      <c r="E6" s="4" t="s">
        <v>11</v>
      </c>
      <c r="F6" s="4" t="s">
        <v>37</v>
      </c>
      <c r="G6" s="24" t="s">
        <v>479</v>
      </c>
      <c r="H6" s="24" t="s">
        <v>479</v>
      </c>
      <c r="I6" s="24" t="s">
        <v>479</v>
      </c>
      <c r="J6" s="21" t="s">
        <v>481</v>
      </c>
      <c r="K6" s="21" t="s">
        <v>479</v>
      </c>
      <c r="L6" t="s">
        <v>479</v>
      </c>
      <c r="M6" s="21" t="s">
        <v>475</v>
      </c>
      <c r="N6" s="21" t="s">
        <v>479</v>
      </c>
      <c r="O6" t="s">
        <v>515</v>
      </c>
      <c r="P6"/>
      <c r="Q6"/>
      <c r="R6"/>
      <c r="S6"/>
      <c r="T6"/>
      <c r="U6"/>
      <c r="V6"/>
      <c r="W6"/>
      <c r="X6"/>
      <c r="Y6"/>
      <c r="Z6"/>
    </row>
    <row r="7" spans="1:26" x14ac:dyDescent="0.35">
      <c r="A7" t="s">
        <v>314</v>
      </c>
      <c r="B7" t="s">
        <v>464</v>
      </c>
      <c r="C7" t="s">
        <v>468</v>
      </c>
      <c r="D7" t="s">
        <v>238</v>
      </c>
      <c r="E7" t="s">
        <v>237</v>
      </c>
      <c r="F7" t="s">
        <v>299</v>
      </c>
      <c r="G7" s="2">
        <v>10</v>
      </c>
      <c r="H7" s="2"/>
      <c r="I7" s="2"/>
      <c r="J7" s="2"/>
      <c r="K7" s="2"/>
      <c r="L7" s="2"/>
      <c r="M7" s="2"/>
      <c r="N7" s="2"/>
      <c r="O7" s="2"/>
      <c r="P7" s="2">
        <v>10</v>
      </c>
      <c r="Q7"/>
      <c r="R7"/>
      <c r="S7"/>
      <c r="T7"/>
      <c r="U7"/>
      <c r="V7"/>
      <c r="W7"/>
      <c r="X7"/>
      <c r="Y7"/>
      <c r="Z7"/>
    </row>
    <row r="8" spans="1:26" x14ac:dyDescent="0.35">
      <c r="A8"/>
      <c r="B8"/>
      <c r="C8"/>
      <c r="D8" t="s">
        <v>227</v>
      </c>
      <c r="E8" t="s">
        <v>226</v>
      </c>
      <c r="F8" t="s">
        <v>299</v>
      </c>
      <c r="G8" s="2">
        <v>9</v>
      </c>
      <c r="H8" s="2"/>
      <c r="I8" s="2"/>
      <c r="J8" s="2"/>
      <c r="K8" s="2"/>
      <c r="L8" s="2"/>
      <c r="M8" s="2"/>
      <c r="N8" s="2"/>
      <c r="O8" s="2"/>
      <c r="P8" s="2">
        <v>9</v>
      </c>
      <c r="Q8"/>
      <c r="R8"/>
      <c r="S8"/>
      <c r="T8"/>
      <c r="U8"/>
      <c r="V8"/>
      <c r="W8"/>
      <c r="X8"/>
      <c r="Y8"/>
      <c r="Z8"/>
    </row>
    <row r="9" spans="1:26" x14ac:dyDescent="0.35">
      <c r="A9"/>
      <c r="B9"/>
      <c r="C9"/>
      <c r="D9" t="s">
        <v>246</v>
      </c>
      <c r="E9" t="s">
        <v>245</v>
      </c>
      <c r="F9" t="s">
        <v>297</v>
      </c>
      <c r="G9" s="2">
        <v>8</v>
      </c>
      <c r="H9" s="2"/>
      <c r="I9" s="2"/>
      <c r="J9" s="2"/>
      <c r="K9" s="2"/>
      <c r="L9" s="2">
        <v>1</v>
      </c>
      <c r="M9" s="2"/>
      <c r="N9" s="2"/>
      <c r="O9" s="2"/>
      <c r="P9" s="2">
        <v>9</v>
      </c>
      <c r="Q9"/>
      <c r="R9"/>
      <c r="S9"/>
      <c r="T9"/>
      <c r="U9"/>
      <c r="V9"/>
      <c r="W9"/>
      <c r="X9"/>
      <c r="Y9"/>
      <c r="Z9"/>
    </row>
    <row r="10" spans="1:26" x14ac:dyDescent="0.35">
      <c r="A10"/>
      <c r="B10"/>
      <c r="C10"/>
      <c r="D10"/>
      <c r="E10"/>
      <c r="F10"/>
      <c r="G10" s="2"/>
      <c r="H10" s="2"/>
      <c r="I10" s="2"/>
      <c r="J10" s="2"/>
      <c r="K10" s="2"/>
      <c r="L10" s="2"/>
      <c r="M10" s="2"/>
      <c r="N10" s="2"/>
      <c r="O10" s="2"/>
      <c r="P10" s="2"/>
      <c r="Q10"/>
      <c r="R10"/>
      <c r="S10"/>
      <c r="T10"/>
      <c r="U10"/>
      <c r="V10"/>
      <c r="W10"/>
      <c r="X10"/>
      <c r="Y10"/>
      <c r="Z10"/>
    </row>
    <row r="11" spans="1:26" x14ac:dyDescent="0.35">
      <c r="A11"/>
      <c r="B11" t="s">
        <v>465</v>
      </c>
      <c r="C11" t="s">
        <v>468</v>
      </c>
      <c r="D11" t="s">
        <v>244</v>
      </c>
      <c r="E11" t="s">
        <v>243</v>
      </c>
      <c r="F11" t="s">
        <v>299</v>
      </c>
      <c r="G11" s="2"/>
      <c r="H11" s="2">
        <v>1</v>
      </c>
      <c r="I11" s="2"/>
      <c r="J11" s="2"/>
      <c r="K11" s="2"/>
      <c r="L11" s="2"/>
      <c r="M11" s="2"/>
      <c r="N11" s="2"/>
      <c r="O11" s="2"/>
      <c r="P11" s="2">
        <v>1</v>
      </c>
      <c r="Q11"/>
      <c r="R11"/>
      <c r="S11"/>
      <c r="T11"/>
      <c r="U11"/>
      <c r="V11"/>
      <c r="W11"/>
      <c r="X11"/>
      <c r="Y11"/>
      <c r="Z11"/>
    </row>
    <row r="12" spans="1:26" x14ac:dyDescent="0.35">
      <c r="A12"/>
      <c r="B12"/>
      <c r="C12"/>
      <c r="D12"/>
      <c r="E12"/>
      <c r="F12"/>
      <c r="G12" s="2"/>
      <c r="H12" s="2"/>
      <c r="I12" s="2"/>
      <c r="J12" s="2"/>
      <c r="K12" s="2"/>
      <c r="L12" s="2"/>
      <c r="M12" s="2"/>
      <c r="N12" s="2"/>
      <c r="O12" s="2"/>
      <c r="P12" s="2"/>
      <c r="Q12"/>
      <c r="R12"/>
      <c r="S12"/>
      <c r="T12"/>
      <c r="U12"/>
      <c r="V12"/>
      <c r="W12"/>
      <c r="X12"/>
      <c r="Y12"/>
      <c r="Z12"/>
    </row>
    <row r="13" spans="1:26" x14ac:dyDescent="0.35">
      <c r="A13"/>
      <c r="B13" t="s">
        <v>461</v>
      </c>
      <c r="C13" t="s">
        <v>468</v>
      </c>
      <c r="D13" t="s">
        <v>192</v>
      </c>
      <c r="E13" t="s">
        <v>100</v>
      </c>
      <c r="F13" t="s">
        <v>300</v>
      </c>
      <c r="G13" s="2"/>
      <c r="H13" s="2"/>
      <c r="I13" s="2">
        <v>10</v>
      </c>
      <c r="J13" s="2"/>
      <c r="K13" s="2">
        <v>9</v>
      </c>
      <c r="L13" s="2"/>
      <c r="M13" s="2"/>
      <c r="N13" s="2"/>
      <c r="O13" s="2">
        <v>11</v>
      </c>
      <c r="P13" s="2">
        <v>30</v>
      </c>
      <c r="Q13"/>
      <c r="R13"/>
      <c r="S13"/>
      <c r="T13"/>
      <c r="U13"/>
      <c r="V13"/>
      <c r="W13"/>
      <c r="X13"/>
      <c r="Y13"/>
      <c r="Z13"/>
    </row>
    <row r="14" spans="1:26" x14ac:dyDescent="0.35">
      <c r="A14"/>
      <c r="B14"/>
      <c r="C14"/>
      <c r="D14" t="s">
        <v>227</v>
      </c>
      <c r="E14" t="s">
        <v>226</v>
      </c>
      <c r="F14" t="s">
        <v>299</v>
      </c>
      <c r="G14" s="2"/>
      <c r="H14" s="2"/>
      <c r="I14" s="2">
        <v>9</v>
      </c>
      <c r="J14" s="2"/>
      <c r="K14" s="2">
        <v>10</v>
      </c>
      <c r="L14" s="2"/>
      <c r="M14" s="2"/>
      <c r="N14" s="2"/>
      <c r="O14" s="2">
        <v>10</v>
      </c>
      <c r="P14" s="2">
        <v>29</v>
      </c>
      <c r="Q14"/>
      <c r="R14"/>
      <c r="S14"/>
      <c r="T14"/>
      <c r="U14"/>
      <c r="V14"/>
      <c r="W14"/>
      <c r="X14"/>
      <c r="Y14"/>
      <c r="Z14"/>
    </row>
    <row r="15" spans="1:26" x14ac:dyDescent="0.35">
      <c r="A15"/>
      <c r="B15"/>
      <c r="C15"/>
      <c r="D15" t="s">
        <v>238</v>
      </c>
      <c r="E15" t="s">
        <v>237</v>
      </c>
      <c r="F15" t="s">
        <v>299</v>
      </c>
      <c r="G15" s="2"/>
      <c r="H15" s="2"/>
      <c r="I15" s="2">
        <v>8</v>
      </c>
      <c r="J15" s="2"/>
      <c r="K15" s="2">
        <v>8</v>
      </c>
      <c r="L15" s="2"/>
      <c r="M15" s="2"/>
      <c r="N15" s="2"/>
      <c r="O15" s="2">
        <v>12</v>
      </c>
      <c r="P15" s="2">
        <v>28</v>
      </c>
      <c r="Q15"/>
      <c r="R15"/>
      <c r="S15"/>
      <c r="T15"/>
      <c r="U15"/>
      <c r="V15"/>
      <c r="W15"/>
      <c r="X15"/>
      <c r="Y15"/>
      <c r="Z15"/>
    </row>
    <row r="16" spans="1:26" x14ac:dyDescent="0.35">
      <c r="A16"/>
      <c r="B16"/>
      <c r="C16"/>
      <c r="D16" t="s">
        <v>34</v>
      </c>
      <c r="E16" t="s">
        <v>33</v>
      </c>
      <c r="F16" t="s">
        <v>299</v>
      </c>
      <c r="G16" s="2"/>
      <c r="H16" s="2"/>
      <c r="I16" s="2">
        <v>5</v>
      </c>
      <c r="J16" s="2"/>
      <c r="K16" s="2">
        <v>8</v>
      </c>
      <c r="L16" s="2"/>
      <c r="M16" s="2"/>
      <c r="N16" s="2"/>
      <c r="O16" s="2">
        <v>10</v>
      </c>
      <c r="P16" s="2">
        <v>23</v>
      </c>
      <c r="Q16"/>
      <c r="R16"/>
      <c r="S16"/>
      <c r="T16"/>
      <c r="U16"/>
      <c r="V16"/>
      <c r="W16"/>
      <c r="X16"/>
      <c r="Y16"/>
      <c r="Z16"/>
    </row>
    <row r="17" spans="1:26" x14ac:dyDescent="0.35">
      <c r="A17"/>
      <c r="B17"/>
      <c r="C17"/>
      <c r="D17" t="s">
        <v>144</v>
      </c>
      <c r="E17" t="s">
        <v>178</v>
      </c>
      <c r="F17" t="s">
        <v>299</v>
      </c>
      <c r="G17" s="2"/>
      <c r="H17" s="2"/>
      <c r="I17" s="2">
        <v>8</v>
      </c>
      <c r="J17" s="2"/>
      <c r="K17" s="2">
        <v>5</v>
      </c>
      <c r="L17" s="2"/>
      <c r="M17" s="2"/>
      <c r="N17" s="2"/>
      <c r="O17" s="2">
        <v>7</v>
      </c>
      <c r="P17" s="2">
        <v>20</v>
      </c>
      <c r="Q17"/>
      <c r="R17"/>
      <c r="S17"/>
      <c r="T17"/>
      <c r="U17"/>
      <c r="V17"/>
      <c r="W17"/>
      <c r="X17"/>
      <c r="Y17"/>
      <c r="Z17"/>
    </row>
    <row r="18" spans="1:26" x14ac:dyDescent="0.35">
      <c r="A18"/>
      <c r="B18"/>
      <c r="C18"/>
      <c r="D18" t="s">
        <v>39</v>
      </c>
      <c r="E18" t="s">
        <v>59</v>
      </c>
      <c r="F18" t="s">
        <v>301</v>
      </c>
      <c r="G18" s="2"/>
      <c r="H18" s="2"/>
      <c r="I18" s="2">
        <v>6</v>
      </c>
      <c r="J18" s="2"/>
      <c r="K18" s="2">
        <v>6</v>
      </c>
      <c r="L18" s="2"/>
      <c r="M18" s="2"/>
      <c r="N18" s="2"/>
      <c r="O18" s="2">
        <v>6</v>
      </c>
      <c r="P18" s="2">
        <v>18</v>
      </c>
      <c r="Q18"/>
      <c r="R18"/>
      <c r="S18"/>
      <c r="T18"/>
      <c r="U18"/>
      <c r="V18"/>
      <c r="W18"/>
      <c r="X18"/>
      <c r="Y18"/>
      <c r="Z18"/>
    </row>
    <row r="19" spans="1:26" x14ac:dyDescent="0.35">
      <c r="A19"/>
      <c r="B19"/>
      <c r="C19"/>
      <c r="D19" t="s">
        <v>91</v>
      </c>
      <c r="E19" t="s">
        <v>90</v>
      </c>
      <c r="F19" t="s">
        <v>297</v>
      </c>
      <c r="G19" s="2"/>
      <c r="H19" s="2"/>
      <c r="I19" s="2"/>
      <c r="J19" s="2"/>
      <c r="K19" s="2"/>
      <c r="L19" s="2"/>
      <c r="M19" s="2"/>
      <c r="N19" s="2"/>
      <c r="O19" s="2">
        <v>8</v>
      </c>
      <c r="P19" s="2">
        <v>8</v>
      </c>
      <c r="Q19"/>
      <c r="R19"/>
      <c r="S19"/>
      <c r="T19"/>
      <c r="U19"/>
      <c r="V19"/>
      <c r="W19"/>
      <c r="X19"/>
      <c r="Y19"/>
      <c r="Z19"/>
    </row>
    <row r="20" spans="1:26" x14ac:dyDescent="0.35">
      <c r="A20"/>
      <c r="B20"/>
      <c r="C20"/>
      <c r="D20" t="s">
        <v>228</v>
      </c>
      <c r="E20" t="s">
        <v>226</v>
      </c>
      <c r="F20" t="s">
        <v>299</v>
      </c>
      <c r="G20" s="2"/>
      <c r="H20" s="2"/>
      <c r="I20" s="2"/>
      <c r="J20" s="2"/>
      <c r="K20" s="2"/>
      <c r="L20" s="2"/>
      <c r="M20" s="2"/>
      <c r="N20" s="2"/>
      <c r="O20" s="2">
        <v>5</v>
      </c>
      <c r="P20" s="2">
        <v>5</v>
      </c>
      <c r="Q20"/>
      <c r="R20"/>
      <c r="S20"/>
      <c r="T20"/>
      <c r="U20"/>
      <c r="V20"/>
      <c r="W20"/>
      <c r="X20"/>
      <c r="Y20"/>
      <c r="Z20"/>
    </row>
    <row r="21" spans="1:26" x14ac:dyDescent="0.35">
      <c r="A21"/>
      <c r="B21"/>
      <c r="C21"/>
      <c r="D21" t="s">
        <v>246</v>
      </c>
      <c r="E21" t="s">
        <v>245</v>
      </c>
      <c r="F21" t="s">
        <v>297</v>
      </c>
      <c r="G21" s="2"/>
      <c r="H21" s="2"/>
      <c r="I21" s="2"/>
      <c r="J21" s="2"/>
      <c r="K21" s="2"/>
      <c r="L21" s="2"/>
      <c r="M21" s="2"/>
      <c r="N21" s="2"/>
      <c r="O21" s="2">
        <v>4</v>
      </c>
      <c r="P21" s="2">
        <v>4</v>
      </c>
      <c r="Q21"/>
      <c r="R21"/>
      <c r="S21"/>
      <c r="T21"/>
      <c r="U21"/>
      <c r="V21"/>
      <c r="W21"/>
      <c r="X21"/>
      <c r="Y21"/>
      <c r="Z21"/>
    </row>
    <row r="22" spans="1:26" x14ac:dyDescent="0.35">
      <c r="A22"/>
      <c r="B22"/>
      <c r="C22"/>
      <c r="D22" t="s">
        <v>166</v>
      </c>
      <c r="E22" t="s">
        <v>165</v>
      </c>
      <c r="F22" t="s">
        <v>299</v>
      </c>
      <c r="G22" s="2"/>
      <c r="H22" s="2"/>
      <c r="I22" s="2"/>
      <c r="J22" s="2"/>
      <c r="K22" s="2">
        <v>4</v>
      </c>
      <c r="L22" s="2"/>
      <c r="M22" s="2"/>
      <c r="N22" s="2"/>
      <c r="O22" s="2"/>
      <c r="P22" s="2">
        <v>4</v>
      </c>
      <c r="Q22"/>
      <c r="R22"/>
      <c r="S22"/>
      <c r="T22"/>
      <c r="U22"/>
      <c r="V22"/>
      <c r="W22"/>
      <c r="X22"/>
      <c r="Y22"/>
      <c r="Z22"/>
    </row>
    <row r="23" spans="1:26" x14ac:dyDescent="0.35">
      <c r="A23"/>
      <c r="B23"/>
      <c r="C23"/>
      <c r="D23" t="s">
        <v>203</v>
      </c>
      <c r="E23" t="s">
        <v>202</v>
      </c>
      <c r="F23" t="s">
        <v>298</v>
      </c>
      <c r="G23" s="2"/>
      <c r="H23" s="2"/>
      <c r="I23" s="2"/>
      <c r="J23" s="2"/>
      <c r="K23" s="2">
        <v>3</v>
      </c>
      <c r="L23" s="2"/>
      <c r="M23" s="2"/>
      <c r="N23" s="2"/>
      <c r="O23" s="2"/>
      <c r="P23" s="2">
        <v>3</v>
      </c>
      <c r="Q23"/>
      <c r="R23"/>
      <c r="S23"/>
      <c r="T23"/>
      <c r="U23"/>
      <c r="V23"/>
      <c r="W23"/>
      <c r="X23"/>
      <c r="Y23"/>
      <c r="Z23"/>
    </row>
    <row r="24" spans="1:26" x14ac:dyDescent="0.35">
      <c r="A24"/>
      <c r="B24"/>
      <c r="C24"/>
      <c r="D24" t="s">
        <v>197</v>
      </c>
      <c r="E24" t="s">
        <v>196</v>
      </c>
      <c r="F24" t="s">
        <v>298</v>
      </c>
      <c r="G24" s="2"/>
      <c r="H24" s="2"/>
      <c r="I24" s="2"/>
      <c r="J24" s="2"/>
      <c r="K24" s="2">
        <v>2</v>
      </c>
      <c r="L24" s="2"/>
      <c r="M24" s="2"/>
      <c r="N24" s="2"/>
      <c r="O24" s="2"/>
      <c r="P24" s="2">
        <v>2</v>
      </c>
      <c r="Q24"/>
      <c r="R24"/>
      <c r="S24"/>
      <c r="T24"/>
      <c r="U24"/>
      <c r="V24"/>
      <c r="W24"/>
      <c r="X24"/>
      <c r="Y24"/>
      <c r="Z24"/>
    </row>
    <row r="25" spans="1:26" x14ac:dyDescent="0.35">
      <c r="A25"/>
      <c r="B25"/>
      <c r="C25"/>
      <c r="D25"/>
      <c r="E25"/>
      <c r="F25"/>
      <c r="G25" s="2"/>
      <c r="H25" s="2"/>
      <c r="I25" s="2"/>
      <c r="J25" s="2"/>
      <c r="K25" s="2"/>
      <c r="L25" s="2"/>
      <c r="M25" s="2"/>
      <c r="N25" s="2"/>
      <c r="O25" s="2"/>
      <c r="P25" s="2"/>
      <c r="Q25"/>
      <c r="R25"/>
      <c r="S25"/>
      <c r="T25"/>
      <c r="U25"/>
      <c r="V25"/>
      <c r="W25"/>
      <c r="X25"/>
      <c r="Y25"/>
      <c r="Z25"/>
    </row>
    <row r="26" spans="1:26" x14ac:dyDescent="0.35">
      <c r="A26"/>
      <c r="B26"/>
      <c r="C26" t="s">
        <v>467</v>
      </c>
      <c r="D26" t="s">
        <v>213</v>
      </c>
      <c r="E26" t="s">
        <v>77</v>
      </c>
      <c r="F26" t="s">
        <v>299</v>
      </c>
      <c r="G26" s="2"/>
      <c r="H26" s="2"/>
      <c r="I26" s="2"/>
      <c r="J26" s="2"/>
      <c r="K26" s="2"/>
      <c r="L26" s="2"/>
      <c r="M26" s="2">
        <v>12</v>
      </c>
      <c r="N26" s="2"/>
      <c r="O26" s="2"/>
      <c r="P26" s="2">
        <v>12</v>
      </c>
      <c r="Q26"/>
      <c r="R26"/>
      <c r="S26"/>
      <c r="T26"/>
      <c r="U26"/>
      <c r="V26"/>
      <c r="W26"/>
      <c r="X26"/>
      <c r="Y26"/>
      <c r="Z26"/>
    </row>
    <row r="27" spans="1:26" x14ac:dyDescent="0.35">
      <c r="A27"/>
      <c r="B27"/>
      <c r="C27"/>
      <c r="D27" t="s">
        <v>114</v>
      </c>
      <c r="E27" t="s">
        <v>113</v>
      </c>
      <c r="F27" t="s">
        <v>300</v>
      </c>
      <c r="G27" s="2"/>
      <c r="H27" s="2"/>
      <c r="I27" s="2"/>
      <c r="J27" s="2"/>
      <c r="K27" s="2"/>
      <c r="L27" s="2"/>
      <c r="M27" s="2">
        <v>11</v>
      </c>
      <c r="N27" s="2"/>
      <c r="O27" s="2"/>
      <c r="P27" s="2">
        <v>11</v>
      </c>
      <c r="Q27"/>
      <c r="R27"/>
      <c r="S27"/>
      <c r="T27"/>
      <c r="U27"/>
      <c r="V27"/>
      <c r="W27"/>
      <c r="X27"/>
      <c r="Y27"/>
      <c r="Z27"/>
    </row>
    <row r="28" spans="1:26" x14ac:dyDescent="0.35">
      <c r="A28"/>
      <c r="B28"/>
      <c r="C28"/>
      <c r="D28" t="s">
        <v>210</v>
      </c>
      <c r="E28" t="s">
        <v>209</v>
      </c>
      <c r="F28" t="s">
        <v>299</v>
      </c>
      <c r="G28" s="2"/>
      <c r="H28" s="2"/>
      <c r="I28" s="2"/>
      <c r="J28" s="2"/>
      <c r="K28" s="2"/>
      <c r="L28" s="2"/>
      <c r="M28" s="2">
        <v>10</v>
      </c>
      <c r="N28" s="2"/>
      <c r="O28" s="2"/>
      <c r="P28" s="2">
        <v>10</v>
      </c>
      <c r="Q28"/>
      <c r="R28"/>
      <c r="S28"/>
      <c r="T28"/>
      <c r="U28"/>
      <c r="V28"/>
      <c r="W28"/>
      <c r="X28"/>
      <c r="Y28"/>
      <c r="Z28"/>
    </row>
    <row r="29" spans="1:26" x14ac:dyDescent="0.35">
      <c r="A29"/>
      <c r="B29"/>
      <c r="C29"/>
      <c r="D29"/>
      <c r="E29"/>
      <c r="F29"/>
      <c r="G29" s="2"/>
      <c r="H29" s="2"/>
      <c r="I29" s="2"/>
      <c r="J29" s="2"/>
      <c r="K29" s="2"/>
      <c r="L29" s="2"/>
      <c r="M29" s="2"/>
      <c r="N29" s="2"/>
      <c r="O29" s="2"/>
      <c r="P29" s="2"/>
      <c r="Q29"/>
      <c r="R29"/>
      <c r="S29"/>
      <c r="T29"/>
      <c r="U29"/>
      <c r="V29"/>
      <c r="W29"/>
      <c r="X29"/>
      <c r="Y29"/>
      <c r="Z29"/>
    </row>
    <row r="30" spans="1:26" x14ac:dyDescent="0.35">
      <c r="A30"/>
      <c r="B30" t="s">
        <v>463</v>
      </c>
      <c r="C30" t="s">
        <v>468</v>
      </c>
      <c r="D30" t="s">
        <v>201</v>
      </c>
      <c r="E30" t="s">
        <v>469</v>
      </c>
      <c r="F30" t="s">
        <v>299</v>
      </c>
      <c r="G30" s="2">
        <v>1</v>
      </c>
      <c r="H30" s="2"/>
      <c r="I30" s="2"/>
      <c r="J30" s="2"/>
      <c r="K30" s="2"/>
      <c r="L30" s="2">
        <v>1</v>
      </c>
      <c r="M30" s="2"/>
      <c r="N30" s="2"/>
      <c r="O30" s="2"/>
      <c r="P30" s="2">
        <v>2</v>
      </c>
      <c r="Q30"/>
      <c r="R30"/>
      <c r="S30"/>
      <c r="T30"/>
      <c r="U30"/>
      <c r="V30"/>
      <c r="W30"/>
      <c r="X30"/>
      <c r="Y30"/>
      <c r="Z30"/>
    </row>
    <row r="31" spans="1:26" x14ac:dyDescent="0.35">
      <c r="A31"/>
      <c r="B31"/>
      <c r="C31"/>
      <c r="D31"/>
      <c r="E31"/>
      <c r="F31"/>
      <c r="G31" s="2"/>
      <c r="H31" s="2"/>
      <c r="I31" s="2"/>
      <c r="J31" s="2"/>
      <c r="K31" s="2"/>
      <c r="L31" s="2"/>
      <c r="M31" s="2"/>
      <c r="N31" s="2"/>
      <c r="O31" s="2"/>
      <c r="P31" s="2"/>
      <c r="Q31"/>
      <c r="R31"/>
      <c r="S31"/>
      <c r="T31"/>
      <c r="U31"/>
      <c r="V31"/>
      <c r="W31"/>
      <c r="X31"/>
      <c r="Y31"/>
      <c r="Z31"/>
    </row>
    <row r="32" spans="1:26" x14ac:dyDescent="0.35">
      <c r="A32"/>
      <c r="B32" t="s">
        <v>337</v>
      </c>
      <c r="C32" t="s">
        <v>468</v>
      </c>
      <c r="D32" t="s">
        <v>6</v>
      </c>
      <c r="E32" t="s">
        <v>100</v>
      </c>
      <c r="F32" t="s">
        <v>300</v>
      </c>
      <c r="G32" s="2"/>
      <c r="H32" s="2"/>
      <c r="I32" s="2"/>
      <c r="J32" s="2">
        <v>5</v>
      </c>
      <c r="K32" s="2"/>
      <c r="L32" s="2"/>
      <c r="M32" s="2"/>
      <c r="N32" s="2"/>
      <c r="O32" s="2"/>
      <c r="P32" s="2">
        <v>5</v>
      </c>
      <c r="Q32"/>
      <c r="R32"/>
      <c r="S32"/>
      <c r="T32"/>
      <c r="U32"/>
      <c r="V32"/>
      <c r="W32"/>
      <c r="X32"/>
      <c r="Y32"/>
      <c r="Z32"/>
    </row>
    <row r="33" spans="1:26" x14ac:dyDescent="0.35">
      <c r="A33"/>
      <c r="B33"/>
      <c r="C33"/>
      <c r="D33" t="s">
        <v>498</v>
      </c>
      <c r="E33" t="s">
        <v>31</v>
      </c>
      <c r="F33" t="s">
        <v>299</v>
      </c>
      <c r="G33" s="2"/>
      <c r="H33" s="2"/>
      <c r="I33" s="2"/>
      <c r="J33" s="2">
        <v>4</v>
      </c>
      <c r="K33" s="2"/>
      <c r="L33" s="2"/>
      <c r="M33" s="2"/>
      <c r="N33" s="2"/>
      <c r="O33" s="2"/>
      <c r="P33" s="2">
        <v>4</v>
      </c>
      <c r="Q33"/>
      <c r="R33"/>
      <c r="S33"/>
      <c r="T33"/>
      <c r="U33"/>
      <c r="V33"/>
      <c r="W33"/>
      <c r="X33"/>
      <c r="Y33"/>
      <c r="Z33"/>
    </row>
    <row r="34" spans="1:26" x14ac:dyDescent="0.35">
      <c r="A34"/>
      <c r="B34"/>
      <c r="C34"/>
      <c r="D34" t="s">
        <v>225</v>
      </c>
      <c r="E34" t="s">
        <v>497</v>
      </c>
      <c r="F34" t="s">
        <v>299</v>
      </c>
      <c r="G34" s="2"/>
      <c r="H34" s="2"/>
      <c r="I34" s="2"/>
      <c r="J34" s="2">
        <v>4</v>
      </c>
      <c r="K34" s="2"/>
      <c r="L34" s="2"/>
      <c r="M34" s="2"/>
      <c r="N34" s="2"/>
      <c r="O34" s="2"/>
      <c r="P34" s="2">
        <v>4</v>
      </c>
      <c r="Q34"/>
      <c r="R34"/>
      <c r="S34"/>
      <c r="T34"/>
      <c r="U34"/>
      <c r="V34"/>
      <c r="W34"/>
      <c r="X34"/>
      <c r="Y34"/>
      <c r="Z34"/>
    </row>
    <row r="35" spans="1:26" x14ac:dyDescent="0.35">
      <c r="A35"/>
      <c r="B35"/>
      <c r="C35"/>
      <c r="D35"/>
      <c r="E35"/>
      <c r="F35"/>
      <c r="G35" s="2"/>
      <c r="H35" s="2"/>
      <c r="I35" s="2"/>
      <c r="J35" s="2"/>
      <c r="K35" s="2"/>
      <c r="L35" s="2"/>
      <c r="M35" s="2"/>
      <c r="N35" s="2"/>
      <c r="O35" s="2"/>
      <c r="P35" s="2"/>
      <c r="Q35"/>
      <c r="R35"/>
      <c r="S35"/>
      <c r="T35"/>
      <c r="U35"/>
      <c r="V35"/>
      <c r="W35"/>
      <c r="X35"/>
      <c r="Y35"/>
      <c r="Z35"/>
    </row>
    <row r="36" spans="1:26" x14ac:dyDescent="0.35">
      <c r="A36"/>
      <c r="B36"/>
      <c r="C36" t="s">
        <v>467</v>
      </c>
      <c r="D36" t="s">
        <v>289</v>
      </c>
      <c r="E36" t="s">
        <v>133</v>
      </c>
      <c r="F36" t="s">
        <v>297</v>
      </c>
      <c r="G36" s="2"/>
      <c r="H36" s="2"/>
      <c r="I36" s="2"/>
      <c r="J36" s="2">
        <v>6</v>
      </c>
      <c r="K36" s="2"/>
      <c r="L36" s="2"/>
      <c r="M36" s="2"/>
      <c r="N36" s="2"/>
      <c r="O36" s="2"/>
      <c r="P36" s="2">
        <v>6</v>
      </c>
      <c r="Q36"/>
      <c r="R36"/>
      <c r="S36"/>
      <c r="T36"/>
      <c r="U36"/>
      <c r="V36"/>
      <c r="W36"/>
      <c r="X36"/>
      <c r="Y36"/>
      <c r="Z36"/>
    </row>
    <row r="37" spans="1:26" x14ac:dyDescent="0.35">
      <c r="A37"/>
      <c r="B37"/>
      <c r="C37"/>
      <c r="D37" t="s">
        <v>499</v>
      </c>
      <c r="E37" t="s">
        <v>500</v>
      </c>
      <c r="F37" t="s">
        <v>299</v>
      </c>
      <c r="G37" s="2"/>
      <c r="H37" s="2"/>
      <c r="I37" s="2"/>
      <c r="J37" s="2">
        <v>4</v>
      </c>
      <c r="K37" s="2"/>
      <c r="L37" s="2"/>
      <c r="M37" s="2"/>
      <c r="N37" s="2"/>
      <c r="O37" s="2"/>
      <c r="P37" s="2">
        <v>4</v>
      </c>
      <c r="Q37"/>
      <c r="R37"/>
      <c r="S37"/>
      <c r="T37"/>
      <c r="U37"/>
      <c r="V37"/>
      <c r="W37"/>
      <c r="X37"/>
      <c r="Y37"/>
      <c r="Z37"/>
    </row>
    <row r="38" spans="1:26" x14ac:dyDescent="0.35">
      <c r="A38"/>
      <c r="B38"/>
      <c r="C38"/>
      <c r="D38"/>
      <c r="E38"/>
      <c r="F38"/>
      <c r="G38" s="2"/>
      <c r="H38" s="2"/>
      <c r="I38" s="2"/>
      <c r="J38" s="2"/>
      <c r="K38" s="2"/>
      <c r="L38" s="2"/>
      <c r="M38" s="2"/>
      <c r="N38" s="2"/>
      <c r="O38" s="2"/>
      <c r="P38" s="2"/>
      <c r="Q38"/>
      <c r="R38"/>
      <c r="S38"/>
      <c r="T38"/>
      <c r="U38"/>
      <c r="V38"/>
      <c r="W38"/>
      <c r="X38"/>
      <c r="Y38"/>
      <c r="Z38"/>
    </row>
    <row r="39" spans="1:26" x14ac:dyDescent="0.35">
      <c r="A39"/>
      <c r="B39" t="s">
        <v>331</v>
      </c>
      <c r="C39" t="s">
        <v>468</v>
      </c>
      <c r="D39" t="s">
        <v>13</v>
      </c>
      <c r="E39" t="s">
        <v>251</v>
      </c>
      <c r="F39" t="s">
        <v>297</v>
      </c>
      <c r="G39" s="2"/>
      <c r="H39" s="2"/>
      <c r="I39" s="2"/>
      <c r="J39" s="2">
        <v>6</v>
      </c>
      <c r="K39" s="2"/>
      <c r="L39" s="2"/>
      <c r="M39" s="2"/>
      <c r="N39" s="2"/>
      <c r="O39" s="2"/>
      <c r="P39" s="2">
        <v>6</v>
      </c>
      <c r="Q39"/>
      <c r="R39"/>
      <c r="S39"/>
      <c r="T39"/>
      <c r="U39"/>
      <c r="V39"/>
      <c r="W39"/>
      <c r="X39"/>
      <c r="Y39"/>
      <c r="Z39"/>
    </row>
    <row r="40" spans="1:26" x14ac:dyDescent="0.35">
      <c r="A40"/>
      <c r="B40"/>
      <c r="C40"/>
      <c r="D40" t="s">
        <v>347</v>
      </c>
      <c r="E40" t="s">
        <v>506</v>
      </c>
      <c r="F40" t="s">
        <v>299</v>
      </c>
      <c r="G40" s="2"/>
      <c r="H40" s="2"/>
      <c r="I40" s="2"/>
      <c r="J40" s="2">
        <v>4</v>
      </c>
      <c r="K40" s="2"/>
      <c r="L40" s="2"/>
      <c r="M40" s="2"/>
      <c r="N40" s="2"/>
      <c r="O40" s="2"/>
      <c r="P40" s="2">
        <v>4</v>
      </c>
      <c r="Q40"/>
      <c r="R40"/>
      <c r="S40"/>
      <c r="T40"/>
      <c r="U40"/>
      <c r="V40"/>
      <c r="W40"/>
      <c r="X40"/>
      <c r="Y40"/>
      <c r="Z40"/>
    </row>
    <row r="41" spans="1:26" x14ac:dyDescent="0.35">
      <c r="A41"/>
      <c r="B41"/>
      <c r="C41"/>
      <c r="D41" t="s">
        <v>275</v>
      </c>
      <c r="E41" t="s">
        <v>274</v>
      </c>
      <c r="F41" t="s">
        <v>297</v>
      </c>
      <c r="G41" s="2"/>
      <c r="H41" s="2"/>
      <c r="I41" s="2"/>
      <c r="J41" s="2">
        <v>4</v>
      </c>
      <c r="K41" s="2"/>
      <c r="L41" s="2"/>
      <c r="M41" s="2"/>
      <c r="N41" s="2"/>
      <c r="O41" s="2"/>
      <c r="P41" s="2">
        <v>4</v>
      </c>
      <c r="Q41"/>
      <c r="R41"/>
      <c r="S41"/>
      <c r="T41"/>
      <c r="U41"/>
      <c r="V41"/>
      <c r="W41"/>
      <c r="X41"/>
      <c r="Y41"/>
      <c r="Z41"/>
    </row>
    <row r="42" spans="1:26" x14ac:dyDescent="0.35">
      <c r="A42"/>
      <c r="B42"/>
      <c r="C42"/>
      <c r="D42" t="s">
        <v>263</v>
      </c>
      <c r="E42" t="s">
        <v>262</v>
      </c>
      <c r="F42" t="s">
        <v>297</v>
      </c>
      <c r="G42" s="2"/>
      <c r="H42" s="2"/>
      <c r="I42" s="2"/>
      <c r="J42" s="2">
        <v>4</v>
      </c>
      <c r="K42" s="2"/>
      <c r="L42" s="2"/>
      <c r="M42" s="2"/>
      <c r="N42" s="2"/>
      <c r="O42" s="2"/>
      <c r="P42" s="2">
        <v>4</v>
      </c>
      <c r="Q42"/>
      <c r="R42"/>
      <c r="S42"/>
      <c r="T42"/>
      <c r="U42"/>
      <c r="V42"/>
      <c r="W42"/>
      <c r="X42"/>
      <c r="Y42"/>
      <c r="Z42"/>
    </row>
    <row r="43" spans="1:26" x14ac:dyDescent="0.35">
      <c r="A43"/>
      <c r="B43"/>
      <c r="C43"/>
      <c r="D43" t="s">
        <v>269</v>
      </c>
      <c r="E43" t="s">
        <v>268</v>
      </c>
      <c r="F43" t="s">
        <v>299</v>
      </c>
      <c r="G43" s="2"/>
      <c r="H43" s="2"/>
      <c r="I43" s="2"/>
      <c r="J43" s="2">
        <v>4</v>
      </c>
      <c r="K43" s="2"/>
      <c r="L43" s="2"/>
      <c r="M43" s="2"/>
      <c r="N43" s="2"/>
      <c r="O43" s="2"/>
      <c r="P43" s="2">
        <v>4</v>
      </c>
      <c r="Q43"/>
      <c r="R43"/>
      <c r="S43"/>
      <c r="T43"/>
      <c r="U43"/>
      <c r="V43"/>
      <c r="W43"/>
      <c r="X43"/>
      <c r="Y43"/>
      <c r="Z43"/>
    </row>
    <row r="44" spans="1:26" x14ac:dyDescent="0.35">
      <c r="A44"/>
      <c r="B44"/>
      <c r="C44"/>
      <c r="D44" t="s">
        <v>249</v>
      </c>
      <c r="E44" t="s">
        <v>261</v>
      </c>
      <c r="F44" t="s">
        <v>299</v>
      </c>
      <c r="G44" s="2"/>
      <c r="H44" s="2"/>
      <c r="I44" s="2"/>
      <c r="J44" s="2">
        <v>4</v>
      </c>
      <c r="K44" s="2"/>
      <c r="L44" s="2"/>
      <c r="M44" s="2"/>
      <c r="N44" s="2"/>
      <c r="O44" s="2"/>
      <c r="P44" s="2">
        <v>4</v>
      </c>
      <c r="Q44"/>
      <c r="R44"/>
      <c r="S44"/>
      <c r="T44"/>
      <c r="U44"/>
      <c r="V44"/>
      <c r="W44"/>
      <c r="X44"/>
      <c r="Y44"/>
      <c r="Z44"/>
    </row>
    <row r="45" spans="1:26" x14ac:dyDescent="0.35">
      <c r="A45"/>
      <c r="B45"/>
      <c r="C45"/>
      <c r="D45" t="s">
        <v>15</v>
      </c>
      <c r="E45" t="s">
        <v>251</v>
      </c>
      <c r="F45" t="s">
        <v>297</v>
      </c>
      <c r="G45" s="2"/>
      <c r="H45" s="2"/>
      <c r="I45" s="2"/>
      <c r="J45" s="2">
        <v>4</v>
      </c>
      <c r="K45" s="2"/>
      <c r="L45" s="2"/>
      <c r="M45" s="2"/>
      <c r="N45" s="2"/>
      <c r="O45" s="2"/>
      <c r="P45" s="2">
        <v>4</v>
      </c>
      <c r="Q45"/>
      <c r="R45"/>
      <c r="S45"/>
      <c r="T45"/>
      <c r="U45"/>
      <c r="V45"/>
      <c r="W45"/>
      <c r="X45"/>
      <c r="Y45"/>
      <c r="Z45"/>
    </row>
    <row r="46" spans="1:26" x14ac:dyDescent="0.35">
      <c r="A46"/>
      <c r="B46"/>
      <c r="C46"/>
      <c r="D46" t="s">
        <v>225</v>
      </c>
      <c r="E46" t="s">
        <v>348</v>
      </c>
      <c r="F46" t="s">
        <v>299</v>
      </c>
      <c r="G46" s="2"/>
      <c r="H46" s="2"/>
      <c r="I46" s="2"/>
      <c r="J46" s="2">
        <v>4</v>
      </c>
      <c r="K46" s="2"/>
      <c r="L46" s="2"/>
      <c r="M46" s="2"/>
      <c r="N46" s="2"/>
      <c r="O46" s="2"/>
      <c r="P46" s="2">
        <v>4</v>
      </c>
      <c r="Q46"/>
      <c r="R46"/>
      <c r="S46"/>
      <c r="T46"/>
      <c r="U46"/>
      <c r="V46"/>
      <c r="W46"/>
      <c r="X46"/>
      <c r="Y46"/>
      <c r="Z46"/>
    </row>
    <row r="47" spans="1:26" x14ac:dyDescent="0.35">
      <c r="A47"/>
      <c r="B47"/>
      <c r="C47"/>
      <c r="D47"/>
      <c r="E47"/>
      <c r="F47"/>
      <c r="G47" s="2"/>
      <c r="H47" s="2"/>
      <c r="I47" s="2"/>
      <c r="J47" s="2"/>
      <c r="K47" s="2"/>
      <c r="L47" s="2"/>
      <c r="M47" s="2"/>
      <c r="N47" s="2"/>
      <c r="O47" s="2"/>
      <c r="P47" s="2"/>
      <c r="Q47"/>
      <c r="R47"/>
      <c r="S47"/>
      <c r="T47"/>
      <c r="U47"/>
      <c r="V47"/>
      <c r="W47"/>
      <c r="X47"/>
      <c r="Y47"/>
      <c r="Z47"/>
    </row>
    <row r="48" spans="1:26" x14ac:dyDescent="0.35">
      <c r="A48"/>
      <c r="B48"/>
      <c r="C48" t="s">
        <v>467</v>
      </c>
      <c r="D48" t="s">
        <v>505</v>
      </c>
      <c r="E48" t="s">
        <v>504</v>
      </c>
      <c r="F48" t="s">
        <v>300</v>
      </c>
      <c r="G48" s="2"/>
      <c r="H48" s="2"/>
      <c r="I48" s="2"/>
      <c r="J48" s="2">
        <v>5</v>
      </c>
      <c r="K48" s="2"/>
      <c r="L48" s="2"/>
      <c r="M48" s="2"/>
      <c r="N48" s="2"/>
      <c r="O48" s="2"/>
      <c r="P48" s="2">
        <v>5</v>
      </c>
      <c r="Q48"/>
      <c r="R48"/>
      <c r="S48"/>
      <c r="T48"/>
      <c r="U48"/>
      <c r="V48"/>
      <c r="W48"/>
      <c r="X48"/>
      <c r="Y48"/>
      <c r="Z48"/>
    </row>
    <row r="49" spans="1:26" x14ac:dyDescent="0.35">
      <c r="A49"/>
      <c r="B49"/>
      <c r="C49"/>
      <c r="D49" t="s">
        <v>280</v>
      </c>
      <c r="E49" t="s">
        <v>279</v>
      </c>
      <c r="F49" t="s">
        <v>297</v>
      </c>
      <c r="G49" s="2"/>
      <c r="H49" s="2"/>
      <c r="I49" s="2"/>
      <c r="J49" s="2">
        <v>4</v>
      </c>
      <c r="K49" s="2"/>
      <c r="L49" s="2"/>
      <c r="M49" s="2"/>
      <c r="N49" s="2"/>
      <c r="O49" s="2"/>
      <c r="P49" s="2">
        <v>4</v>
      </c>
      <c r="Q49"/>
      <c r="R49"/>
      <c r="S49"/>
      <c r="T49"/>
      <c r="U49"/>
      <c r="V49"/>
      <c r="W49"/>
      <c r="X49"/>
      <c r="Y49"/>
      <c r="Z49"/>
    </row>
    <row r="50" spans="1:26" x14ac:dyDescent="0.35">
      <c r="A50"/>
      <c r="B50"/>
      <c r="C50"/>
      <c r="D50" t="s">
        <v>265</v>
      </c>
      <c r="E50" t="s">
        <v>264</v>
      </c>
      <c r="F50" t="s">
        <v>297</v>
      </c>
      <c r="G50" s="2"/>
      <c r="H50" s="2"/>
      <c r="I50" s="2"/>
      <c r="J50" s="2">
        <v>4</v>
      </c>
      <c r="K50" s="2"/>
      <c r="L50" s="2"/>
      <c r="M50" s="2"/>
      <c r="N50" s="2"/>
      <c r="O50" s="2"/>
      <c r="P50" s="2">
        <v>4</v>
      </c>
      <c r="Q50"/>
      <c r="R50"/>
      <c r="S50"/>
      <c r="T50"/>
      <c r="U50"/>
      <c r="V50"/>
      <c r="W50"/>
      <c r="X50"/>
      <c r="Y50"/>
      <c r="Z50"/>
    </row>
    <row r="51" spans="1:26" x14ac:dyDescent="0.35">
      <c r="A51"/>
      <c r="B51"/>
      <c r="C51"/>
      <c r="D51"/>
      <c r="E51"/>
      <c r="F51"/>
      <c r="G51" s="2"/>
      <c r="H51" s="2"/>
      <c r="I51" s="2"/>
      <c r="J51" s="2"/>
      <c r="K51" s="2"/>
      <c r="L51" s="2"/>
      <c r="M51" s="2"/>
      <c r="N51" s="2"/>
      <c r="O51" s="2"/>
      <c r="P51" s="2"/>
      <c r="Q51"/>
      <c r="R51"/>
      <c r="S51"/>
      <c r="T51"/>
      <c r="U51"/>
      <c r="V51"/>
      <c r="W51"/>
      <c r="X51"/>
      <c r="Y51"/>
      <c r="Z51"/>
    </row>
    <row r="52" spans="1:26" x14ac:dyDescent="0.35">
      <c r="A52"/>
      <c r="B52" t="s">
        <v>324</v>
      </c>
      <c r="C52" t="s">
        <v>468</v>
      </c>
      <c r="D52" t="s">
        <v>246</v>
      </c>
      <c r="E52" t="s">
        <v>245</v>
      </c>
      <c r="F52" t="s">
        <v>297</v>
      </c>
      <c r="G52" s="2"/>
      <c r="H52" s="2">
        <v>10</v>
      </c>
      <c r="I52" s="2"/>
      <c r="J52" s="2"/>
      <c r="K52" s="2"/>
      <c r="L52" s="2"/>
      <c r="M52" s="2"/>
      <c r="N52" s="2"/>
      <c r="O52" s="2"/>
      <c r="P52" s="2">
        <v>10</v>
      </c>
      <c r="Q52"/>
      <c r="R52"/>
      <c r="S52"/>
      <c r="T52"/>
      <c r="U52"/>
      <c r="V52"/>
      <c r="W52"/>
      <c r="X52"/>
      <c r="Y52"/>
      <c r="Z52"/>
    </row>
    <row r="53" spans="1:26" x14ac:dyDescent="0.35">
      <c r="A53"/>
      <c r="B53"/>
      <c r="C53"/>
      <c r="D53" t="s">
        <v>256</v>
      </c>
      <c r="E53" t="s">
        <v>255</v>
      </c>
      <c r="F53" t="s">
        <v>299</v>
      </c>
      <c r="G53" s="2"/>
      <c r="H53" s="2">
        <v>9</v>
      </c>
      <c r="I53" s="2"/>
      <c r="J53" s="2"/>
      <c r="K53" s="2"/>
      <c r="L53" s="2"/>
      <c r="M53" s="2"/>
      <c r="N53" s="2"/>
      <c r="O53" s="2"/>
      <c r="P53" s="2">
        <v>9</v>
      </c>
      <c r="Q53"/>
      <c r="R53"/>
      <c r="S53"/>
      <c r="T53"/>
      <c r="U53"/>
      <c r="V53"/>
      <c r="W53"/>
      <c r="X53"/>
      <c r="Y53"/>
      <c r="Z53"/>
    </row>
    <row r="54" spans="1:26" x14ac:dyDescent="0.35">
      <c r="A54"/>
      <c r="B54"/>
      <c r="C54"/>
      <c r="D54" t="s">
        <v>472</v>
      </c>
      <c r="E54" t="s">
        <v>471</v>
      </c>
      <c r="F54" t="s">
        <v>299</v>
      </c>
      <c r="G54" s="2"/>
      <c r="H54" s="2">
        <v>8</v>
      </c>
      <c r="I54" s="2"/>
      <c r="J54" s="2"/>
      <c r="K54" s="2"/>
      <c r="L54" s="2"/>
      <c r="M54" s="2"/>
      <c r="N54" s="2"/>
      <c r="O54" s="2"/>
      <c r="P54" s="2">
        <v>8</v>
      </c>
      <c r="Q54"/>
      <c r="R54"/>
      <c r="S54"/>
      <c r="T54"/>
      <c r="U54"/>
      <c r="V54"/>
      <c r="W54"/>
      <c r="X54"/>
      <c r="Y54"/>
      <c r="Z54"/>
    </row>
    <row r="55" spans="1:26" x14ac:dyDescent="0.35">
      <c r="A55"/>
      <c r="B55"/>
      <c r="C55"/>
      <c r="D55" t="s">
        <v>244</v>
      </c>
      <c r="E55" t="s">
        <v>243</v>
      </c>
      <c r="F55" t="s">
        <v>299</v>
      </c>
      <c r="G55" s="2"/>
      <c r="H55" s="2">
        <v>8</v>
      </c>
      <c r="I55" s="2"/>
      <c r="J55" s="2"/>
      <c r="K55" s="2"/>
      <c r="L55" s="2"/>
      <c r="M55" s="2"/>
      <c r="N55" s="2"/>
      <c r="O55" s="2"/>
      <c r="P55" s="2">
        <v>8</v>
      </c>
      <c r="Q55"/>
      <c r="R55"/>
      <c r="S55"/>
      <c r="T55"/>
      <c r="U55"/>
      <c r="V55"/>
      <c r="W55"/>
      <c r="X55"/>
      <c r="Y55"/>
      <c r="Z55"/>
    </row>
    <row r="56" spans="1:26" x14ac:dyDescent="0.35">
      <c r="A56"/>
      <c r="B56"/>
      <c r="C56"/>
      <c r="D56"/>
      <c r="E56"/>
      <c r="F56"/>
      <c r="G56" s="2"/>
      <c r="H56" s="2"/>
      <c r="I56" s="2"/>
      <c r="J56" s="2"/>
      <c r="K56" s="2"/>
      <c r="L56" s="2"/>
      <c r="M56" s="2"/>
      <c r="N56" s="2"/>
      <c r="O56" s="2"/>
      <c r="P56" s="2"/>
      <c r="Q56"/>
      <c r="R56"/>
      <c r="S56"/>
      <c r="T56"/>
      <c r="U56"/>
      <c r="V56"/>
      <c r="W56"/>
      <c r="X56"/>
      <c r="Y56"/>
      <c r="Z56"/>
    </row>
    <row r="57" spans="1:26" x14ac:dyDescent="0.35">
      <c r="A57"/>
      <c r="B57" t="s">
        <v>482</v>
      </c>
      <c r="C57" t="s">
        <v>468</v>
      </c>
      <c r="D57" t="s">
        <v>480</v>
      </c>
      <c r="E57" t="s">
        <v>253</v>
      </c>
      <c r="F57" t="s">
        <v>297</v>
      </c>
      <c r="G57" s="2"/>
      <c r="H57" s="2"/>
      <c r="I57" s="2"/>
      <c r="J57" s="2">
        <v>8</v>
      </c>
      <c r="K57" s="2"/>
      <c r="L57" s="2"/>
      <c r="M57" s="2"/>
      <c r="N57" s="2"/>
      <c r="O57" s="2"/>
      <c r="P57" s="2">
        <v>8</v>
      </c>
      <c r="Q57"/>
      <c r="R57"/>
      <c r="S57"/>
      <c r="T57"/>
      <c r="U57"/>
      <c r="V57"/>
      <c r="W57"/>
      <c r="X57"/>
      <c r="Y57"/>
      <c r="Z57"/>
    </row>
    <row r="58" spans="1:26" x14ac:dyDescent="0.35">
      <c r="A58"/>
      <c r="B58"/>
      <c r="C58"/>
      <c r="D58" t="s">
        <v>161</v>
      </c>
      <c r="E58" t="s">
        <v>485</v>
      </c>
      <c r="F58" t="s">
        <v>297</v>
      </c>
      <c r="G58" s="2"/>
      <c r="H58" s="2"/>
      <c r="I58" s="2"/>
      <c r="J58" s="2">
        <v>5</v>
      </c>
      <c r="K58" s="2"/>
      <c r="L58" s="2"/>
      <c r="M58" s="2"/>
      <c r="N58" s="2"/>
      <c r="O58" s="2"/>
      <c r="P58" s="2">
        <v>5</v>
      </c>
      <c r="Q58"/>
      <c r="R58"/>
      <c r="S58"/>
      <c r="T58"/>
      <c r="U58"/>
      <c r="V58"/>
      <c r="W58"/>
      <c r="X58"/>
      <c r="Y58"/>
      <c r="Z58"/>
    </row>
    <row r="59" spans="1:26" x14ac:dyDescent="0.35">
      <c r="A59"/>
      <c r="B59"/>
      <c r="C59"/>
      <c r="D59" t="s">
        <v>486</v>
      </c>
      <c r="E59" t="s">
        <v>506</v>
      </c>
      <c r="F59" t="s">
        <v>299</v>
      </c>
      <c r="G59" s="2"/>
      <c r="H59" s="2"/>
      <c r="I59" s="2"/>
      <c r="J59" s="2">
        <v>4</v>
      </c>
      <c r="K59" s="2"/>
      <c r="L59" s="2"/>
      <c r="M59" s="2"/>
      <c r="N59" s="2"/>
      <c r="O59" s="2"/>
      <c r="P59" s="2">
        <v>4</v>
      </c>
      <c r="Q59"/>
      <c r="R59"/>
      <c r="S59"/>
      <c r="T59"/>
      <c r="U59"/>
      <c r="V59"/>
      <c r="W59"/>
      <c r="X59"/>
      <c r="Y59"/>
      <c r="Z59"/>
    </row>
    <row r="60" spans="1:26" x14ac:dyDescent="0.35">
      <c r="A60"/>
      <c r="B60"/>
      <c r="C60"/>
      <c r="D60"/>
      <c r="E60"/>
      <c r="F60"/>
      <c r="G60" s="2"/>
      <c r="H60" s="2"/>
      <c r="I60" s="2"/>
      <c r="J60" s="2"/>
      <c r="K60" s="2"/>
      <c r="L60" s="2"/>
      <c r="M60" s="2"/>
      <c r="N60" s="2"/>
      <c r="O60" s="2"/>
      <c r="P60" s="2"/>
      <c r="Q60"/>
      <c r="R60"/>
      <c r="S60"/>
      <c r="T60"/>
      <c r="U60"/>
      <c r="V60"/>
      <c r="W60"/>
      <c r="X60"/>
      <c r="Y60"/>
      <c r="Z60"/>
    </row>
    <row r="61" spans="1:26" x14ac:dyDescent="0.35">
      <c r="A61"/>
      <c r="B61"/>
      <c r="C61" t="s">
        <v>467</v>
      </c>
      <c r="D61" t="s">
        <v>483</v>
      </c>
      <c r="E61" t="s">
        <v>484</v>
      </c>
      <c r="F61" t="s">
        <v>299</v>
      </c>
      <c r="G61" s="2"/>
      <c r="H61" s="2"/>
      <c r="I61" s="2"/>
      <c r="J61" s="2">
        <v>6</v>
      </c>
      <c r="K61" s="2"/>
      <c r="L61" s="2"/>
      <c r="M61" s="2"/>
      <c r="N61" s="2"/>
      <c r="O61" s="2"/>
      <c r="P61" s="2">
        <v>6</v>
      </c>
      <c r="Q61"/>
      <c r="R61"/>
      <c r="S61"/>
      <c r="T61"/>
      <c r="U61"/>
      <c r="V61"/>
      <c r="W61"/>
      <c r="X61"/>
      <c r="Y61"/>
      <c r="Z61"/>
    </row>
    <row r="62" spans="1:26" x14ac:dyDescent="0.35">
      <c r="A62"/>
      <c r="B62"/>
      <c r="C62"/>
      <c r="D62"/>
      <c r="E62"/>
      <c r="F62"/>
      <c r="G62" s="2"/>
      <c r="H62" s="2"/>
      <c r="I62" s="2"/>
      <c r="J62" s="2"/>
      <c r="K62" s="2"/>
      <c r="L62" s="2"/>
      <c r="M62" s="2"/>
      <c r="N62" s="2"/>
      <c r="O62" s="2"/>
      <c r="P62" s="2"/>
      <c r="Q62"/>
      <c r="R62"/>
      <c r="S62"/>
      <c r="T62"/>
      <c r="U62"/>
      <c r="V62"/>
      <c r="W62"/>
      <c r="X62"/>
      <c r="Y62"/>
      <c r="Z62"/>
    </row>
    <row r="63" spans="1:26" x14ac:dyDescent="0.35">
      <c r="A63"/>
      <c r="B63" t="s">
        <v>318</v>
      </c>
      <c r="C63" t="s">
        <v>467</v>
      </c>
      <c r="D63" t="s">
        <v>114</v>
      </c>
      <c r="E63" t="s">
        <v>113</v>
      </c>
      <c r="F63" t="s">
        <v>300</v>
      </c>
      <c r="G63" s="2"/>
      <c r="H63" s="2"/>
      <c r="I63" s="2"/>
      <c r="J63" s="2"/>
      <c r="K63" s="2"/>
      <c r="L63" s="2"/>
      <c r="M63" s="2"/>
      <c r="N63" s="2">
        <v>1</v>
      </c>
      <c r="O63" s="2"/>
      <c r="P63" s="2">
        <v>1</v>
      </c>
      <c r="Q63"/>
      <c r="R63"/>
      <c r="S63"/>
      <c r="T63"/>
      <c r="U63"/>
      <c r="V63"/>
      <c r="W63"/>
      <c r="X63"/>
      <c r="Y63"/>
      <c r="Z63"/>
    </row>
    <row r="64" spans="1:26" x14ac:dyDescent="0.35">
      <c r="A64"/>
      <c r="B64"/>
      <c r="C64"/>
      <c r="D64"/>
      <c r="E64"/>
      <c r="F64"/>
      <c r="G64" s="2"/>
      <c r="H64" s="2"/>
      <c r="I64" s="2"/>
      <c r="J64" s="2"/>
      <c r="K64" s="2"/>
      <c r="L64" s="2"/>
      <c r="M64" s="2"/>
      <c r="N64" s="2"/>
      <c r="O64" s="2"/>
      <c r="P64" s="2"/>
      <c r="Q64"/>
      <c r="R64"/>
      <c r="S64"/>
      <c r="T64"/>
      <c r="U64"/>
      <c r="V64"/>
      <c r="W64"/>
      <c r="X64"/>
      <c r="Y64"/>
      <c r="Z64"/>
    </row>
    <row r="65" spans="1:26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6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1:26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1:26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:26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:26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1:26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1:26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1:26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1:26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:26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:26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1:26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1:26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1:26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1:26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:26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</row>
    <row r="142" spans="1:26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</row>
    <row r="143" spans="1:26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C4173-1D0A-44EE-9D76-B7E45203A033}">
  <dimension ref="A1:X267"/>
  <sheetViews>
    <sheetView zoomScale="90" zoomScaleNormal="90" workbookViewId="0">
      <selection activeCell="A2" sqref="A2"/>
    </sheetView>
  </sheetViews>
  <sheetFormatPr defaultColWidth="8.7265625" defaultRowHeight="14.5" x14ac:dyDescent="0.35"/>
  <cols>
    <col min="1" max="1" width="12.6328125" style="9" bestFit="1" customWidth="1"/>
    <col min="2" max="2" width="10.90625" style="9" bestFit="1" customWidth="1"/>
    <col min="3" max="3" width="9.7265625" style="9" bestFit="1" customWidth="1"/>
    <col min="4" max="4" width="12" style="9" bestFit="1" customWidth="1"/>
    <col min="5" max="5" width="14.453125" style="9" bestFit="1" customWidth="1"/>
    <col min="6" max="6" width="7.26953125" style="9" bestFit="1" customWidth="1"/>
    <col min="7" max="7" width="15.81640625" style="9" bestFit="1" customWidth="1"/>
    <col min="8" max="8" width="9.81640625" style="9" bestFit="1" customWidth="1"/>
    <col min="9" max="9" width="20.453125" style="9" bestFit="1" customWidth="1"/>
    <col min="10" max="10" width="9.81640625" style="9" bestFit="1" customWidth="1"/>
    <col min="11" max="11" width="10.81640625" style="10" bestFit="1" customWidth="1"/>
    <col min="12" max="12" width="16.81640625" style="9" bestFit="1" customWidth="1"/>
    <col min="13" max="13" width="11" style="9" bestFit="1" customWidth="1"/>
    <col min="14" max="14" width="18.1796875" style="9" bestFit="1" customWidth="1"/>
    <col min="15" max="15" width="10.81640625" style="9" bestFit="1" customWidth="1"/>
    <col min="16" max="16" width="9.81640625" style="9" bestFit="1" customWidth="1"/>
    <col min="17" max="17" width="11" style="9" bestFit="1" customWidth="1"/>
    <col min="18" max="20" width="10.81640625" style="9" bestFit="1" customWidth="1"/>
    <col min="21" max="21" width="9.81640625" style="9" bestFit="1" customWidth="1"/>
    <col min="22" max="22" width="10.81640625" style="9" bestFit="1" customWidth="1"/>
    <col min="23" max="24" width="11" style="9" bestFit="1" customWidth="1"/>
    <col min="25" max="16384" width="8.7265625" style="9"/>
  </cols>
  <sheetData>
    <row r="1" spans="1:24" ht="36" x14ac:dyDescent="0.8">
      <c r="A1" s="18" t="s">
        <v>459</v>
      </c>
    </row>
    <row r="2" spans="1:24" x14ac:dyDescent="0.35">
      <c r="A2"/>
      <c r="B2"/>
    </row>
    <row r="4" spans="1:24" hidden="1" x14ac:dyDescent="0.35">
      <c r="A4" s="4" t="s">
        <v>382</v>
      </c>
      <c r="B4"/>
      <c r="C4"/>
      <c r="D4"/>
      <c r="E4"/>
      <c r="F4"/>
      <c r="G4" s="4" t="s">
        <v>384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s="22" customFormat="1" x14ac:dyDescent="0.35">
      <c r="A5"/>
      <c r="B5"/>
      <c r="C5"/>
      <c r="D5"/>
      <c r="E5"/>
      <c r="F5"/>
      <c r="G5" s="23">
        <v>43142</v>
      </c>
      <c r="H5" s="23">
        <v>43163</v>
      </c>
      <c r="I5" s="23">
        <v>43184</v>
      </c>
      <c r="J5" s="23">
        <v>43198</v>
      </c>
      <c r="K5" s="1">
        <v>43240</v>
      </c>
      <c r="L5" s="1">
        <v>43247</v>
      </c>
      <c r="M5" t="s">
        <v>381</v>
      </c>
      <c r="N5"/>
      <c r="O5"/>
      <c r="P5"/>
      <c r="Q5"/>
      <c r="R5" s="21"/>
      <c r="S5" s="21"/>
      <c r="T5" s="21"/>
      <c r="U5" s="21"/>
      <c r="V5" s="21"/>
      <c r="W5" s="21"/>
      <c r="X5" s="21"/>
    </row>
    <row r="6" spans="1:24" x14ac:dyDescent="0.35">
      <c r="A6" s="4" t="s">
        <v>17</v>
      </c>
      <c r="B6" s="4" t="s">
        <v>460</v>
      </c>
      <c r="C6" s="4" t="s">
        <v>10</v>
      </c>
      <c r="D6" s="4" t="s">
        <v>12</v>
      </c>
      <c r="E6" s="4" t="s">
        <v>11</v>
      </c>
      <c r="F6" s="4" t="s">
        <v>37</v>
      </c>
      <c r="G6" s="24" t="s">
        <v>479</v>
      </c>
      <c r="H6" s="24" t="s">
        <v>479</v>
      </c>
      <c r="I6" s="21" t="s">
        <v>481</v>
      </c>
      <c r="J6" s="21" t="s">
        <v>479</v>
      </c>
      <c r="K6" t="s">
        <v>479</v>
      </c>
      <c r="L6" s="21" t="s">
        <v>476</v>
      </c>
      <c r="M6"/>
      <c r="N6"/>
      <c r="O6"/>
      <c r="P6"/>
      <c r="Q6"/>
      <c r="R6"/>
      <c r="S6"/>
      <c r="T6"/>
      <c r="U6"/>
      <c r="V6"/>
      <c r="W6"/>
      <c r="X6"/>
    </row>
    <row r="7" spans="1:24" x14ac:dyDescent="0.35">
      <c r="A7" t="s">
        <v>20</v>
      </c>
      <c r="B7" t="s">
        <v>464</v>
      </c>
      <c r="C7" t="s">
        <v>468</v>
      </c>
      <c r="D7" t="s">
        <v>15</v>
      </c>
      <c r="E7" t="s">
        <v>13</v>
      </c>
      <c r="F7" t="s">
        <v>299</v>
      </c>
      <c r="G7" s="2">
        <v>10</v>
      </c>
      <c r="H7" s="2"/>
      <c r="I7" s="2"/>
      <c r="J7" s="2"/>
      <c r="K7" s="2">
        <v>10</v>
      </c>
      <c r="L7" s="2"/>
      <c r="M7" s="2">
        <v>20</v>
      </c>
      <c r="N7"/>
      <c r="O7"/>
      <c r="P7"/>
      <c r="Q7"/>
      <c r="R7"/>
      <c r="S7"/>
      <c r="T7"/>
      <c r="U7"/>
      <c r="V7"/>
      <c r="W7"/>
      <c r="X7"/>
    </row>
    <row r="8" spans="1:24" x14ac:dyDescent="0.35">
      <c r="A8"/>
      <c r="B8"/>
      <c r="C8"/>
      <c r="D8" t="s">
        <v>236</v>
      </c>
      <c r="E8" t="s">
        <v>215</v>
      </c>
      <c r="F8" t="s">
        <v>299</v>
      </c>
      <c r="G8" s="2">
        <v>8</v>
      </c>
      <c r="H8" s="2"/>
      <c r="I8" s="2"/>
      <c r="J8" s="2"/>
      <c r="K8" s="2">
        <v>8</v>
      </c>
      <c r="L8" s="2"/>
      <c r="M8" s="2">
        <v>16</v>
      </c>
      <c r="N8"/>
      <c r="O8"/>
      <c r="P8"/>
      <c r="Q8"/>
      <c r="R8"/>
      <c r="S8"/>
      <c r="T8"/>
      <c r="U8"/>
      <c r="V8"/>
      <c r="W8"/>
      <c r="X8"/>
    </row>
    <row r="9" spans="1:24" x14ac:dyDescent="0.35">
      <c r="A9"/>
      <c r="B9"/>
      <c r="C9"/>
      <c r="D9" t="s">
        <v>144</v>
      </c>
      <c r="E9" t="s">
        <v>29</v>
      </c>
      <c r="F9" t="s">
        <v>299</v>
      </c>
      <c r="G9" s="2">
        <v>9</v>
      </c>
      <c r="H9" s="2"/>
      <c r="I9" s="2"/>
      <c r="J9" s="2"/>
      <c r="K9" s="2"/>
      <c r="L9" s="2"/>
      <c r="M9" s="2">
        <v>9</v>
      </c>
      <c r="N9"/>
      <c r="O9"/>
      <c r="P9"/>
      <c r="Q9"/>
      <c r="R9"/>
      <c r="S9"/>
      <c r="T9"/>
      <c r="U9"/>
      <c r="V9"/>
      <c r="W9"/>
      <c r="X9"/>
    </row>
    <row r="10" spans="1:24" x14ac:dyDescent="0.35">
      <c r="A10"/>
      <c r="B10"/>
      <c r="C10"/>
      <c r="D10" t="s">
        <v>203</v>
      </c>
      <c r="E10" t="s">
        <v>202</v>
      </c>
      <c r="F10" t="s">
        <v>298</v>
      </c>
      <c r="G10" s="2"/>
      <c r="H10" s="2"/>
      <c r="I10" s="2"/>
      <c r="J10" s="2"/>
      <c r="K10" s="2">
        <v>8</v>
      </c>
      <c r="L10" s="2"/>
      <c r="M10" s="2">
        <v>8</v>
      </c>
      <c r="N10"/>
      <c r="O10"/>
      <c r="P10"/>
      <c r="Q10"/>
      <c r="R10"/>
      <c r="S10"/>
      <c r="T10"/>
      <c r="U10"/>
      <c r="V10"/>
      <c r="W10"/>
      <c r="X10"/>
    </row>
    <row r="11" spans="1:24" x14ac:dyDescent="0.35">
      <c r="A11"/>
      <c r="B11"/>
      <c r="C11"/>
      <c r="D11" t="s">
        <v>238</v>
      </c>
      <c r="E11" t="s">
        <v>237</v>
      </c>
      <c r="F11" t="s">
        <v>299</v>
      </c>
      <c r="G11" s="2">
        <v>8</v>
      </c>
      <c r="H11" s="2"/>
      <c r="I11" s="2"/>
      <c r="J11" s="2"/>
      <c r="K11" s="2"/>
      <c r="L11" s="2"/>
      <c r="M11" s="2">
        <v>8</v>
      </c>
      <c r="N11"/>
      <c r="O11"/>
      <c r="P11"/>
      <c r="Q11"/>
      <c r="R11"/>
      <c r="S11"/>
      <c r="T11"/>
      <c r="U11"/>
      <c r="V11"/>
      <c r="W11"/>
      <c r="X11"/>
    </row>
    <row r="12" spans="1:24" x14ac:dyDescent="0.35">
      <c r="A12"/>
      <c r="B12"/>
      <c r="C12"/>
      <c r="D12"/>
      <c r="E12"/>
      <c r="F12"/>
      <c r="G12" s="2"/>
      <c r="H12" s="2"/>
      <c r="I12" s="2"/>
      <c r="J12" s="2"/>
      <c r="K12" s="2"/>
      <c r="L12" s="2"/>
      <c r="M12" s="2"/>
      <c r="N12"/>
      <c r="O12"/>
      <c r="P12"/>
      <c r="Q12"/>
      <c r="R12"/>
      <c r="S12"/>
      <c r="T12"/>
      <c r="U12"/>
      <c r="V12"/>
      <c r="W12"/>
      <c r="X12"/>
    </row>
    <row r="13" spans="1:24" x14ac:dyDescent="0.35">
      <c r="A13"/>
      <c r="B13"/>
      <c r="C13" t="s">
        <v>467</v>
      </c>
      <c r="D13" t="s">
        <v>213</v>
      </c>
      <c r="E13" t="s">
        <v>77</v>
      </c>
      <c r="F13" t="s">
        <v>299</v>
      </c>
      <c r="G13" s="2"/>
      <c r="H13" s="2"/>
      <c r="I13" s="2"/>
      <c r="J13" s="2"/>
      <c r="K13" s="2">
        <v>9</v>
      </c>
      <c r="L13" s="2"/>
      <c r="M13" s="2">
        <v>9</v>
      </c>
      <c r="N13"/>
      <c r="O13"/>
      <c r="P13"/>
      <c r="Q13"/>
      <c r="R13"/>
      <c r="S13"/>
      <c r="T13"/>
      <c r="U13"/>
      <c r="V13"/>
      <c r="W13"/>
      <c r="X13"/>
    </row>
    <row r="14" spans="1:24" x14ac:dyDescent="0.35">
      <c r="A14"/>
      <c r="B14"/>
      <c r="C14"/>
      <c r="D14"/>
      <c r="E14"/>
      <c r="F14"/>
      <c r="G14" s="2"/>
      <c r="H14" s="2"/>
      <c r="I14" s="2"/>
      <c r="J14" s="2"/>
      <c r="K14" s="2"/>
      <c r="L14" s="2"/>
      <c r="M14" s="2"/>
      <c r="N14"/>
      <c r="O14"/>
      <c r="P14"/>
      <c r="Q14"/>
      <c r="R14"/>
      <c r="S14"/>
      <c r="T14"/>
      <c r="U14"/>
      <c r="V14"/>
      <c r="W14"/>
      <c r="X14"/>
    </row>
    <row r="15" spans="1:24" x14ac:dyDescent="0.35">
      <c r="A15"/>
      <c r="B15" t="s">
        <v>461</v>
      </c>
      <c r="C15" t="s">
        <v>468</v>
      </c>
      <c r="D15" t="s">
        <v>15</v>
      </c>
      <c r="E15" t="s">
        <v>13</v>
      </c>
      <c r="F15" t="s">
        <v>299</v>
      </c>
      <c r="G15" s="2"/>
      <c r="H15" s="2">
        <v>10</v>
      </c>
      <c r="I15" s="2"/>
      <c r="J15" s="2">
        <v>10</v>
      </c>
      <c r="K15" s="2"/>
      <c r="L15" s="2">
        <v>12</v>
      </c>
      <c r="M15" s="2">
        <v>32</v>
      </c>
      <c r="N15"/>
      <c r="O15"/>
      <c r="P15"/>
      <c r="Q15"/>
      <c r="R15"/>
      <c r="S15"/>
      <c r="T15"/>
      <c r="U15"/>
      <c r="V15"/>
      <c r="W15"/>
      <c r="X15"/>
    </row>
    <row r="16" spans="1:24" x14ac:dyDescent="0.35">
      <c r="A16"/>
      <c r="B16"/>
      <c r="C16"/>
      <c r="D16" t="s">
        <v>120</v>
      </c>
      <c r="E16" t="s">
        <v>35</v>
      </c>
      <c r="F16" t="s">
        <v>300</v>
      </c>
      <c r="G16" s="2"/>
      <c r="H16" s="2">
        <v>6</v>
      </c>
      <c r="I16" s="2"/>
      <c r="J16" s="2">
        <v>9</v>
      </c>
      <c r="K16" s="2"/>
      <c r="L16" s="2">
        <v>10</v>
      </c>
      <c r="M16" s="2">
        <v>25</v>
      </c>
      <c r="N16"/>
      <c r="O16"/>
      <c r="P16"/>
      <c r="Q16"/>
      <c r="R16"/>
      <c r="S16"/>
      <c r="T16"/>
      <c r="U16"/>
      <c r="V16"/>
      <c r="W16"/>
      <c r="X16"/>
    </row>
    <row r="17" spans="1:24" x14ac:dyDescent="0.35">
      <c r="A17"/>
      <c r="B17"/>
      <c r="C17"/>
      <c r="D17" t="s">
        <v>32</v>
      </c>
      <c r="E17" t="s">
        <v>31</v>
      </c>
      <c r="F17" t="s">
        <v>299</v>
      </c>
      <c r="G17" s="2"/>
      <c r="H17" s="2">
        <v>9</v>
      </c>
      <c r="I17" s="2"/>
      <c r="J17" s="2"/>
      <c r="K17" s="2"/>
      <c r="L17" s="2">
        <v>11</v>
      </c>
      <c r="M17" s="2">
        <v>20</v>
      </c>
      <c r="N17"/>
      <c r="O17"/>
      <c r="P17"/>
      <c r="Q17"/>
      <c r="R17"/>
      <c r="S17"/>
      <c r="T17"/>
      <c r="U17"/>
      <c r="V17"/>
      <c r="W17"/>
      <c r="X17"/>
    </row>
    <row r="18" spans="1:24" x14ac:dyDescent="0.35">
      <c r="A18"/>
      <c r="B18"/>
      <c r="C18"/>
      <c r="D18" t="s">
        <v>225</v>
      </c>
      <c r="E18" t="s">
        <v>224</v>
      </c>
      <c r="F18" t="s">
        <v>299</v>
      </c>
      <c r="G18" s="2"/>
      <c r="H18" s="2">
        <v>8</v>
      </c>
      <c r="I18" s="2"/>
      <c r="J18" s="2">
        <v>8</v>
      </c>
      <c r="K18" s="2"/>
      <c r="L18" s="2"/>
      <c r="M18" s="2">
        <v>16</v>
      </c>
      <c r="N18"/>
      <c r="O18"/>
      <c r="P18"/>
      <c r="Q18"/>
      <c r="R18"/>
      <c r="S18"/>
      <c r="T18"/>
      <c r="U18"/>
      <c r="V18"/>
      <c r="W18"/>
      <c r="X18"/>
    </row>
    <row r="19" spans="1:24" x14ac:dyDescent="0.35">
      <c r="A19"/>
      <c r="B19"/>
      <c r="C19"/>
      <c r="D19" t="s">
        <v>236</v>
      </c>
      <c r="E19" t="s">
        <v>215</v>
      </c>
      <c r="F19" t="s">
        <v>299</v>
      </c>
      <c r="G19" s="2"/>
      <c r="H19" s="2"/>
      <c r="I19" s="2"/>
      <c r="J19" s="2">
        <v>6</v>
      </c>
      <c r="K19" s="2"/>
      <c r="L19" s="2">
        <v>7</v>
      </c>
      <c r="M19" s="2">
        <v>13</v>
      </c>
      <c r="N19"/>
      <c r="O19"/>
      <c r="P19"/>
      <c r="Q19"/>
      <c r="R19"/>
      <c r="S19"/>
      <c r="T19"/>
      <c r="U19"/>
      <c r="V19"/>
      <c r="W19"/>
      <c r="X19"/>
    </row>
    <row r="20" spans="1:24" x14ac:dyDescent="0.35">
      <c r="A20"/>
      <c r="B20"/>
      <c r="C20"/>
      <c r="D20" t="s">
        <v>201</v>
      </c>
      <c r="E20" t="s">
        <v>469</v>
      </c>
      <c r="F20" t="s">
        <v>299</v>
      </c>
      <c r="G20" s="2"/>
      <c r="H20" s="2"/>
      <c r="I20" s="2"/>
      <c r="J20" s="2">
        <v>3</v>
      </c>
      <c r="K20" s="2"/>
      <c r="L20" s="2">
        <v>8</v>
      </c>
      <c r="M20" s="2">
        <v>11</v>
      </c>
      <c r="N20"/>
      <c r="O20"/>
      <c r="P20"/>
      <c r="Q20"/>
      <c r="R20"/>
      <c r="S20"/>
      <c r="T20"/>
      <c r="U20"/>
      <c r="V20"/>
      <c r="W20"/>
      <c r="X20"/>
    </row>
    <row r="21" spans="1:24" x14ac:dyDescent="0.35">
      <c r="A21"/>
      <c r="B21"/>
      <c r="C21"/>
      <c r="D21" t="s">
        <v>144</v>
      </c>
      <c r="E21" t="s">
        <v>29</v>
      </c>
      <c r="F21" t="s">
        <v>299</v>
      </c>
      <c r="G21" s="2"/>
      <c r="H21" s="2"/>
      <c r="I21" s="2"/>
      <c r="J21" s="2"/>
      <c r="K21" s="2"/>
      <c r="L21" s="2">
        <v>10</v>
      </c>
      <c r="M21" s="2">
        <v>10</v>
      </c>
      <c r="N21"/>
      <c r="O21"/>
      <c r="P21"/>
      <c r="Q21"/>
      <c r="R21"/>
      <c r="S21"/>
      <c r="T21"/>
      <c r="U21"/>
      <c r="V21"/>
      <c r="W21"/>
      <c r="X21"/>
    </row>
    <row r="22" spans="1:24" x14ac:dyDescent="0.35">
      <c r="A22"/>
      <c r="B22"/>
      <c r="C22"/>
      <c r="D22" t="s">
        <v>203</v>
      </c>
      <c r="E22" t="s">
        <v>202</v>
      </c>
      <c r="F22" t="s">
        <v>298</v>
      </c>
      <c r="G22" s="2"/>
      <c r="H22" s="2"/>
      <c r="I22" s="2"/>
      <c r="J22" s="2">
        <v>8</v>
      </c>
      <c r="K22" s="2"/>
      <c r="L22" s="2"/>
      <c r="M22" s="2">
        <v>8</v>
      </c>
      <c r="N22"/>
      <c r="O22"/>
      <c r="P22"/>
      <c r="Q22"/>
      <c r="R22"/>
      <c r="S22"/>
      <c r="T22"/>
      <c r="U22"/>
      <c r="V22"/>
      <c r="W22"/>
      <c r="X22"/>
    </row>
    <row r="23" spans="1:24" x14ac:dyDescent="0.35">
      <c r="A23"/>
      <c r="B23"/>
      <c r="C23"/>
      <c r="D23" t="s">
        <v>238</v>
      </c>
      <c r="E23" t="s">
        <v>237</v>
      </c>
      <c r="F23" t="s">
        <v>299</v>
      </c>
      <c r="G23" s="2"/>
      <c r="H23" s="2">
        <v>8</v>
      </c>
      <c r="I23" s="2"/>
      <c r="J23" s="2"/>
      <c r="K23" s="2"/>
      <c r="L23" s="2"/>
      <c r="M23" s="2">
        <v>8</v>
      </c>
      <c r="N23"/>
      <c r="O23"/>
      <c r="P23"/>
      <c r="Q23"/>
      <c r="R23"/>
      <c r="S23"/>
      <c r="T23"/>
      <c r="U23"/>
      <c r="V23"/>
      <c r="W23"/>
      <c r="X23"/>
    </row>
    <row r="24" spans="1:24" x14ac:dyDescent="0.35">
      <c r="A24"/>
      <c r="B24"/>
      <c r="C24"/>
      <c r="D24" t="s">
        <v>197</v>
      </c>
      <c r="E24" t="s">
        <v>196</v>
      </c>
      <c r="F24" t="s">
        <v>298</v>
      </c>
      <c r="G24" s="2"/>
      <c r="H24" s="2"/>
      <c r="I24" s="2"/>
      <c r="J24" s="2">
        <v>5</v>
      </c>
      <c r="K24" s="2"/>
      <c r="L24" s="2"/>
      <c r="M24" s="2">
        <v>5</v>
      </c>
      <c r="N24"/>
      <c r="O24"/>
      <c r="P24"/>
      <c r="Q24"/>
      <c r="R24"/>
      <c r="S24"/>
      <c r="T24"/>
      <c r="U24"/>
      <c r="V24"/>
      <c r="W24"/>
      <c r="X24"/>
    </row>
    <row r="25" spans="1:24" x14ac:dyDescent="0.35">
      <c r="A25"/>
      <c r="B25"/>
      <c r="C25"/>
      <c r="D25" t="s">
        <v>161</v>
      </c>
      <c r="E25" t="s">
        <v>216</v>
      </c>
      <c r="F25" t="s">
        <v>298</v>
      </c>
      <c r="G25" s="2"/>
      <c r="H25" s="2"/>
      <c r="I25" s="2"/>
      <c r="J25" s="2">
        <v>4</v>
      </c>
      <c r="K25" s="2"/>
      <c r="L25" s="2"/>
      <c r="M25" s="2">
        <v>4</v>
      </c>
      <c r="N25"/>
      <c r="O25"/>
      <c r="P25"/>
      <c r="Q25"/>
      <c r="R25"/>
      <c r="S25"/>
      <c r="T25"/>
      <c r="U25"/>
      <c r="V25"/>
      <c r="W25"/>
      <c r="X25"/>
    </row>
    <row r="26" spans="1:24" x14ac:dyDescent="0.35">
      <c r="A26"/>
      <c r="B26"/>
      <c r="C26"/>
      <c r="D26"/>
      <c r="E26"/>
      <c r="F26"/>
      <c r="G26" s="2"/>
      <c r="H26" s="2"/>
      <c r="I26" s="2"/>
      <c r="J26" s="2"/>
      <c r="K26" s="2"/>
      <c r="L26" s="2"/>
      <c r="M26" s="2"/>
      <c r="N26"/>
      <c r="O26"/>
      <c r="P26"/>
      <c r="Q26"/>
      <c r="R26"/>
      <c r="S26"/>
      <c r="T26"/>
      <c r="U26"/>
      <c r="V26"/>
      <c r="W26"/>
      <c r="X26"/>
    </row>
    <row r="27" spans="1:24" x14ac:dyDescent="0.35">
      <c r="A27"/>
      <c r="B27"/>
      <c r="C27" t="s">
        <v>467</v>
      </c>
      <c r="D27" t="s">
        <v>399</v>
      </c>
      <c r="E27" t="s">
        <v>398</v>
      </c>
      <c r="F27" t="s">
        <v>300</v>
      </c>
      <c r="G27" s="2"/>
      <c r="H27" s="2">
        <v>10</v>
      </c>
      <c r="I27" s="2"/>
      <c r="J27" s="2">
        <v>9</v>
      </c>
      <c r="K27" s="2"/>
      <c r="L27" s="2">
        <v>12</v>
      </c>
      <c r="M27" s="2">
        <v>31</v>
      </c>
      <c r="N27"/>
      <c r="O27"/>
      <c r="P27"/>
      <c r="Q27"/>
      <c r="R27"/>
      <c r="S27"/>
      <c r="T27"/>
      <c r="U27"/>
      <c r="V27"/>
      <c r="W27"/>
      <c r="X27"/>
    </row>
    <row r="28" spans="1:24" x14ac:dyDescent="0.35">
      <c r="A28"/>
      <c r="B28"/>
      <c r="C28"/>
      <c r="D28" t="s">
        <v>213</v>
      </c>
      <c r="E28" t="s">
        <v>77</v>
      </c>
      <c r="F28" t="s">
        <v>299</v>
      </c>
      <c r="G28" s="2"/>
      <c r="H28" s="2">
        <v>9</v>
      </c>
      <c r="I28" s="2"/>
      <c r="J28" s="2">
        <v>10</v>
      </c>
      <c r="K28" s="2"/>
      <c r="L28" s="2">
        <v>11</v>
      </c>
      <c r="M28" s="2">
        <v>30</v>
      </c>
      <c r="N28"/>
      <c r="O28"/>
      <c r="P28"/>
      <c r="Q28"/>
      <c r="R28"/>
      <c r="S28"/>
      <c r="T28"/>
      <c r="U28"/>
      <c r="V28"/>
      <c r="W28"/>
      <c r="X28"/>
    </row>
    <row r="29" spans="1:24" x14ac:dyDescent="0.35">
      <c r="A29"/>
      <c r="B29"/>
      <c r="C29"/>
      <c r="D29"/>
      <c r="E29"/>
      <c r="F29"/>
      <c r="G29" s="2"/>
      <c r="H29" s="2"/>
      <c r="I29" s="2"/>
      <c r="J29" s="2"/>
      <c r="K29" s="2"/>
      <c r="L29" s="2"/>
      <c r="M29" s="2"/>
      <c r="N29"/>
      <c r="O29"/>
      <c r="P29"/>
      <c r="Q29"/>
      <c r="R29"/>
      <c r="S29"/>
      <c r="T29"/>
      <c r="U29"/>
      <c r="V29"/>
      <c r="W29"/>
      <c r="X29"/>
    </row>
    <row r="30" spans="1:24" x14ac:dyDescent="0.35">
      <c r="A30"/>
      <c r="B30" t="s">
        <v>463</v>
      </c>
      <c r="C30" t="s">
        <v>468</v>
      </c>
      <c r="D30" t="s">
        <v>15</v>
      </c>
      <c r="E30" t="s">
        <v>13</v>
      </c>
      <c r="F30" t="s">
        <v>299</v>
      </c>
      <c r="G30" s="2">
        <v>9</v>
      </c>
      <c r="H30" s="2"/>
      <c r="I30" s="2"/>
      <c r="J30" s="2"/>
      <c r="K30" s="2">
        <v>10</v>
      </c>
      <c r="L30" s="2"/>
      <c r="M30" s="2">
        <v>19</v>
      </c>
      <c r="N30"/>
      <c r="O30"/>
      <c r="P30"/>
      <c r="Q30"/>
      <c r="R30"/>
      <c r="S30"/>
      <c r="T30"/>
      <c r="U30"/>
      <c r="V30"/>
      <c r="W30"/>
      <c r="X30"/>
    </row>
    <row r="31" spans="1:24" x14ac:dyDescent="0.35">
      <c r="A31"/>
      <c r="B31"/>
      <c r="C31"/>
      <c r="D31" t="s">
        <v>236</v>
      </c>
      <c r="E31" t="s">
        <v>215</v>
      </c>
      <c r="F31" t="s">
        <v>299</v>
      </c>
      <c r="G31" s="2">
        <v>8</v>
      </c>
      <c r="H31" s="2"/>
      <c r="I31" s="2"/>
      <c r="J31" s="2"/>
      <c r="K31" s="2">
        <v>8</v>
      </c>
      <c r="L31" s="2"/>
      <c r="M31" s="2">
        <v>16</v>
      </c>
      <c r="N31"/>
      <c r="O31"/>
      <c r="P31"/>
      <c r="Q31"/>
      <c r="R31"/>
      <c r="S31"/>
      <c r="T31"/>
      <c r="U31"/>
      <c r="V31"/>
      <c r="W31"/>
      <c r="X31"/>
    </row>
    <row r="32" spans="1:24" x14ac:dyDescent="0.35">
      <c r="A32"/>
      <c r="B32"/>
      <c r="C32"/>
      <c r="D32" t="s">
        <v>201</v>
      </c>
      <c r="E32" t="s">
        <v>469</v>
      </c>
      <c r="F32" t="s">
        <v>299</v>
      </c>
      <c r="G32" s="2">
        <v>5</v>
      </c>
      <c r="H32" s="2"/>
      <c r="I32" s="2"/>
      <c r="J32" s="2"/>
      <c r="K32" s="2">
        <v>5</v>
      </c>
      <c r="L32" s="2"/>
      <c r="M32" s="2">
        <v>10</v>
      </c>
      <c r="N32"/>
      <c r="O32"/>
      <c r="P32"/>
      <c r="Q32"/>
      <c r="R32"/>
      <c r="S32"/>
      <c r="T32"/>
      <c r="U32"/>
      <c r="V32"/>
      <c r="W32"/>
      <c r="X32"/>
    </row>
    <row r="33" spans="1:24" x14ac:dyDescent="0.35">
      <c r="A33"/>
      <c r="B33"/>
      <c r="C33"/>
      <c r="D33" t="s">
        <v>203</v>
      </c>
      <c r="E33" t="s">
        <v>202</v>
      </c>
      <c r="F33" t="s">
        <v>298</v>
      </c>
      <c r="G33" s="2"/>
      <c r="H33" s="2"/>
      <c r="I33" s="2"/>
      <c r="J33" s="2"/>
      <c r="K33" s="2">
        <v>8</v>
      </c>
      <c r="L33" s="2"/>
      <c r="M33" s="2">
        <v>8</v>
      </c>
      <c r="N33"/>
      <c r="O33"/>
      <c r="P33"/>
      <c r="Q33"/>
      <c r="R33"/>
      <c r="S33"/>
      <c r="T33"/>
      <c r="U33"/>
      <c r="V33"/>
      <c r="W33"/>
      <c r="X33"/>
    </row>
    <row r="34" spans="1:24" x14ac:dyDescent="0.35">
      <c r="A34"/>
      <c r="B34"/>
      <c r="C34"/>
      <c r="D34" t="s">
        <v>238</v>
      </c>
      <c r="E34" t="s">
        <v>237</v>
      </c>
      <c r="F34" t="s">
        <v>299</v>
      </c>
      <c r="G34" s="2">
        <v>8</v>
      </c>
      <c r="H34" s="2"/>
      <c r="I34" s="2"/>
      <c r="J34" s="2"/>
      <c r="K34" s="2"/>
      <c r="L34" s="2"/>
      <c r="M34" s="2">
        <v>8</v>
      </c>
      <c r="N34"/>
      <c r="O34"/>
      <c r="P34"/>
      <c r="Q34"/>
      <c r="R34"/>
      <c r="S34"/>
      <c r="T34"/>
      <c r="U34"/>
      <c r="V34"/>
      <c r="W34"/>
      <c r="X34"/>
    </row>
    <row r="35" spans="1:24" x14ac:dyDescent="0.35">
      <c r="A35"/>
      <c r="B35"/>
      <c r="C35"/>
      <c r="D35" t="s">
        <v>197</v>
      </c>
      <c r="E35" t="s">
        <v>196</v>
      </c>
      <c r="F35" t="s">
        <v>298</v>
      </c>
      <c r="G35" s="2"/>
      <c r="H35" s="2"/>
      <c r="I35" s="2"/>
      <c r="J35" s="2"/>
      <c r="K35" s="2">
        <v>6</v>
      </c>
      <c r="L35" s="2"/>
      <c r="M35" s="2">
        <v>6</v>
      </c>
      <c r="N35"/>
      <c r="O35"/>
      <c r="P35"/>
      <c r="Q35"/>
      <c r="R35"/>
      <c r="S35"/>
      <c r="T35"/>
      <c r="U35"/>
      <c r="V35"/>
      <c r="W35"/>
      <c r="X35"/>
    </row>
    <row r="36" spans="1:24" x14ac:dyDescent="0.35">
      <c r="A36"/>
      <c r="B36"/>
      <c r="C36"/>
      <c r="D36" t="s">
        <v>144</v>
      </c>
      <c r="E36" t="s">
        <v>29</v>
      </c>
      <c r="F36" t="s">
        <v>299</v>
      </c>
      <c r="G36" s="2">
        <v>6</v>
      </c>
      <c r="H36" s="2"/>
      <c r="I36" s="2"/>
      <c r="J36" s="2"/>
      <c r="K36" s="2"/>
      <c r="L36" s="2"/>
      <c r="M36" s="2">
        <v>6</v>
      </c>
      <c r="N36"/>
      <c r="O36"/>
      <c r="P36"/>
      <c r="Q36"/>
      <c r="R36"/>
      <c r="S36"/>
      <c r="T36"/>
      <c r="U36"/>
      <c r="V36"/>
      <c r="W36"/>
      <c r="X36"/>
    </row>
    <row r="37" spans="1:24" x14ac:dyDescent="0.35">
      <c r="A37"/>
      <c r="B37"/>
      <c r="C37"/>
      <c r="D37"/>
      <c r="E37"/>
      <c r="F37"/>
      <c r="G37" s="2"/>
      <c r="H37" s="2"/>
      <c r="I37" s="2"/>
      <c r="J37" s="2"/>
      <c r="K37" s="2"/>
      <c r="L37" s="2"/>
      <c r="M37" s="2"/>
      <c r="N37"/>
      <c r="O37"/>
      <c r="P37"/>
      <c r="Q37"/>
      <c r="R37"/>
      <c r="S37"/>
      <c r="T37"/>
      <c r="U37"/>
      <c r="V37"/>
      <c r="W37"/>
      <c r="X37"/>
    </row>
    <row r="38" spans="1:24" x14ac:dyDescent="0.35">
      <c r="A38"/>
      <c r="B38"/>
      <c r="C38" t="s">
        <v>467</v>
      </c>
      <c r="D38" t="s">
        <v>399</v>
      </c>
      <c r="E38" t="s">
        <v>398</v>
      </c>
      <c r="F38" t="s">
        <v>300</v>
      </c>
      <c r="G38" s="2">
        <v>10</v>
      </c>
      <c r="H38" s="2"/>
      <c r="I38" s="2"/>
      <c r="J38" s="2"/>
      <c r="K38" s="2"/>
      <c r="L38" s="2"/>
      <c r="M38" s="2">
        <v>10</v>
      </c>
      <c r="N38"/>
      <c r="O38"/>
      <c r="P38"/>
      <c r="Q38"/>
      <c r="R38"/>
      <c r="S38"/>
      <c r="T38"/>
      <c r="U38"/>
      <c r="V38"/>
      <c r="W38"/>
      <c r="X38"/>
    </row>
    <row r="39" spans="1:24" x14ac:dyDescent="0.35">
      <c r="A39"/>
      <c r="B39"/>
      <c r="C39"/>
      <c r="D39" t="s">
        <v>213</v>
      </c>
      <c r="E39" t="s">
        <v>77</v>
      </c>
      <c r="F39" t="s">
        <v>299</v>
      </c>
      <c r="G39" s="2"/>
      <c r="H39" s="2"/>
      <c r="I39" s="2"/>
      <c r="J39" s="2"/>
      <c r="K39" s="2">
        <v>9</v>
      </c>
      <c r="L39" s="2"/>
      <c r="M39" s="2">
        <v>9</v>
      </c>
      <c r="N39"/>
      <c r="O39"/>
      <c r="P39"/>
      <c r="Q39"/>
      <c r="R39"/>
      <c r="S39"/>
      <c r="T39"/>
      <c r="U39"/>
      <c r="V39"/>
      <c r="W39"/>
      <c r="X39"/>
    </row>
    <row r="40" spans="1:24" x14ac:dyDescent="0.35">
      <c r="A40"/>
      <c r="B40"/>
      <c r="C40"/>
      <c r="D40"/>
      <c r="E40"/>
      <c r="F40"/>
      <c r="G40" s="2"/>
      <c r="H40" s="2"/>
      <c r="I40" s="2"/>
      <c r="J40" s="2"/>
      <c r="K40" s="2"/>
      <c r="L40" s="2"/>
      <c r="M40" s="2"/>
      <c r="N40"/>
      <c r="O40"/>
      <c r="P40"/>
      <c r="Q40"/>
      <c r="R40"/>
      <c r="S40"/>
      <c r="T40"/>
      <c r="U40"/>
      <c r="V40"/>
      <c r="W40"/>
      <c r="X40"/>
    </row>
    <row r="41" spans="1:24" x14ac:dyDescent="0.35">
      <c r="A41"/>
      <c r="B41" t="s">
        <v>331</v>
      </c>
      <c r="C41" t="s">
        <v>468</v>
      </c>
      <c r="D41" t="s">
        <v>6</v>
      </c>
      <c r="E41" t="s">
        <v>100</v>
      </c>
      <c r="F41" t="s">
        <v>300</v>
      </c>
      <c r="G41" s="2"/>
      <c r="H41" s="2"/>
      <c r="I41" s="2">
        <v>8</v>
      </c>
      <c r="J41" s="2"/>
      <c r="K41" s="2"/>
      <c r="L41" s="2"/>
      <c r="M41" s="2">
        <v>8</v>
      </c>
      <c r="N41"/>
      <c r="O41"/>
      <c r="P41"/>
      <c r="Q41"/>
      <c r="R41"/>
      <c r="S41"/>
      <c r="T41"/>
      <c r="U41"/>
      <c r="V41"/>
      <c r="W41"/>
      <c r="X41"/>
    </row>
    <row r="42" spans="1:24" x14ac:dyDescent="0.35">
      <c r="A42"/>
      <c r="B42"/>
      <c r="C42"/>
      <c r="D42" t="s">
        <v>347</v>
      </c>
      <c r="E42" t="s">
        <v>506</v>
      </c>
      <c r="F42" t="s">
        <v>299</v>
      </c>
      <c r="G42" s="2"/>
      <c r="H42" s="2"/>
      <c r="I42" s="2">
        <v>7</v>
      </c>
      <c r="J42" s="2"/>
      <c r="K42" s="2"/>
      <c r="L42" s="2"/>
      <c r="M42" s="2">
        <v>7</v>
      </c>
      <c r="N42"/>
      <c r="O42"/>
      <c r="P42"/>
      <c r="Q42"/>
      <c r="R42"/>
      <c r="S42"/>
      <c r="T42"/>
      <c r="U42"/>
      <c r="V42"/>
      <c r="W42"/>
      <c r="X42"/>
    </row>
    <row r="43" spans="1:24" x14ac:dyDescent="0.35">
      <c r="A43"/>
      <c r="B43"/>
      <c r="C43"/>
      <c r="D43" t="s">
        <v>271</v>
      </c>
      <c r="E43" t="s">
        <v>270</v>
      </c>
      <c r="F43" t="s">
        <v>298</v>
      </c>
      <c r="G43" s="2"/>
      <c r="H43" s="2"/>
      <c r="I43" s="2">
        <v>6</v>
      </c>
      <c r="J43" s="2"/>
      <c r="K43" s="2"/>
      <c r="L43" s="2"/>
      <c r="M43" s="2">
        <v>6</v>
      </c>
      <c r="N43"/>
      <c r="O43"/>
      <c r="P43"/>
      <c r="Q43"/>
      <c r="R43"/>
      <c r="S43"/>
      <c r="T43"/>
      <c r="U43"/>
      <c r="V43"/>
      <c r="W43"/>
      <c r="X43"/>
    </row>
    <row r="44" spans="1:24" x14ac:dyDescent="0.35">
      <c r="A44"/>
      <c r="B44"/>
      <c r="C44"/>
      <c r="D44"/>
      <c r="E44"/>
      <c r="F44"/>
      <c r="G44" s="2"/>
      <c r="H44" s="2"/>
      <c r="I44" s="2"/>
      <c r="J44" s="2"/>
      <c r="K44" s="2"/>
      <c r="L44" s="2"/>
      <c r="M44" s="2"/>
      <c r="N44"/>
      <c r="O44"/>
      <c r="P44"/>
      <c r="Q44"/>
      <c r="R44"/>
      <c r="S44"/>
      <c r="T44"/>
      <c r="U44"/>
      <c r="V44"/>
      <c r="W44"/>
      <c r="X44"/>
    </row>
    <row r="45" spans="1:24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1:24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1:24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1:24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1:24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1:24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1:24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1:24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1:24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1:24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1:24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1:24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1:24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1:24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1:24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1:24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1:24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1:24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1:24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1:24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1:24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1:24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1:24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1:24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1:24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1:24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1:24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1:24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1:24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1:24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1:24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1:24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1:24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1:24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1:24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1:24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1:24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1:24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1:24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1:24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1:24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1:24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1:24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1:24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1:24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1:24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1:24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1:24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1:24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1:24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1:24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1:24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1:24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1:24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1:24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1:24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1:24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1:24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1:24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1:24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1:24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1:24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1:24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1:24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1:24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1:24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1:24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1:24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1:24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1:24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1:24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1:24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1:24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1:24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1:24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1:24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1:24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1:24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1:24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1:24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</row>
    <row r="185" spans="1:24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</row>
    <row r="186" spans="1:24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1:24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</row>
    <row r="188" spans="1:24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</row>
    <row r="189" spans="1:24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</row>
    <row r="190" spans="1:24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1:24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1:24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1:24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1:24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1:24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1:24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1:24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1:24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1:24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1:24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1:24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1:24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1:24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1:24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1:24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1:24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1:24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1:24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1:24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1:24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1:24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1:24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1:24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1:24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1:24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1:24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1:24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1:24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1:24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1:24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1:24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1:24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1:24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1:24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1:24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1:24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1:24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1:24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1:24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1:24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1:24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1:24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1:24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1:24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1:24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1:24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1:24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1:24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1:24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1:24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1:24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1:24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1:24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1:24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1:24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1:24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1:24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1:24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1:24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1:24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1:24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1:24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1:24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1:24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1:24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1:24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1:24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1:24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1:24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1:24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1:24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1:24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1:24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1:24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1:24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1:24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1:24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</sheetData>
  <pageMargins left="0.7" right="0.7" top="0.75" bottom="0.75" header="0.3" footer="0.3"/>
  <pageSetup paperSize="9" orientation="portrait" r:id="rId2"/>
  <webPublishItems count="1">
    <webPublishItem id="29148" divId="FSARankings2018_29148" sourceType="sheet" destinationFile="C:\Users\rober\Google Drive\FENCING SA\BellePoule\Page.mht" autoRepublish="1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821"/>
  <sheetViews>
    <sheetView tabSelected="1" topLeftCell="A800" workbookViewId="0">
      <selection activeCell="A596" sqref="A596:G818"/>
    </sheetView>
  </sheetViews>
  <sheetFormatPr defaultColWidth="8.7265625" defaultRowHeight="14.5" x14ac:dyDescent="0.35"/>
  <cols>
    <col min="1" max="1" width="24.1796875" style="5" bestFit="1" customWidth="1"/>
    <col min="2" max="2" width="12.54296875" style="5" bestFit="1" customWidth="1"/>
    <col min="3" max="3" width="9.1796875" style="5" bestFit="1" customWidth="1"/>
    <col min="4" max="4" width="11.81640625" style="5" bestFit="1" customWidth="1"/>
    <col min="5" max="5" width="20" style="5" bestFit="1" customWidth="1"/>
    <col min="6" max="6" width="17.1796875" style="5" bestFit="1" customWidth="1"/>
    <col min="7" max="7" width="7.81640625" style="5" bestFit="1" customWidth="1"/>
    <col min="8" max="9" width="10.453125" style="5" bestFit="1" customWidth="1"/>
    <col min="10" max="10" width="29.81640625" style="5" bestFit="1" customWidth="1"/>
    <col min="11" max="11" width="9.26953125" style="5" customWidth="1"/>
    <col min="12" max="12" width="14.81640625" style="5" bestFit="1" customWidth="1"/>
    <col min="13" max="13" width="9.1796875" style="6" bestFit="1" customWidth="1"/>
    <col min="14" max="17" width="8.7265625" style="5"/>
    <col min="18" max="18" width="8.453125" style="5" bestFit="1" customWidth="1"/>
    <col min="19" max="16384" width="8.7265625" style="5"/>
  </cols>
  <sheetData>
    <row r="1" spans="1:14" x14ac:dyDescent="0.35">
      <c r="A1" s="5" t="s">
        <v>11</v>
      </c>
      <c r="B1" s="5" t="s">
        <v>12</v>
      </c>
      <c r="C1" s="5" t="s">
        <v>3</v>
      </c>
      <c r="D1" s="5" t="s">
        <v>305</v>
      </c>
      <c r="E1" s="11" t="s">
        <v>473</v>
      </c>
      <c r="F1" s="5" t="s">
        <v>16</v>
      </c>
      <c r="G1" s="5" t="s">
        <v>17</v>
      </c>
      <c r="H1" s="5" t="s">
        <v>9</v>
      </c>
      <c r="I1" s="5" t="s">
        <v>10</v>
      </c>
      <c r="J1" s="5" t="s">
        <v>37</v>
      </c>
      <c r="K1" s="5" t="s">
        <v>374</v>
      </c>
      <c r="L1" s="6" t="s">
        <v>387</v>
      </c>
      <c r="M1" s="5" t="s">
        <v>18</v>
      </c>
      <c r="N1" s="5" t="s">
        <v>23</v>
      </c>
    </row>
    <row r="2" spans="1:14" x14ac:dyDescent="0.35">
      <c r="A2" s="5" t="s">
        <v>157</v>
      </c>
      <c r="B2" s="5" t="s">
        <v>158</v>
      </c>
      <c r="C2" s="5">
        <v>1</v>
      </c>
      <c r="D2" s="7">
        <v>42799</v>
      </c>
      <c r="E2" s="20" t="s">
        <v>479</v>
      </c>
      <c r="F2" s="5" t="s">
        <v>461</v>
      </c>
      <c r="G2" s="5" t="s">
        <v>19</v>
      </c>
      <c r="H2" s="8">
        <f>VLOOKUP(Table1[[#This Row],[LastName]]&amp;"."&amp;Table1[[#This Row],[FirstName]],Fencers!C:I,2,FALSE)</f>
        <v>34944</v>
      </c>
      <c r="I2" s="5" t="str">
        <f>VLOOKUP(Table1[[#This Row],[LastName]]&amp;"."&amp;Table1[[#This Row],[FirstName]],Fencers!C:I,7,FALSE)</f>
        <v>Mens</v>
      </c>
      <c r="J2" s="8" t="str">
        <f>VLOOKUP(Table1[[#This Row],[LastName]]&amp;"."&amp;Table1[[#This Row],[FirstName]],Fencers!C:H,5,FALSE)</f>
        <v>ASC</v>
      </c>
      <c r="K2" s="8" t="str">
        <f>VLOOKUP(Table1[[#This Row],[LastName]]&amp;"."&amp;Table1[[#This Row],[FirstName]],Fencers!C:I,6,FALSE)</f>
        <v>AUS</v>
      </c>
      <c r="L2" s="6">
        <f>VLOOKUP(Table1[[#This Row],[LastName]]&amp;"."&amp;Table1[[#This Row],[FirstName]],Fencers!C:H,3,FALSE)</f>
        <v>22</v>
      </c>
      <c r="M2" s="6">
        <v>0</v>
      </c>
      <c r="N2" s="5">
        <f>IF(Table1[[#This Row],[Rank]]="Cancelled",1,IF(Table1[[#This Row],[Rank]]&gt;32,0,IF(M2=0,VLOOKUP(C2,'Ranking Values'!A:C,2,FALSE),VLOOKUP(C2,'Ranking Values'!A:C,3,FALSE))))</f>
        <v>10</v>
      </c>
    </row>
    <row r="3" spans="1:14" x14ac:dyDescent="0.35">
      <c r="A3" s="5" t="s">
        <v>129</v>
      </c>
      <c r="B3" s="5" t="s">
        <v>130</v>
      </c>
      <c r="C3" s="5">
        <v>2</v>
      </c>
      <c r="D3" s="7">
        <v>42799</v>
      </c>
      <c r="E3" s="20" t="s">
        <v>479</v>
      </c>
      <c r="F3" s="5" t="s">
        <v>461</v>
      </c>
      <c r="G3" s="5" t="s">
        <v>19</v>
      </c>
      <c r="H3" s="8">
        <f>VLOOKUP(Table1[[#This Row],[LastName]]&amp;"."&amp;Table1[[#This Row],[FirstName]],Fencers!C:I,2,FALSE)</f>
        <v>31780</v>
      </c>
      <c r="I3" s="5" t="str">
        <f>VLOOKUP(Table1[[#This Row],[LastName]]&amp;"."&amp;Table1[[#This Row],[FirstName]],Fencers!C:I,7,FALSE)</f>
        <v>Mens</v>
      </c>
      <c r="J3" s="8" t="str">
        <f>VLOOKUP(Table1[[#This Row],[LastName]]&amp;"."&amp;Table1[[#This Row],[FirstName]],Fencers!C:H,5,FALSE)</f>
        <v>ASC</v>
      </c>
      <c r="K3" s="8" t="str">
        <f>VLOOKUP(Table1[[#This Row],[LastName]]&amp;"."&amp;Table1[[#This Row],[FirstName]],Fencers!C:I,6,FALSE)</f>
        <v>AUS</v>
      </c>
      <c r="L3" s="6">
        <f>VLOOKUP(Table1[[#This Row],[LastName]]&amp;"."&amp;Table1[[#This Row],[FirstName]],Fencers!C:H,3,FALSE)</f>
        <v>31</v>
      </c>
      <c r="M3" s="6">
        <v>0</v>
      </c>
      <c r="N3" s="5">
        <f>IF(Table1[[#This Row],[Rank]]="Cancelled",1,IF(Table1[[#This Row],[Rank]]&gt;32,0,IF(M3=0,VLOOKUP(C3,'Ranking Values'!A:C,2,FALSE),VLOOKUP(C3,'Ranking Values'!A:C,3,FALSE))))</f>
        <v>9</v>
      </c>
    </row>
    <row r="4" spans="1:14" x14ac:dyDescent="0.35">
      <c r="A4" s="5" t="s">
        <v>178</v>
      </c>
      <c r="B4" s="5" t="s">
        <v>144</v>
      </c>
      <c r="C4" s="5">
        <v>3</v>
      </c>
      <c r="D4" s="7">
        <v>42799</v>
      </c>
      <c r="E4" s="20" t="s">
        <v>479</v>
      </c>
      <c r="F4" s="5" t="s">
        <v>461</v>
      </c>
      <c r="G4" s="5" t="s">
        <v>19</v>
      </c>
      <c r="H4" s="8">
        <f>VLOOKUP(Table1[[#This Row],[LastName]]&amp;"."&amp;Table1[[#This Row],[FirstName]],Fencers!C:I,2,FALSE)</f>
        <v>36344</v>
      </c>
      <c r="I4" s="5" t="str">
        <f>VLOOKUP(Table1[[#This Row],[LastName]]&amp;"."&amp;Table1[[#This Row],[FirstName]],Fencers!C:I,7,FALSE)</f>
        <v>Mens</v>
      </c>
      <c r="J4" s="8" t="str">
        <f>VLOOKUP(Table1[[#This Row],[LastName]]&amp;"."&amp;Table1[[#This Row],[FirstName]],Fencers!C:H,5,FALSE)</f>
        <v>ASC</v>
      </c>
      <c r="K4" s="8" t="str">
        <f>VLOOKUP(Table1[[#This Row],[LastName]]&amp;"."&amp;Table1[[#This Row],[FirstName]],Fencers!C:I,6,FALSE)</f>
        <v>AUS</v>
      </c>
      <c r="L4" s="6">
        <f>VLOOKUP(Table1[[#This Row],[LastName]]&amp;"."&amp;Table1[[#This Row],[FirstName]],Fencers!C:H,3,FALSE)</f>
        <v>18</v>
      </c>
      <c r="M4" s="6">
        <v>0</v>
      </c>
      <c r="N4" s="5">
        <f>IF(Table1[[#This Row],[Rank]]="Cancelled",1,IF(Table1[[#This Row],[Rank]]&gt;32,0,IF(M4=0,VLOOKUP(C4,'Ranking Values'!A:C,2,FALSE),VLOOKUP(C4,'Ranking Values'!A:C,3,FALSE))))</f>
        <v>8</v>
      </c>
    </row>
    <row r="5" spans="1:14" x14ac:dyDescent="0.35">
      <c r="A5" s="5" t="s">
        <v>125</v>
      </c>
      <c r="B5" s="5" t="s">
        <v>126</v>
      </c>
      <c r="C5" s="5">
        <v>3</v>
      </c>
      <c r="D5" s="7">
        <v>42799</v>
      </c>
      <c r="E5" s="20" t="s">
        <v>479</v>
      </c>
      <c r="F5" s="5" t="s">
        <v>461</v>
      </c>
      <c r="G5" s="5" t="s">
        <v>19</v>
      </c>
      <c r="H5" s="8">
        <f>VLOOKUP(Table1[[#This Row],[LastName]]&amp;"."&amp;Table1[[#This Row],[FirstName]],Fencers!C:I,2,FALSE)</f>
        <v>31399</v>
      </c>
      <c r="I5" s="5" t="str">
        <f>VLOOKUP(Table1[[#This Row],[LastName]]&amp;"."&amp;Table1[[#This Row],[FirstName]],Fencers!C:I,7,FALSE)</f>
        <v>Mens</v>
      </c>
      <c r="J5" s="8" t="str">
        <f>VLOOKUP(Table1[[#This Row],[LastName]]&amp;"."&amp;Table1[[#This Row],[FirstName]],Fencers!C:H,5,FALSE)</f>
        <v>ASC</v>
      </c>
      <c r="K5" s="8" t="str">
        <f>VLOOKUP(Table1[[#This Row],[LastName]]&amp;"."&amp;Table1[[#This Row],[FirstName]],Fencers!C:I,6,FALSE)</f>
        <v>AUS</v>
      </c>
      <c r="L5" s="6">
        <f>VLOOKUP(Table1[[#This Row],[LastName]]&amp;"."&amp;Table1[[#This Row],[FirstName]],Fencers!C:H,3,FALSE)</f>
        <v>32</v>
      </c>
      <c r="M5" s="6">
        <v>0</v>
      </c>
      <c r="N5" s="5">
        <f>IF(Table1[[#This Row],[Rank]]="Cancelled",1,IF(Table1[[#This Row],[Rank]]&gt;32,0,IF(M5=0,VLOOKUP(C5,'Ranking Values'!A:C,2,FALSE),VLOOKUP(C5,'Ranking Values'!A:C,3,FALSE))))</f>
        <v>8</v>
      </c>
    </row>
    <row r="6" spans="1:14" x14ac:dyDescent="0.35">
      <c r="A6" s="5" t="s">
        <v>36</v>
      </c>
      <c r="B6" s="5" t="s">
        <v>313</v>
      </c>
      <c r="C6" s="5">
        <v>5</v>
      </c>
      <c r="D6" s="7">
        <v>42799</v>
      </c>
      <c r="E6" s="20" t="s">
        <v>479</v>
      </c>
      <c r="F6" s="5" t="s">
        <v>461</v>
      </c>
      <c r="G6" s="5" t="s">
        <v>19</v>
      </c>
      <c r="H6" s="8">
        <f>VLOOKUP(Table1[[#This Row],[LastName]]&amp;"."&amp;Table1[[#This Row],[FirstName]],Fencers!C:I,2,FALSE)</f>
        <v>34512</v>
      </c>
      <c r="I6" s="5" t="str">
        <f>VLOOKUP(Table1[[#This Row],[LastName]]&amp;"."&amp;Table1[[#This Row],[FirstName]],Fencers!C:I,7,FALSE)</f>
        <v>Mens</v>
      </c>
      <c r="J6" s="8" t="str">
        <f>VLOOKUP(Table1[[#This Row],[LastName]]&amp;"."&amp;Table1[[#This Row],[FirstName]],Fencers!C:H,5,FALSE)</f>
        <v>IND</v>
      </c>
      <c r="K6" s="8" t="str">
        <f>VLOOKUP(Table1[[#This Row],[LastName]]&amp;"."&amp;Table1[[#This Row],[FirstName]],Fencers!C:I,6,FALSE)</f>
        <v>HKG</v>
      </c>
      <c r="L6" s="6">
        <f>VLOOKUP(Table1[[#This Row],[LastName]]&amp;"."&amp;Table1[[#This Row],[FirstName]],Fencers!C:H,3,FALSE)</f>
        <v>23</v>
      </c>
      <c r="M6" s="6">
        <v>0</v>
      </c>
      <c r="N6" s="5">
        <f>IF(Table1[[#This Row],[Rank]]="Cancelled",1,IF(Table1[[#This Row],[Rank]]&gt;32,0,IF(M6=0,VLOOKUP(C6,'Ranking Values'!A:C,2,FALSE),VLOOKUP(C6,'Ranking Values'!A:C,3,FALSE))))</f>
        <v>6</v>
      </c>
    </row>
    <row r="7" spans="1:14" x14ac:dyDescent="0.35">
      <c r="A7" s="5" t="s">
        <v>100</v>
      </c>
      <c r="B7" s="5" t="s">
        <v>101</v>
      </c>
      <c r="C7" s="5">
        <v>6</v>
      </c>
      <c r="D7" s="7">
        <v>42799</v>
      </c>
      <c r="E7" s="20" t="s">
        <v>479</v>
      </c>
      <c r="F7" s="5" t="s">
        <v>461</v>
      </c>
      <c r="G7" s="5" t="s">
        <v>19</v>
      </c>
      <c r="H7" s="8">
        <f>VLOOKUP(Table1[[#This Row],[LastName]]&amp;"."&amp;Table1[[#This Row],[FirstName]],Fencers!C:I,2,FALSE)</f>
        <v>26818</v>
      </c>
      <c r="I7" s="5" t="str">
        <f>VLOOKUP(Table1[[#This Row],[LastName]]&amp;"."&amp;Table1[[#This Row],[FirstName]],Fencers!C:I,7,FALSE)</f>
        <v>Mens</v>
      </c>
      <c r="J7" s="8" t="str">
        <f>VLOOKUP(Table1[[#This Row],[LastName]]&amp;"."&amp;Table1[[#This Row],[FirstName]],Fencers!C:H,5,FALSE)</f>
        <v>CSFC</v>
      </c>
      <c r="K7" s="8" t="str">
        <f>VLOOKUP(Table1[[#This Row],[LastName]]&amp;"."&amp;Table1[[#This Row],[FirstName]],Fencers!C:I,6,FALSE)</f>
        <v>AUS</v>
      </c>
      <c r="L7" s="6">
        <f>VLOOKUP(Table1[[#This Row],[LastName]]&amp;"."&amp;Table1[[#This Row],[FirstName]],Fencers!C:H,3,FALSE)</f>
        <v>44</v>
      </c>
      <c r="M7" s="6">
        <v>0</v>
      </c>
      <c r="N7" s="5">
        <f>IF(Table1[[#This Row],[Rank]]="Cancelled",1,IF(Table1[[#This Row],[Rank]]&gt;32,0,IF(M7=0,VLOOKUP(C7,'Ranking Values'!A:C,2,FALSE),VLOOKUP(C7,'Ranking Values'!A:C,3,FALSE))))</f>
        <v>5</v>
      </c>
    </row>
    <row r="8" spans="1:14" x14ac:dyDescent="0.35">
      <c r="A8" s="5" t="s">
        <v>107</v>
      </c>
      <c r="B8" s="5" t="s">
        <v>108</v>
      </c>
      <c r="C8" s="5">
        <v>7</v>
      </c>
      <c r="D8" s="7">
        <v>42799</v>
      </c>
      <c r="E8" s="20" t="s">
        <v>479</v>
      </c>
      <c r="F8" s="5" t="s">
        <v>461</v>
      </c>
      <c r="G8" s="5" t="s">
        <v>19</v>
      </c>
      <c r="H8" s="8">
        <f>VLOOKUP(Table1[[#This Row],[LastName]]&amp;"."&amp;Table1[[#This Row],[FirstName]],Fencers!C:I,2,FALSE)</f>
        <v>28067</v>
      </c>
      <c r="I8" s="5" t="str">
        <f>VLOOKUP(Table1[[#This Row],[LastName]]&amp;"."&amp;Table1[[#This Row],[FirstName]],Fencers!C:I,7,FALSE)</f>
        <v>Mens</v>
      </c>
      <c r="J8" s="8" t="str">
        <f>VLOOKUP(Table1[[#This Row],[LastName]]&amp;"."&amp;Table1[[#This Row],[FirstName]],Fencers!C:H,5,FALSE)</f>
        <v>AHFC</v>
      </c>
      <c r="K8" s="8" t="str">
        <f>VLOOKUP(Table1[[#This Row],[LastName]]&amp;"."&amp;Table1[[#This Row],[FirstName]],Fencers!C:I,6,FALSE)</f>
        <v>AUS</v>
      </c>
      <c r="L8" s="6">
        <f>VLOOKUP(Table1[[#This Row],[LastName]]&amp;"."&amp;Table1[[#This Row],[FirstName]],Fencers!C:H,3,FALSE)</f>
        <v>41</v>
      </c>
      <c r="M8" s="6">
        <v>0</v>
      </c>
      <c r="N8" s="5">
        <f>IF(Table1[[#This Row],[Rank]]="Cancelled",1,IF(Table1[[#This Row],[Rank]]&gt;32,0,IF(M8=0,VLOOKUP(C8,'Ranking Values'!A:C,2,FALSE),VLOOKUP(C8,'Ranking Values'!A:C,3,FALSE))))</f>
        <v>4</v>
      </c>
    </row>
    <row r="9" spans="1:14" x14ac:dyDescent="0.35">
      <c r="A9" s="5" t="s">
        <v>188</v>
      </c>
      <c r="B9" s="5" t="s">
        <v>189</v>
      </c>
      <c r="C9" s="5">
        <v>8</v>
      </c>
      <c r="D9" s="7">
        <v>42799</v>
      </c>
      <c r="E9" s="20" t="s">
        <v>479</v>
      </c>
      <c r="F9" s="5" t="s">
        <v>461</v>
      </c>
      <c r="G9" s="5" t="s">
        <v>19</v>
      </c>
      <c r="H9" s="8">
        <f>VLOOKUP(Table1[[#This Row],[LastName]]&amp;"."&amp;Table1[[#This Row],[FirstName]],Fencers!C:I,2,FALSE)</f>
        <v>36639</v>
      </c>
      <c r="I9" s="5" t="str">
        <f>VLOOKUP(Table1[[#This Row],[LastName]]&amp;"."&amp;Table1[[#This Row],[FirstName]],Fencers!C:I,7,FALSE)</f>
        <v>Mens</v>
      </c>
      <c r="J9" s="8" t="str">
        <f>VLOOKUP(Table1[[#This Row],[LastName]]&amp;"."&amp;Table1[[#This Row],[FirstName]],Fencers!C:H,5,FALSE)</f>
        <v>ASC</v>
      </c>
      <c r="K9" s="8" t="str">
        <f>VLOOKUP(Table1[[#This Row],[LastName]]&amp;"."&amp;Table1[[#This Row],[FirstName]],Fencers!C:I,6,FALSE)</f>
        <v>AUS</v>
      </c>
      <c r="L9" s="6">
        <f>VLOOKUP(Table1[[#This Row],[LastName]]&amp;"."&amp;Table1[[#This Row],[FirstName]],Fencers!C:H,3,FALSE)</f>
        <v>17</v>
      </c>
      <c r="M9" s="6">
        <v>0</v>
      </c>
      <c r="N9" s="5">
        <f>IF(Table1[[#This Row],[Rank]]="Cancelled",1,IF(Table1[[#This Row],[Rank]]&gt;32,0,IF(M9=0,VLOOKUP(C9,'Ranking Values'!A:C,2,FALSE),VLOOKUP(C9,'Ranking Values'!A:C,3,FALSE))))</f>
        <v>3</v>
      </c>
    </row>
    <row r="10" spans="1:14" x14ac:dyDescent="0.35">
      <c r="A10" s="5" t="s">
        <v>48</v>
      </c>
      <c r="B10" s="5" t="s">
        <v>49</v>
      </c>
      <c r="C10" s="5">
        <v>9</v>
      </c>
      <c r="D10" s="7">
        <v>42799</v>
      </c>
      <c r="E10" s="20" t="s">
        <v>479</v>
      </c>
      <c r="F10" s="5" t="s">
        <v>461</v>
      </c>
      <c r="G10" s="5" t="s">
        <v>19</v>
      </c>
      <c r="H10" s="8">
        <f>VLOOKUP(Table1[[#This Row],[LastName]]&amp;"."&amp;Table1[[#This Row],[FirstName]],Fencers!C:I,2,FALSE)</f>
        <v>19555</v>
      </c>
      <c r="I10" s="5" t="str">
        <f>VLOOKUP(Table1[[#This Row],[LastName]]&amp;"."&amp;Table1[[#This Row],[FirstName]],Fencers!C:I,7,FALSE)</f>
        <v>Mens</v>
      </c>
      <c r="J10" s="8" t="str">
        <f>VLOOKUP(Table1[[#This Row],[LastName]]&amp;"."&amp;Table1[[#This Row],[FirstName]],Fencers!C:H,5,FALSE)</f>
        <v>ASC</v>
      </c>
      <c r="K10" s="8" t="str">
        <f>VLOOKUP(Table1[[#This Row],[LastName]]&amp;"."&amp;Table1[[#This Row],[FirstName]],Fencers!C:I,6,FALSE)</f>
        <v>AUS</v>
      </c>
      <c r="L10" s="6">
        <f>VLOOKUP(Table1[[#This Row],[LastName]]&amp;"."&amp;Table1[[#This Row],[FirstName]],Fencers!C:H,3,FALSE)</f>
        <v>64</v>
      </c>
      <c r="M10" s="6">
        <v>0</v>
      </c>
      <c r="N10" s="5">
        <f>IF(Table1[[#This Row],[Rank]]="Cancelled",1,IF(Table1[[#This Row],[Rank]]&gt;32,0,IF(M10=0,VLOOKUP(C10,'Ranking Values'!A:C,2,FALSE),VLOOKUP(C10,'Ranking Values'!A:C,3,FALSE))))</f>
        <v>2</v>
      </c>
    </row>
    <row r="11" spans="1:14" x14ac:dyDescent="0.35">
      <c r="A11" s="5" t="s">
        <v>80</v>
      </c>
      <c r="B11" s="5" t="s">
        <v>81</v>
      </c>
      <c r="C11" s="5">
        <v>10</v>
      </c>
      <c r="D11" s="7">
        <v>42799</v>
      </c>
      <c r="E11" s="20" t="s">
        <v>479</v>
      </c>
      <c r="F11" s="5" t="s">
        <v>461</v>
      </c>
      <c r="G11" s="5" t="s">
        <v>19</v>
      </c>
      <c r="H11" s="8">
        <f>VLOOKUP(Table1[[#This Row],[LastName]]&amp;"."&amp;Table1[[#This Row],[FirstName]],Fencers!C:I,2,FALSE)</f>
        <v>25764</v>
      </c>
      <c r="I11" s="5" t="str">
        <f>VLOOKUP(Table1[[#This Row],[LastName]]&amp;"."&amp;Table1[[#This Row],[FirstName]],Fencers!C:I,7,FALSE)</f>
        <v>Mens</v>
      </c>
      <c r="J11" s="8" t="str">
        <f>VLOOKUP(Table1[[#This Row],[LastName]]&amp;"."&amp;Table1[[#This Row],[FirstName]],Fencers!C:H,5,FALSE)</f>
        <v>ASC</v>
      </c>
      <c r="K11" s="8" t="str">
        <f>VLOOKUP(Table1[[#This Row],[LastName]]&amp;"."&amp;Table1[[#This Row],[FirstName]],Fencers!C:I,6,FALSE)</f>
        <v>AUS</v>
      </c>
      <c r="L11" s="6">
        <f>VLOOKUP(Table1[[#This Row],[LastName]]&amp;"."&amp;Table1[[#This Row],[FirstName]],Fencers!C:H,3,FALSE)</f>
        <v>47</v>
      </c>
      <c r="M11" s="6">
        <v>0</v>
      </c>
      <c r="N11" s="5">
        <f>IF(Table1[[#This Row],[Rank]]="Cancelled",1,IF(Table1[[#This Row],[Rank]]&gt;32,0,IF(M11=0,VLOOKUP(C11,'Ranking Values'!A:C,2,FALSE),VLOOKUP(C11,'Ranking Values'!A:C,3,FALSE))))</f>
        <v>2</v>
      </c>
    </row>
    <row r="12" spans="1:14" x14ac:dyDescent="0.35">
      <c r="A12" s="5" t="s">
        <v>99</v>
      </c>
      <c r="B12" s="5" t="s">
        <v>61</v>
      </c>
      <c r="C12" s="5">
        <v>11</v>
      </c>
      <c r="D12" s="7">
        <v>42799</v>
      </c>
      <c r="E12" s="20" t="s">
        <v>479</v>
      </c>
      <c r="F12" s="5" t="s">
        <v>461</v>
      </c>
      <c r="G12" s="5" t="s">
        <v>19</v>
      </c>
      <c r="H12" s="8">
        <f>VLOOKUP(Table1[[#This Row],[LastName]]&amp;"."&amp;Table1[[#This Row],[FirstName]],Fencers!C:I,2,FALSE)</f>
        <v>26747</v>
      </c>
      <c r="I12" s="5" t="str">
        <f>VLOOKUP(Table1[[#This Row],[LastName]]&amp;"."&amp;Table1[[#This Row],[FirstName]],Fencers!C:I,7,FALSE)</f>
        <v>Mens</v>
      </c>
      <c r="J12" s="8" t="str">
        <f>VLOOKUP(Table1[[#This Row],[LastName]]&amp;"."&amp;Table1[[#This Row],[FirstName]],Fencers!C:H,5,FALSE)</f>
        <v>ASC</v>
      </c>
      <c r="K12" s="8" t="str">
        <f>VLOOKUP(Table1[[#This Row],[LastName]]&amp;"."&amp;Table1[[#This Row],[FirstName]],Fencers!C:I,6,FALSE)</f>
        <v>AUS</v>
      </c>
      <c r="L12" s="6">
        <f>VLOOKUP(Table1[[#This Row],[LastName]]&amp;"."&amp;Table1[[#This Row],[FirstName]],Fencers!C:H,3,FALSE)</f>
        <v>44</v>
      </c>
      <c r="M12" s="6">
        <v>0</v>
      </c>
      <c r="N12" s="5">
        <f>IF(Table1[[#This Row],[Rank]]="Cancelled",1,IF(Table1[[#This Row],[Rank]]&gt;32,0,IF(M12=0,VLOOKUP(C12,'Ranking Values'!A:C,2,FALSE),VLOOKUP(C12,'Ranking Values'!A:C,3,FALSE))))</f>
        <v>2</v>
      </c>
    </row>
    <row r="13" spans="1:14" x14ac:dyDescent="0.35">
      <c r="A13" s="5" t="s">
        <v>69</v>
      </c>
      <c r="B13" s="5" t="s">
        <v>70</v>
      </c>
      <c r="C13" s="5">
        <v>12</v>
      </c>
      <c r="D13" s="7">
        <v>42799</v>
      </c>
      <c r="E13" s="20" t="s">
        <v>479</v>
      </c>
      <c r="F13" s="5" t="s">
        <v>461</v>
      </c>
      <c r="G13" s="5" t="s">
        <v>19</v>
      </c>
      <c r="H13" s="8">
        <f>VLOOKUP(Table1[[#This Row],[LastName]]&amp;"."&amp;Table1[[#This Row],[FirstName]],Fencers!C:I,2,FALSE)</f>
        <v>24347</v>
      </c>
      <c r="I13" s="5" t="str">
        <f>VLOOKUP(Table1[[#This Row],[LastName]]&amp;"."&amp;Table1[[#This Row],[FirstName]],Fencers!C:I,7,FALSE)</f>
        <v>Mens</v>
      </c>
      <c r="J13" s="8" t="str">
        <f>VLOOKUP(Table1[[#This Row],[LastName]]&amp;"."&amp;Table1[[#This Row],[FirstName]],Fencers!C:H,5,FALSE)</f>
        <v>ASC</v>
      </c>
      <c r="K13" s="8" t="str">
        <f>VLOOKUP(Table1[[#This Row],[LastName]]&amp;"."&amp;Table1[[#This Row],[FirstName]],Fencers!C:I,6,FALSE)</f>
        <v>AUS</v>
      </c>
      <c r="L13" s="6">
        <f>VLOOKUP(Table1[[#This Row],[LastName]]&amp;"."&amp;Table1[[#This Row],[FirstName]],Fencers!C:H,3,FALSE)</f>
        <v>51</v>
      </c>
      <c r="M13" s="6">
        <v>0</v>
      </c>
      <c r="N13" s="5">
        <f>IF(Table1[[#This Row],[Rank]]="Cancelled",1,IF(Table1[[#This Row],[Rank]]&gt;32,0,IF(M13=0,VLOOKUP(C13,'Ranking Values'!A:C,2,FALSE),VLOOKUP(C13,'Ranking Values'!A:C,3,FALSE))))</f>
        <v>2</v>
      </c>
    </row>
    <row r="14" spans="1:14" x14ac:dyDescent="0.35">
      <c r="A14" s="5" t="s">
        <v>80</v>
      </c>
      <c r="B14" s="5" t="s">
        <v>176</v>
      </c>
      <c r="C14" s="5">
        <v>13</v>
      </c>
      <c r="D14" s="7">
        <v>42799</v>
      </c>
      <c r="E14" s="20" t="s">
        <v>479</v>
      </c>
      <c r="F14" s="5" t="s">
        <v>461</v>
      </c>
      <c r="G14" s="5" t="s">
        <v>19</v>
      </c>
      <c r="H14" s="8">
        <f>VLOOKUP(Table1[[#This Row],[LastName]]&amp;"."&amp;Table1[[#This Row],[FirstName]],Fencers!C:I,2,FALSE)</f>
        <v>36294</v>
      </c>
      <c r="I14" s="5" t="str">
        <f>VLOOKUP(Table1[[#This Row],[LastName]]&amp;"."&amp;Table1[[#This Row],[FirstName]],Fencers!C:I,7,FALSE)</f>
        <v>Mens</v>
      </c>
      <c r="J14" s="8" t="str">
        <f>VLOOKUP(Table1[[#This Row],[LastName]]&amp;"."&amp;Table1[[#This Row],[FirstName]],Fencers!C:H,5,FALSE)</f>
        <v>ASC</v>
      </c>
      <c r="K14" s="8" t="str">
        <f>VLOOKUP(Table1[[#This Row],[LastName]]&amp;"."&amp;Table1[[#This Row],[FirstName]],Fencers!C:I,6,FALSE)</f>
        <v>AUS</v>
      </c>
      <c r="L14" s="6">
        <f>VLOOKUP(Table1[[#This Row],[LastName]]&amp;"."&amp;Table1[[#This Row],[FirstName]],Fencers!C:H,3,FALSE)</f>
        <v>18</v>
      </c>
      <c r="M14" s="6">
        <v>0</v>
      </c>
      <c r="N14" s="5">
        <f>IF(Table1[[#This Row],[Rank]]="Cancelled",1,IF(Table1[[#This Row],[Rank]]&gt;32,0,IF(M14=0,VLOOKUP(C14,'Ranking Values'!A:C,2,FALSE),VLOOKUP(C14,'Ranking Values'!A:C,3,FALSE))))</f>
        <v>2</v>
      </c>
    </row>
    <row r="15" spans="1:14" x14ac:dyDescent="0.35">
      <c r="A15" s="5" t="s">
        <v>13</v>
      </c>
      <c r="B15" s="5" t="s">
        <v>14</v>
      </c>
      <c r="C15" s="5">
        <v>14</v>
      </c>
      <c r="D15" s="7">
        <v>42799</v>
      </c>
      <c r="E15" s="20" t="s">
        <v>479</v>
      </c>
      <c r="F15" s="5" t="s">
        <v>461</v>
      </c>
      <c r="G15" s="5" t="s">
        <v>19</v>
      </c>
      <c r="H15" s="8">
        <f>VLOOKUP(Table1[[#This Row],[LastName]]&amp;"."&amp;Table1[[#This Row],[FirstName]],Fencers!C:I,2,FALSE)</f>
        <v>37303</v>
      </c>
      <c r="I15" s="5" t="str">
        <f>VLOOKUP(Table1[[#This Row],[LastName]]&amp;"."&amp;Table1[[#This Row],[FirstName]],Fencers!C:I,7,FALSE)</f>
        <v>Mens</v>
      </c>
      <c r="J15" s="8" t="str">
        <f>VLOOKUP(Table1[[#This Row],[LastName]]&amp;"."&amp;Table1[[#This Row],[FirstName]],Fencers!C:H,5,FALSE)</f>
        <v>ASC</v>
      </c>
      <c r="K15" s="8" t="str">
        <f>VLOOKUP(Table1[[#This Row],[LastName]]&amp;"."&amp;Table1[[#This Row],[FirstName]],Fencers!C:I,6,FALSE)</f>
        <v>AUS</v>
      </c>
      <c r="L15" s="6">
        <f>VLOOKUP(Table1[[#This Row],[LastName]]&amp;"."&amp;Table1[[#This Row],[FirstName]],Fencers!C:H,3,FALSE)</f>
        <v>15</v>
      </c>
      <c r="M15" s="6">
        <v>0</v>
      </c>
      <c r="N15" s="5">
        <f>IF(Table1[[#This Row],[Rank]]="Cancelled",1,IF(Table1[[#This Row],[Rank]]&gt;32,0,IF(M15=0,VLOOKUP(C15,'Ranking Values'!A:C,2,FALSE),VLOOKUP(C15,'Ranking Values'!A:C,3,FALSE))))</f>
        <v>2</v>
      </c>
    </row>
    <row r="16" spans="1:14" x14ac:dyDescent="0.35">
      <c r="A16" s="5" t="s">
        <v>226</v>
      </c>
      <c r="B16" s="5" t="s">
        <v>228</v>
      </c>
      <c r="C16" s="5">
        <v>15</v>
      </c>
      <c r="D16" s="7">
        <v>42799</v>
      </c>
      <c r="E16" s="20" t="s">
        <v>479</v>
      </c>
      <c r="F16" s="5" t="s">
        <v>461</v>
      </c>
      <c r="G16" s="5" t="s">
        <v>19</v>
      </c>
      <c r="H16" s="8">
        <f>VLOOKUP(Table1[[#This Row],[LastName]]&amp;"."&amp;Table1[[#This Row],[FirstName]],Fencers!C:I,2,FALSE)</f>
        <v>37556</v>
      </c>
      <c r="I16" s="5" t="str">
        <f>VLOOKUP(Table1[[#This Row],[LastName]]&amp;"."&amp;Table1[[#This Row],[FirstName]],Fencers!C:I,7,FALSE)</f>
        <v>Mens</v>
      </c>
      <c r="J16" s="8" t="str">
        <f>VLOOKUP(Table1[[#This Row],[LastName]]&amp;"."&amp;Table1[[#This Row],[FirstName]],Fencers!C:H,5,FALSE)</f>
        <v>ASC</v>
      </c>
      <c r="K16" s="8" t="str">
        <f>VLOOKUP(Table1[[#This Row],[LastName]]&amp;"."&amp;Table1[[#This Row],[FirstName]],Fencers!C:I,6,FALSE)</f>
        <v>AUS</v>
      </c>
      <c r="L16" s="6">
        <f>VLOOKUP(Table1[[#This Row],[LastName]]&amp;"."&amp;Table1[[#This Row],[FirstName]],Fencers!C:H,3,FALSE)</f>
        <v>15</v>
      </c>
      <c r="M16" s="6">
        <v>0</v>
      </c>
      <c r="N16" s="5">
        <f>IF(Table1[[#This Row],[Rank]]="Cancelled",1,IF(Table1[[#This Row],[Rank]]&gt;32,0,IF(M16=0,VLOOKUP(C16,'Ranking Values'!A:C,2,FALSE),VLOOKUP(C16,'Ranking Values'!A:C,3,FALSE))))</f>
        <v>2</v>
      </c>
    </row>
    <row r="17" spans="1:14" x14ac:dyDescent="0.35">
      <c r="A17" s="5" t="s">
        <v>117</v>
      </c>
      <c r="B17" s="5" t="s">
        <v>30</v>
      </c>
      <c r="C17" s="5">
        <v>16</v>
      </c>
      <c r="D17" s="7">
        <v>42799</v>
      </c>
      <c r="E17" s="20" t="s">
        <v>479</v>
      </c>
      <c r="F17" s="5" t="s">
        <v>461</v>
      </c>
      <c r="G17" s="5" t="s">
        <v>19</v>
      </c>
      <c r="H17" s="8">
        <f>VLOOKUP(Table1[[#This Row],[LastName]]&amp;"."&amp;Table1[[#This Row],[FirstName]],Fencers!C:I,2,FALSE)</f>
        <v>28944</v>
      </c>
      <c r="I17" s="5" t="str">
        <f>VLOOKUP(Table1[[#This Row],[LastName]]&amp;"."&amp;Table1[[#This Row],[FirstName]],Fencers!C:I,7,FALSE)</f>
        <v>Mens</v>
      </c>
      <c r="J17" s="8" t="str">
        <f>VLOOKUP(Table1[[#This Row],[LastName]]&amp;"."&amp;Table1[[#This Row],[FirstName]],Fencers!C:H,5,FALSE)</f>
        <v>AHFC</v>
      </c>
      <c r="K17" s="8" t="str">
        <f>VLOOKUP(Table1[[#This Row],[LastName]]&amp;"."&amp;Table1[[#This Row],[FirstName]],Fencers!C:I,6,FALSE)</f>
        <v>AUS</v>
      </c>
      <c r="L17" s="6">
        <f>VLOOKUP(Table1[[#This Row],[LastName]]&amp;"."&amp;Table1[[#This Row],[FirstName]],Fencers!C:H,3,FALSE)</f>
        <v>38</v>
      </c>
      <c r="M17" s="6">
        <v>0</v>
      </c>
      <c r="N17" s="5">
        <f>IF(Table1[[#This Row],[Rank]]="Cancelled",1,IF(Table1[[#This Row],[Rank]]&gt;32,0,IF(M17=0,VLOOKUP(C17,'Ranking Values'!A:C,2,FALSE),VLOOKUP(C17,'Ranking Values'!A:C,3,FALSE))))</f>
        <v>2</v>
      </c>
    </row>
    <row r="18" spans="1:14" x14ac:dyDescent="0.35">
      <c r="A18" s="5" t="s">
        <v>77</v>
      </c>
      <c r="B18" s="5" t="s">
        <v>78</v>
      </c>
      <c r="C18" s="5">
        <v>17</v>
      </c>
      <c r="D18" s="7">
        <v>42799</v>
      </c>
      <c r="E18" s="20" t="s">
        <v>479</v>
      </c>
      <c r="F18" s="5" t="s">
        <v>461</v>
      </c>
      <c r="G18" s="5" t="s">
        <v>19</v>
      </c>
      <c r="H18" s="8">
        <f>VLOOKUP(Table1[[#This Row],[LastName]]&amp;"."&amp;Table1[[#This Row],[FirstName]],Fencers!C:I,2,FALSE)</f>
        <v>25155</v>
      </c>
      <c r="I18" s="5" t="str">
        <f>VLOOKUP(Table1[[#This Row],[LastName]]&amp;"."&amp;Table1[[#This Row],[FirstName]],Fencers!C:I,7,FALSE)</f>
        <v>Mens</v>
      </c>
      <c r="J18" s="8" t="str">
        <f>VLOOKUP(Table1[[#This Row],[LastName]]&amp;"."&amp;Table1[[#This Row],[FirstName]],Fencers!C:H,5,FALSE)</f>
        <v>ASC</v>
      </c>
      <c r="K18" s="8" t="str">
        <f>VLOOKUP(Table1[[#This Row],[LastName]]&amp;"."&amp;Table1[[#This Row],[FirstName]],Fencers!C:I,6,FALSE)</f>
        <v>AUS</v>
      </c>
      <c r="L18" s="6">
        <f>VLOOKUP(Table1[[#This Row],[LastName]]&amp;"."&amp;Table1[[#This Row],[FirstName]],Fencers!C:H,3,FALSE)</f>
        <v>49</v>
      </c>
      <c r="M18" s="6">
        <v>0</v>
      </c>
      <c r="N18" s="5">
        <f>IF(Table1[[#This Row],[Rank]]="Cancelled",1,IF(Table1[[#This Row],[Rank]]&gt;32,0,IF(M18=0,VLOOKUP(C18,'Ranking Values'!A:C,2,FALSE),VLOOKUP(C18,'Ranking Values'!A:C,3,FALSE))))</f>
        <v>1</v>
      </c>
    </row>
    <row r="19" spans="1:14" x14ac:dyDescent="0.35">
      <c r="A19" s="5" t="s">
        <v>226</v>
      </c>
      <c r="B19" s="5" t="s">
        <v>227</v>
      </c>
      <c r="C19" s="5">
        <v>18</v>
      </c>
      <c r="D19" s="7">
        <v>42799</v>
      </c>
      <c r="E19" s="20" t="s">
        <v>479</v>
      </c>
      <c r="F19" s="5" t="s">
        <v>461</v>
      </c>
      <c r="G19" s="5" t="s">
        <v>19</v>
      </c>
      <c r="H19" s="8">
        <f>VLOOKUP(Table1[[#This Row],[LastName]]&amp;"."&amp;Table1[[#This Row],[FirstName]],Fencers!C:I,2,FALSE)</f>
        <v>37556</v>
      </c>
      <c r="I19" s="5" t="str">
        <f>VLOOKUP(Table1[[#This Row],[LastName]]&amp;"."&amp;Table1[[#This Row],[FirstName]],Fencers!C:I,7,FALSE)</f>
        <v>Mens</v>
      </c>
      <c r="J19" s="8" t="str">
        <f>VLOOKUP(Table1[[#This Row],[LastName]]&amp;"."&amp;Table1[[#This Row],[FirstName]],Fencers!C:H,5,FALSE)</f>
        <v>ASC</v>
      </c>
      <c r="K19" s="8" t="str">
        <f>VLOOKUP(Table1[[#This Row],[LastName]]&amp;"."&amp;Table1[[#This Row],[FirstName]],Fencers!C:I,6,FALSE)</f>
        <v>AUS</v>
      </c>
      <c r="L19" s="6">
        <f>VLOOKUP(Table1[[#This Row],[LastName]]&amp;"."&amp;Table1[[#This Row],[FirstName]],Fencers!C:H,3,FALSE)</f>
        <v>15</v>
      </c>
      <c r="M19" s="6">
        <v>0</v>
      </c>
      <c r="N19" s="5">
        <f>IF(Table1[[#This Row],[Rank]]="Cancelled",1,IF(Table1[[#This Row],[Rank]]&gt;32,0,IF(M19=0,VLOOKUP(C19,'Ranking Values'!A:C,2,FALSE),VLOOKUP(C19,'Ranking Values'!A:C,3,FALSE))))</f>
        <v>1</v>
      </c>
    </row>
    <row r="20" spans="1:14" x14ac:dyDescent="0.35">
      <c r="A20" s="5" t="s">
        <v>215</v>
      </c>
      <c r="B20" s="5" t="s">
        <v>15</v>
      </c>
      <c r="C20" s="5">
        <v>19</v>
      </c>
      <c r="D20" s="7">
        <v>42799</v>
      </c>
      <c r="E20" s="20" t="s">
        <v>479</v>
      </c>
      <c r="F20" s="5" t="s">
        <v>461</v>
      </c>
      <c r="G20" s="5" t="s">
        <v>19</v>
      </c>
      <c r="H20" s="8">
        <f>VLOOKUP(Table1[[#This Row],[LastName]]&amp;"."&amp;Table1[[#This Row],[FirstName]],Fencers!C:I,2,FALSE)</f>
        <v>37348</v>
      </c>
      <c r="I20" s="5" t="str">
        <f>VLOOKUP(Table1[[#This Row],[LastName]]&amp;"."&amp;Table1[[#This Row],[FirstName]],Fencers!C:I,7,FALSE)</f>
        <v>Mens</v>
      </c>
      <c r="J20" s="8" t="str">
        <f>VLOOKUP(Table1[[#This Row],[LastName]]&amp;"."&amp;Table1[[#This Row],[FirstName]],Fencers!C:H,5,FALSE)</f>
        <v>ASC</v>
      </c>
      <c r="K20" s="8" t="str">
        <f>VLOOKUP(Table1[[#This Row],[LastName]]&amp;"."&amp;Table1[[#This Row],[FirstName]],Fencers!C:I,6,FALSE)</f>
        <v>AUS</v>
      </c>
      <c r="L20" s="6">
        <f>VLOOKUP(Table1[[#This Row],[LastName]]&amp;"."&amp;Table1[[#This Row],[FirstName]],Fencers!C:H,3,FALSE)</f>
        <v>15</v>
      </c>
      <c r="M20" s="6">
        <v>0</v>
      </c>
      <c r="N20" s="5">
        <f>IF(Table1[[#This Row],[Rank]]="Cancelled",1,IF(Table1[[#This Row],[Rank]]&gt;32,0,IF(M20=0,VLOOKUP(C20,'Ranking Values'!A:C,2,FALSE),VLOOKUP(C20,'Ranking Values'!A:C,3,FALSE))))</f>
        <v>1</v>
      </c>
    </row>
    <row r="21" spans="1:14" x14ac:dyDescent="0.35">
      <c r="A21" s="5" t="s">
        <v>179</v>
      </c>
      <c r="B21" s="5" t="s">
        <v>63</v>
      </c>
      <c r="C21" s="5">
        <v>1</v>
      </c>
      <c r="D21" s="7">
        <v>42799</v>
      </c>
      <c r="E21" s="20" t="s">
        <v>479</v>
      </c>
      <c r="F21" s="5" t="s">
        <v>461</v>
      </c>
      <c r="G21" s="5" t="s">
        <v>19</v>
      </c>
      <c r="H21" s="8">
        <f>VLOOKUP(Table1[[#This Row],[LastName]]&amp;"."&amp;Table1[[#This Row],[FirstName]],Fencers!C:I,2,FALSE)</f>
        <v>36468</v>
      </c>
      <c r="I21" s="5" t="str">
        <f>VLOOKUP(Table1[[#This Row],[LastName]]&amp;"."&amp;Table1[[#This Row],[FirstName]],Fencers!C:I,7,FALSE)</f>
        <v>Womens</v>
      </c>
      <c r="J21" s="8" t="str">
        <f>VLOOKUP(Table1[[#This Row],[LastName]]&amp;"."&amp;Table1[[#This Row],[FirstName]],Fencers!C:H,5,FALSE)</f>
        <v>ASC</v>
      </c>
      <c r="K21" s="8" t="str">
        <f>VLOOKUP(Table1[[#This Row],[LastName]]&amp;"."&amp;Table1[[#This Row],[FirstName]],Fencers!C:I,6,FALSE)</f>
        <v>AUS</v>
      </c>
      <c r="L21" s="6">
        <f>VLOOKUP(Table1[[#This Row],[LastName]]&amp;"."&amp;Table1[[#This Row],[FirstName]],Fencers!C:H,3,FALSE)</f>
        <v>18</v>
      </c>
      <c r="M21" s="6">
        <v>0</v>
      </c>
      <c r="N21" s="5">
        <f>IF(Table1[[#This Row],[Rank]]="Cancelled",1,IF(Table1[[#This Row],[Rank]]&gt;32,0,IF(M21=0,VLOOKUP(C21,'Ranking Values'!A:C,2,FALSE),VLOOKUP(C21,'Ranking Values'!A:C,3,FALSE))))</f>
        <v>10</v>
      </c>
    </row>
    <row r="22" spans="1:14" x14ac:dyDescent="0.35">
      <c r="A22" s="5" t="s">
        <v>133</v>
      </c>
      <c r="B22" s="5" t="s">
        <v>134</v>
      </c>
      <c r="C22" s="5">
        <v>2</v>
      </c>
      <c r="D22" s="7">
        <v>42799</v>
      </c>
      <c r="E22" s="20" t="s">
        <v>479</v>
      </c>
      <c r="F22" s="5" t="s">
        <v>461</v>
      </c>
      <c r="G22" s="5" t="s">
        <v>19</v>
      </c>
      <c r="H22" s="8">
        <f>VLOOKUP(Table1[[#This Row],[LastName]]&amp;"."&amp;Table1[[#This Row],[FirstName]],Fencers!C:I,2,FALSE)</f>
        <v>32459</v>
      </c>
      <c r="I22" s="5" t="str">
        <f>VLOOKUP(Table1[[#This Row],[LastName]]&amp;"."&amp;Table1[[#This Row],[FirstName]],Fencers!C:I,7,FALSE)</f>
        <v>Womens</v>
      </c>
      <c r="J22" s="8" t="str">
        <f>VLOOKUP(Table1[[#This Row],[LastName]]&amp;"."&amp;Table1[[#This Row],[FirstName]],Fencers!C:H,5,FALSE)</f>
        <v>ASC</v>
      </c>
      <c r="K22" s="8" t="str">
        <f>VLOOKUP(Table1[[#This Row],[LastName]]&amp;"."&amp;Table1[[#This Row],[FirstName]],Fencers!C:I,6,FALSE)</f>
        <v>AUS</v>
      </c>
      <c r="L22" s="6">
        <f>VLOOKUP(Table1[[#This Row],[LastName]]&amp;"."&amp;Table1[[#This Row],[FirstName]],Fencers!C:H,3,FALSE)</f>
        <v>29</v>
      </c>
      <c r="M22" s="6">
        <v>0</v>
      </c>
      <c r="N22" s="5">
        <f>IF(Table1[[#This Row],[Rank]]="Cancelled",1,IF(Table1[[#This Row],[Rank]]&gt;32,0,IF(M22=0,VLOOKUP(C22,'Ranking Values'!A:C,2,FALSE),VLOOKUP(C22,'Ranking Values'!A:C,3,FALSE))))</f>
        <v>9</v>
      </c>
    </row>
    <row r="23" spans="1:14" x14ac:dyDescent="0.35">
      <c r="A23" s="5" t="s">
        <v>100</v>
      </c>
      <c r="B23" s="5" t="s">
        <v>102</v>
      </c>
      <c r="C23" s="5">
        <v>3</v>
      </c>
      <c r="D23" s="7">
        <v>42799</v>
      </c>
      <c r="E23" s="20" t="s">
        <v>479</v>
      </c>
      <c r="F23" s="5" t="s">
        <v>461</v>
      </c>
      <c r="G23" s="5" t="s">
        <v>19</v>
      </c>
      <c r="H23" s="8">
        <f>VLOOKUP(Table1[[#This Row],[LastName]]&amp;"."&amp;Table1[[#This Row],[FirstName]],Fencers!C:I,2,FALSE)</f>
        <v>27640</v>
      </c>
      <c r="I23" s="5" t="str">
        <f>VLOOKUP(Table1[[#This Row],[LastName]]&amp;"."&amp;Table1[[#This Row],[FirstName]],Fencers!C:I,7,FALSE)</f>
        <v>Womens</v>
      </c>
      <c r="J23" s="8" t="str">
        <f>VLOOKUP(Table1[[#This Row],[LastName]]&amp;"."&amp;Table1[[#This Row],[FirstName]],Fencers!C:H,5,FALSE)</f>
        <v>CSFC</v>
      </c>
      <c r="K23" s="8" t="str">
        <f>VLOOKUP(Table1[[#This Row],[LastName]]&amp;"."&amp;Table1[[#This Row],[FirstName]],Fencers!C:I,6,FALSE)</f>
        <v>AUS</v>
      </c>
      <c r="L23" s="6">
        <f>VLOOKUP(Table1[[#This Row],[LastName]]&amp;"."&amp;Table1[[#This Row],[FirstName]],Fencers!C:H,3,FALSE)</f>
        <v>42</v>
      </c>
      <c r="M23" s="6">
        <v>0</v>
      </c>
      <c r="N23" s="5">
        <f>IF(Table1[[#This Row],[Rank]]="Cancelled",1,IF(Table1[[#This Row],[Rank]]&gt;32,0,IF(M23=0,VLOOKUP(C23,'Ranking Values'!A:C,2,FALSE),VLOOKUP(C23,'Ranking Values'!A:C,3,FALSE))))</f>
        <v>8</v>
      </c>
    </row>
    <row r="24" spans="1:14" x14ac:dyDescent="0.35">
      <c r="A24" s="5" t="s">
        <v>77</v>
      </c>
      <c r="B24" s="5" t="s">
        <v>213</v>
      </c>
      <c r="C24" s="5">
        <v>3</v>
      </c>
      <c r="D24" s="7">
        <v>42799</v>
      </c>
      <c r="E24" s="20" t="s">
        <v>479</v>
      </c>
      <c r="F24" s="5" t="s">
        <v>461</v>
      </c>
      <c r="G24" s="5" t="s">
        <v>19</v>
      </c>
      <c r="H24" s="8">
        <f>VLOOKUP(Table1[[#This Row],[LastName]]&amp;"."&amp;Table1[[#This Row],[FirstName]],Fencers!C:I,2,FALSE)</f>
        <v>37326</v>
      </c>
      <c r="I24" s="5" t="str">
        <f>VLOOKUP(Table1[[#This Row],[LastName]]&amp;"."&amp;Table1[[#This Row],[FirstName]],Fencers!C:I,7,FALSE)</f>
        <v>Womens</v>
      </c>
      <c r="J24" s="8" t="str">
        <f>VLOOKUP(Table1[[#This Row],[LastName]]&amp;"."&amp;Table1[[#This Row],[FirstName]],Fencers!C:H,5,FALSE)</f>
        <v>ASC</v>
      </c>
      <c r="K24" s="8" t="str">
        <f>VLOOKUP(Table1[[#This Row],[LastName]]&amp;"."&amp;Table1[[#This Row],[FirstName]],Fencers!C:I,6,FALSE)</f>
        <v>AUS</v>
      </c>
      <c r="L24" s="6">
        <f>VLOOKUP(Table1[[#This Row],[LastName]]&amp;"."&amp;Table1[[#This Row],[FirstName]],Fencers!C:H,3,FALSE)</f>
        <v>15</v>
      </c>
      <c r="M24" s="6">
        <v>0</v>
      </c>
      <c r="N24" s="5">
        <f>IF(Table1[[#This Row],[Rank]]="Cancelled",1,IF(Table1[[#This Row],[Rank]]&gt;32,0,IF(M24=0,VLOOKUP(C24,'Ranking Values'!A:C,2,FALSE),VLOOKUP(C24,'Ranking Values'!A:C,3,FALSE))))</f>
        <v>8</v>
      </c>
    </row>
    <row r="25" spans="1:14" x14ac:dyDescent="0.35">
      <c r="A25" s="5" t="s">
        <v>50</v>
      </c>
      <c r="B25" s="5" t="s">
        <v>51</v>
      </c>
      <c r="C25" s="5">
        <v>5</v>
      </c>
      <c r="D25" s="7">
        <v>42799</v>
      </c>
      <c r="E25" s="20" t="s">
        <v>479</v>
      </c>
      <c r="F25" s="5" t="s">
        <v>461</v>
      </c>
      <c r="G25" s="5" t="s">
        <v>19</v>
      </c>
      <c r="H25" s="8">
        <f>VLOOKUP(Table1[[#This Row],[LastName]]&amp;"."&amp;Table1[[#This Row],[FirstName]],Fencers!C:I,2,FALSE)</f>
        <v>21317</v>
      </c>
      <c r="I25" s="5" t="str">
        <f>VLOOKUP(Table1[[#This Row],[LastName]]&amp;"."&amp;Table1[[#This Row],[FirstName]],Fencers!C:I,7,FALSE)</f>
        <v>Womens</v>
      </c>
      <c r="J25" s="8" t="str">
        <f>VLOOKUP(Table1[[#This Row],[LastName]]&amp;"."&amp;Table1[[#This Row],[FirstName]],Fencers!C:H,5,FALSE)</f>
        <v>ASC</v>
      </c>
      <c r="K25" s="8" t="str">
        <f>VLOOKUP(Table1[[#This Row],[LastName]]&amp;"."&amp;Table1[[#This Row],[FirstName]],Fencers!C:I,6,FALSE)</f>
        <v>AUS</v>
      </c>
      <c r="L25" s="6">
        <f>VLOOKUP(Table1[[#This Row],[LastName]]&amp;"."&amp;Table1[[#This Row],[FirstName]],Fencers!C:H,3,FALSE)</f>
        <v>59</v>
      </c>
      <c r="M25" s="6">
        <v>0</v>
      </c>
      <c r="N25" s="5">
        <f>IF(Table1[[#This Row],[Rank]]="Cancelled",1,IF(Table1[[#This Row],[Rank]]&gt;32,0,IF(M25=0,VLOOKUP(C25,'Ranking Values'!A:C,2,FALSE),VLOOKUP(C25,'Ranking Values'!A:C,3,FALSE))))</f>
        <v>6</v>
      </c>
    </row>
    <row r="26" spans="1:14" x14ac:dyDescent="0.35">
      <c r="A26" s="5" t="s">
        <v>100</v>
      </c>
      <c r="B26" s="5" t="s">
        <v>192</v>
      </c>
      <c r="C26" s="5">
        <v>1</v>
      </c>
      <c r="D26" s="7">
        <v>42799</v>
      </c>
      <c r="E26" s="20" t="s">
        <v>479</v>
      </c>
      <c r="F26" s="5" t="s">
        <v>461</v>
      </c>
      <c r="G26" s="5" t="s">
        <v>314</v>
      </c>
      <c r="H26" s="8">
        <f>VLOOKUP(Table1[[#This Row],[LastName]]&amp;"."&amp;Table1[[#This Row],[FirstName]],Fencers!C:I,2,FALSE)</f>
        <v>36770</v>
      </c>
      <c r="I26" s="5" t="str">
        <f>VLOOKUP(Table1[[#This Row],[LastName]]&amp;"."&amp;Table1[[#This Row],[FirstName]],Fencers!C:I,7,FALSE)</f>
        <v>Mens</v>
      </c>
      <c r="J26" s="8" t="str">
        <f>VLOOKUP(Table1[[#This Row],[LastName]]&amp;"."&amp;Table1[[#This Row],[FirstName]],Fencers!C:H,5,FALSE)</f>
        <v>CSFC</v>
      </c>
      <c r="K26" s="8" t="str">
        <f>VLOOKUP(Table1[[#This Row],[LastName]]&amp;"."&amp;Table1[[#This Row],[FirstName]],Fencers!C:I,6,FALSE)</f>
        <v>AUS</v>
      </c>
      <c r="L26" s="6">
        <f>VLOOKUP(Table1[[#This Row],[LastName]]&amp;"."&amp;Table1[[#This Row],[FirstName]],Fencers!C:H,3,FALSE)</f>
        <v>17</v>
      </c>
      <c r="M26" s="6">
        <v>0</v>
      </c>
      <c r="N26" s="5">
        <f>IF(Table1[[#This Row],[Rank]]="Cancelled",1,IF(Table1[[#This Row],[Rank]]&gt;32,0,IF(M26=0,VLOOKUP(C26,'Ranking Values'!A:C,2,FALSE),VLOOKUP(C26,'Ranking Values'!A:C,3,FALSE))))</f>
        <v>10</v>
      </c>
    </row>
    <row r="27" spans="1:14" x14ac:dyDescent="0.35">
      <c r="A27" s="5" t="s">
        <v>178</v>
      </c>
      <c r="B27" s="5" t="s">
        <v>144</v>
      </c>
      <c r="C27" s="5">
        <v>2</v>
      </c>
      <c r="D27" s="7">
        <v>42799</v>
      </c>
      <c r="E27" s="20" t="s">
        <v>479</v>
      </c>
      <c r="F27" s="5" t="s">
        <v>461</v>
      </c>
      <c r="G27" s="5" t="s">
        <v>314</v>
      </c>
      <c r="H27" s="8">
        <f>VLOOKUP(Table1[[#This Row],[LastName]]&amp;"."&amp;Table1[[#This Row],[FirstName]],Fencers!C:I,2,FALSE)</f>
        <v>36344</v>
      </c>
      <c r="I27" s="5" t="str">
        <f>VLOOKUP(Table1[[#This Row],[LastName]]&amp;"."&amp;Table1[[#This Row],[FirstName]],Fencers!C:I,7,FALSE)</f>
        <v>Mens</v>
      </c>
      <c r="J27" s="8" t="str">
        <f>VLOOKUP(Table1[[#This Row],[LastName]]&amp;"."&amp;Table1[[#This Row],[FirstName]],Fencers!C:H,5,FALSE)</f>
        <v>ASC</v>
      </c>
      <c r="K27" s="8" t="str">
        <f>VLOOKUP(Table1[[#This Row],[LastName]]&amp;"."&amp;Table1[[#This Row],[FirstName]],Fencers!C:I,6,FALSE)</f>
        <v>AUS</v>
      </c>
      <c r="L27" s="6">
        <f>VLOOKUP(Table1[[#This Row],[LastName]]&amp;"."&amp;Table1[[#This Row],[FirstName]],Fencers!C:H,3,FALSE)</f>
        <v>18</v>
      </c>
      <c r="M27" s="6">
        <v>0</v>
      </c>
      <c r="N27" s="5">
        <f>IF(Table1[[#This Row],[Rank]]="Cancelled",1,IF(Table1[[#This Row],[Rank]]&gt;32,0,IF(M27=0,VLOOKUP(C27,'Ranking Values'!A:C,2,FALSE),VLOOKUP(C27,'Ranking Values'!A:C,3,FALSE))))</f>
        <v>9</v>
      </c>
    </row>
    <row r="28" spans="1:14" x14ac:dyDescent="0.35">
      <c r="A28" s="5" t="s">
        <v>147</v>
      </c>
      <c r="B28" s="5" t="s">
        <v>148</v>
      </c>
      <c r="C28" s="5">
        <v>3</v>
      </c>
      <c r="D28" s="7">
        <v>42799</v>
      </c>
      <c r="E28" s="20" t="s">
        <v>479</v>
      </c>
      <c r="F28" s="5" t="s">
        <v>461</v>
      </c>
      <c r="G28" s="5" t="s">
        <v>314</v>
      </c>
      <c r="H28" s="8">
        <f>VLOOKUP(Table1[[#This Row],[LastName]]&amp;"."&amp;Table1[[#This Row],[FirstName]],Fencers!C:I,2,FALSE)</f>
        <v>34256</v>
      </c>
      <c r="I28" s="5" t="str">
        <f>VLOOKUP(Table1[[#This Row],[LastName]]&amp;"."&amp;Table1[[#This Row],[FirstName]],Fencers!C:I,7,FALSE)</f>
        <v>Mens</v>
      </c>
      <c r="J28" s="8" t="str">
        <f>VLOOKUP(Table1[[#This Row],[LastName]]&amp;"."&amp;Table1[[#This Row],[FirstName]],Fencers!C:H,5,FALSE)</f>
        <v>ASC</v>
      </c>
      <c r="K28" s="8" t="str">
        <f>VLOOKUP(Table1[[#This Row],[LastName]]&amp;"."&amp;Table1[[#This Row],[FirstName]],Fencers!C:I,6,FALSE)</f>
        <v>AUS</v>
      </c>
      <c r="L28" s="6">
        <f>VLOOKUP(Table1[[#This Row],[LastName]]&amp;"."&amp;Table1[[#This Row],[FirstName]],Fencers!C:H,3,FALSE)</f>
        <v>24</v>
      </c>
      <c r="M28" s="6">
        <v>0</v>
      </c>
      <c r="N28" s="5">
        <f>IF(Table1[[#This Row],[Rank]]="Cancelled",1,IF(Table1[[#This Row],[Rank]]&gt;32,0,IF(M28=0,VLOOKUP(C28,'Ranking Values'!A:C,2,FALSE),VLOOKUP(C28,'Ranking Values'!A:C,3,FALSE))))</f>
        <v>8</v>
      </c>
    </row>
    <row r="29" spans="1:14" x14ac:dyDescent="0.35">
      <c r="A29" s="5" t="s">
        <v>33</v>
      </c>
      <c r="B29" s="5" t="s">
        <v>34</v>
      </c>
      <c r="C29" s="5">
        <v>3</v>
      </c>
      <c r="D29" s="7">
        <v>42799</v>
      </c>
      <c r="E29" s="20" t="s">
        <v>479</v>
      </c>
      <c r="F29" s="5" t="s">
        <v>461</v>
      </c>
      <c r="G29" s="5" t="s">
        <v>314</v>
      </c>
      <c r="H29" s="8">
        <f>VLOOKUP(Table1[[#This Row],[LastName]]&amp;"."&amp;Table1[[#This Row],[FirstName]],Fencers!C:I,2,FALSE)</f>
        <v>35971</v>
      </c>
      <c r="I29" s="5" t="str">
        <f>VLOOKUP(Table1[[#This Row],[LastName]]&amp;"."&amp;Table1[[#This Row],[FirstName]],Fencers!C:I,7,FALSE)</f>
        <v>Mens</v>
      </c>
      <c r="J29" s="8" t="str">
        <f>VLOOKUP(Table1[[#This Row],[LastName]]&amp;"."&amp;Table1[[#This Row],[FirstName]],Fencers!C:H,5,FALSE)</f>
        <v>ASC</v>
      </c>
      <c r="K29" s="8" t="str">
        <f>VLOOKUP(Table1[[#This Row],[LastName]]&amp;"."&amp;Table1[[#This Row],[FirstName]],Fencers!C:I,6,FALSE)</f>
        <v>AUS</v>
      </c>
      <c r="L29" s="6">
        <f>VLOOKUP(Table1[[#This Row],[LastName]]&amp;"."&amp;Table1[[#This Row],[FirstName]],Fencers!C:H,3,FALSE)</f>
        <v>19</v>
      </c>
      <c r="M29" s="6">
        <v>0</v>
      </c>
      <c r="N29" s="5">
        <f>IF(Table1[[#This Row],[Rank]]="Cancelled",1,IF(Table1[[#This Row],[Rank]]&gt;32,0,IF(M29=0,VLOOKUP(C29,'Ranking Values'!A:C,2,FALSE),VLOOKUP(C29,'Ranking Values'!A:C,3,FALSE))))</f>
        <v>8</v>
      </c>
    </row>
    <row r="30" spans="1:14" x14ac:dyDescent="0.35">
      <c r="A30" s="5" t="s">
        <v>226</v>
      </c>
      <c r="B30" s="5" t="s">
        <v>227</v>
      </c>
      <c r="C30" s="5">
        <v>5</v>
      </c>
      <c r="D30" s="7">
        <v>42799</v>
      </c>
      <c r="E30" s="20" t="s">
        <v>479</v>
      </c>
      <c r="F30" s="5" t="s">
        <v>461</v>
      </c>
      <c r="G30" s="5" t="s">
        <v>314</v>
      </c>
      <c r="H30" s="8">
        <f>VLOOKUP(Table1[[#This Row],[LastName]]&amp;"."&amp;Table1[[#This Row],[FirstName]],Fencers!C:I,2,FALSE)</f>
        <v>37556</v>
      </c>
      <c r="I30" s="5" t="str">
        <f>VLOOKUP(Table1[[#This Row],[LastName]]&amp;"."&amp;Table1[[#This Row],[FirstName]],Fencers!C:I,7,FALSE)</f>
        <v>Mens</v>
      </c>
      <c r="J30" s="8" t="str">
        <f>VLOOKUP(Table1[[#This Row],[LastName]]&amp;"."&amp;Table1[[#This Row],[FirstName]],Fencers!C:H,5,FALSE)</f>
        <v>ASC</v>
      </c>
      <c r="K30" s="8" t="str">
        <f>VLOOKUP(Table1[[#This Row],[LastName]]&amp;"."&amp;Table1[[#This Row],[FirstName]],Fencers!C:I,6,FALSE)</f>
        <v>AUS</v>
      </c>
      <c r="L30" s="6">
        <f>VLOOKUP(Table1[[#This Row],[LastName]]&amp;"."&amp;Table1[[#This Row],[FirstName]],Fencers!C:H,3,FALSE)</f>
        <v>15</v>
      </c>
      <c r="M30" s="6">
        <v>0</v>
      </c>
      <c r="N30" s="5">
        <f>IF(Table1[[#This Row],[Rank]]="Cancelled",1,IF(Table1[[#This Row],[Rank]]&gt;32,0,IF(M30=0,VLOOKUP(C30,'Ranking Values'!A:C,2,FALSE),VLOOKUP(C30,'Ranking Values'!A:C,3,FALSE))))</f>
        <v>6</v>
      </c>
    </row>
    <row r="31" spans="1:14" x14ac:dyDescent="0.35">
      <c r="A31" s="5" t="s">
        <v>209</v>
      </c>
      <c r="B31" s="5" t="s">
        <v>210</v>
      </c>
      <c r="C31" s="5">
        <v>6</v>
      </c>
      <c r="D31" s="7">
        <v>42799</v>
      </c>
      <c r="E31" s="20" t="s">
        <v>479</v>
      </c>
      <c r="F31" s="5" t="s">
        <v>461</v>
      </c>
      <c r="G31" s="5" t="s">
        <v>314</v>
      </c>
      <c r="H31" s="8">
        <f>VLOOKUP(Table1[[#This Row],[LastName]]&amp;"."&amp;Table1[[#This Row],[FirstName]],Fencers!C:I,2,FALSE)</f>
        <v>37201</v>
      </c>
      <c r="I31" s="5" t="str">
        <f>VLOOKUP(Table1[[#This Row],[LastName]]&amp;"."&amp;Table1[[#This Row],[FirstName]],Fencers!C:I,7,FALSE)</f>
        <v>Womens</v>
      </c>
      <c r="J31" s="8" t="str">
        <f>VLOOKUP(Table1[[#This Row],[LastName]]&amp;"."&amp;Table1[[#This Row],[FirstName]],Fencers!C:H,5,FALSE)</f>
        <v>ASC</v>
      </c>
      <c r="K31" s="8" t="str">
        <f>VLOOKUP(Table1[[#This Row],[LastName]]&amp;"."&amp;Table1[[#This Row],[FirstName]],Fencers!C:I,6,FALSE)</f>
        <v>AUS</v>
      </c>
      <c r="L31" s="6">
        <f>VLOOKUP(Table1[[#This Row],[LastName]]&amp;"."&amp;Table1[[#This Row],[FirstName]],Fencers!C:H,3,FALSE)</f>
        <v>16</v>
      </c>
      <c r="M31" s="6">
        <v>0</v>
      </c>
      <c r="N31" s="5">
        <f>IF(Table1[[#This Row],[Rank]]="Cancelled",1,IF(Table1[[#This Row],[Rank]]&gt;32,0,IF(M31=0,VLOOKUP(C31,'Ranking Values'!A:C,2,FALSE),VLOOKUP(C31,'Ranking Values'!A:C,3,FALSE))))</f>
        <v>5</v>
      </c>
    </row>
    <row r="32" spans="1:14" x14ac:dyDescent="0.35">
      <c r="A32" s="5" t="s">
        <v>24</v>
      </c>
      <c r="B32" s="5" t="s">
        <v>161</v>
      </c>
      <c r="C32" s="5">
        <v>1</v>
      </c>
      <c r="D32" s="7">
        <v>42799</v>
      </c>
      <c r="E32" s="20" t="s">
        <v>479</v>
      </c>
      <c r="F32" s="5" t="s">
        <v>461</v>
      </c>
      <c r="G32" s="5" t="s">
        <v>20</v>
      </c>
      <c r="H32" s="8">
        <f>VLOOKUP(Table1[[#This Row],[LastName]]&amp;"."&amp;Table1[[#This Row],[FirstName]],Fencers!C:I,2,FALSE)</f>
        <v>35355</v>
      </c>
      <c r="I32" s="5" t="str">
        <f>VLOOKUP(Table1[[#This Row],[LastName]]&amp;"."&amp;Table1[[#This Row],[FirstName]],Fencers!C:I,7,FALSE)</f>
        <v>Mens</v>
      </c>
      <c r="J32" s="8" t="str">
        <f>VLOOKUP(Table1[[#This Row],[LastName]]&amp;"."&amp;Table1[[#This Row],[FirstName]],Fencers!C:H,5,FALSE)</f>
        <v>CSFC</v>
      </c>
      <c r="K32" s="8" t="str">
        <f>VLOOKUP(Table1[[#This Row],[LastName]]&amp;"."&amp;Table1[[#This Row],[FirstName]],Fencers!C:I,6,FALSE)</f>
        <v>AUS</v>
      </c>
      <c r="L32" s="6">
        <f>VLOOKUP(Table1[[#This Row],[LastName]]&amp;"."&amp;Table1[[#This Row],[FirstName]],Fencers!C:H,3,FALSE)</f>
        <v>21</v>
      </c>
      <c r="M32" s="5">
        <v>0</v>
      </c>
      <c r="N32" s="5">
        <f>IF(Table1[[#This Row],[Rank]]="Cancelled",1,IF(Table1[[#This Row],[Rank]]&gt;32,0,IF(M32=0,VLOOKUP(C32,'Ranking Values'!A:C,2,FALSE),VLOOKUP(C32,'Ranking Values'!A:C,3,FALSE))))</f>
        <v>10</v>
      </c>
    </row>
    <row r="33" spans="1:14" x14ac:dyDescent="0.35">
      <c r="A33" s="5" t="s">
        <v>13</v>
      </c>
      <c r="B33" s="5" t="s">
        <v>15</v>
      </c>
      <c r="C33" s="5">
        <v>2</v>
      </c>
      <c r="D33" s="7">
        <v>42799</v>
      </c>
      <c r="E33" s="20" t="s">
        <v>479</v>
      </c>
      <c r="F33" s="5" t="s">
        <v>461</v>
      </c>
      <c r="G33" s="5" t="s">
        <v>20</v>
      </c>
      <c r="H33" s="8">
        <f>VLOOKUP(Table1[[#This Row],[LastName]]&amp;"."&amp;Table1[[#This Row],[FirstName]],Fencers!C:I,2,FALSE)</f>
        <v>37883</v>
      </c>
      <c r="I33" s="5" t="str">
        <f>VLOOKUP(Table1[[#This Row],[LastName]]&amp;"."&amp;Table1[[#This Row],[FirstName]],Fencers!C:I,7,FALSE)</f>
        <v>Mens</v>
      </c>
      <c r="J33" s="8" t="str">
        <f>VLOOKUP(Table1[[#This Row],[LastName]]&amp;"."&amp;Table1[[#This Row],[FirstName]],Fencers!C:H,5,FALSE)</f>
        <v>ASC</v>
      </c>
      <c r="K33" s="8" t="str">
        <f>VLOOKUP(Table1[[#This Row],[LastName]]&amp;"."&amp;Table1[[#This Row],[FirstName]],Fencers!C:I,6,FALSE)</f>
        <v>AUS</v>
      </c>
      <c r="L33" s="6">
        <f>VLOOKUP(Table1[[#This Row],[LastName]]&amp;"."&amp;Table1[[#This Row],[FirstName]],Fencers!C:H,3,FALSE)</f>
        <v>14</v>
      </c>
      <c r="M33" s="5">
        <v>0</v>
      </c>
      <c r="N33" s="5">
        <f>IF(Table1[[#This Row],[Rank]]="Cancelled",1,IF(Table1[[#This Row],[Rank]]&gt;32,0,IF(M33=0,VLOOKUP(C33,'Ranking Values'!A:C,2,FALSE),VLOOKUP(C33,'Ranking Values'!A:C,3,FALSE))))</f>
        <v>9</v>
      </c>
    </row>
    <row r="34" spans="1:14" x14ac:dyDescent="0.35">
      <c r="A34" s="5" t="s">
        <v>35</v>
      </c>
      <c r="B34" s="5" t="s">
        <v>120</v>
      </c>
      <c r="C34" s="5">
        <v>3</v>
      </c>
      <c r="D34" s="7">
        <v>42799</v>
      </c>
      <c r="E34" s="20" t="s">
        <v>479</v>
      </c>
      <c r="F34" s="5" t="s">
        <v>461</v>
      </c>
      <c r="G34" s="5" t="s">
        <v>20</v>
      </c>
      <c r="H34" s="8">
        <f>VLOOKUP(Table1[[#This Row],[LastName]]&amp;"."&amp;Table1[[#This Row],[FirstName]],Fencers!C:I,2,FALSE)</f>
        <v>29514</v>
      </c>
      <c r="I34" s="5" t="str">
        <f>VLOOKUP(Table1[[#This Row],[LastName]]&amp;"."&amp;Table1[[#This Row],[FirstName]],Fencers!C:I,7,FALSE)</f>
        <v>Mens</v>
      </c>
      <c r="J34" s="8" t="str">
        <f>VLOOKUP(Table1[[#This Row],[LastName]]&amp;"."&amp;Table1[[#This Row],[FirstName]],Fencers!C:H,5,FALSE)</f>
        <v>CSFC</v>
      </c>
      <c r="K34" s="8" t="str">
        <f>VLOOKUP(Table1[[#This Row],[LastName]]&amp;"."&amp;Table1[[#This Row],[FirstName]],Fencers!C:I,6,FALSE)</f>
        <v>AUS</v>
      </c>
      <c r="L34" s="6">
        <f>VLOOKUP(Table1[[#This Row],[LastName]]&amp;"."&amp;Table1[[#This Row],[FirstName]],Fencers!C:H,3,FALSE)</f>
        <v>37</v>
      </c>
      <c r="M34" s="5">
        <v>0</v>
      </c>
      <c r="N34" s="5">
        <f>IF(Table1[[#This Row],[Rank]]="Cancelled",1,IF(Table1[[#This Row],[Rank]]&gt;32,0,IF(M34=0,VLOOKUP(C34,'Ranking Values'!A:C,2,FALSE),VLOOKUP(C34,'Ranking Values'!A:C,3,FALSE))))</f>
        <v>8</v>
      </c>
    </row>
    <row r="35" spans="1:14" x14ac:dyDescent="0.35">
      <c r="A35" s="5" t="s">
        <v>25</v>
      </c>
      <c r="B35" s="5" t="s">
        <v>26</v>
      </c>
      <c r="C35" s="5">
        <v>3</v>
      </c>
      <c r="D35" s="7">
        <v>42799</v>
      </c>
      <c r="E35" s="20" t="s">
        <v>479</v>
      </c>
      <c r="F35" s="5" t="s">
        <v>461</v>
      </c>
      <c r="G35" s="5" t="s">
        <v>20</v>
      </c>
      <c r="H35" s="8">
        <f>VLOOKUP(Table1[[#This Row],[LastName]]&amp;"."&amp;Table1[[#This Row],[FirstName]],Fencers!C:I,2,FALSE)</f>
        <v>23630</v>
      </c>
      <c r="I35" s="5" t="str">
        <f>VLOOKUP(Table1[[#This Row],[LastName]]&amp;"."&amp;Table1[[#This Row],[FirstName]],Fencers!C:I,7,FALSE)</f>
        <v>Mens</v>
      </c>
      <c r="J35" s="8" t="str">
        <f>VLOOKUP(Table1[[#This Row],[LastName]]&amp;"."&amp;Table1[[#This Row],[FirstName]],Fencers!C:H,5,FALSE)</f>
        <v>CSFC</v>
      </c>
      <c r="K35" s="8" t="str">
        <f>VLOOKUP(Table1[[#This Row],[LastName]]&amp;"."&amp;Table1[[#This Row],[FirstName]],Fencers!C:I,6,FALSE)</f>
        <v>AUS</v>
      </c>
      <c r="L35" s="6">
        <f>VLOOKUP(Table1[[#This Row],[LastName]]&amp;"."&amp;Table1[[#This Row],[FirstName]],Fencers!C:H,3,FALSE)</f>
        <v>53</v>
      </c>
      <c r="M35" s="5">
        <v>0</v>
      </c>
      <c r="N35" s="5">
        <f>IF(Table1[[#This Row],[Rank]]="Cancelled",1,IF(Table1[[#This Row],[Rank]]&gt;32,0,IF(M35=0,VLOOKUP(C35,'Ranking Values'!A:C,2,FALSE),VLOOKUP(C35,'Ranking Values'!A:C,3,FALSE))))</f>
        <v>8</v>
      </c>
    </row>
    <row r="36" spans="1:14" x14ac:dyDescent="0.35">
      <c r="A36" s="5" t="s">
        <v>21</v>
      </c>
      <c r="B36" s="5" t="s">
        <v>22</v>
      </c>
      <c r="C36" s="5">
        <v>5</v>
      </c>
      <c r="D36" s="7">
        <v>42799</v>
      </c>
      <c r="E36" s="20" t="s">
        <v>479</v>
      </c>
      <c r="F36" s="5" t="s">
        <v>461</v>
      </c>
      <c r="G36" s="5" t="s">
        <v>20</v>
      </c>
      <c r="H36" s="8">
        <f>VLOOKUP(Table1[[#This Row],[LastName]]&amp;"."&amp;Table1[[#This Row],[FirstName]],Fencers!C:I,2,FALSE)</f>
        <v>23206</v>
      </c>
      <c r="I36" s="5" t="str">
        <f>VLOOKUP(Table1[[#This Row],[LastName]]&amp;"."&amp;Table1[[#This Row],[FirstName]],Fencers!C:I,7,FALSE)</f>
        <v>Mens</v>
      </c>
      <c r="J36" s="8" t="str">
        <f>VLOOKUP(Table1[[#This Row],[LastName]]&amp;"."&amp;Table1[[#This Row],[FirstName]],Fencers!C:H,5,FALSE)</f>
        <v>AUFC</v>
      </c>
      <c r="K36" s="8" t="str">
        <f>VLOOKUP(Table1[[#This Row],[LastName]]&amp;"."&amp;Table1[[#This Row],[FirstName]],Fencers!C:I,6,FALSE)</f>
        <v>AUS</v>
      </c>
      <c r="L36" s="6">
        <f>VLOOKUP(Table1[[#This Row],[LastName]]&amp;"."&amp;Table1[[#This Row],[FirstName]],Fencers!C:H,3,FALSE)</f>
        <v>54</v>
      </c>
      <c r="M36" s="5">
        <v>0</v>
      </c>
      <c r="N36" s="5">
        <f>IF(Table1[[#This Row],[Rank]]="Cancelled",1,IF(Table1[[#This Row],[Rank]]&gt;32,0,IF(M36=0,VLOOKUP(C36,'Ranking Values'!A:C,2,FALSE),VLOOKUP(C36,'Ranking Values'!A:C,3,FALSE))))</f>
        <v>6</v>
      </c>
    </row>
    <row r="37" spans="1:14" x14ac:dyDescent="0.35">
      <c r="A37" s="5" t="s">
        <v>29</v>
      </c>
      <c r="B37" s="5" t="s">
        <v>144</v>
      </c>
      <c r="C37" s="5">
        <v>7</v>
      </c>
      <c r="D37" s="7">
        <v>42799</v>
      </c>
      <c r="E37" s="20" t="s">
        <v>479</v>
      </c>
      <c r="F37" s="5" t="s">
        <v>461</v>
      </c>
      <c r="G37" s="5" t="s">
        <v>20</v>
      </c>
      <c r="H37" s="8">
        <f>VLOOKUP(Table1[[#This Row],[LastName]]&amp;"."&amp;Table1[[#This Row],[FirstName]],Fencers!C:I,2,FALSE)</f>
        <v>37528</v>
      </c>
      <c r="I37" s="5" t="str">
        <f>VLOOKUP(Table1[[#This Row],[LastName]]&amp;"."&amp;Table1[[#This Row],[FirstName]],Fencers!C:I,7,FALSE)</f>
        <v>Mens</v>
      </c>
      <c r="J37" s="8" t="str">
        <f>VLOOKUP(Table1[[#This Row],[LastName]]&amp;"."&amp;Table1[[#This Row],[FirstName]],Fencers!C:H,5,FALSE)</f>
        <v>ASC</v>
      </c>
      <c r="K37" s="8" t="str">
        <f>VLOOKUP(Table1[[#This Row],[LastName]]&amp;"."&amp;Table1[[#This Row],[FirstName]],Fencers!C:I,6,FALSE)</f>
        <v>AUS</v>
      </c>
      <c r="L37" s="6">
        <f>VLOOKUP(Table1[[#This Row],[LastName]]&amp;"."&amp;Table1[[#This Row],[FirstName]],Fencers!C:H,3,FALSE)</f>
        <v>15</v>
      </c>
      <c r="M37" s="5">
        <v>0</v>
      </c>
      <c r="N37" s="5">
        <f>IF(Table1[[#This Row],[Rank]]="Cancelled",1,IF(Table1[[#This Row],[Rank]]&gt;32,0,IF(M37=0,VLOOKUP(C37,'Ranking Values'!A:C,2,FALSE),VLOOKUP(C37,'Ranking Values'!A:C,3,FALSE))))</f>
        <v>4</v>
      </c>
    </row>
    <row r="38" spans="1:14" x14ac:dyDescent="0.35">
      <c r="A38" s="5" t="s">
        <v>31</v>
      </c>
      <c r="B38" s="5" t="s">
        <v>32</v>
      </c>
      <c r="C38" s="5">
        <v>8</v>
      </c>
      <c r="D38" s="7">
        <v>42799</v>
      </c>
      <c r="E38" s="20" t="s">
        <v>479</v>
      </c>
      <c r="F38" s="5" t="s">
        <v>461</v>
      </c>
      <c r="G38" s="5" t="s">
        <v>20</v>
      </c>
      <c r="H38" s="8">
        <f>VLOOKUP(Table1[[#This Row],[LastName]]&amp;"."&amp;Table1[[#This Row],[FirstName]],Fencers!C:I,2,FALSE)</f>
        <v>37603</v>
      </c>
      <c r="I38" s="5" t="str">
        <f>VLOOKUP(Table1[[#This Row],[LastName]]&amp;"."&amp;Table1[[#This Row],[FirstName]],Fencers!C:I,7,FALSE)</f>
        <v>Mens</v>
      </c>
      <c r="J38" s="8" t="str">
        <f>VLOOKUP(Table1[[#This Row],[LastName]]&amp;"."&amp;Table1[[#This Row],[FirstName]],Fencers!C:H,5,FALSE)</f>
        <v>ASC</v>
      </c>
      <c r="K38" s="8" t="str">
        <f>VLOOKUP(Table1[[#This Row],[LastName]]&amp;"."&amp;Table1[[#This Row],[FirstName]],Fencers!C:I,6,FALSE)</f>
        <v>AUS</v>
      </c>
      <c r="L38" s="6">
        <f>VLOOKUP(Table1[[#This Row],[LastName]]&amp;"."&amp;Table1[[#This Row],[FirstName]],Fencers!C:H,3,FALSE)</f>
        <v>15</v>
      </c>
      <c r="M38" s="5">
        <v>0</v>
      </c>
      <c r="N38" s="5">
        <f>IF(Table1[[#This Row],[Rank]]="Cancelled",1,IF(Table1[[#This Row],[Rank]]&gt;32,0,IF(M38=0,VLOOKUP(C38,'Ranking Values'!A:C,2,FALSE),VLOOKUP(C38,'Ranking Values'!A:C,3,FALSE))))</f>
        <v>3</v>
      </c>
    </row>
    <row r="39" spans="1:14" x14ac:dyDescent="0.35">
      <c r="A39" s="5" t="s">
        <v>27</v>
      </c>
      <c r="B39" s="5" t="s">
        <v>28</v>
      </c>
      <c r="C39" s="5">
        <v>6</v>
      </c>
      <c r="D39" s="7">
        <v>42799</v>
      </c>
      <c r="E39" s="20" t="s">
        <v>479</v>
      </c>
      <c r="F39" s="5" t="s">
        <v>461</v>
      </c>
      <c r="G39" s="5" t="s">
        <v>20</v>
      </c>
      <c r="H39" s="8">
        <f>VLOOKUP(Table1[[#This Row],[LastName]]&amp;"."&amp;Table1[[#This Row],[FirstName]],Fencers!C:I,2,FALSE)</f>
        <v>34621</v>
      </c>
      <c r="I39" s="5" t="str">
        <f>VLOOKUP(Table1[[#This Row],[LastName]]&amp;"."&amp;Table1[[#This Row],[FirstName]],Fencers!C:I,7,FALSE)</f>
        <v>Womens</v>
      </c>
      <c r="J39" s="8" t="str">
        <f>VLOOKUP(Table1[[#This Row],[LastName]]&amp;"."&amp;Table1[[#This Row],[FirstName]],Fencers!C:H,5,FALSE)</f>
        <v>CSFC</v>
      </c>
      <c r="K39" s="8" t="str">
        <f>VLOOKUP(Table1[[#This Row],[LastName]]&amp;"."&amp;Table1[[#This Row],[FirstName]],Fencers!C:I,6,FALSE)</f>
        <v>AUS</v>
      </c>
      <c r="L39" s="6">
        <f>VLOOKUP(Table1[[#This Row],[LastName]]&amp;"."&amp;Table1[[#This Row],[FirstName]],Fencers!C:H,3,FALSE)</f>
        <v>23</v>
      </c>
      <c r="M39" s="5">
        <v>0</v>
      </c>
      <c r="N39" s="5">
        <f>IF(Table1[[#This Row],[Rank]]="Cancelled",1,IF(Table1[[#This Row],[Rank]]&gt;32,0,IF(M39=0,VLOOKUP(C39,'Ranking Values'!A:C,2,FALSE),VLOOKUP(C39,'Ranking Values'!A:C,3,FALSE))))</f>
        <v>5</v>
      </c>
    </row>
    <row r="40" spans="1:14" x14ac:dyDescent="0.35">
      <c r="A40" s="5" t="s">
        <v>107</v>
      </c>
      <c r="B40" s="5" t="s">
        <v>108</v>
      </c>
      <c r="C40" s="5">
        <v>1</v>
      </c>
      <c r="D40" s="7">
        <v>42799</v>
      </c>
      <c r="E40" s="20" t="s">
        <v>479</v>
      </c>
      <c r="F40" s="5" t="s">
        <v>318</v>
      </c>
      <c r="G40" s="5" t="s">
        <v>19</v>
      </c>
      <c r="H40" s="8">
        <f>VLOOKUP(Table1[[#This Row],[LastName]]&amp;"."&amp;Table1[[#This Row],[FirstName]],Fencers!C:I,2,FALSE)</f>
        <v>28067</v>
      </c>
      <c r="I40" s="5" t="str">
        <f>VLOOKUP(Table1[[#This Row],[LastName]]&amp;"."&amp;Table1[[#This Row],[FirstName]],Fencers!C:I,7,FALSE)</f>
        <v>Mens</v>
      </c>
      <c r="J40" s="8" t="str">
        <f>VLOOKUP(Table1[[#This Row],[LastName]]&amp;"."&amp;Table1[[#This Row],[FirstName]],Fencers!C:H,5,FALSE)</f>
        <v>AHFC</v>
      </c>
      <c r="K40" s="8" t="str">
        <f>VLOOKUP(Table1[[#This Row],[LastName]]&amp;"."&amp;Table1[[#This Row],[FirstName]],Fencers!C:I,6,FALSE)</f>
        <v>AUS</v>
      </c>
      <c r="L40" s="6">
        <f>VLOOKUP(Table1[[#This Row],[LastName]]&amp;"."&amp;Table1[[#This Row],[FirstName]],Fencers!C:H,3,FALSE)</f>
        <v>41</v>
      </c>
      <c r="M40" s="6">
        <v>0</v>
      </c>
      <c r="N40" s="5">
        <f>IF(Table1[[#This Row],[Rank]]="Cancelled",1,IF(Table1[[#This Row],[Rank]]&gt;32,0,IF(M40=0,VLOOKUP(C40,'Ranking Values'!A:C,2,FALSE),VLOOKUP(C40,'Ranking Values'!A:C,3,FALSE))))</f>
        <v>10</v>
      </c>
    </row>
    <row r="41" spans="1:14" x14ac:dyDescent="0.35">
      <c r="A41" s="5" t="s">
        <v>48</v>
      </c>
      <c r="B41" s="5" t="s">
        <v>49</v>
      </c>
      <c r="C41" s="5">
        <v>2</v>
      </c>
      <c r="D41" s="7">
        <v>42799</v>
      </c>
      <c r="E41" s="20" t="s">
        <v>479</v>
      </c>
      <c r="F41" s="5" t="s">
        <v>318</v>
      </c>
      <c r="G41" s="5" t="s">
        <v>19</v>
      </c>
      <c r="H41" s="8">
        <f>VLOOKUP(Table1[[#This Row],[LastName]]&amp;"."&amp;Table1[[#This Row],[FirstName]],Fencers!C:I,2,FALSE)</f>
        <v>19555</v>
      </c>
      <c r="I41" s="5" t="str">
        <f>VLOOKUP(Table1[[#This Row],[LastName]]&amp;"."&amp;Table1[[#This Row],[FirstName]],Fencers!C:I,7,FALSE)</f>
        <v>Mens</v>
      </c>
      <c r="J41" s="8" t="str">
        <f>VLOOKUP(Table1[[#This Row],[LastName]]&amp;"."&amp;Table1[[#This Row],[FirstName]],Fencers!C:H,5,FALSE)</f>
        <v>ASC</v>
      </c>
      <c r="K41" s="8" t="str">
        <f>VLOOKUP(Table1[[#This Row],[LastName]]&amp;"."&amp;Table1[[#This Row],[FirstName]],Fencers!C:I,6,FALSE)</f>
        <v>AUS</v>
      </c>
      <c r="L41" s="6">
        <f>VLOOKUP(Table1[[#This Row],[LastName]]&amp;"."&amp;Table1[[#This Row],[FirstName]],Fencers!C:H,3,FALSE)</f>
        <v>64</v>
      </c>
      <c r="M41" s="6">
        <v>0</v>
      </c>
      <c r="N41" s="5">
        <f>IF(Table1[[#This Row],[Rank]]="Cancelled",1,IF(Table1[[#This Row],[Rank]]&gt;32,0,IF(M41=0,VLOOKUP(C41,'Ranking Values'!A:C,2,FALSE),VLOOKUP(C41,'Ranking Values'!A:C,3,FALSE))))</f>
        <v>9</v>
      </c>
    </row>
    <row r="42" spans="1:14" x14ac:dyDescent="0.35">
      <c r="A42" s="5" t="s">
        <v>69</v>
      </c>
      <c r="B42" s="5" t="s">
        <v>70</v>
      </c>
      <c r="C42" s="5">
        <v>3</v>
      </c>
      <c r="D42" s="7">
        <v>42799</v>
      </c>
      <c r="E42" s="20" t="s">
        <v>479</v>
      </c>
      <c r="F42" s="5" t="s">
        <v>318</v>
      </c>
      <c r="G42" s="5" t="s">
        <v>19</v>
      </c>
      <c r="H42" s="8">
        <f>VLOOKUP(Table1[[#This Row],[LastName]]&amp;"."&amp;Table1[[#This Row],[FirstName]],Fencers!C:I,2,FALSE)</f>
        <v>24347</v>
      </c>
      <c r="I42" s="5" t="str">
        <f>VLOOKUP(Table1[[#This Row],[LastName]]&amp;"."&amp;Table1[[#This Row],[FirstName]],Fencers!C:I,7,FALSE)</f>
        <v>Mens</v>
      </c>
      <c r="J42" s="8" t="str">
        <f>VLOOKUP(Table1[[#This Row],[LastName]]&amp;"."&amp;Table1[[#This Row],[FirstName]],Fencers!C:H,5,FALSE)</f>
        <v>ASC</v>
      </c>
      <c r="K42" s="8" t="str">
        <f>VLOOKUP(Table1[[#This Row],[LastName]]&amp;"."&amp;Table1[[#This Row],[FirstName]],Fencers!C:I,6,FALSE)</f>
        <v>AUS</v>
      </c>
      <c r="L42" s="6">
        <f>VLOOKUP(Table1[[#This Row],[LastName]]&amp;"."&amp;Table1[[#This Row],[FirstName]],Fencers!C:H,3,FALSE)</f>
        <v>51</v>
      </c>
      <c r="M42" s="6">
        <v>0</v>
      </c>
      <c r="N42" s="5">
        <f>IF(Table1[[#This Row],[Rank]]="Cancelled",1,IF(Table1[[#This Row],[Rank]]&gt;32,0,IF(M42=0,VLOOKUP(C42,'Ranking Values'!A:C,2,FALSE),VLOOKUP(C42,'Ranking Values'!A:C,3,FALSE))))</f>
        <v>8</v>
      </c>
    </row>
    <row r="43" spans="1:14" x14ac:dyDescent="0.35">
      <c r="A43" s="5" t="s">
        <v>100</v>
      </c>
      <c r="B43" s="5" t="s">
        <v>101</v>
      </c>
      <c r="C43" s="5">
        <v>3</v>
      </c>
      <c r="D43" s="7">
        <v>42799</v>
      </c>
      <c r="E43" s="20" t="s">
        <v>479</v>
      </c>
      <c r="F43" s="5" t="s">
        <v>318</v>
      </c>
      <c r="G43" s="5" t="s">
        <v>19</v>
      </c>
      <c r="H43" s="8">
        <f>VLOOKUP(Table1[[#This Row],[LastName]]&amp;"."&amp;Table1[[#This Row],[FirstName]],Fencers!C:I,2,FALSE)</f>
        <v>26818</v>
      </c>
      <c r="I43" s="5" t="str">
        <f>VLOOKUP(Table1[[#This Row],[LastName]]&amp;"."&amp;Table1[[#This Row],[FirstName]],Fencers!C:I,7,FALSE)</f>
        <v>Mens</v>
      </c>
      <c r="J43" s="8" t="str">
        <f>VLOOKUP(Table1[[#This Row],[LastName]]&amp;"."&amp;Table1[[#This Row],[FirstName]],Fencers!C:H,5,FALSE)</f>
        <v>CSFC</v>
      </c>
      <c r="K43" s="8" t="str">
        <f>VLOOKUP(Table1[[#This Row],[LastName]]&amp;"."&amp;Table1[[#This Row],[FirstName]],Fencers!C:I,6,FALSE)</f>
        <v>AUS</v>
      </c>
      <c r="L43" s="6">
        <f>VLOOKUP(Table1[[#This Row],[LastName]]&amp;"."&amp;Table1[[#This Row],[FirstName]],Fencers!C:H,3,FALSE)</f>
        <v>44</v>
      </c>
      <c r="M43" s="6">
        <v>0</v>
      </c>
      <c r="N43" s="5">
        <f>IF(Table1[[#This Row],[Rank]]="Cancelled",1,IF(Table1[[#This Row],[Rank]]&gt;32,0,IF(M43=0,VLOOKUP(C43,'Ranking Values'!A:C,2,FALSE),VLOOKUP(C43,'Ranking Values'!A:C,3,FALSE))))</f>
        <v>8</v>
      </c>
    </row>
    <row r="44" spans="1:14" x14ac:dyDescent="0.35">
      <c r="A44" s="5" t="s">
        <v>80</v>
      </c>
      <c r="B44" s="5" t="s">
        <v>81</v>
      </c>
      <c r="C44" s="5">
        <v>5</v>
      </c>
      <c r="D44" s="7">
        <v>42799</v>
      </c>
      <c r="E44" s="20" t="s">
        <v>479</v>
      </c>
      <c r="F44" s="5" t="s">
        <v>318</v>
      </c>
      <c r="G44" s="5" t="s">
        <v>19</v>
      </c>
      <c r="H44" s="8">
        <f>VLOOKUP(Table1[[#This Row],[LastName]]&amp;"."&amp;Table1[[#This Row],[FirstName]],Fencers!C:I,2,FALSE)</f>
        <v>25764</v>
      </c>
      <c r="I44" s="5" t="str">
        <f>VLOOKUP(Table1[[#This Row],[LastName]]&amp;"."&amp;Table1[[#This Row],[FirstName]],Fencers!C:I,7,FALSE)</f>
        <v>Mens</v>
      </c>
      <c r="J44" s="8" t="str">
        <f>VLOOKUP(Table1[[#This Row],[LastName]]&amp;"."&amp;Table1[[#This Row],[FirstName]],Fencers!C:H,5,FALSE)</f>
        <v>ASC</v>
      </c>
      <c r="K44" s="8" t="str">
        <f>VLOOKUP(Table1[[#This Row],[LastName]]&amp;"."&amp;Table1[[#This Row],[FirstName]],Fencers!C:I,6,FALSE)</f>
        <v>AUS</v>
      </c>
      <c r="L44" s="6">
        <f>VLOOKUP(Table1[[#This Row],[LastName]]&amp;"."&amp;Table1[[#This Row],[FirstName]],Fencers!C:H,3,FALSE)</f>
        <v>47</v>
      </c>
      <c r="M44" s="6">
        <v>0</v>
      </c>
      <c r="N44" s="5">
        <f>IF(Table1[[#This Row],[Rank]]="Cancelled",1,IF(Table1[[#This Row],[Rank]]&gt;32,0,IF(M44=0,VLOOKUP(C44,'Ranking Values'!A:C,2,FALSE),VLOOKUP(C44,'Ranking Values'!A:C,3,FALSE))))</f>
        <v>6</v>
      </c>
    </row>
    <row r="45" spans="1:14" x14ac:dyDescent="0.35">
      <c r="A45" s="5" t="s">
        <v>25</v>
      </c>
      <c r="B45" s="5" t="s">
        <v>26</v>
      </c>
      <c r="C45" s="5">
        <v>6</v>
      </c>
      <c r="D45" s="7">
        <v>42799</v>
      </c>
      <c r="E45" s="20" t="s">
        <v>479</v>
      </c>
      <c r="F45" s="5" t="s">
        <v>318</v>
      </c>
      <c r="G45" s="5" t="s">
        <v>19</v>
      </c>
      <c r="H45" s="8">
        <f>VLOOKUP(Table1[[#This Row],[LastName]]&amp;"."&amp;Table1[[#This Row],[FirstName]],Fencers!C:I,2,FALSE)</f>
        <v>23630</v>
      </c>
      <c r="I45" s="5" t="str">
        <f>VLOOKUP(Table1[[#This Row],[LastName]]&amp;"."&amp;Table1[[#This Row],[FirstName]],Fencers!C:I,7,FALSE)</f>
        <v>Mens</v>
      </c>
      <c r="J45" s="8" t="str">
        <f>VLOOKUP(Table1[[#This Row],[LastName]]&amp;"."&amp;Table1[[#This Row],[FirstName]],Fencers!C:H,5,FALSE)</f>
        <v>CSFC</v>
      </c>
      <c r="K45" s="8" t="str">
        <f>VLOOKUP(Table1[[#This Row],[LastName]]&amp;"."&amp;Table1[[#This Row],[FirstName]],Fencers!C:I,6,FALSE)</f>
        <v>AUS</v>
      </c>
      <c r="L45" s="6">
        <f>VLOOKUP(Table1[[#This Row],[LastName]]&amp;"."&amp;Table1[[#This Row],[FirstName]],Fencers!C:H,3,FALSE)</f>
        <v>53</v>
      </c>
      <c r="M45" s="6">
        <v>0</v>
      </c>
      <c r="N45" s="5">
        <f>IF(Table1[[#This Row],[Rank]]="Cancelled",1,IF(Table1[[#This Row],[Rank]]&gt;32,0,IF(M45=0,VLOOKUP(C45,'Ranking Values'!A:C,2,FALSE),VLOOKUP(C45,'Ranking Values'!A:C,3,FALSE))))</f>
        <v>5</v>
      </c>
    </row>
    <row r="46" spans="1:14" x14ac:dyDescent="0.35">
      <c r="A46" s="5" t="s">
        <v>99</v>
      </c>
      <c r="B46" s="5" t="s">
        <v>61</v>
      </c>
      <c r="C46" s="5">
        <v>7</v>
      </c>
      <c r="D46" s="7">
        <v>42799</v>
      </c>
      <c r="E46" s="20" t="s">
        <v>479</v>
      </c>
      <c r="F46" s="5" t="s">
        <v>318</v>
      </c>
      <c r="G46" s="5" t="s">
        <v>19</v>
      </c>
      <c r="H46" s="8">
        <f>VLOOKUP(Table1[[#This Row],[LastName]]&amp;"."&amp;Table1[[#This Row],[FirstName]],Fencers!C:I,2,FALSE)</f>
        <v>26747</v>
      </c>
      <c r="I46" s="5" t="str">
        <f>VLOOKUP(Table1[[#This Row],[LastName]]&amp;"."&amp;Table1[[#This Row],[FirstName]],Fencers!C:I,7,FALSE)</f>
        <v>Mens</v>
      </c>
      <c r="J46" s="8" t="str">
        <f>VLOOKUP(Table1[[#This Row],[LastName]]&amp;"."&amp;Table1[[#This Row],[FirstName]],Fencers!C:H,5,FALSE)</f>
        <v>ASC</v>
      </c>
      <c r="K46" s="8" t="str">
        <f>VLOOKUP(Table1[[#This Row],[LastName]]&amp;"."&amp;Table1[[#This Row],[FirstName]],Fencers!C:I,6,FALSE)</f>
        <v>AUS</v>
      </c>
      <c r="L46" s="6">
        <f>VLOOKUP(Table1[[#This Row],[LastName]]&amp;"."&amp;Table1[[#This Row],[FirstName]],Fencers!C:H,3,FALSE)</f>
        <v>44</v>
      </c>
      <c r="M46" s="6">
        <v>0</v>
      </c>
      <c r="N46" s="5">
        <f>IF(Table1[[#This Row],[Rank]]="Cancelled",1,IF(Table1[[#This Row],[Rank]]&gt;32,0,IF(M46=0,VLOOKUP(C46,'Ranking Values'!A:C,2,FALSE),VLOOKUP(C46,'Ranking Values'!A:C,3,FALSE))))</f>
        <v>4</v>
      </c>
    </row>
    <row r="47" spans="1:14" x14ac:dyDescent="0.35">
      <c r="A47" s="5" t="s">
        <v>77</v>
      </c>
      <c r="B47" s="5" t="s">
        <v>78</v>
      </c>
      <c r="C47" s="5">
        <v>8</v>
      </c>
      <c r="D47" s="7">
        <v>42799</v>
      </c>
      <c r="E47" s="20" t="s">
        <v>479</v>
      </c>
      <c r="F47" s="5" t="s">
        <v>318</v>
      </c>
      <c r="G47" s="5" t="s">
        <v>19</v>
      </c>
      <c r="H47" s="8">
        <f>VLOOKUP(Table1[[#This Row],[LastName]]&amp;"."&amp;Table1[[#This Row],[FirstName]],Fencers!C:I,2,FALSE)</f>
        <v>25155</v>
      </c>
      <c r="I47" s="5" t="str">
        <f>VLOOKUP(Table1[[#This Row],[LastName]]&amp;"."&amp;Table1[[#This Row],[FirstName]],Fencers!C:I,7,FALSE)</f>
        <v>Mens</v>
      </c>
      <c r="J47" s="8" t="str">
        <f>VLOOKUP(Table1[[#This Row],[LastName]]&amp;"."&amp;Table1[[#This Row],[FirstName]],Fencers!C:H,5,FALSE)</f>
        <v>ASC</v>
      </c>
      <c r="K47" s="8" t="str">
        <f>VLOOKUP(Table1[[#This Row],[LastName]]&amp;"."&amp;Table1[[#This Row],[FirstName]],Fencers!C:I,6,FALSE)</f>
        <v>AUS</v>
      </c>
      <c r="L47" s="6">
        <f>VLOOKUP(Table1[[#This Row],[LastName]]&amp;"."&amp;Table1[[#This Row],[FirstName]],Fencers!C:H,3,FALSE)</f>
        <v>49</v>
      </c>
      <c r="M47" s="6">
        <v>0</v>
      </c>
      <c r="N47" s="5">
        <f>IF(Table1[[#This Row],[Rank]]="Cancelled",1,IF(Table1[[#This Row],[Rank]]&gt;32,0,IF(M47=0,VLOOKUP(C47,'Ranking Values'!A:C,2,FALSE),VLOOKUP(C47,'Ranking Values'!A:C,3,FALSE))))</f>
        <v>3</v>
      </c>
    </row>
    <row r="48" spans="1:14" x14ac:dyDescent="0.35">
      <c r="A48" s="5" t="s">
        <v>100</v>
      </c>
      <c r="B48" s="5" t="s">
        <v>102</v>
      </c>
      <c r="C48" s="5">
        <v>1</v>
      </c>
      <c r="D48" s="7">
        <v>42799</v>
      </c>
      <c r="E48" s="20" t="s">
        <v>479</v>
      </c>
      <c r="F48" s="5" t="s">
        <v>318</v>
      </c>
      <c r="G48" s="5" t="s">
        <v>19</v>
      </c>
      <c r="H48" s="8">
        <f>VLOOKUP(Table1[[#This Row],[LastName]]&amp;"."&amp;Table1[[#This Row],[FirstName]],Fencers!C:I,2,FALSE)</f>
        <v>27640</v>
      </c>
      <c r="I48" s="5" t="str">
        <f>VLOOKUP(Table1[[#This Row],[LastName]]&amp;"."&amp;Table1[[#This Row],[FirstName]],Fencers!C:I,7,FALSE)</f>
        <v>Womens</v>
      </c>
      <c r="J48" s="8" t="str">
        <f>VLOOKUP(Table1[[#This Row],[LastName]]&amp;"."&amp;Table1[[#This Row],[FirstName]],Fencers!C:H,5,FALSE)</f>
        <v>CSFC</v>
      </c>
      <c r="K48" s="8" t="str">
        <f>VLOOKUP(Table1[[#This Row],[LastName]]&amp;"."&amp;Table1[[#This Row],[FirstName]],Fencers!C:I,6,FALSE)</f>
        <v>AUS</v>
      </c>
      <c r="L48" s="6">
        <f>VLOOKUP(Table1[[#This Row],[LastName]]&amp;"."&amp;Table1[[#This Row],[FirstName]],Fencers!C:H,3,FALSE)</f>
        <v>42</v>
      </c>
      <c r="M48" s="6">
        <v>0</v>
      </c>
      <c r="N48" s="5">
        <f>IF(Table1[[#This Row],[Rank]]="Cancelled",1,IF(Table1[[#This Row],[Rank]]&gt;32,0,IF(M48=0,VLOOKUP(C48,'Ranking Values'!A:C,2,FALSE),VLOOKUP(C48,'Ranking Values'!A:C,3,FALSE))))</f>
        <v>10</v>
      </c>
    </row>
    <row r="49" spans="1:14" x14ac:dyDescent="0.35">
      <c r="A49" s="5" t="s">
        <v>50</v>
      </c>
      <c r="B49" s="5" t="s">
        <v>51</v>
      </c>
      <c r="C49" s="5">
        <v>2</v>
      </c>
      <c r="D49" s="7">
        <v>42799</v>
      </c>
      <c r="E49" s="20" t="s">
        <v>479</v>
      </c>
      <c r="F49" s="5" t="s">
        <v>318</v>
      </c>
      <c r="G49" s="5" t="s">
        <v>19</v>
      </c>
      <c r="H49" s="8">
        <f>VLOOKUP(Table1[[#This Row],[LastName]]&amp;"."&amp;Table1[[#This Row],[FirstName]],Fencers!C:I,2,FALSE)</f>
        <v>21317</v>
      </c>
      <c r="I49" s="5" t="str">
        <f>VLOOKUP(Table1[[#This Row],[LastName]]&amp;"."&amp;Table1[[#This Row],[FirstName]],Fencers!C:I,7,FALSE)</f>
        <v>Womens</v>
      </c>
      <c r="J49" s="8" t="str">
        <f>VLOOKUP(Table1[[#This Row],[LastName]]&amp;"."&amp;Table1[[#This Row],[FirstName]],Fencers!C:H,5,FALSE)</f>
        <v>ASC</v>
      </c>
      <c r="K49" s="8" t="str">
        <f>VLOOKUP(Table1[[#This Row],[LastName]]&amp;"."&amp;Table1[[#This Row],[FirstName]],Fencers!C:I,6,FALSE)</f>
        <v>AUS</v>
      </c>
      <c r="L49" s="6">
        <f>VLOOKUP(Table1[[#This Row],[LastName]]&amp;"."&amp;Table1[[#This Row],[FirstName]],Fencers!C:H,3,FALSE)</f>
        <v>59</v>
      </c>
      <c r="M49" s="6">
        <v>0</v>
      </c>
      <c r="N49" s="5">
        <f>IF(Table1[[#This Row],[Rank]]="Cancelled",1,IF(Table1[[#This Row],[Rank]]&gt;32,0,IF(M49=0,VLOOKUP(C49,'Ranking Values'!A:C,2,FALSE),VLOOKUP(C49,'Ranking Values'!A:C,3,FALSE))))</f>
        <v>9</v>
      </c>
    </row>
    <row r="50" spans="1:14" x14ac:dyDescent="0.35">
      <c r="A50" s="5" t="s">
        <v>226</v>
      </c>
      <c r="B50" s="5" t="s">
        <v>227</v>
      </c>
      <c r="C50" s="5">
        <v>1</v>
      </c>
      <c r="D50" s="7">
        <v>42827</v>
      </c>
      <c r="E50" s="20" t="s">
        <v>479</v>
      </c>
      <c r="F50" s="5" t="s">
        <v>324</v>
      </c>
      <c r="G50" s="5" t="s">
        <v>314</v>
      </c>
      <c r="H50" s="8">
        <f>VLOOKUP(Table1[[#This Row],[LastName]]&amp;"."&amp;Table1[[#This Row],[FirstName]],Fencers!C:I,2,FALSE)</f>
        <v>37556</v>
      </c>
      <c r="I50" s="5" t="str">
        <f>VLOOKUP(Table1[[#This Row],[LastName]]&amp;"."&amp;Table1[[#This Row],[FirstName]],Fencers!C:I,7,FALSE)</f>
        <v>Mens</v>
      </c>
      <c r="J50" s="8" t="str">
        <f>VLOOKUP(Table1[[#This Row],[LastName]]&amp;"."&amp;Table1[[#This Row],[FirstName]],Fencers!C:H,5,FALSE)</f>
        <v>ASC</v>
      </c>
      <c r="K50" s="8" t="str">
        <f>VLOOKUP(Table1[[#This Row],[LastName]]&amp;"."&amp;Table1[[#This Row],[FirstName]],Fencers!C:I,6,FALSE)</f>
        <v>AUS</v>
      </c>
      <c r="L50" s="6">
        <f>VLOOKUP(Table1[[#This Row],[LastName]]&amp;"."&amp;Table1[[#This Row],[FirstName]],Fencers!C:H,3,FALSE)</f>
        <v>15</v>
      </c>
      <c r="M50" s="6">
        <v>0</v>
      </c>
      <c r="N50" s="5">
        <f>IF(Table1[[#This Row],[Rank]]="Cancelled",1,IF(Table1[[#This Row],[Rank]]&gt;32,0,IF(M50=0,VLOOKUP(C50,'Ranking Values'!A:C,2,FALSE),VLOOKUP(C50,'Ranking Values'!A:C,3,FALSE))))</f>
        <v>10</v>
      </c>
    </row>
    <row r="51" spans="1:14" x14ac:dyDescent="0.35">
      <c r="A51" s="5" t="s">
        <v>13</v>
      </c>
      <c r="B51" s="5" t="s">
        <v>14</v>
      </c>
      <c r="C51" s="5">
        <v>2</v>
      </c>
      <c r="D51" s="7">
        <v>42827</v>
      </c>
      <c r="E51" s="20" t="s">
        <v>479</v>
      </c>
      <c r="F51" s="5" t="s">
        <v>324</v>
      </c>
      <c r="G51" s="5" t="s">
        <v>314</v>
      </c>
      <c r="H51" s="8">
        <f>VLOOKUP(Table1[[#This Row],[LastName]]&amp;"."&amp;Table1[[#This Row],[FirstName]],Fencers!C:I,2,FALSE)</f>
        <v>37303</v>
      </c>
      <c r="I51" s="5" t="str">
        <f>VLOOKUP(Table1[[#This Row],[LastName]]&amp;"."&amp;Table1[[#This Row],[FirstName]],Fencers!C:I,7,FALSE)</f>
        <v>Mens</v>
      </c>
      <c r="J51" s="8" t="str">
        <f>VLOOKUP(Table1[[#This Row],[LastName]]&amp;"."&amp;Table1[[#This Row],[FirstName]],Fencers!C:H,5,FALSE)</f>
        <v>ASC</v>
      </c>
      <c r="K51" s="8" t="str">
        <f>VLOOKUP(Table1[[#This Row],[LastName]]&amp;"."&amp;Table1[[#This Row],[FirstName]],Fencers!C:I,6,FALSE)</f>
        <v>AUS</v>
      </c>
      <c r="L51" s="6">
        <f>VLOOKUP(Table1[[#This Row],[LastName]]&amp;"."&amp;Table1[[#This Row],[FirstName]],Fencers!C:H,3,FALSE)</f>
        <v>15</v>
      </c>
      <c r="M51" s="6">
        <v>0</v>
      </c>
      <c r="N51" s="5">
        <f>IF(Table1[[#This Row],[Rank]]="Cancelled",1,IF(Table1[[#This Row],[Rank]]&gt;32,0,IF(M51=0,VLOOKUP(C51,'Ranking Values'!A:C,2,FALSE),VLOOKUP(C51,'Ranking Values'!A:C,3,FALSE))))</f>
        <v>9</v>
      </c>
    </row>
    <row r="52" spans="1:14" x14ac:dyDescent="0.35">
      <c r="A52" s="5" t="s">
        <v>215</v>
      </c>
      <c r="B52" s="5" t="s">
        <v>15</v>
      </c>
      <c r="C52" s="5">
        <v>3</v>
      </c>
      <c r="D52" s="7">
        <v>42827</v>
      </c>
      <c r="E52" s="20" t="s">
        <v>479</v>
      </c>
      <c r="F52" s="5" t="s">
        <v>324</v>
      </c>
      <c r="G52" s="5" t="s">
        <v>314</v>
      </c>
      <c r="H52" s="8">
        <f>VLOOKUP(Table1[[#This Row],[LastName]]&amp;"."&amp;Table1[[#This Row],[FirstName]],Fencers!C:I,2,FALSE)</f>
        <v>37348</v>
      </c>
      <c r="I52" s="5" t="str">
        <f>VLOOKUP(Table1[[#This Row],[LastName]]&amp;"."&amp;Table1[[#This Row],[FirstName]],Fencers!C:I,7,FALSE)</f>
        <v>Mens</v>
      </c>
      <c r="J52" s="8" t="str">
        <f>VLOOKUP(Table1[[#This Row],[LastName]]&amp;"."&amp;Table1[[#This Row],[FirstName]],Fencers!C:H,5,FALSE)</f>
        <v>ASC</v>
      </c>
      <c r="K52" s="8" t="str">
        <f>VLOOKUP(Table1[[#This Row],[LastName]]&amp;"."&amp;Table1[[#This Row],[FirstName]],Fencers!C:I,6,FALSE)</f>
        <v>AUS</v>
      </c>
      <c r="L52" s="6">
        <f>VLOOKUP(Table1[[#This Row],[LastName]]&amp;"."&amp;Table1[[#This Row],[FirstName]],Fencers!C:H,3,FALSE)</f>
        <v>15</v>
      </c>
      <c r="M52" s="6">
        <v>0</v>
      </c>
      <c r="N52" s="5">
        <f>IF(Table1[[#This Row],[Rank]]="Cancelled",1,IF(Table1[[#This Row],[Rank]]&gt;32,0,IF(M52=0,VLOOKUP(C52,'Ranking Values'!A:C,2,FALSE),VLOOKUP(C52,'Ranking Values'!A:C,3,FALSE))))</f>
        <v>8</v>
      </c>
    </row>
    <row r="53" spans="1:14" x14ac:dyDescent="0.35">
      <c r="A53" s="5" t="s">
        <v>239</v>
      </c>
      <c r="B53" s="5" t="s">
        <v>240</v>
      </c>
      <c r="C53" s="5">
        <v>3</v>
      </c>
      <c r="D53" s="7">
        <v>42827</v>
      </c>
      <c r="E53" s="20" t="s">
        <v>479</v>
      </c>
      <c r="F53" s="5" t="s">
        <v>324</v>
      </c>
      <c r="G53" s="5" t="s">
        <v>314</v>
      </c>
      <c r="H53" s="8">
        <f>VLOOKUP(Table1[[#This Row],[LastName]]&amp;"."&amp;Table1[[#This Row],[FirstName]],Fencers!C:I,2,FALSE)</f>
        <v>37861</v>
      </c>
      <c r="I53" s="5" t="str">
        <f>VLOOKUP(Table1[[#This Row],[LastName]]&amp;"."&amp;Table1[[#This Row],[FirstName]],Fencers!C:I,7,FALSE)</f>
        <v>Mens</v>
      </c>
      <c r="J53" s="8" t="str">
        <f>VLOOKUP(Table1[[#This Row],[LastName]]&amp;"."&amp;Table1[[#This Row],[FirstName]],Fencers!C:H,5,FALSE)</f>
        <v>ASC</v>
      </c>
      <c r="K53" s="8" t="str">
        <f>VLOOKUP(Table1[[#This Row],[LastName]]&amp;"."&amp;Table1[[#This Row],[FirstName]],Fencers!C:I,6,FALSE)</f>
        <v>AUS</v>
      </c>
      <c r="L53" s="6">
        <f>VLOOKUP(Table1[[#This Row],[LastName]]&amp;"."&amp;Table1[[#This Row],[FirstName]],Fencers!C:H,3,FALSE)</f>
        <v>14</v>
      </c>
      <c r="M53" s="6">
        <v>0</v>
      </c>
      <c r="N53" s="5">
        <f>IF(Table1[[#This Row],[Rank]]="Cancelled",1,IF(Table1[[#This Row],[Rank]]&gt;32,0,IF(M53=0,VLOOKUP(C53,'Ranking Values'!A:C,2,FALSE),VLOOKUP(C53,'Ranking Values'!A:C,3,FALSE))))</f>
        <v>8</v>
      </c>
    </row>
    <row r="54" spans="1:14" x14ac:dyDescent="0.35">
      <c r="A54" s="5" t="s">
        <v>224</v>
      </c>
      <c r="B54" s="5" t="s">
        <v>225</v>
      </c>
      <c r="C54" s="5">
        <v>5</v>
      </c>
      <c r="D54" s="7">
        <v>42827</v>
      </c>
      <c r="E54" s="20" t="s">
        <v>479</v>
      </c>
      <c r="F54" s="5" t="s">
        <v>324</v>
      </c>
      <c r="G54" s="5" t="s">
        <v>314</v>
      </c>
      <c r="H54" s="8">
        <f>VLOOKUP(Table1[[#This Row],[LastName]]&amp;"."&amp;Table1[[#This Row],[FirstName]],Fencers!C:I,2,FALSE)</f>
        <v>37555</v>
      </c>
      <c r="I54" s="5" t="str">
        <f>VLOOKUP(Table1[[#This Row],[LastName]]&amp;"."&amp;Table1[[#This Row],[FirstName]],Fencers!C:I,7,FALSE)</f>
        <v>Mens</v>
      </c>
      <c r="J54" s="8" t="str">
        <f>VLOOKUP(Table1[[#This Row],[LastName]]&amp;"."&amp;Table1[[#This Row],[FirstName]],Fencers!C:H,5,FALSE)</f>
        <v>ASC</v>
      </c>
      <c r="K54" s="8" t="str">
        <f>VLOOKUP(Table1[[#This Row],[LastName]]&amp;"."&amp;Table1[[#This Row],[FirstName]],Fencers!C:I,6,FALSE)</f>
        <v>AUS</v>
      </c>
      <c r="L54" s="6">
        <f>VLOOKUP(Table1[[#This Row],[LastName]]&amp;"."&amp;Table1[[#This Row],[FirstName]],Fencers!C:H,3,FALSE)</f>
        <v>15</v>
      </c>
      <c r="M54" s="6">
        <v>0</v>
      </c>
      <c r="N54" s="5">
        <f>IF(Table1[[#This Row],[Rank]]="Cancelled",1,IF(Table1[[#This Row],[Rank]]&gt;32,0,IF(M54=0,VLOOKUP(C54,'Ranking Values'!A:C,2,FALSE),VLOOKUP(C54,'Ranking Values'!A:C,3,FALSE))))</f>
        <v>6</v>
      </c>
    </row>
    <row r="55" spans="1:14" x14ac:dyDescent="0.35">
      <c r="A55" s="5" t="s">
        <v>100</v>
      </c>
      <c r="B55" s="5" t="s">
        <v>192</v>
      </c>
      <c r="C55" s="5">
        <v>1</v>
      </c>
      <c r="D55" s="7">
        <v>42827</v>
      </c>
      <c r="E55" s="20" t="s">
        <v>479</v>
      </c>
      <c r="F55" s="5" t="s">
        <v>465</v>
      </c>
      <c r="G55" s="5" t="s">
        <v>314</v>
      </c>
      <c r="H55" s="8">
        <f>VLOOKUP(Table1[[#This Row],[LastName]]&amp;"."&amp;Table1[[#This Row],[FirstName]],Fencers!C:I,2,FALSE)</f>
        <v>36770</v>
      </c>
      <c r="I55" s="5" t="str">
        <f>VLOOKUP(Table1[[#This Row],[LastName]]&amp;"."&amp;Table1[[#This Row],[FirstName]],Fencers!C:I,7,FALSE)</f>
        <v>Mens</v>
      </c>
      <c r="J55" s="8" t="str">
        <f>VLOOKUP(Table1[[#This Row],[LastName]]&amp;"."&amp;Table1[[#This Row],[FirstName]],Fencers!C:H,5,FALSE)</f>
        <v>CSFC</v>
      </c>
      <c r="K55" s="8" t="str">
        <f>VLOOKUP(Table1[[#This Row],[LastName]]&amp;"."&amp;Table1[[#This Row],[FirstName]],Fencers!C:I,6,FALSE)</f>
        <v>AUS</v>
      </c>
      <c r="L55" s="6">
        <f>VLOOKUP(Table1[[#This Row],[LastName]]&amp;"."&amp;Table1[[#This Row],[FirstName]],Fencers!C:H,3,FALSE)</f>
        <v>17</v>
      </c>
      <c r="M55" s="6">
        <v>0</v>
      </c>
      <c r="N55" s="5">
        <f>IF(Table1[[#This Row],[Rank]]="Cancelled",1,IF(Table1[[#This Row],[Rank]]&gt;32,0,IF(M55=0,VLOOKUP(C55,'Ranking Values'!A:C,2,FALSE),VLOOKUP(C55,'Ranking Values'!A:C,3,FALSE))))</f>
        <v>10</v>
      </c>
    </row>
    <row r="56" spans="1:14" x14ac:dyDescent="0.35">
      <c r="A56" s="5" t="s">
        <v>226</v>
      </c>
      <c r="B56" s="5" t="s">
        <v>227</v>
      </c>
      <c r="C56" s="5">
        <v>3</v>
      </c>
      <c r="D56" s="7">
        <v>42827</v>
      </c>
      <c r="E56" s="20" t="s">
        <v>479</v>
      </c>
      <c r="F56" s="5" t="s">
        <v>465</v>
      </c>
      <c r="G56" s="5" t="s">
        <v>314</v>
      </c>
      <c r="H56" s="8">
        <f>VLOOKUP(Table1[[#This Row],[LastName]]&amp;"."&amp;Table1[[#This Row],[FirstName]],Fencers!C:I,2,FALSE)</f>
        <v>37556</v>
      </c>
      <c r="I56" s="5" t="str">
        <f>VLOOKUP(Table1[[#This Row],[LastName]]&amp;"."&amp;Table1[[#This Row],[FirstName]],Fencers!C:I,7,FALSE)</f>
        <v>Mens</v>
      </c>
      <c r="J56" s="8" t="str">
        <f>VLOOKUP(Table1[[#This Row],[LastName]]&amp;"."&amp;Table1[[#This Row],[FirstName]],Fencers!C:H,5,FALSE)</f>
        <v>ASC</v>
      </c>
      <c r="K56" s="8" t="str">
        <f>VLOOKUP(Table1[[#This Row],[LastName]]&amp;"."&amp;Table1[[#This Row],[FirstName]],Fencers!C:I,6,FALSE)</f>
        <v>AUS</v>
      </c>
      <c r="L56" s="6">
        <f>VLOOKUP(Table1[[#This Row],[LastName]]&amp;"."&amp;Table1[[#This Row],[FirstName]],Fencers!C:H,3,FALSE)</f>
        <v>15</v>
      </c>
      <c r="M56" s="6">
        <v>0</v>
      </c>
      <c r="N56" s="5">
        <f>IF(Table1[[#This Row],[Rank]]="Cancelled",1,IF(Table1[[#This Row],[Rank]]&gt;32,0,IF(M56=0,VLOOKUP(C56,'Ranking Values'!A:C,2,FALSE),VLOOKUP(C56,'Ranking Values'!A:C,3,FALSE))))</f>
        <v>8</v>
      </c>
    </row>
    <row r="57" spans="1:14" x14ac:dyDescent="0.35">
      <c r="A57" s="5" t="s">
        <v>239</v>
      </c>
      <c r="B57" s="5" t="s">
        <v>240</v>
      </c>
      <c r="C57" s="5">
        <v>5</v>
      </c>
      <c r="D57" s="7">
        <v>42827</v>
      </c>
      <c r="E57" s="20" t="s">
        <v>479</v>
      </c>
      <c r="F57" s="5" t="s">
        <v>465</v>
      </c>
      <c r="G57" s="5" t="s">
        <v>314</v>
      </c>
      <c r="H57" s="8">
        <f>VLOOKUP(Table1[[#This Row],[LastName]]&amp;"."&amp;Table1[[#This Row],[FirstName]],Fencers!C:I,2,FALSE)</f>
        <v>37861</v>
      </c>
      <c r="I57" s="5" t="str">
        <f>VLOOKUP(Table1[[#This Row],[LastName]]&amp;"."&amp;Table1[[#This Row],[FirstName]],Fencers!C:I,7,FALSE)</f>
        <v>Mens</v>
      </c>
      <c r="J57" s="8" t="str">
        <f>VLOOKUP(Table1[[#This Row],[LastName]]&amp;"."&amp;Table1[[#This Row],[FirstName]],Fencers!C:H,5,FALSE)</f>
        <v>ASC</v>
      </c>
      <c r="K57" s="8" t="str">
        <f>VLOOKUP(Table1[[#This Row],[LastName]]&amp;"."&amp;Table1[[#This Row],[FirstName]],Fencers!C:I,6,FALSE)</f>
        <v>AUS</v>
      </c>
      <c r="L57" s="6">
        <f>VLOOKUP(Table1[[#This Row],[LastName]]&amp;"."&amp;Table1[[#This Row],[FirstName]],Fencers!C:H,3,FALSE)</f>
        <v>14</v>
      </c>
      <c r="M57" s="6">
        <v>0</v>
      </c>
      <c r="N57" s="5">
        <f>IF(Table1[[#This Row],[Rank]]="Cancelled",1,IF(Table1[[#This Row],[Rank]]&gt;32,0,IF(M57=0,VLOOKUP(C57,'Ranking Values'!A:C,2,FALSE),VLOOKUP(C57,'Ranking Values'!A:C,3,FALSE))))</f>
        <v>6</v>
      </c>
    </row>
    <row r="58" spans="1:14" x14ac:dyDescent="0.35">
      <c r="A58" s="5" t="s">
        <v>215</v>
      </c>
      <c r="B58" s="5" t="s">
        <v>15</v>
      </c>
      <c r="C58" s="5">
        <v>7</v>
      </c>
      <c r="D58" s="7">
        <v>42827</v>
      </c>
      <c r="E58" s="20" t="s">
        <v>479</v>
      </c>
      <c r="F58" s="5" t="s">
        <v>465</v>
      </c>
      <c r="G58" s="5" t="s">
        <v>314</v>
      </c>
      <c r="H58" s="8">
        <f>VLOOKUP(Table1[[#This Row],[LastName]]&amp;"."&amp;Table1[[#This Row],[FirstName]],Fencers!C:I,2,FALSE)</f>
        <v>37348</v>
      </c>
      <c r="I58" s="5" t="str">
        <f>VLOOKUP(Table1[[#This Row],[LastName]]&amp;"."&amp;Table1[[#This Row],[FirstName]],Fencers!C:I,7,FALSE)</f>
        <v>Mens</v>
      </c>
      <c r="J58" s="8" t="str">
        <f>VLOOKUP(Table1[[#This Row],[LastName]]&amp;"."&amp;Table1[[#This Row],[FirstName]],Fencers!C:H,5,FALSE)</f>
        <v>ASC</v>
      </c>
      <c r="K58" s="8" t="str">
        <f>VLOOKUP(Table1[[#This Row],[LastName]]&amp;"."&amp;Table1[[#This Row],[FirstName]],Fencers!C:I,6,FALSE)</f>
        <v>AUS</v>
      </c>
      <c r="L58" s="6">
        <f>VLOOKUP(Table1[[#This Row],[LastName]]&amp;"."&amp;Table1[[#This Row],[FirstName]],Fencers!C:H,3,FALSE)</f>
        <v>15</v>
      </c>
      <c r="M58" s="6">
        <v>0</v>
      </c>
      <c r="N58" s="5">
        <f>IF(Table1[[#This Row],[Rank]]="Cancelled",1,IF(Table1[[#This Row],[Rank]]&gt;32,0,IF(M58=0,VLOOKUP(C58,'Ranking Values'!A:C,2,FALSE),VLOOKUP(C58,'Ranking Values'!A:C,3,FALSE))))</f>
        <v>4</v>
      </c>
    </row>
    <row r="59" spans="1:14" x14ac:dyDescent="0.35">
      <c r="A59" s="5" t="s">
        <v>202</v>
      </c>
      <c r="B59" s="5" t="s">
        <v>203</v>
      </c>
      <c r="C59" s="5">
        <v>8</v>
      </c>
      <c r="D59" s="7">
        <v>42827</v>
      </c>
      <c r="E59" s="20" t="s">
        <v>479</v>
      </c>
      <c r="F59" s="5" t="s">
        <v>465</v>
      </c>
      <c r="G59" s="5" t="s">
        <v>314</v>
      </c>
      <c r="H59" s="8">
        <f>VLOOKUP(Table1[[#This Row],[LastName]]&amp;"."&amp;Table1[[#This Row],[FirstName]],Fencers!C:I,2,FALSE)</f>
        <v>37000</v>
      </c>
      <c r="I59" s="5" t="str">
        <f>VLOOKUP(Table1[[#This Row],[LastName]]&amp;"."&amp;Table1[[#This Row],[FirstName]],Fencers!C:I,7,FALSE)</f>
        <v>Mens</v>
      </c>
      <c r="J59" s="8" t="str">
        <f>VLOOKUP(Table1[[#This Row],[LastName]]&amp;"."&amp;Table1[[#This Row],[FirstName]],Fencers!C:H,5,FALSE)</f>
        <v>TPFC</v>
      </c>
      <c r="K59" s="8" t="str">
        <f>VLOOKUP(Table1[[#This Row],[LastName]]&amp;"."&amp;Table1[[#This Row],[FirstName]],Fencers!C:I,6,FALSE)</f>
        <v>AUS</v>
      </c>
      <c r="L59" s="6">
        <f>VLOOKUP(Table1[[#This Row],[LastName]]&amp;"."&amp;Table1[[#This Row],[FirstName]],Fencers!C:H,3,FALSE)</f>
        <v>16</v>
      </c>
      <c r="M59" s="6">
        <v>0</v>
      </c>
      <c r="N59" s="5">
        <f>IF(Table1[[#This Row],[Rank]]="Cancelled",1,IF(Table1[[#This Row],[Rank]]&gt;32,0,IF(M59=0,VLOOKUP(C59,'Ranking Values'!A:C,2,FALSE),VLOOKUP(C59,'Ranking Values'!A:C,3,FALSE))))</f>
        <v>3</v>
      </c>
    </row>
    <row r="60" spans="1:14" x14ac:dyDescent="0.35">
      <c r="A60" s="5" t="s">
        <v>224</v>
      </c>
      <c r="B60" s="5" t="s">
        <v>225</v>
      </c>
      <c r="C60" s="5">
        <v>9</v>
      </c>
      <c r="D60" s="7">
        <v>42827</v>
      </c>
      <c r="E60" s="20" t="s">
        <v>479</v>
      </c>
      <c r="F60" s="5" t="s">
        <v>465</v>
      </c>
      <c r="G60" s="5" t="s">
        <v>314</v>
      </c>
      <c r="H60" s="8">
        <f>VLOOKUP(Table1[[#This Row],[LastName]]&amp;"."&amp;Table1[[#This Row],[FirstName]],Fencers!C:I,2,FALSE)</f>
        <v>37555</v>
      </c>
      <c r="I60" s="5" t="str">
        <f>VLOOKUP(Table1[[#This Row],[LastName]]&amp;"."&amp;Table1[[#This Row],[FirstName]],Fencers!C:I,7,FALSE)</f>
        <v>Mens</v>
      </c>
      <c r="J60" s="8" t="str">
        <f>VLOOKUP(Table1[[#This Row],[LastName]]&amp;"."&amp;Table1[[#This Row],[FirstName]],Fencers!C:H,5,FALSE)</f>
        <v>ASC</v>
      </c>
      <c r="K60" s="8" t="str">
        <f>VLOOKUP(Table1[[#This Row],[LastName]]&amp;"."&amp;Table1[[#This Row],[FirstName]],Fencers!C:I,6,FALSE)</f>
        <v>AUS</v>
      </c>
      <c r="L60" s="6">
        <f>VLOOKUP(Table1[[#This Row],[LastName]]&amp;"."&amp;Table1[[#This Row],[FirstName]],Fencers!C:H,3,FALSE)</f>
        <v>15</v>
      </c>
      <c r="M60" s="6">
        <v>0</v>
      </c>
      <c r="N60" s="5">
        <f>IF(Table1[[#This Row],[Rank]]="Cancelled",1,IF(Table1[[#This Row],[Rank]]&gt;32,0,IF(M60=0,VLOOKUP(C60,'Ranking Values'!A:C,2,FALSE),VLOOKUP(C60,'Ranking Values'!A:C,3,FALSE))))</f>
        <v>2</v>
      </c>
    </row>
    <row r="61" spans="1:14" x14ac:dyDescent="0.35">
      <c r="A61" s="5" t="s">
        <v>209</v>
      </c>
      <c r="B61" s="5" t="s">
        <v>210</v>
      </c>
      <c r="C61" s="5">
        <v>6</v>
      </c>
      <c r="D61" s="7">
        <v>42827</v>
      </c>
      <c r="E61" s="20" t="s">
        <v>479</v>
      </c>
      <c r="F61" s="5" t="s">
        <v>465</v>
      </c>
      <c r="G61" s="5" t="s">
        <v>314</v>
      </c>
      <c r="H61" s="8">
        <f>VLOOKUP(Table1[[#This Row],[LastName]]&amp;"."&amp;Table1[[#This Row],[FirstName]],Fencers!C:I,2,FALSE)</f>
        <v>37201</v>
      </c>
      <c r="I61" s="5" t="str">
        <f>VLOOKUP(Table1[[#This Row],[LastName]]&amp;"."&amp;Table1[[#This Row],[FirstName]],Fencers!C:I,7,FALSE)</f>
        <v>Womens</v>
      </c>
      <c r="J61" s="8" t="str">
        <f>VLOOKUP(Table1[[#This Row],[LastName]]&amp;"."&amp;Table1[[#This Row],[FirstName]],Fencers!C:H,5,FALSE)</f>
        <v>ASC</v>
      </c>
      <c r="K61" s="8" t="str">
        <f>VLOOKUP(Table1[[#This Row],[LastName]]&amp;"."&amp;Table1[[#This Row],[FirstName]],Fencers!C:I,6,FALSE)</f>
        <v>AUS</v>
      </c>
      <c r="L61" s="6">
        <f>VLOOKUP(Table1[[#This Row],[LastName]]&amp;"."&amp;Table1[[#This Row],[FirstName]],Fencers!C:H,3,FALSE)</f>
        <v>16</v>
      </c>
      <c r="M61" s="6">
        <v>0</v>
      </c>
      <c r="N61" s="5">
        <f>IF(Table1[[#This Row],[Rank]]="Cancelled",1,IF(Table1[[#This Row],[Rank]]&gt;32,0,IF(M61=0,VLOOKUP(C61,'Ranking Values'!A:C,2,FALSE),VLOOKUP(C61,'Ranking Values'!A:C,3,FALSE))))</f>
        <v>5</v>
      </c>
    </row>
    <row r="62" spans="1:14" x14ac:dyDescent="0.35">
      <c r="A62" s="5" t="s">
        <v>100</v>
      </c>
      <c r="B62" s="5" t="s">
        <v>192</v>
      </c>
      <c r="C62" s="5">
        <v>1</v>
      </c>
      <c r="D62" s="7">
        <v>42827</v>
      </c>
      <c r="E62" s="20" t="s">
        <v>479</v>
      </c>
      <c r="F62" s="5" t="s">
        <v>464</v>
      </c>
      <c r="G62" s="5" t="s">
        <v>314</v>
      </c>
      <c r="H62" s="8">
        <f>VLOOKUP(Table1[[#This Row],[LastName]]&amp;"."&amp;Table1[[#This Row],[FirstName]],Fencers!C:I,2,FALSE)</f>
        <v>36770</v>
      </c>
      <c r="I62" s="5" t="str">
        <f>VLOOKUP(Table1[[#This Row],[LastName]]&amp;"."&amp;Table1[[#This Row],[FirstName]],Fencers!C:I,7,FALSE)</f>
        <v>Mens</v>
      </c>
      <c r="J62" s="8" t="str">
        <f>VLOOKUP(Table1[[#This Row],[LastName]]&amp;"."&amp;Table1[[#This Row],[FirstName]],Fencers!C:H,5,FALSE)</f>
        <v>CSFC</v>
      </c>
      <c r="K62" s="8" t="str">
        <f>VLOOKUP(Table1[[#This Row],[LastName]]&amp;"."&amp;Table1[[#This Row],[FirstName]],Fencers!C:I,6,FALSE)</f>
        <v>AUS</v>
      </c>
      <c r="L62" s="6">
        <f>VLOOKUP(Table1[[#This Row],[LastName]]&amp;"."&amp;Table1[[#This Row],[FirstName]],Fencers!C:H,3,FALSE)</f>
        <v>17</v>
      </c>
      <c r="M62" s="6">
        <v>0</v>
      </c>
      <c r="N62" s="5">
        <f>IF(Table1[[#This Row],[Rank]]="Cancelled",1,IF(Table1[[#This Row],[Rank]]&gt;32,0,IF(M62=0,VLOOKUP(C62,'Ranking Values'!A:C,2,FALSE),VLOOKUP(C62,'Ranking Values'!A:C,3,FALSE))))</f>
        <v>10</v>
      </c>
    </row>
    <row r="63" spans="1:14" x14ac:dyDescent="0.35">
      <c r="A63" s="5" t="s">
        <v>178</v>
      </c>
      <c r="B63" s="5" t="s">
        <v>144</v>
      </c>
      <c r="C63" s="5">
        <v>2</v>
      </c>
      <c r="D63" s="7">
        <v>42827</v>
      </c>
      <c r="E63" s="20" t="s">
        <v>479</v>
      </c>
      <c r="F63" s="5" t="s">
        <v>464</v>
      </c>
      <c r="G63" s="5" t="s">
        <v>314</v>
      </c>
      <c r="H63" s="8">
        <f>VLOOKUP(Table1[[#This Row],[LastName]]&amp;"."&amp;Table1[[#This Row],[FirstName]],Fencers!C:I,2,FALSE)</f>
        <v>36344</v>
      </c>
      <c r="I63" s="5" t="str">
        <f>VLOOKUP(Table1[[#This Row],[LastName]]&amp;"."&amp;Table1[[#This Row],[FirstName]],Fencers!C:I,7,FALSE)</f>
        <v>Mens</v>
      </c>
      <c r="J63" s="8" t="str">
        <f>VLOOKUP(Table1[[#This Row],[LastName]]&amp;"."&amp;Table1[[#This Row],[FirstName]],Fencers!C:H,5,FALSE)</f>
        <v>ASC</v>
      </c>
      <c r="K63" s="8" t="str">
        <f>VLOOKUP(Table1[[#This Row],[LastName]]&amp;"."&amp;Table1[[#This Row],[FirstName]],Fencers!C:I,6,FALSE)</f>
        <v>AUS</v>
      </c>
      <c r="L63" s="6">
        <f>VLOOKUP(Table1[[#This Row],[LastName]]&amp;"."&amp;Table1[[#This Row],[FirstName]],Fencers!C:H,3,FALSE)</f>
        <v>18</v>
      </c>
      <c r="M63" s="6">
        <v>0</v>
      </c>
      <c r="N63" s="5">
        <f>IF(Table1[[#This Row],[Rank]]="Cancelled",1,IF(Table1[[#This Row],[Rank]]&gt;32,0,IF(M63=0,VLOOKUP(C63,'Ranking Values'!A:C,2,FALSE),VLOOKUP(C63,'Ranking Values'!A:C,3,FALSE))))</f>
        <v>9</v>
      </c>
    </row>
    <row r="64" spans="1:14" x14ac:dyDescent="0.35">
      <c r="A64" s="5" t="s">
        <v>226</v>
      </c>
      <c r="B64" s="5" t="s">
        <v>227</v>
      </c>
      <c r="C64" s="5">
        <v>3</v>
      </c>
      <c r="D64" s="7">
        <v>42827</v>
      </c>
      <c r="E64" s="20" t="s">
        <v>479</v>
      </c>
      <c r="F64" s="5" t="s">
        <v>464</v>
      </c>
      <c r="G64" s="5" t="s">
        <v>314</v>
      </c>
      <c r="H64" s="8">
        <f>VLOOKUP(Table1[[#This Row],[LastName]]&amp;"."&amp;Table1[[#This Row],[FirstName]],Fencers!C:I,2,FALSE)</f>
        <v>37556</v>
      </c>
      <c r="I64" s="5" t="str">
        <f>VLOOKUP(Table1[[#This Row],[LastName]]&amp;"."&amp;Table1[[#This Row],[FirstName]],Fencers!C:I,7,FALSE)</f>
        <v>Mens</v>
      </c>
      <c r="J64" s="8" t="str">
        <f>VLOOKUP(Table1[[#This Row],[LastName]]&amp;"."&amp;Table1[[#This Row],[FirstName]],Fencers!C:H,5,FALSE)</f>
        <v>ASC</v>
      </c>
      <c r="K64" s="8" t="str">
        <f>VLOOKUP(Table1[[#This Row],[LastName]]&amp;"."&amp;Table1[[#This Row],[FirstName]],Fencers!C:I,6,FALSE)</f>
        <v>AUS</v>
      </c>
      <c r="L64" s="6">
        <f>VLOOKUP(Table1[[#This Row],[LastName]]&amp;"."&amp;Table1[[#This Row],[FirstName]],Fencers!C:H,3,FALSE)</f>
        <v>15</v>
      </c>
      <c r="M64" s="6">
        <v>0</v>
      </c>
      <c r="N64" s="5">
        <f>IF(Table1[[#This Row],[Rank]]="Cancelled",1,IF(Table1[[#This Row],[Rank]]&gt;32,0,IF(M64=0,VLOOKUP(C64,'Ranking Values'!A:C,2,FALSE),VLOOKUP(C64,'Ranking Values'!A:C,3,FALSE))))</f>
        <v>8</v>
      </c>
    </row>
    <row r="65" spans="1:20" x14ac:dyDescent="0.35">
      <c r="A65" s="5" t="s">
        <v>33</v>
      </c>
      <c r="B65" s="5" t="s">
        <v>34</v>
      </c>
      <c r="C65" s="5">
        <v>3</v>
      </c>
      <c r="D65" s="7">
        <v>42827</v>
      </c>
      <c r="E65" s="20" t="s">
        <v>479</v>
      </c>
      <c r="F65" s="5" t="s">
        <v>464</v>
      </c>
      <c r="G65" s="5" t="s">
        <v>314</v>
      </c>
      <c r="H65" s="8">
        <f>VLOOKUP(Table1[[#This Row],[LastName]]&amp;"."&amp;Table1[[#This Row],[FirstName]],Fencers!C:I,2,FALSE)</f>
        <v>35971</v>
      </c>
      <c r="I65" s="5" t="str">
        <f>VLOOKUP(Table1[[#This Row],[LastName]]&amp;"."&amp;Table1[[#This Row],[FirstName]],Fencers!C:I,7,FALSE)</f>
        <v>Mens</v>
      </c>
      <c r="J65" s="8" t="str">
        <f>VLOOKUP(Table1[[#This Row],[LastName]]&amp;"."&amp;Table1[[#This Row],[FirstName]],Fencers!C:H,5,FALSE)</f>
        <v>ASC</v>
      </c>
      <c r="K65" s="8" t="str">
        <f>VLOOKUP(Table1[[#This Row],[LastName]]&amp;"."&amp;Table1[[#This Row],[FirstName]],Fencers!C:I,6,FALSE)</f>
        <v>AUS</v>
      </c>
      <c r="L65" s="6">
        <f>VLOOKUP(Table1[[#This Row],[LastName]]&amp;"."&amp;Table1[[#This Row],[FirstName]],Fencers!C:H,3,FALSE)</f>
        <v>19</v>
      </c>
      <c r="M65" s="6">
        <v>0</v>
      </c>
      <c r="N65" s="5">
        <f>IF(Table1[[#This Row],[Rank]]="Cancelled",1,IF(Table1[[#This Row],[Rank]]&gt;32,0,IF(M65=0,VLOOKUP(C65,'Ranking Values'!A:C,2,FALSE),VLOOKUP(C65,'Ranking Values'!A:C,3,FALSE))))</f>
        <v>8</v>
      </c>
    </row>
    <row r="66" spans="1:20" x14ac:dyDescent="0.35">
      <c r="A66" s="5" t="s">
        <v>239</v>
      </c>
      <c r="B66" s="5" t="s">
        <v>240</v>
      </c>
      <c r="C66" s="5">
        <v>5</v>
      </c>
      <c r="D66" s="7">
        <v>42827</v>
      </c>
      <c r="E66" s="20" t="s">
        <v>479</v>
      </c>
      <c r="F66" s="5" t="s">
        <v>464</v>
      </c>
      <c r="G66" s="5" t="s">
        <v>314</v>
      </c>
      <c r="H66" s="8">
        <f>VLOOKUP(Table1[[#This Row],[LastName]]&amp;"."&amp;Table1[[#This Row],[FirstName]],Fencers!C:I,2,FALSE)</f>
        <v>37861</v>
      </c>
      <c r="I66" s="5" t="str">
        <f>VLOOKUP(Table1[[#This Row],[LastName]]&amp;"."&amp;Table1[[#This Row],[FirstName]],Fencers!C:I,7,FALSE)</f>
        <v>Mens</v>
      </c>
      <c r="J66" s="8" t="str">
        <f>VLOOKUP(Table1[[#This Row],[LastName]]&amp;"."&amp;Table1[[#This Row],[FirstName]],Fencers!C:H,5,FALSE)</f>
        <v>ASC</v>
      </c>
      <c r="K66" s="8" t="str">
        <f>VLOOKUP(Table1[[#This Row],[LastName]]&amp;"."&amp;Table1[[#This Row],[FirstName]],Fencers!C:I,6,FALSE)</f>
        <v>AUS</v>
      </c>
      <c r="L66" s="6">
        <f>VLOOKUP(Table1[[#This Row],[LastName]]&amp;"."&amp;Table1[[#This Row],[FirstName]],Fencers!C:H,3,FALSE)</f>
        <v>14</v>
      </c>
      <c r="M66" s="6">
        <v>0</v>
      </c>
      <c r="N66" s="5">
        <f>IF(Table1[[#This Row],[Rank]]="Cancelled",1,IF(Table1[[#This Row],[Rank]]&gt;32,0,IF(M66=0,VLOOKUP(C66,'Ranking Values'!A:C,2,FALSE),VLOOKUP(C66,'Ranking Values'!A:C,3,FALSE))))</f>
        <v>6</v>
      </c>
    </row>
    <row r="67" spans="1:20" x14ac:dyDescent="0.35">
      <c r="A67" s="5" t="s">
        <v>215</v>
      </c>
      <c r="B67" s="5" t="s">
        <v>15</v>
      </c>
      <c r="C67" s="5">
        <v>7</v>
      </c>
      <c r="D67" s="7">
        <v>42827</v>
      </c>
      <c r="E67" s="20" t="s">
        <v>479</v>
      </c>
      <c r="F67" s="5" t="s">
        <v>464</v>
      </c>
      <c r="G67" s="5" t="s">
        <v>314</v>
      </c>
      <c r="H67" s="8">
        <f>VLOOKUP(Table1[[#This Row],[LastName]]&amp;"."&amp;Table1[[#This Row],[FirstName]],Fencers!C:I,2,FALSE)</f>
        <v>37348</v>
      </c>
      <c r="I67" s="5" t="str">
        <f>VLOOKUP(Table1[[#This Row],[LastName]]&amp;"."&amp;Table1[[#This Row],[FirstName]],Fencers!C:I,7,FALSE)</f>
        <v>Mens</v>
      </c>
      <c r="J67" s="8" t="str">
        <f>VLOOKUP(Table1[[#This Row],[LastName]]&amp;"."&amp;Table1[[#This Row],[FirstName]],Fencers!C:H,5,FALSE)</f>
        <v>ASC</v>
      </c>
      <c r="K67" s="8" t="str">
        <f>VLOOKUP(Table1[[#This Row],[LastName]]&amp;"."&amp;Table1[[#This Row],[FirstName]],Fencers!C:I,6,FALSE)</f>
        <v>AUS</v>
      </c>
      <c r="L67" s="6">
        <f>VLOOKUP(Table1[[#This Row],[LastName]]&amp;"."&amp;Table1[[#This Row],[FirstName]],Fencers!C:H,3,FALSE)</f>
        <v>15</v>
      </c>
      <c r="M67" s="6">
        <v>0</v>
      </c>
      <c r="N67" s="5">
        <f>IF(Table1[[#This Row],[Rank]]="Cancelled",1,IF(Table1[[#This Row],[Rank]]&gt;32,0,IF(M67=0,VLOOKUP(C67,'Ranking Values'!A:C,2,FALSE),VLOOKUP(C67,'Ranking Values'!A:C,3,FALSE))))</f>
        <v>4</v>
      </c>
    </row>
    <row r="68" spans="1:20" x14ac:dyDescent="0.35">
      <c r="A68" s="5" t="s">
        <v>202</v>
      </c>
      <c r="B68" s="5" t="s">
        <v>203</v>
      </c>
      <c r="C68" s="5">
        <v>8</v>
      </c>
      <c r="D68" s="7">
        <v>42827</v>
      </c>
      <c r="E68" s="20" t="s">
        <v>479</v>
      </c>
      <c r="F68" s="5" t="s">
        <v>464</v>
      </c>
      <c r="G68" s="5" t="s">
        <v>314</v>
      </c>
      <c r="H68" s="8">
        <f>VLOOKUP(Table1[[#This Row],[LastName]]&amp;"."&amp;Table1[[#This Row],[FirstName]],Fencers!C:I,2,FALSE)</f>
        <v>37000</v>
      </c>
      <c r="I68" s="5" t="str">
        <f>VLOOKUP(Table1[[#This Row],[LastName]]&amp;"."&amp;Table1[[#This Row],[FirstName]],Fencers!C:I,7,FALSE)</f>
        <v>Mens</v>
      </c>
      <c r="J68" s="8" t="str">
        <f>VLOOKUP(Table1[[#This Row],[LastName]]&amp;"."&amp;Table1[[#This Row],[FirstName]],Fencers!C:H,5,FALSE)</f>
        <v>TPFC</v>
      </c>
      <c r="K68" s="8" t="str">
        <f>VLOOKUP(Table1[[#This Row],[LastName]]&amp;"."&amp;Table1[[#This Row],[FirstName]],Fencers!C:I,6,FALSE)</f>
        <v>AUS</v>
      </c>
      <c r="L68" s="6">
        <f>VLOOKUP(Table1[[#This Row],[LastName]]&amp;"."&amp;Table1[[#This Row],[FirstName]],Fencers!C:H,3,FALSE)</f>
        <v>16</v>
      </c>
      <c r="M68" s="6">
        <v>0</v>
      </c>
      <c r="N68" s="5">
        <f>IF(Table1[[#This Row],[Rank]]="Cancelled",1,IF(Table1[[#This Row],[Rank]]&gt;32,0,IF(M68=0,VLOOKUP(C68,'Ranking Values'!A:C,2,FALSE),VLOOKUP(C68,'Ranking Values'!A:C,3,FALSE))))</f>
        <v>3</v>
      </c>
    </row>
    <row r="69" spans="1:20" x14ac:dyDescent="0.35">
      <c r="A69" s="5" t="s">
        <v>224</v>
      </c>
      <c r="B69" s="5" t="s">
        <v>225</v>
      </c>
      <c r="C69" s="5">
        <v>9</v>
      </c>
      <c r="D69" s="7">
        <v>42827</v>
      </c>
      <c r="E69" s="20" t="s">
        <v>479</v>
      </c>
      <c r="F69" s="5" t="s">
        <v>464</v>
      </c>
      <c r="G69" s="5" t="s">
        <v>314</v>
      </c>
      <c r="H69" s="8">
        <f>VLOOKUP(Table1[[#This Row],[LastName]]&amp;"."&amp;Table1[[#This Row],[FirstName]],Fencers!C:I,2,FALSE)</f>
        <v>37555</v>
      </c>
      <c r="I69" s="5" t="str">
        <f>VLOOKUP(Table1[[#This Row],[LastName]]&amp;"."&amp;Table1[[#This Row],[FirstName]],Fencers!C:I,7,FALSE)</f>
        <v>Mens</v>
      </c>
      <c r="J69" s="8" t="str">
        <f>VLOOKUP(Table1[[#This Row],[LastName]]&amp;"."&amp;Table1[[#This Row],[FirstName]],Fencers!C:H,5,FALSE)</f>
        <v>ASC</v>
      </c>
      <c r="K69" s="8" t="str">
        <f>VLOOKUP(Table1[[#This Row],[LastName]]&amp;"."&amp;Table1[[#This Row],[FirstName]],Fencers!C:I,6,FALSE)</f>
        <v>AUS</v>
      </c>
      <c r="L69" s="6">
        <f>VLOOKUP(Table1[[#This Row],[LastName]]&amp;"."&amp;Table1[[#This Row],[FirstName]],Fencers!C:H,3,FALSE)</f>
        <v>15</v>
      </c>
      <c r="M69" s="6">
        <v>0</v>
      </c>
      <c r="N69" s="5">
        <f>IF(Table1[[#This Row],[Rank]]="Cancelled",1,IF(Table1[[#This Row],[Rank]]&gt;32,0,IF(M69=0,VLOOKUP(C69,'Ranking Values'!A:C,2,FALSE),VLOOKUP(C69,'Ranking Values'!A:C,3,FALSE))))</f>
        <v>2</v>
      </c>
    </row>
    <row r="70" spans="1:20" x14ac:dyDescent="0.35">
      <c r="A70" s="5" t="s">
        <v>209</v>
      </c>
      <c r="B70" s="5" t="s">
        <v>210</v>
      </c>
      <c r="C70" s="5">
        <v>6</v>
      </c>
      <c r="D70" s="7">
        <v>42827</v>
      </c>
      <c r="E70" s="20" t="s">
        <v>479</v>
      </c>
      <c r="F70" s="5" t="s">
        <v>464</v>
      </c>
      <c r="G70" s="5" t="s">
        <v>314</v>
      </c>
      <c r="H70" s="8">
        <f>VLOOKUP(Table1[[#This Row],[LastName]]&amp;"."&amp;Table1[[#This Row],[FirstName]],Fencers!C:I,2,FALSE)</f>
        <v>37201</v>
      </c>
      <c r="I70" s="5" t="str">
        <f>VLOOKUP(Table1[[#This Row],[LastName]]&amp;"."&amp;Table1[[#This Row],[FirstName]],Fencers!C:I,7,FALSE)</f>
        <v>Womens</v>
      </c>
      <c r="J70" s="8" t="str">
        <f>VLOOKUP(Table1[[#This Row],[LastName]]&amp;"."&amp;Table1[[#This Row],[FirstName]],Fencers!C:H,5,FALSE)</f>
        <v>ASC</v>
      </c>
      <c r="K70" s="8" t="str">
        <f>VLOOKUP(Table1[[#This Row],[LastName]]&amp;"."&amp;Table1[[#This Row],[FirstName]],Fencers!C:I,6,FALSE)</f>
        <v>AUS</v>
      </c>
      <c r="L70" s="6">
        <f>VLOOKUP(Table1[[#This Row],[LastName]]&amp;"."&amp;Table1[[#This Row],[FirstName]],Fencers!C:H,3,FALSE)</f>
        <v>16</v>
      </c>
      <c r="M70" s="6">
        <v>0</v>
      </c>
      <c r="N70" s="5">
        <f>IF(Table1[[#This Row],[Rank]]="Cancelled",1,IF(Table1[[#This Row],[Rank]]&gt;32,0,IF(M70=0,VLOOKUP(C70,'Ranking Values'!A:C,2,FALSE),VLOOKUP(C70,'Ranking Values'!A:C,3,FALSE))))</f>
        <v>5</v>
      </c>
    </row>
    <row r="71" spans="1:20" x14ac:dyDescent="0.35">
      <c r="A71" s="5" t="s">
        <v>365</v>
      </c>
      <c r="C71" s="5">
        <v>1</v>
      </c>
      <c r="D71" s="7">
        <v>42862</v>
      </c>
      <c r="E71" s="20" t="s">
        <v>479</v>
      </c>
      <c r="F71" s="5" t="s">
        <v>364</v>
      </c>
      <c r="G71" s="5" t="s">
        <v>19</v>
      </c>
      <c r="H71" s="8" t="e">
        <f>VLOOKUP(Table1[[#This Row],[LastName]]&amp;"."&amp;Table1[[#This Row],[FirstName]],Fencers!C:I,2,FALSE)</f>
        <v>#N/A</v>
      </c>
      <c r="I71" s="5" t="e">
        <f>VLOOKUP(Table1[[#This Row],[LastName]]&amp;"."&amp;Table1[[#This Row],[FirstName]],Fencers!C:I,7,FALSE)</f>
        <v>#N/A</v>
      </c>
      <c r="J71" s="8" t="e">
        <f>VLOOKUP(Table1[[#This Row],[LastName]]&amp;"."&amp;Table1[[#This Row],[FirstName]],Fencers!C:H,5,FALSE)</f>
        <v>#N/A</v>
      </c>
      <c r="K71" s="8" t="e">
        <f>VLOOKUP(Table1[[#This Row],[LastName]]&amp;"."&amp;Table1[[#This Row],[FirstName]],Fencers!C:I,6,FALSE)</f>
        <v>#N/A</v>
      </c>
      <c r="L71" s="6" t="e">
        <f>VLOOKUP(Table1[[#This Row],[LastName]]&amp;"."&amp;Table1[[#This Row],[FirstName]],Fencers!C:H,3,FALSE)</f>
        <v>#N/A</v>
      </c>
      <c r="M71" s="6">
        <v>0</v>
      </c>
      <c r="N71" s="5">
        <f>IF(Table1[[#This Row],[Rank]]="Cancelled",1,IF(Table1[[#This Row],[Rank]]&gt;32,0,IF(M71=0,VLOOKUP(C71,'Ranking Values'!A:C,2,FALSE),VLOOKUP(C71,'Ranking Values'!A:C,3,FALSE))))</f>
        <v>10</v>
      </c>
    </row>
    <row r="72" spans="1:20" x14ac:dyDescent="0.35">
      <c r="A72" s="5" t="s">
        <v>366</v>
      </c>
      <c r="C72" s="5">
        <v>2</v>
      </c>
      <c r="D72" s="7">
        <v>42862</v>
      </c>
      <c r="E72" s="20" t="s">
        <v>479</v>
      </c>
      <c r="F72" s="5" t="s">
        <v>364</v>
      </c>
      <c r="G72" s="5" t="s">
        <v>19</v>
      </c>
      <c r="H72" s="8" t="e">
        <f>VLOOKUP(Table1[[#This Row],[LastName]]&amp;"."&amp;Table1[[#This Row],[FirstName]],Fencers!C:I,2,FALSE)</f>
        <v>#N/A</v>
      </c>
      <c r="I72" s="5" t="e">
        <f>VLOOKUP(Table1[[#This Row],[LastName]]&amp;"."&amp;Table1[[#This Row],[FirstName]],Fencers!C:I,7,FALSE)</f>
        <v>#N/A</v>
      </c>
      <c r="J72" s="8" t="e">
        <f>VLOOKUP(Table1[[#This Row],[LastName]]&amp;"."&amp;Table1[[#This Row],[FirstName]],Fencers!C:H,5,FALSE)</f>
        <v>#N/A</v>
      </c>
      <c r="K72" s="8" t="e">
        <f>VLOOKUP(Table1[[#This Row],[LastName]]&amp;"."&amp;Table1[[#This Row],[FirstName]],Fencers!C:I,6,FALSE)</f>
        <v>#N/A</v>
      </c>
      <c r="L72" s="6" t="e">
        <f>VLOOKUP(Table1[[#This Row],[LastName]]&amp;"."&amp;Table1[[#This Row],[FirstName]],Fencers!C:H,3,FALSE)</f>
        <v>#N/A</v>
      </c>
      <c r="M72" s="6">
        <v>0</v>
      </c>
      <c r="N72" s="5">
        <f>IF(Table1[[#This Row],[Rank]]="Cancelled",1,IF(Table1[[#This Row],[Rank]]&gt;32,0,IF(M72=0,VLOOKUP(C72,'Ranking Values'!A:C,2,FALSE),VLOOKUP(C72,'Ranking Values'!A:C,3,FALSE))))</f>
        <v>9</v>
      </c>
    </row>
    <row r="73" spans="1:20" x14ac:dyDescent="0.35">
      <c r="A73" s="5" t="s">
        <v>367</v>
      </c>
      <c r="C73" s="5">
        <v>3</v>
      </c>
      <c r="D73" s="7">
        <v>42862</v>
      </c>
      <c r="E73" s="20" t="s">
        <v>479</v>
      </c>
      <c r="F73" s="5" t="s">
        <v>364</v>
      </c>
      <c r="G73" s="5" t="s">
        <v>19</v>
      </c>
      <c r="H73" s="8" t="e">
        <f>VLOOKUP(Table1[[#This Row],[LastName]]&amp;"."&amp;Table1[[#This Row],[FirstName]],Fencers!C:I,2,FALSE)</f>
        <v>#N/A</v>
      </c>
      <c r="I73" s="5" t="e">
        <f>VLOOKUP(Table1[[#This Row],[LastName]]&amp;"."&amp;Table1[[#This Row],[FirstName]],Fencers!C:I,7,FALSE)</f>
        <v>#N/A</v>
      </c>
      <c r="J73" s="8" t="e">
        <f>VLOOKUP(Table1[[#This Row],[LastName]]&amp;"."&amp;Table1[[#This Row],[FirstName]],Fencers!C:H,5,FALSE)</f>
        <v>#N/A</v>
      </c>
      <c r="K73" s="8" t="e">
        <f>VLOOKUP(Table1[[#This Row],[LastName]]&amp;"."&amp;Table1[[#This Row],[FirstName]],Fencers!C:I,6,FALSE)</f>
        <v>#N/A</v>
      </c>
      <c r="L73" s="6" t="e">
        <f>VLOOKUP(Table1[[#This Row],[LastName]]&amp;"."&amp;Table1[[#This Row],[FirstName]],Fencers!C:H,3,FALSE)</f>
        <v>#N/A</v>
      </c>
      <c r="M73" s="6">
        <v>0</v>
      </c>
      <c r="N73" s="5">
        <f>IF(Table1[[#This Row],[Rank]]="Cancelled",1,IF(Table1[[#This Row],[Rank]]&gt;32,0,IF(M73=0,VLOOKUP(C73,'Ranking Values'!A:C,2,FALSE),VLOOKUP(C73,'Ranking Values'!A:C,3,FALSE))))</f>
        <v>8</v>
      </c>
    </row>
    <row r="74" spans="1:20" x14ac:dyDescent="0.35">
      <c r="A74" s="5" t="s">
        <v>368</v>
      </c>
      <c r="C74" s="5">
        <v>1</v>
      </c>
      <c r="D74" s="7">
        <v>42862</v>
      </c>
      <c r="E74" s="20" t="s">
        <v>479</v>
      </c>
      <c r="F74" s="5" t="s">
        <v>364</v>
      </c>
      <c r="G74" s="5" t="s">
        <v>314</v>
      </c>
      <c r="H74" s="8" t="e">
        <f>VLOOKUP(Table1[[#This Row],[LastName]]&amp;"."&amp;Table1[[#This Row],[FirstName]],Fencers!C:I,2,FALSE)</f>
        <v>#N/A</v>
      </c>
      <c r="I74" s="5" t="e">
        <f>VLOOKUP(Table1[[#This Row],[LastName]]&amp;"."&amp;Table1[[#This Row],[FirstName]],Fencers!C:I,7,FALSE)</f>
        <v>#N/A</v>
      </c>
      <c r="J74" s="8" t="e">
        <f>VLOOKUP(Table1[[#This Row],[LastName]]&amp;"."&amp;Table1[[#This Row],[FirstName]],Fencers!C:H,5,FALSE)</f>
        <v>#N/A</v>
      </c>
      <c r="K74" s="8" t="e">
        <f>VLOOKUP(Table1[[#This Row],[LastName]]&amp;"."&amp;Table1[[#This Row],[FirstName]],Fencers!C:I,6,FALSE)</f>
        <v>#N/A</v>
      </c>
      <c r="L74" s="6" t="e">
        <f>VLOOKUP(Table1[[#This Row],[LastName]]&amp;"."&amp;Table1[[#This Row],[FirstName]],Fencers!C:H,3,FALSE)</f>
        <v>#N/A</v>
      </c>
      <c r="M74" s="6">
        <v>0</v>
      </c>
      <c r="N74" s="5">
        <f>IF(Table1[[#This Row],[Rank]]="Cancelled",1,IF(Table1[[#This Row],[Rank]]&gt;32,0,IF(M74=0,VLOOKUP(C74,'Ranking Values'!A:C,2,FALSE),VLOOKUP(C74,'Ranking Values'!A:C,3,FALSE))))</f>
        <v>10</v>
      </c>
    </row>
    <row r="75" spans="1:20" x14ac:dyDescent="0.35">
      <c r="A75" s="5" t="s">
        <v>367</v>
      </c>
      <c r="C75" s="5">
        <v>2</v>
      </c>
      <c r="D75" s="7">
        <v>42862</v>
      </c>
      <c r="E75" s="20" t="s">
        <v>479</v>
      </c>
      <c r="F75" s="5" t="s">
        <v>364</v>
      </c>
      <c r="G75" s="5" t="s">
        <v>314</v>
      </c>
      <c r="H75" s="8" t="e">
        <f>VLOOKUP(Table1[[#This Row],[LastName]]&amp;"."&amp;Table1[[#This Row],[FirstName]],Fencers!C:I,2,FALSE)</f>
        <v>#N/A</v>
      </c>
      <c r="I75" s="5" t="e">
        <f>VLOOKUP(Table1[[#This Row],[LastName]]&amp;"."&amp;Table1[[#This Row],[FirstName]],Fencers!C:I,7,FALSE)</f>
        <v>#N/A</v>
      </c>
      <c r="J75" s="8" t="e">
        <f>VLOOKUP(Table1[[#This Row],[LastName]]&amp;"."&amp;Table1[[#This Row],[FirstName]],Fencers!C:H,5,FALSE)</f>
        <v>#N/A</v>
      </c>
      <c r="K75" s="8" t="e">
        <f>VLOOKUP(Table1[[#This Row],[LastName]]&amp;"."&amp;Table1[[#This Row],[FirstName]],Fencers!C:I,6,FALSE)</f>
        <v>#N/A</v>
      </c>
      <c r="L75" s="6" t="e">
        <f>VLOOKUP(Table1[[#This Row],[LastName]]&amp;"."&amp;Table1[[#This Row],[FirstName]],Fencers!C:H,3,FALSE)</f>
        <v>#N/A</v>
      </c>
      <c r="M75" s="6">
        <v>0</v>
      </c>
      <c r="N75" s="5">
        <f>IF(Table1[[#This Row],[Rank]]="Cancelled",1,IF(Table1[[#This Row],[Rank]]&gt;32,0,IF(M75=0,VLOOKUP(C75,'Ranking Values'!A:C,2,FALSE),VLOOKUP(C75,'Ranking Values'!A:C,3,FALSE))))</f>
        <v>9</v>
      </c>
    </row>
    <row r="76" spans="1:20" x14ac:dyDescent="0.35">
      <c r="A76" s="5" t="s">
        <v>226</v>
      </c>
      <c r="B76" s="5" t="s">
        <v>227</v>
      </c>
      <c r="C76" s="5">
        <v>1</v>
      </c>
      <c r="D76" s="7">
        <v>42876</v>
      </c>
      <c r="E76" s="20" t="s">
        <v>479</v>
      </c>
      <c r="F76" s="5" t="s">
        <v>463</v>
      </c>
      <c r="G76" s="5" t="s">
        <v>19</v>
      </c>
      <c r="H76" s="8">
        <f>VLOOKUP(Table1[[#This Row],[LastName]]&amp;"."&amp;Table1[[#This Row],[FirstName]],Fencers!C:I,2,FALSE)</f>
        <v>37556</v>
      </c>
      <c r="I76" s="5" t="str">
        <f>VLOOKUP(Table1[[#This Row],[LastName]]&amp;"."&amp;Table1[[#This Row],[FirstName]],Fencers!C:I,7,FALSE)</f>
        <v>Mens</v>
      </c>
      <c r="J76" s="8" t="str">
        <f>VLOOKUP(Table1[[#This Row],[LastName]]&amp;"."&amp;Table1[[#This Row],[FirstName]],Fencers!C:H,5,FALSE)</f>
        <v>ASC</v>
      </c>
      <c r="K76" s="8" t="str">
        <f>VLOOKUP(Table1[[#This Row],[LastName]]&amp;"."&amp;Table1[[#This Row],[FirstName]],Fencers!C:I,6,FALSE)</f>
        <v>AUS</v>
      </c>
      <c r="L76" s="6">
        <f>VLOOKUP(Table1[[#This Row],[LastName]]&amp;"."&amp;Table1[[#This Row],[FirstName]],Fencers!C:H,3,FALSE)</f>
        <v>15</v>
      </c>
      <c r="M76" s="6">
        <v>0</v>
      </c>
      <c r="N76" s="5">
        <f>IF(Table1[[#This Row],[Rank]]="Cancelled",1,IF(Table1[[#This Row],[Rank]]&gt;32,0,IF(M76=0,VLOOKUP(C76,'Ranking Values'!A:C,2,FALSE),VLOOKUP(C76,'Ranking Values'!A:C,3,FALSE))))</f>
        <v>10</v>
      </c>
    </row>
    <row r="77" spans="1:20" x14ac:dyDescent="0.35">
      <c r="A77" s="5" t="s">
        <v>13</v>
      </c>
      <c r="B77" s="5" t="s">
        <v>14</v>
      </c>
      <c r="C77" s="5">
        <v>2</v>
      </c>
      <c r="D77" s="7">
        <v>42876</v>
      </c>
      <c r="E77" s="20" t="s">
        <v>479</v>
      </c>
      <c r="F77" s="5" t="s">
        <v>463</v>
      </c>
      <c r="G77" s="5" t="s">
        <v>19</v>
      </c>
      <c r="H77" s="8">
        <f>VLOOKUP(Table1[[#This Row],[LastName]]&amp;"."&amp;Table1[[#This Row],[FirstName]],Fencers!C:I,2,FALSE)</f>
        <v>37303</v>
      </c>
      <c r="I77" s="5" t="str">
        <f>VLOOKUP(Table1[[#This Row],[LastName]]&amp;"."&amp;Table1[[#This Row],[FirstName]],Fencers!C:I,7,FALSE)</f>
        <v>Mens</v>
      </c>
      <c r="J77" s="8" t="str">
        <f>VLOOKUP(Table1[[#This Row],[LastName]]&amp;"."&amp;Table1[[#This Row],[FirstName]],Fencers!C:H,5,FALSE)</f>
        <v>ASC</v>
      </c>
      <c r="K77" s="8" t="str">
        <f>VLOOKUP(Table1[[#This Row],[LastName]]&amp;"."&amp;Table1[[#This Row],[FirstName]],Fencers!C:I,6,FALSE)</f>
        <v>AUS</v>
      </c>
      <c r="L77" s="6">
        <f>VLOOKUP(Table1[[#This Row],[LastName]]&amp;"."&amp;Table1[[#This Row],[FirstName]],Fencers!C:H,3,FALSE)</f>
        <v>15</v>
      </c>
      <c r="M77" s="6">
        <v>0</v>
      </c>
      <c r="N77" s="5">
        <f>IF(Table1[[#This Row],[Rank]]="Cancelled",1,IF(Table1[[#This Row],[Rank]]&gt;32,0,IF(M77=0,VLOOKUP(C77,'Ranking Values'!A:C,2,FALSE),VLOOKUP(C77,'Ranking Values'!A:C,3,FALSE))))</f>
        <v>9</v>
      </c>
      <c r="T77" s="5" t="s">
        <v>363</v>
      </c>
    </row>
    <row r="78" spans="1:20" x14ac:dyDescent="0.35">
      <c r="A78" s="5" t="s">
        <v>226</v>
      </c>
      <c r="B78" s="5" t="s">
        <v>228</v>
      </c>
      <c r="C78" s="5">
        <v>3</v>
      </c>
      <c r="D78" s="7">
        <v>42876</v>
      </c>
      <c r="E78" s="20" t="s">
        <v>479</v>
      </c>
      <c r="F78" s="5" t="s">
        <v>463</v>
      </c>
      <c r="G78" s="5" t="s">
        <v>19</v>
      </c>
      <c r="H78" s="8">
        <f>VLOOKUP(Table1[[#This Row],[LastName]]&amp;"."&amp;Table1[[#This Row],[FirstName]],Fencers!C:I,2,FALSE)</f>
        <v>37556</v>
      </c>
      <c r="I78" s="5" t="str">
        <f>VLOOKUP(Table1[[#This Row],[LastName]]&amp;"."&amp;Table1[[#This Row],[FirstName]],Fencers!C:I,7,FALSE)</f>
        <v>Mens</v>
      </c>
      <c r="J78" s="8" t="str">
        <f>VLOOKUP(Table1[[#This Row],[LastName]]&amp;"."&amp;Table1[[#This Row],[FirstName]],Fencers!C:H,5,FALSE)</f>
        <v>ASC</v>
      </c>
      <c r="K78" s="8" t="str">
        <f>VLOOKUP(Table1[[#This Row],[LastName]]&amp;"."&amp;Table1[[#This Row],[FirstName]],Fencers!C:I,6,FALSE)</f>
        <v>AUS</v>
      </c>
      <c r="L78" s="6">
        <f>VLOOKUP(Table1[[#This Row],[LastName]]&amp;"."&amp;Table1[[#This Row],[FirstName]],Fencers!C:H,3,FALSE)</f>
        <v>15</v>
      </c>
      <c r="M78" s="6">
        <v>0</v>
      </c>
      <c r="N78" s="5">
        <f>IF(Table1[[#This Row],[Rank]]="Cancelled",1,IF(Table1[[#This Row],[Rank]]&gt;32,0,IF(M78=0,VLOOKUP(C78,'Ranking Values'!A:C,2,FALSE),VLOOKUP(C78,'Ranking Values'!A:C,3,FALSE))))</f>
        <v>8</v>
      </c>
      <c r="T78" s="5" t="s">
        <v>363</v>
      </c>
    </row>
    <row r="79" spans="1:20" x14ac:dyDescent="0.35">
      <c r="A79" s="5" t="s">
        <v>77</v>
      </c>
      <c r="B79" s="5" t="s">
        <v>78</v>
      </c>
      <c r="C79" s="5">
        <v>3</v>
      </c>
      <c r="D79" s="7">
        <v>42876</v>
      </c>
      <c r="E79" s="20" t="s">
        <v>479</v>
      </c>
      <c r="F79" s="5" t="s">
        <v>463</v>
      </c>
      <c r="G79" s="5" t="s">
        <v>19</v>
      </c>
      <c r="H79" s="8">
        <f>VLOOKUP(Table1[[#This Row],[LastName]]&amp;"."&amp;Table1[[#This Row],[FirstName]],Fencers!C:I,2,FALSE)</f>
        <v>25155</v>
      </c>
      <c r="I79" s="5" t="str">
        <f>VLOOKUP(Table1[[#This Row],[LastName]]&amp;"."&amp;Table1[[#This Row],[FirstName]],Fencers!C:I,7,FALSE)</f>
        <v>Mens</v>
      </c>
      <c r="J79" s="8" t="str">
        <f>VLOOKUP(Table1[[#This Row],[LastName]]&amp;"."&amp;Table1[[#This Row],[FirstName]],Fencers!C:H,5,FALSE)</f>
        <v>ASC</v>
      </c>
      <c r="K79" s="8" t="str">
        <f>VLOOKUP(Table1[[#This Row],[LastName]]&amp;"."&amp;Table1[[#This Row],[FirstName]],Fencers!C:I,6,FALSE)</f>
        <v>AUS</v>
      </c>
      <c r="L79" s="6">
        <f>VLOOKUP(Table1[[#This Row],[LastName]]&amp;"."&amp;Table1[[#This Row],[FirstName]],Fencers!C:H,3,FALSE)</f>
        <v>49</v>
      </c>
      <c r="M79" s="6">
        <v>0</v>
      </c>
      <c r="N79" s="5">
        <f>IF(Table1[[#This Row],[Rank]]="Cancelled",1,IF(Table1[[#This Row],[Rank]]&gt;32,0,IF(M79=0,VLOOKUP(C79,'Ranking Values'!A:C,2,FALSE),VLOOKUP(C79,'Ranking Values'!A:C,3,FALSE))))</f>
        <v>8</v>
      </c>
      <c r="T79" s="5" t="s">
        <v>363</v>
      </c>
    </row>
    <row r="80" spans="1:20" x14ac:dyDescent="0.35">
      <c r="A80" s="5" t="s">
        <v>75</v>
      </c>
      <c r="B80" s="5" t="s">
        <v>76</v>
      </c>
      <c r="C80" s="5">
        <v>5</v>
      </c>
      <c r="D80" s="7">
        <v>42876</v>
      </c>
      <c r="E80" s="20" t="s">
        <v>479</v>
      </c>
      <c r="F80" s="5" t="s">
        <v>463</v>
      </c>
      <c r="G80" s="5" t="s">
        <v>19</v>
      </c>
      <c r="H80" s="8">
        <f>VLOOKUP(Table1[[#This Row],[LastName]]&amp;"."&amp;Table1[[#This Row],[FirstName]],Fencers!C:I,2,FALSE)</f>
        <v>25103</v>
      </c>
      <c r="I80" s="5" t="str">
        <f>VLOOKUP(Table1[[#This Row],[LastName]]&amp;"."&amp;Table1[[#This Row],[FirstName]],Fencers!C:I,7,FALSE)</f>
        <v>Mens</v>
      </c>
      <c r="J80" s="8" t="str">
        <f>VLOOKUP(Table1[[#This Row],[LastName]]&amp;"."&amp;Table1[[#This Row],[FirstName]],Fencers!C:H,5,FALSE)</f>
        <v>CSFC</v>
      </c>
      <c r="K80" s="8" t="str">
        <f>VLOOKUP(Table1[[#This Row],[LastName]]&amp;"."&amp;Table1[[#This Row],[FirstName]],Fencers!C:I,6,FALSE)</f>
        <v>AUS</v>
      </c>
      <c r="L80" s="6">
        <f>VLOOKUP(Table1[[#This Row],[LastName]]&amp;"."&amp;Table1[[#This Row],[FirstName]],Fencers!C:H,3,FALSE)</f>
        <v>49</v>
      </c>
      <c r="M80" s="6">
        <v>0</v>
      </c>
      <c r="N80" s="5">
        <f>IF(Table1[[#This Row],[Rank]]="Cancelled",1,IF(Table1[[#This Row],[Rank]]&gt;32,0,IF(M80=0,VLOOKUP(C80,'Ranking Values'!A:C,2,FALSE),VLOOKUP(C80,'Ranking Values'!A:C,3,FALSE))))</f>
        <v>6</v>
      </c>
      <c r="T80" s="5" t="s">
        <v>363</v>
      </c>
    </row>
    <row r="81" spans="1:20" x14ac:dyDescent="0.35">
      <c r="A81" s="5" t="s">
        <v>215</v>
      </c>
      <c r="B81" s="5" t="s">
        <v>15</v>
      </c>
      <c r="C81" s="5">
        <v>6</v>
      </c>
      <c r="D81" s="7">
        <v>42876</v>
      </c>
      <c r="E81" s="20" t="s">
        <v>479</v>
      </c>
      <c r="F81" s="5" t="s">
        <v>463</v>
      </c>
      <c r="G81" s="5" t="s">
        <v>19</v>
      </c>
      <c r="H81" s="8">
        <f>VLOOKUP(Table1[[#This Row],[LastName]]&amp;"."&amp;Table1[[#This Row],[FirstName]],Fencers!C:I,2,FALSE)</f>
        <v>37348</v>
      </c>
      <c r="I81" s="5" t="str">
        <f>VLOOKUP(Table1[[#This Row],[LastName]]&amp;"."&amp;Table1[[#This Row],[FirstName]],Fencers!C:I,7,FALSE)</f>
        <v>Mens</v>
      </c>
      <c r="J81" s="8" t="str">
        <f>VLOOKUP(Table1[[#This Row],[LastName]]&amp;"."&amp;Table1[[#This Row],[FirstName]],Fencers!C:H,5,FALSE)</f>
        <v>ASC</v>
      </c>
      <c r="K81" s="8" t="str">
        <f>VLOOKUP(Table1[[#This Row],[LastName]]&amp;"."&amp;Table1[[#This Row],[FirstName]],Fencers!C:I,6,FALSE)</f>
        <v>AUS</v>
      </c>
      <c r="L81" s="6">
        <f>VLOOKUP(Table1[[#This Row],[LastName]]&amp;"."&amp;Table1[[#This Row],[FirstName]],Fencers!C:H,3,FALSE)</f>
        <v>15</v>
      </c>
      <c r="M81" s="6">
        <v>0</v>
      </c>
      <c r="N81" s="5">
        <f>IF(Table1[[#This Row],[Rank]]="Cancelled",1,IF(Table1[[#This Row],[Rank]]&gt;32,0,IF(M81=0,VLOOKUP(C81,'Ranking Values'!A:C,2,FALSE),VLOOKUP(C81,'Ranking Values'!A:C,3,FALSE))))</f>
        <v>5</v>
      </c>
      <c r="T81" s="5" t="s">
        <v>363</v>
      </c>
    </row>
    <row r="82" spans="1:20" x14ac:dyDescent="0.35">
      <c r="A82" s="5" t="s">
        <v>50</v>
      </c>
      <c r="B82" s="5" t="s">
        <v>51</v>
      </c>
      <c r="C82" s="5">
        <v>1</v>
      </c>
      <c r="D82" s="7">
        <v>42876</v>
      </c>
      <c r="E82" s="20" t="s">
        <v>479</v>
      </c>
      <c r="F82" s="5" t="s">
        <v>463</v>
      </c>
      <c r="G82" s="5" t="s">
        <v>19</v>
      </c>
      <c r="H82" s="8">
        <f>VLOOKUP(Table1[[#This Row],[LastName]]&amp;"."&amp;Table1[[#This Row],[FirstName]],Fencers!C:I,2,FALSE)</f>
        <v>21317</v>
      </c>
      <c r="I82" s="5" t="str">
        <f>VLOOKUP(Table1[[#This Row],[LastName]]&amp;"."&amp;Table1[[#This Row],[FirstName]],Fencers!C:I,7,FALSE)</f>
        <v>Womens</v>
      </c>
      <c r="J82" s="8" t="str">
        <f>VLOOKUP(Table1[[#This Row],[LastName]]&amp;"."&amp;Table1[[#This Row],[FirstName]],Fencers!C:H,5,FALSE)</f>
        <v>ASC</v>
      </c>
      <c r="K82" s="8" t="str">
        <f>VLOOKUP(Table1[[#This Row],[LastName]]&amp;"."&amp;Table1[[#This Row],[FirstName]],Fencers!C:I,6,FALSE)</f>
        <v>AUS</v>
      </c>
      <c r="L82" s="6">
        <f>VLOOKUP(Table1[[#This Row],[LastName]]&amp;"."&amp;Table1[[#This Row],[FirstName]],Fencers!C:H,3,FALSE)</f>
        <v>59</v>
      </c>
      <c r="M82" s="6">
        <v>0</v>
      </c>
      <c r="N82" s="5">
        <f>IF(Table1[[#This Row],[Rank]]="Cancelled",1,IF(Table1[[#This Row],[Rank]]&gt;32,0,IF(M82=0,VLOOKUP(C82,'Ranking Values'!A:C,2,FALSE),VLOOKUP(C82,'Ranking Values'!A:C,3,FALSE))))</f>
        <v>10</v>
      </c>
      <c r="T82" s="5" t="s">
        <v>363</v>
      </c>
    </row>
    <row r="83" spans="1:20" x14ac:dyDescent="0.35">
      <c r="A83" s="5" t="s">
        <v>48</v>
      </c>
      <c r="B83" s="5" t="s">
        <v>94</v>
      </c>
      <c r="C83" s="5">
        <v>2</v>
      </c>
      <c r="D83" s="7">
        <v>42876</v>
      </c>
      <c r="E83" s="20" t="s">
        <v>479</v>
      </c>
      <c r="F83" s="5" t="s">
        <v>463</v>
      </c>
      <c r="G83" s="5" t="s">
        <v>19</v>
      </c>
      <c r="H83" s="8">
        <f>VLOOKUP(Table1[[#This Row],[LastName]]&amp;"."&amp;Table1[[#This Row],[FirstName]],Fencers!C:I,2,FALSE)</f>
        <v>26350</v>
      </c>
      <c r="I83" s="5" t="str">
        <f>VLOOKUP(Table1[[#This Row],[LastName]]&amp;"."&amp;Table1[[#This Row],[FirstName]],Fencers!C:I,7,FALSE)</f>
        <v>Womens</v>
      </c>
      <c r="J83" s="8" t="str">
        <f>VLOOKUP(Table1[[#This Row],[LastName]]&amp;"."&amp;Table1[[#This Row],[FirstName]],Fencers!C:H,5,FALSE)</f>
        <v>AHFC</v>
      </c>
      <c r="K83" s="8" t="str">
        <f>VLOOKUP(Table1[[#This Row],[LastName]]&amp;"."&amp;Table1[[#This Row],[FirstName]],Fencers!C:I,6,FALSE)</f>
        <v>AUS</v>
      </c>
      <c r="L83" s="6">
        <f>VLOOKUP(Table1[[#This Row],[LastName]]&amp;"."&amp;Table1[[#This Row],[FirstName]],Fencers!C:H,3,FALSE)</f>
        <v>45</v>
      </c>
      <c r="M83" s="6">
        <v>0</v>
      </c>
      <c r="N83" s="5">
        <f>IF(Table1[[#This Row],[Rank]]="Cancelled",1,IF(Table1[[#This Row],[Rank]]&gt;32,0,IF(M83=0,VLOOKUP(C83,'Ranking Values'!A:C,2,FALSE),VLOOKUP(C83,'Ranking Values'!A:C,3,FALSE))))</f>
        <v>9</v>
      </c>
    </row>
    <row r="84" spans="1:20" x14ac:dyDescent="0.35">
      <c r="A84" s="5" t="s">
        <v>230</v>
      </c>
      <c r="B84" s="5" t="s">
        <v>385</v>
      </c>
      <c r="C84" s="5">
        <v>3</v>
      </c>
      <c r="D84" s="7">
        <v>42876</v>
      </c>
      <c r="E84" s="20" t="s">
        <v>479</v>
      </c>
      <c r="F84" s="5" t="s">
        <v>463</v>
      </c>
      <c r="G84" s="5" t="s">
        <v>19</v>
      </c>
      <c r="H84" s="8">
        <f>VLOOKUP(Table1[[#This Row],[LastName]]&amp;"."&amp;Table1[[#This Row],[FirstName]],Fencers!C:I,2,FALSE)</f>
        <v>38416</v>
      </c>
      <c r="I84" s="5" t="str">
        <f>VLOOKUP(Table1[[#This Row],[LastName]]&amp;"."&amp;Table1[[#This Row],[FirstName]],Fencers!C:I,7,FALSE)</f>
        <v>Womens</v>
      </c>
      <c r="J84" s="8" t="str">
        <f>VLOOKUP(Table1[[#This Row],[LastName]]&amp;"."&amp;Table1[[#This Row],[FirstName]],Fencers!C:H,5,FALSE)</f>
        <v>ASC</v>
      </c>
      <c r="K84" s="8" t="str">
        <f>VLOOKUP(Table1[[#This Row],[LastName]]&amp;"."&amp;Table1[[#This Row],[FirstName]],Fencers!C:I,6,FALSE)</f>
        <v>AUS</v>
      </c>
      <c r="L84" s="6">
        <f>VLOOKUP(Table1[[#This Row],[LastName]]&amp;"."&amp;Table1[[#This Row],[FirstName]],Fencers!C:H,3,FALSE)</f>
        <v>12</v>
      </c>
      <c r="M84" s="6">
        <v>0</v>
      </c>
      <c r="N84" s="5">
        <f>IF(Table1[[#This Row],[Rank]]="Cancelled",1,IF(Table1[[#This Row],[Rank]]&gt;32,0,IF(M84=0,VLOOKUP(C84,'Ranking Values'!A:C,2,FALSE),VLOOKUP(C84,'Ranking Values'!A:C,3,FALSE))))</f>
        <v>8</v>
      </c>
    </row>
    <row r="85" spans="1:20" x14ac:dyDescent="0.35">
      <c r="A85" s="5" t="s">
        <v>123</v>
      </c>
      <c r="B85" s="5" t="s">
        <v>124</v>
      </c>
      <c r="C85" s="5">
        <v>3</v>
      </c>
      <c r="D85" s="7">
        <v>42876</v>
      </c>
      <c r="E85" s="20" t="s">
        <v>479</v>
      </c>
      <c r="F85" s="5" t="s">
        <v>463</v>
      </c>
      <c r="G85" s="5" t="s">
        <v>19</v>
      </c>
      <c r="H85" s="8">
        <f>VLOOKUP(Table1[[#This Row],[LastName]]&amp;"."&amp;Table1[[#This Row],[FirstName]],Fencers!C:I,2,FALSE)</f>
        <v>30658</v>
      </c>
      <c r="I85" s="5" t="str">
        <f>VLOOKUP(Table1[[#This Row],[LastName]]&amp;"."&amp;Table1[[#This Row],[FirstName]],Fencers!C:I,7,FALSE)</f>
        <v>Womens</v>
      </c>
      <c r="J85" s="8" t="str">
        <f>VLOOKUP(Table1[[#This Row],[LastName]]&amp;"."&amp;Table1[[#This Row],[FirstName]],Fencers!C:H,5,FALSE)</f>
        <v>AHFC</v>
      </c>
      <c r="K85" s="8" t="str">
        <f>VLOOKUP(Table1[[#This Row],[LastName]]&amp;"."&amp;Table1[[#This Row],[FirstName]],Fencers!C:I,6,FALSE)</f>
        <v>AUS</v>
      </c>
      <c r="L85" s="6">
        <f>VLOOKUP(Table1[[#This Row],[LastName]]&amp;"."&amp;Table1[[#This Row],[FirstName]],Fencers!C:H,3,FALSE)</f>
        <v>34</v>
      </c>
      <c r="M85" s="6">
        <v>0</v>
      </c>
      <c r="N85" s="5">
        <f>IF(Table1[[#This Row],[Rank]]="Cancelled",1,IF(Table1[[#This Row],[Rank]]&gt;32,0,IF(M85=0,VLOOKUP(C85,'Ranking Values'!A:C,2,FALSE),VLOOKUP(C85,'Ranking Values'!A:C,3,FALSE))))</f>
        <v>8</v>
      </c>
    </row>
    <row r="86" spans="1:20" x14ac:dyDescent="0.35">
      <c r="A86" s="5" t="s">
        <v>226</v>
      </c>
      <c r="B86" s="5" t="s">
        <v>227</v>
      </c>
      <c r="C86" s="5">
        <v>1</v>
      </c>
      <c r="D86" s="7">
        <v>42876</v>
      </c>
      <c r="E86" s="20" t="s">
        <v>479</v>
      </c>
      <c r="F86" s="5" t="s">
        <v>463</v>
      </c>
      <c r="G86" s="5" t="s">
        <v>314</v>
      </c>
      <c r="H86" s="8">
        <f>VLOOKUP(Table1[[#This Row],[LastName]]&amp;"."&amp;Table1[[#This Row],[FirstName]],Fencers!C:I,2,FALSE)</f>
        <v>37556</v>
      </c>
      <c r="I86" s="5" t="str">
        <f>VLOOKUP(Table1[[#This Row],[LastName]]&amp;"."&amp;Table1[[#This Row],[FirstName]],Fencers!C:I,7,FALSE)</f>
        <v>Mens</v>
      </c>
      <c r="J86" s="8" t="str">
        <f>VLOOKUP(Table1[[#This Row],[LastName]]&amp;"."&amp;Table1[[#This Row],[FirstName]],Fencers!C:H,5,FALSE)</f>
        <v>ASC</v>
      </c>
      <c r="K86" s="8" t="str">
        <f>VLOOKUP(Table1[[#This Row],[LastName]]&amp;"."&amp;Table1[[#This Row],[FirstName]],Fencers!C:I,6,FALSE)</f>
        <v>AUS</v>
      </c>
      <c r="L86" s="6">
        <f>VLOOKUP(Table1[[#This Row],[LastName]]&amp;"."&amp;Table1[[#This Row],[FirstName]],Fencers!C:H,3,FALSE)</f>
        <v>15</v>
      </c>
      <c r="M86" s="6">
        <v>0</v>
      </c>
      <c r="N86" s="5">
        <f>IF(Table1[[#This Row],[Rank]]="Cancelled",1,IF(Table1[[#This Row],[Rank]]&gt;32,0,IF(M86=0,VLOOKUP(C86,'Ranking Values'!A:C,2,FALSE),VLOOKUP(C86,'Ranking Values'!A:C,3,FALSE))))</f>
        <v>10</v>
      </c>
    </row>
    <row r="87" spans="1:20" x14ac:dyDescent="0.35">
      <c r="A87" s="5" t="s">
        <v>115</v>
      </c>
      <c r="B87" s="5" t="s">
        <v>116</v>
      </c>
      <c r="C87" s="5">
        <v>2</v>
      </c>
      <c r="D87" s="7">
        <v>42876</v>
      </c>
      <c r="E87" s="20" t="s">
        <v>479</v>
      </c>
      <c r="F87" s="5" t="s">
        <v>463</v>
      </c>
      <c r="G87" s="5" t="s">
        <v>314</v>
      </c>
      <c r="H87" s="8">
        <f>VLOOKUP(Table1[[#This Row],[LastName]]&amp;"."&amp;Table1[[#This Row],[FirstName]],Fencers!C:I,2,FALSE)</f>
        <v>28796</v>
      </c>
      <c r="I87" s="5" t="str">
        <f>VLOOKUP(Table1[[#This Row],[LastName]]&amp;"."&amp;Table1[[#This Row],[FirstName]],Fencers!C:I,7,FALSE)</f>
        <v>Mens</v>
      </c>
      <c r="J87" s="8" t="str">
        <f>VLOOKUP(Table1[[#This Row],[LastName]]&amp;"."&amp;Table1[[#This Row],[FirstName]],Fencers!C:H,5,FALSE)</f>
        <v>CSFC</v>
      </c>
      <c r="K87" s="8" t="str">
        <f>VLOOKUP(Table1[[#This Row],[LastName]]&amp;"."&amp;Table1[[#This Row],[FirstName]],Fencers!C:I,6,FALSE)</f>
        <v>AUS</v>
      </c>
      <c r="L87" s="6">
        <f>VLOOKUP(Table1[[#This Row],[LastName]]&amp;"."&amp;Table1[[#This Row],[FirstName]],Fencers!C:H,3,FALSE)</f>
        <v>39</v>
      </c>
      <c r="M87" s="6">
        <v>0</v>
      </c>
      <c r="N87" s="5">
        <f>IF(Table1[[#This Row],[Rank]]="Cancelled",1,IF(Table1[[#This Row],[Rank]]&gt;32,0,IF(M87=0,VLOOKUP(C87,'Ranking Values'!A:C,2,FALSE),VLOOKUP(C87,'Ranking Values'!A:C,3,FALSE))))</f>
        <v>9</v>
      </c>
    </row>
    <row r="88" spans="1:20" x14ac:dyDescent="0.35">
      <c r="A88" s="5" t="s">
        <v>226</v>
      </c>
      <c r="B88" s="5" t="s">
        <v>228</v>
      </c>
      <c r="C88" s="5">
        <v>3</v>
      </c>
      <c r="D88" s="7">
        <v>42876</v>
      </c>
      <c r="E88" s="20" t="s">
        <v>479</v>
      </c>
      <c r="F88" s="5" t="s">
        <v>463</v>
      </c>
      <c r="G88" s="5" t="s">
        <v>314</v>
      </c>
      <c r="H88" s="8">
        <f>VLOOKUP(Table1[[#This Row],[LastName]]&amp;"."&amp;Table1[[#This Row],[FirstName]],Fencers!C:I,2,FALSE)</f>
        <v>37556</v>
      </c>
      <c r="I88" s="5" t="str">
        <f>VLOOKUP(Table1[[#This Row],[LastName]]&amp;"."&amp;Table1[[#This Row],[FirstName]],Fencers!C:I,7,FALSE)</f>
        <v>Mens</v>
      </c>
      <c r="J88" s="8" t="str">
        <f>VLOOKUP(Table1[[#This Row],[LastName]]&amp;"."&amp;Table1[[#This Row],[FirstName]],Fencers!C:H,5,FALSE)</f>
        <v>ASC</v>
      </c>
      <c r="K88" s="8" t="str">
        <f>VLOOKUP(Table1[[#This Row],[LastName]]&amp;"."&amp;Table1[[#This Row],[FirstName]],Fencers!C:I,6,FALSE)</f>
        <v>AUS</v>
      </c>
      <c r="L88" s="6">
        <f>VLOOKUP(Table1[[#This Row],[LastName]]&amp;"."&amp;Table1[[#This Row],[FirstName]],Fencers!C:H,3,FALSE)</f>
        <v>15</v>
      </c>
      <c r="M88" s="6">
        <v>0</v>
      </c>
      <c r="N88" s="5">
        <f>IF(Table1[[#This Row],[Rank]]="Cancelled",1,IF(Table1[[#This Row],[Rank]]&gt;32,0,IF(M88=0,VLOOKUP(C88,'Ranking Values'!A:C,2,FALSE),VLOOKUP(C88,'Ranking Values'!A:C,3,FALSE))))</f>
        <v>8</v>
      </c>
    </row>
    <row r="89" spans="1:20" x14ac:dyDescent="0.35">
      <c r="A89" s="5" t="s">
        <v>136</v>
      </c>
      <c r="B89" s="5" t="s">
        <v>70</v>
      </c>
      <c r="C89" s="5">
        <v>3</v>
      </c>
      <c r="D89" s="7">
        <v>42876</v>
      </c>
      <c r="E89" s="20" t="s">
        <v>479</v>
      </c>
      <c r="F89" s="5" t="s">
        <v>463</v>
      </c>
      <c r="G89" s="5" t="s">
        <v>314</v>
      </c>
      <c r="H89" s="8">
        <f>VLOOKUP(Table1[[#This Row],[LastName]]&amp;"."&amp;Table1[[#This Row],[FirstName]],Fencers!C:I,2,FALSE)</f>
        <v>33026</v>
      </c>
      <c r="I89" s="5" t="str">
        <f>VLOOKUP(Table1[[#This Row],[LastName]]&amp;"."&amp;Table1[[#This Row],[FirstName]],Fencers!C:I,7,FALSE)</f>
        <v>Mens</v>
      </c>
      <c r="J89" s="8" t="str">
        <f>VLOOKUP(Table1[[#This Row],[LastName]]&amp;"."&amp;Table1[[#This Row],[FirstName]],Fencers!C:H,5,FALSE)</f>
        <v>AUFC</v>
      </c>
      <c r="K89" s="8" t="str">
        <f>VLOOKUP(Table1[[#This Row],[LastName]]&amp;"."&amp;Table1[[#This Row],[FirstName]],Fencers!C:I,6,FALSE)</f>
        <v>AUS</v>
      </c>
      <c r="L89" s="6">
        <f>VLOOKUP(Table1[[#This Row],[LastName]]&amp;"."&amp;Table1[[#This Row],[FirstName]],Fencers!C:H,3,FALSE)</f>
        <v>27</v>
      </c>
      <c r="M89" s="6">
        <v>0</v>
      </c>
      <c r="N89" s="5">
        <f>IF(Table1[[#This Row],[Rank]]="Cancelled",1,IF(Table1[[#This Row],[Rank]]&gt;32,0,IF(M89=0,VLOOKUP(C89,'Ranking Values'!A:C,2,FALSE),VLOOKUP(C89,'Ranking Values'!A:C,3,FALSE))))</f>
        <v>8</v>
      </c>
    </row>
    <row r="90" spans="1:20" x14ac:dyDescent="0.35">
      <c r="A90" s="5" t="s">
        <v>156</v>
      </c>
      <c r="B90" s="5" t="s">
        <v>70</v>
      </c>
      <c r="C90" s="5">
        <v>5</v>
      </c>
      <c r="D90" s="7">
        <v>42876</v>
      </c>
      <c r="E90" s="20" t="s">
        <v>479</v>
      </c>
      <c r="F90" s="5" t="s">
        <v>463</v>
      </c>
      <c r="G90" s="5" t="s">
        <v>314</v>
      </c>
      <c r="H90" s="8">
        <f>VLOOKUP(Table1[[#This Row],[LastName]]&amp;"."&amp;Table1[[#This Row],[FirstName]],Fencers!C:I,2,FALSE)</f>
        <v>34859</v>
      </c>
      <c r="I90" s="5" t="str">
        <f>VLOOKUP(Table1[[#This Row],[LastName]]&amp;"."&amp;Table1[[#This Row],[FirstName]],Fencers!C:I,7,FALSE)</f>
        <v>Mens</v>
      </c>
      <c r="J90" s="8" t="str">
        <f>VLOOKUP(Table1[[#This Row],[LastName]]&amp;"."&amp;Table1[[#This Row],[FirstName]],Fencers!C:H,5,FALSE)</f>
        <v>AUFC</v>
      </c>
      <c r="K90" s="8" t="str">
        <f>VLOOKUP(Table1[[#This Row],[LastName]]&amp;"."&amp;Table1[[#This Row],[FirstName]],Fencers!C:I,6,FALSE)</f>
        <v>AUS</v>
      </c>
      <c r="L90" s="6">
        <f>VLOOKUP(Table1[[#This Row],[LastName]]&amp;"."&amp;Table1[[#This Row],[FirstName]],Fencers!C:H,3,FALSE)</f>
        <v>22</v>
      </c>
      <c r="M90" s="6">
        <v>0</v>
      </c>
      <c r="N90" s="5">
        <f>IF(Table1[[#This Row],[Rank]]="Cancelled",1,IF(Table1[[#This Row],[Rank]]&gt;32,0,IF(M90=0,VLOOKUP(C90,'Ranking Values'!A:C,2,FALSE),VLOOKUP(C90,'Ranking Values'!A:C,3,FALSE))))</f>
        <v>6</v>
      </c>
    </row>
    <row r="91" spans="1:20" x14ac:dyDescent="0.35">
      <c r="A91" s="5" t="s">
        <v>177</v>
      </c>
      <c r="B91" s="5" t="s">
        <v>112</v>
      </c>
      <c r="C91" s="5">
        <v>6</v>
      </c>
      <c r="D91" s="7">
        <v>42876</v>
      </c>
      <c r="E91" s="20" t="s">
        <v>479</v>
      </c>
      <c r="F91" s="5" t="s">
        <v>463</v>
      </c>
      <c r="G91" s="5" t="s">
        <v>314</v>
      </c>
      <c r="H91" s="8">
        <f>VLOOKUP(Table1[[#This Row],[LastName]]&amp;"."&amp;Table1[[#This Row],[FirstName]],Fencers!C:I,2,FALSE)</f>
        <v>36332</v>
      </c>
      <c r="I91" s="5" t="str">
        <f>VLOOKUP(Table1[[#This Row],[LastName]]&amp;"."&amp;Table1[[#This Row],[FirstName]],Fencers!C:I,7,FALSE)</f>
        <v>Mens</v>
      </c>
      <c r="J91" s="8" t="str">
        <f>VLOOKUP(Table1[[#This Row],[LastName]]&amp;"."&amp;Table1[[#This Row],[FirstName]],Fencers!C:H,5,FALSE)</f>
        <v>ASC</v>
      </c>
      <c r="K91" s="8" t="str">
        <f>VLOOKUP(Table1[[#This Row],[LastName]]&amp;"."&amp;Table1[[#This Row],[FirstName]],Fencers!C:I,6,FALSE)</f>
        <v>AUS</v>
      </c>
      <c r="L91" s="6">
        <f>VLOOKUP(Table1[[#This Row],[LastName]]&amp;"."&amp;Table1[[#This Row],[FirstName]],Fencers!C:H,3,FALSE)</f>
        <v>18</v>
      </c>
      <c r="M91" s="6">
        <v>0</v>
      </c>
      <c r="N91" s="5">
        <f>IF(Table1[[#This Row],[Rank]]="Cancelled",1,IF(Table1[[#This Row],[Rank]]&gt;32,0,IF(M91=0,VLOOKUP(C91,'Ranking Values'!A:C,2,FALSE),VLOOKUP(C91,'Ranking Values'!A:C,3,FALSE))))</f>
        <v>5</v>
      </c>
    </row>
    <row r="92" spans="1:20" x14ac:dyDescent="0.35">
      <c r="A92" s="5" t="s">
        <v>278</v>
      </c>
      <c r="B92" s="5" t="s">
        <v>252</v>
      </c>
      <c r="C92" s="5">
        <v>1</v>
      </c>
      <c r="D92" s="7">
        <v>42876</v>
      </c>
      <c r="E92" s="20" t="s">
        <v>479</v>
      </c>
      <c r="F92" s="5" t="s">
        <v>337</v>
      </c>
      <c r="G92" s="5" t="s">
        <v>314</v>
      </c>
      <c r="H92" s="8">
        <f>VLOOKUP(Table1[[#This Row],[LastName]]&amp;"."&amp;Table1[[#This Row],[FirstName]],Fencers!C:I,2,FALSE)</f>
        <v>38810</v>
      </c>
      <c r="I92" s="5" t="str">
        <f>VLOOKUP(Table1[[#This Row],[LastName]]&amp;"."&amp;Table1[[#This Row],[FirstName]],Fencers!C:I,7,FALSE)</f>
        <v>Mens</v>
      </c>
      <c r="J92" s="8" t="str">
        <f>VLOOKUP(Table1[[#This Row],[LastName]]&amp;"."&amp;Table1[[#This Row],[FirstName]],Fencers!C:H,5,FALSE)</f>
        <v>ASC</v>
      </c>
      <c r="K92" s="8" t="str">
        <f>VLOOKUP(Table1[[#This Row],[LastName]]&amp;"."&amp;Table1[[#This Row],[FirstName]],Fencers!C:I,6,FALSE)</f>
        <v>AUS</v>
      </c>
      <c r="L92" s="6">
        <f>VLOOKUP(Table1[[#This Row],[LastName]]&amp;"."&amp;Table1[[#This Row],[FirstName]],Fencers!C:H,3,FALSE)</f>
        <v>11</v>
      </c>
      <c r="M92" s="6">
        <v>0</v>
      </c>
      <c r="N92" s="5">
        <f>IF(Table1[[#This Row],[Rank]]="Cancelled",1,IF(Table1[[#This Row],[Rank]]&gt;32,0,IF(M92=0,VLOOKUP(C92,'Ranking Values'!A:C,2,FALSE),VLOOKUP(C92,'Ranking Values'!A:C,3,FALSE))))</f>
        <v>10</v>
      </c>
    </row>
    <row r="93" spans="1:20" x14ac:dyDescent="0.35">
      <c r="A93" s="5" t="s">
        <v>251</v>
      </c>
      <c r="B93" s="5" t="s">
        <v>284</v>
      </c>
      <c r="C93" s="5">
        <v>2</v>
      </c>
      <c r="D93" s="7">
        <v>42876</v>
      </c>
      <c r="E93" s="20" t="s">
        <v>479</v>
      </c>
      <c r="F93" s="5" t="s">
        <v>337</v>
      </c>
      <c r="G93" s="5" t="s">
        <v>314</v>
      </c>
      <c r="H93" s="8">
        <f>VLOOKUP(Table1[[#This Row],[LastName]]&amp;"."&amp;Table1[[#This Row],[FirstName]],Fencers!C:I,2,FALSE)</f>
        <v>39051</v>
      </c>
      <c r="I93" s="5" t="str">
        <f>VLOOKUP(Table1[[#This Row],[LastName]]&amp;"."&amp;Table1[[#This Row],[FirstName]],Fencers!C:I,7,FALSE)</f>
        <v>Mens</v>
      </c>
      <c r="J93" s="8" t="str">
        <f>VLOOKUP(Table1[[#This Row],[LastName]]&amp;"."&amp;Table1[[#This Row],[FirstName]],Fencers!C:H,5,FALSE)</f>
        <v>AHFC</v>
      </c>
      <c r="K93" s="8" t="str">
        <f>VLOOKUP(Table1[[#This Row],[LastName]]&amp;"."&amp;Table1[[#This Row],[FirstName]],Fencers!C:I,6,FALSE)</f>
        <v>AUS</v>
      </c>
      <c r="L93" s="6">
        <f>VLOOKUP(Table1[[#This Row],[LastName]]&amp;"."&amp;Table1[[#This Row],[FirstName]],Fencers!C:H,3,FALSE)</f>
        <v>11</v>
      </c>
      <c r="M93" s="6">
        <v>0</v>
      </c>
      <c r="N93" s="5">
        <f>IF(Table1[[#This Row],[Rank]]="Cancelled",1,IF(Table1[[#This Row],[Rank]]&gt;32,0,IF(M93=0,VLOOKUP(C93,'Ranking Values'!A:C,2,FALSE),VLOOKUP(C93,'Ranking Values'!A:C,3,FALSE))))</f>
        <v>9</v>
      </c>
    </row>
    <row r="94" spans="1:20" x14ac:dyDescent="0.35">
      <c r="A94" s="5" t="s">
        <v>100</v>
      </c>
      <c r="B94" s="5" t="s">
        <v>6</v>
      </c>
      <c r="C94" s="5">
        <v>3</v>
      </c>
      <c r="D94" s="7">
        <v>42876</v>
      </c>
      <c r="E94" s="20" t="s">
        <v>479</v>
      </c>
      <c r="F94" s="5" t="s">
        <v>337</v>
      </c>
      <c r="G94" s="5" t="s">
        <v>314</v>
      </c>
      <c r="H94" s="8">
        <f>VLOOKUP(Table1[[#This Row],[LastName]]&amp;"."&amp;Table1[[#This Row],[FirstName]],Fencers!C:I,2,FALSE)</f>
        <v>39420</v>
      </c>
      <c r="I94" s="5" t="str">
        <f>VLOOKUP(Table1[[#This Row],[LastName]]&amp;"."&amp;Table1[[#This Row],[FirstName]],Fencers!C:I,7,FALSE)</f>
        <v>Mens</v>
      </c>
      <c r="J94" s="8" t="str">
        <f>VLOOKUP(Table1[[#This Row],[LastName]]&amp;"."&amp;Table1[[#This Row],[FirstName]],Fencers!C:H,5,FALSE)</f>
        <v>CSFC</v>
      </c>
      <c r="K94" s="8" t="str">
        <f>VLOOKUP(Table1[[#This Row],[LastName]]&amp;"."&amp;Table1[[#This Row],[FirstName]],Fencers!C:I,6,FALSE)</f>
        <v>AUS</v>
      </c>
      <c r="L94" s="6">
        <f>VLOOKUP(Table1[[#This Row],[LastName]]&amp;"."&amp;Table1[[#This Row],[FirstName]],Fencers!C:H,3,FALSE)</f>
        <v>10</v>
      </c>
      <c r="M94" s="6">
        <v>0</v>
      </c>
      <c r="N94" s="5">
        <f>IF(Table1[[#This Row],[Rank]]="Cancelled",1,IF(Table1[[#This Row],[Rank]]&gt;32,0,IF(M94=0,VLOOKUP(C94,'Ranking Values'!A:C,2,FALSE),VLOOKUP(C94,'Ranking Values'!A:C,3,FALSE))))</f>
        <v>8</v>
      </c>
    </row>
    <row r="95" spans="1:20" x14ac:dyDescent="0.35">
      <c r="A95" s="11" t="s">
        <v>506</v>
      </c>
      <c r="B95" s="5" t="s">
        <v>347</v>
      </c>
      <c r="C95" s="5">
        <v>3</v>
      </c>
      <c r="D95" s="7">
        <v>42876</v>
      </c>
      <c r="E95" s="20" t="s">
        <v>479</v>
      </c>
      <c r="F95" s="5" t="s">
        <v>337</v>
      </c>
      <c r="G95" s="5" t="s">
        <v>314</v>
      </c>
      <c r="H95" s="8">
        <f>VLOOKUP(Table1[[#This Row],[LastName]]&amp;"."&amp;Table1[[#This Row],[FirstName]],Fencers!C:I,2,FALSE)</f>
        <v>38849</v>
      </c>
      <c r="I95" s="5" t="str">
        <f>VLOOKUP(Table1[[#This Row],[LastName]]&amp;"."&amp;Table1[[#This Row],[FirstName]],Fencers!C:I,7,FALSE)</f>
        <v>Mens</v>
      </c>
      <c r="J95" s="8" t="str">
        <f>VLOOKUP(Table1[[#This Row],[LastName]]&amp;"."&amp;Table1[[#This Row],[FirstName]],Fencers!C:H,5,FALSE)</f>
        <v>ASC</v>
      </c>
      <c r="K95" s="8" t="str">
        <f>VLOOKUP(Table1[[#This Row],[LastName]]&amp;"."&amp;Table1[[#This Row],[FirstName]],Fencers!C:I,6,FALSE)</f>
        <v>AUS</v>
      </c>
      <c r="L95" s="6">
        <f>VLOOKUP(Table1[[#This Row],[LastName]]&amp;"."&amp;Table1[[#This Row],[FirstName]],Fencers!C:H,3,FALSE)</f>
        <v>11</v>
      </c>
      <c r="M95" s="6">
        <v>0</v>
      </c>
      <c r="N95" s="5">
        <f>IF(Table1[[#This Row],[Rank]]="Cancelled",1,IF(Table1[[#This Row],[Rank]]&gt;32,0,IF(M95=0,VLOOKUP(C95,'Ranking Values'!A:C,2,FALSE),VLOOKUP(C95,'Ranking Values'!A:C,3,FALSE))))</f>
        <v>8</v>
      </c>
    </row>
    <row r="96" spans="1:20" x14ac:dyDescent="0.35">
      <c r="A96" s="5" t="s">
        <v>107</v>
      </c>
      <c r="B96" s="5" t="s">
        <v>8</v>
      </c>
      <c r="C96" s="5">
        <v>5</v>
      </c>
      <c r="D96" s="7">
        <v>42876</v>
      </c>
      <c r="E96" s="20" t="s">
        <v>479</v>
      </c>
      <c r="F96" s="5" t="s">
        <v>337</v>
      </c>
      <c r="G96" s="5" t="s">
        <v>314</v>
      </c>
      <c r="H96" s="8">
        <f>VLOOKUP(Table1[[#This Row],[LastName]]&amp;"."&amp;Table1[[#This Row],[FirstName]],Fencers!C:I,2,FALSE)</f>
        <v>39299</v>
      </c>
      <c r="I96" s="5" t="str">
        <f>VLOOKUP(Table1[[#This Row],[LastName]]&amp;"."&amp;Table1[[#This Row],[FirstName]],Fencers!C:I,7,FALSE)</f>
        <v>Mens</v>
      </c>
      <c r="J96" s="8" t="str">
        <f>VLOOKUP(Table1[[#This Row],[LastName]]&amp;"."&amp;Table1[[#This Row],[FirstName]],Fencers!C:H,5,FALSE)</f>
        <v>AHFC</v>
      </c>
      <c r="K96" s="8" t="str">
        <f>VLOOKUP(Table1[[#This Row],[LastName]]&amp;"."&amp;Table1[[#This Row],[FirstName]],Fencers!C:I,6,FALSE)</f>
        <v>AUS</v>
      </c>
      <c r="L96" s="6">
        <f>VLOOKUP(Table1[[#This Row],[LastName]]&amp;"."&amp;Table1[[#This Row],[FirstName]],Fencers!C:H,3,FALSE)</f>
        <v>10</v>
      </c>
      <c r="M96" s="6">
        <v>0</v>
      </c>
      <c r="N96" s="5">
        <f>IF(Table1[[#This Row],[Rank]]="Cancelled",1,IF(Table1[[#This Row],[Rank]]&gt;32,0,IF(M96=0,VLOOKUP(C96,'Ranking Values'!A:C,2,FALSE),VLOOKUP(C96,'Ranking Values'!A:C,3,FALSE))))</f>
        <v>6</v>
      </c>
    </row>
    <row r="97" spans="1:14" x14ac:dyDescent="0.35">
      <c r="A97" s="5" t="s">
        <v>133</v>
      </c>
      <c r="B97" s="5" t="s">
        <v>289</v>
      </c>
      <c r="C97" s="5">
        <v>1</v>
      </c>
      <c r="D97" s="7">
        <v>42876</v>
      </c>
      <c r="E97" s="20" t="s">
        <v>479</v>
      </c>
      <c r="F97" s="5" t="s">
        <v>337</v>
      </c>
      <c r="G97" s="5" t="s">
        <v>314</v>
      </c>
      <c r="H97" s="8">
        <f>VLOOKUP(Table1[[#This Row],[LastName]]&amp;"."&amp;Table1[[#This Row],[FirstName]],Fencers!C:I,2,FALSE)</f>
        <v>39128</v>
      </c>
      <c r="I97" s="5" t="str">
        <f>VLOOKUP(Table1[[#This Row],[LastName]]&amp;"."&amp;Table1[[#This Row],[FirstName]],Fencers!C:I,7,FALSE)</f>
        <v>Womens</v>
      </c>
      <c r="J97" s="8" t="str">
        <f>VLOOKUP(Table1[[#This Row],[LastName]]&amp;"."&amp;Table1[[#This Row],[FirstName]],Fencers!C:H,5,FALSE)</f>
        <v>AHFC</v>
      </c>
      <c r="K97" s="8" t="str">
        <f>VLOOKUP(Table1[[#This Row],[LastName]]&amp;"."&amp;Table1[[#This Row],[FirstName]],Fencers!C:I,6,FALSE)</f>
        <v>AUS</v>
      </c>
      <c r="L97" s="6">
        <f>VLOOKUP(Table1[[#This Row],[LastName]]&amp;"."&amp;Table1[[#This Row],[FirstName]],Fencers!C:H,3,FALSE)</f>
        <v>10</v>
      </c>
      <c r="M97" s="6">
        <v>0</v>
      </c>
      <c r="N97" s="5">
        <f>IF(Table1[[#This Row],[Rank]]="Cancelled",1,IF(Table1[[#This Row],[Rank]]&gt;32,0,IF(M97=0,VLOOKUP(C97,'Ranking Values'!A:C,2,FALSE),VLOOKUP(C97,'Ranking Values'!A:C,3,FALSE))))</f>
        <v>10</v>
      </c>
    </row>
    <row r="98" spans="1:14" x14ac:dyDescent="0.35">
      <c r="A98" s="5" t="s">
        <v>279</v>
      </c>
      <c r="B98" s="5" t="s">
        <v>280</v>
      </c>
      <c r="C98" s="5">
        <v>2</v>
      </c>
      <c r="D98" s="7">
        <v>42876</v>
      </c>
      <c r="E98" s="20" t="s">
        <v>479</v>
      </c>
      <c r="F98" s="5" t="s">
        <v>337</v>
      </c>
      <c r="G98" s="5" t="s">
        <v>314</v>
      </c>
      <c r="H98" s="8">
        <f>VLOOKUP(Table1[[#This Row],[LastName]]&amp;"."&amp;Table1[[#This Row],[FirstName]],Fencers!C:I,2,FALSE)</f>
        <v>38828</v>
      </c>
      <c r="I98" s="5" t="str">
        <f>VLOOKUP(Table1[[#This Row],[LastName]]&amp;"."&amp;Table1[[#This Row],[FirstName]],Fencers!C:I,7,FALSE)</f>
        <v>Womens</v>
      </c>
      <c r="J98" s="8" t="str">
        <f>VLOOKUP(Table1[[#This Row],[LastName]]&amp;"."&amp;Table1[[#This Row],[FirstName]],Fencers!C:H,5,FALSE)</f>
        <v>AHFC</v>
      </c>
      <c r="K98" s="8" t="str">
        <f>VLOOKUP(Table1[[#This Row],[LastName]]&amp;"."&amp;Table1[[#This Row],[FirstName]],Fencers!C:I,6,FALSE)</f>
        <v>AUS</v>
      </c>
      <c r="L98" s="6">
        <f>VLOOKUP(Table1[[#This Row],[LastName]]&amp;"."&amp;Table1[[#This Row],[FirstName]],Fencers!C:H,3,FALSE)</f>
        <v>11</v>
      </c>
      <c r="M98" s="6">
        <v>0</v>
      </c>
      <c r="N98" s="5">
        <f>IF(Table1[[#This Row],[Rank]]="Cancelled",1,IF(Table1[[#This Row],[Rank]]&gt;32,0,IF(M98=0,VLOOKUP(C98,'Ranking Values'!A:C,2,FALSE),VLOOKUP(C98,'Ranking Values'!A:C,3,FALSE))))</f>
        <v>9</v>
      </c>
    </row>
    <row r="99" spans="1:14" x14ac:dyDescent="0.35">
      <c r="A99" s="5" t="s">
        <v>276</v>
      </c>
      <c r="B99" s="5" t="s">
        <v>277</v>
      </c>
      <c r="C99" s="5">
        <v>3</v>
      </c>
      <c r="D99" s="7">
        <v>42876</v>
      </c>
      <c r="E99" s="20" t="s">
        <v>479</v>
      </c>
      <c r="F99" s="5" t="s">
        <v>337</v>
      </c>
      <c r="G99" s="5" t="s">
        <v>314</v>
      </c>
      <c r="H99" s="8">
        <f>VLOOKUP(Table1[[#This Row],[LastName]]&amp;"."&amp;Table1[[#This Row],[FirstName]],Fencers!C:I,2,FALSE)</f>
        <v>38788</v>
      </c>
      <c r="I99" s="5" t="str">
        <f>VLOOKUP(Table1[[#This Row],[LastName]]&amp;"."&amp;Table1[[#This Row],[FirstName]],Fencers!C:I,7,FALSE)</f>
        <v>Womens</v>
      </c>
      <c r="J99" s="8" t="str">
        <f>VLOOKUP(Table1[[#This Row],[LastName]]&amp;"."&amp;Table1[[#This Row],[FirstName]],Fencers!C:H,5,FALSE)</f>
        <v>TPFC</v>
      </c>
      <c r="K99" s="8" t="str">
        <f>VLOOKUP(Table1[[#This Row],[LastName]]&amp;"."&amp;Table1[[#This Row],[FirstName]],Fencers!C:I,6,FALSE)</f>
        <v>AUS</v>
      </c>
      <c r="L99" s="6">
        <f>VLOOKUP(Table1[[#This Row],[LastName]]&amp;"."&amp;Table1[[#This Row],[FirstName]],Fencers!C:H,3,FALSE)</f>
        <v>11</v>
      </c>
      <c r="M99" s="6">
        <v>0</v>
      </c>
      <c r="N99" s="5">
        <f>IF(Table1[[#This Row],[Rank]]="Cancelled",1,IF(Table1[[#This Row],[Rank]]&gt;32,0,IF(M99=0,VLOOKUP(C99,'Ranking Values'!A:C,2,FALSE),VLOOKUP(C99,'Ranking Values'!A:C,3,FALSE))))</f>
        <v>8</v>
      </c>
    </row>
    <row r="100" spans="1:14" x14ac:dyDescent="0.35">
      <c r="A100" s="5" t="s">
        <v>250</v>
      </c>
      <c r="B100" s="5" t="s">
        <v>251</v>
      </c>
      <c r="C100" s="5">
        <v>2</v>
      </c>
      <c r="D100" s="7">
        <v>42876</v>
      </c>
      <c r="E100" s="20" t="s">
        <v>479</v>
      </c>
      <c r="F100" s="5" t="s">
        <v>331</v>
      </c>
      <c r="G100" s="5" t="s">
        <v>314</v>
      </c>
      <c r="H100" s="8">
        <f>VLOOKUP(Table1[[#This Row],[LastName]]&amp;"."&amp;Table1[[#This Row],[FirstName]],Fencers!C:I,2,FALSE)</f>
        <v>38237</v>
      </c>
      <c r="I100" s="5" t="str">
        <f>VLOOKUP(Table1[[#This Row],[LastName]]&amp;"."&amp;Table1[[#This Row],[FirstName]],Fencers!C:I,7,FALSE)</f>
        <v>Mens</v>
      </c>
      <c r="J100" s="8" t="str">
        <f>VLOOKUP(Table1[[#This Row],[LastName]]&amp;"."&amp;Table1[[#This Row],[FirstName]],Fencers!C:H,5,FALSE)</f>
        <v>AHFC</v>
      </c>
      <c r="K100" s="8" t="str">
        <f>VLOOKUP(Table1[[#This Row],[LastName]]&amp;"."&amp;Table1[[#This Row],[FirstName]],Fencers!C:I,6,FALSE)</f>
        <v>AUS</v>
      </c>
      <c r="L100" s="6">
        <f>VLOOKUP(Table1[[#This Row],[LastName]]&amp;"."&amp;Table1[[#This Row],[FirstName]],Fencers!C:H,3,FALSE)</f>
        <v>13</v>
      </c>
      <c r="M100" s="6">
        <v>0</v>
      </c>
      <c r="N100" s="5">
        <f>IF(Table1[[#This Row],[Rank]]="Cancelled",1,IF(Table1[[#This Row],[Rank]]&gt;32,0,IF(M100=0,VLOOKUP(C100,'Ranking Values'!A:C,2,FALSE),VLOOKUP(C100,'Ranking Values'!A:C,3,FALSE))))</f>
        <v>9</v>
      </c>
    </row>
    <row r="101" spans="1:14" x14ac:dyDescent="0.35">
      <c r="A101" s="5" t="s">
        <v>253</v>
      </c>
      <c r="B101" s="5" t="s">
        <v>254</v>
      </c>
      <c r="C101" s="5">
        <v>3</v>
      </c>
      <c r="D101" s="7">
        <v>42876</v>
      </c>
      <c r="E101" s="20" t="s">
        <v>479</v>
      </c>
      <c r="F101" s="5" t="s">
        <v>331</v>
      </c>
      <c r="G101" s="5" t="s">
        <v>314</v>
      </c>
      <c r="H101" s="8">
        <f>VLOOKUP(Table1[[#This Row],[LastName]]&amp;"."&amp;Table1[[#This Row],[FirstName]],Fencers!C:I,2,FALSE)</f>
        <v>38298</v>
      </c>
      <c r="I101" s="5" t="str">
        <f>VLOOKUP(Table1[[#This Row],[LastName]]&amp;"."&amp;Table1[[#This Row],[FirstName]],Fencers!C:I,7,FALSE)</f>
        <v>Mens</v>
      </c>
      <c r="J101" s="8" t="str">
        <f>VLOOKUP(Table1[[#This Row],[LastName]]&amp;"."&amp;Table1[[#This Row],[FirstName]],Fencers!C:H,5,FALSE)</f>
        <v>AHFC</v>
      </c>
      <c r="K101" s="8" t="str">
        <f>VLOOKUP(Table1[[#This Row],[LastName]]&amp;"."&amp;Table1[[#This Row],[FirstName]],Fencers!C:I,6,FALSE)</f>
        <v>AUS</v>
      </c>
      <c r="L101" s="6">
        <f>VLOOKUP(Table1[[#This Row],[LastName]]&amp;"."&amp;Table1[[#This Row],[FirstName]],Fencers!C:H,3,FALSE)</f>
        <v>13</v>
      </c>
      <c r="M101" s="6">
        <v>0</v>
      </c>
      <c r="N101" s="5">
        <f>IF(Table1[[#This Row],[Rank]]="Cancelled",1,IF(Table1[[#This Row],[Rank]]&gt;32,0,IF(M101=0,VLOOKUP(C101,'Ranking Values'!A:C,2,FALSE),VLOOKUP(C101,'Ranking Values'!A:C,3,FALSE))))</f>
        <v>8</v>
      </c>
    </row>
    <row r="102" spans="1:14" x14ac:dyDescent="0.35">
      <c r="A102" s="5" t="s">
        <v>133</v>
      </c>
      <c r="B102" s="5" t="s">
        <v>252</v>
      </c>
      <c r="C102" s="5">
        <v>3</v>
      </c>
      <c r="D102" s="7">
        <v>42876</v>
      </c>
      <c r="E102" s="20" t="s">
        <v>479</v>
      </c>
      <c r="F102" s="5" t="s">
        <v>331</v>
      </c>
      <c r="G102" s="5" t="s">
        <v>314</v>
      </c>
      <c r="H102" s="8">
        <f>VLOOKUP(Table1[[#This Row],[LastName]]&amp;"."&amp;Table1[[#This Row],[FirstName]],Fencers!C:I,2,FALSE)</f>
        <v>38279</v>
      </c>
      <c r="I102" s="5" t="str">
        <f>VLOOKUP(Table1[[#This Row],[LastName]]&amp;"."&amp;Table1[[#This Row],[FirstName]],Fencers!C:I,7,FALSE)</f>
        <v>Mens</v>
      </c>
      <c r="J102" s="8" t="str">
        <f>VLOOKUP(Table1[[#This Row],[LastName]]&amp;"."&amp;Table1[[#This Row],[FirstName]],Fencers!C:H,5,FALSE)</f>
        <v>AHFC</v>
      </c>
      <c r="K102" s="8" t="str">
        <f>VLOOKUP(Table1[[#This Row],[LastName]]&amp;"."&amp;Table1[[#This Row],[FirstName]],Fencers!C:I,6,FALSE)</f>
        <v>AUS</v>
      </c>
      <c r="L102" s="6">
        <f>VLOOKUP(Table1[[#This Row],[LastName]]&amp;"."&amp;Table1[[#This Row],[FirstName]],Fencers!C:H,3,FALSE)</f>
        <v>13</v>
      </c>
      <c r="M102" s="6">
        <v>0</v>
      </c>
      <c r="N102" s="5">
        <f>IF(Table1[[#This Row],[Rank]]="Cancelled",1,IF(Table1[[#This Row],[Rank]]&gt;32,0,IF(M102=0,VLOOKUP(C102,'Ranking Values'!A:C,2,FALSE),VLOOKUP(C102,'Ranking Values'!A:C,3,FALSE))))</f>
        <v>8</v>
      </c>
    </row>
    <row r="103" spans="1:14" x14ac:dyDescent="0.35">
      <c r="A103" s="5" t="s">
        <v>243</v>
      </c>
      <c r="B103" s="5" t="s">
        <v>244</v>
      </c>
      <c r="C103" s="5">
        <v>5</v>
      </c>
      <c r="D103" s="7">
        <v>42876</v>
      </c>
      <c r="E103" s="20" t="s">
        <v>479</v>
      </c>
      <c r="F103" s="5" t="s">
        <v>331</v>
      </c>
      <c r="G103" s="5" t="s">
        <v>314</v>
      </c>
      <c r="H103" s="8">
        <f>VLOOKUP(Table1[[#This Row],[LastName]]&amp;"."&amp;Table1[[#This Row],[FirstName]],Fencers!C:I,2,FALSE)</f>
        <v>38033</v>
      </c>
      <c r="I103" s="5" t="str">
        <f>VLOOKUP(Table1[[#This Row],[LastName]]&amp;"."&amp;Table1[[#This Row],[FirstName]],Fencers!C:I,7,FALSE)</f>
        <v>Mens</v>
      </c>
      <c r="J103" s="8" t="str">
        <f>VLOOKUP(Table1[[#This Row],[LastName]]&amp;"."&amp;Table1[[#This Row],[FirstName]],Fencers!C:H,5,FALSE)</f>
        <v>ASC</v>
      </c>
      <c r="K103" s="8" t="str">
        <f>VLOOKUP(Table1[[#This Row],[LastName]]&amp;"."&amp;Table1[[#This Row],[FirstName]],Fencers!C:I,6,FALSE)</f>
        <v>AUS</v>
      </c>
      <c r="L103" s="6">
        <f>VLOOKUP(Table1[[#This Row],[LastName]]&amp;"."&amp;Table1[[#This Row],[FirstName]],Fencers!C:H,3,FALSE)</f>
        <v>13</v>
      </c>
      <c r="M103" s="6">
        <v>0</v>
      </c>
      <c r="N103" s="5">
        <f>IF(Table1[[#This Row],[Rank]]="Cancelled",1,IF(Table1[[#This Row],[Rank]]&gt;32,0,IF(M103=0,VLOOKUP(C103,'Ranking Values'!A:C,2,FALSE),VLOOKUP(C103,'Ranking Values'!A:C,3,FALSE))))</f>
        <v>6</v>
      </c>
    </row>
    <row r="104" spans="1:14" x14ac:dyDescent="0.35">
      <c r="A104" s="5" t="s">
        <v>270</v>
      </c>
      <c r="B104" s="5" t="s">
        <v>271</v>
      </c>
      <c r="C104" s="5">
        <v>6</v>
      </c>
      <c r="D104" s="7">
        <v>42876</v>
      </c>
      <c r="E104" s="20" t="s">
        <v>479</v>
      </c>
      <c r="F104" s="5" t="s">
        <v>331</v>
      </c>
      <c r="G104" s="5" t="s">
        <v>314</v>
      </c>
      <c r="H104" s="8">
        <f>VLOOKUP(Table1[[#This Row],[LastName]]&amp;"."&amp;Table1[[#This Row],[FirstName]],Fencers!C:I,2,FALSE)</f>
        <v>38595</v>
      </c>
      <c r="I104" s="5" t="str">
        <f>VLOOKUP(Table1[[#This Row],[LastName]]&amp;"."&amp;Table1[[#This Row],[FirstName]],Fencers!C:I,7,FALSE)</f>
        <v>Mens</v>
      </c>
      <c r="J104" s="8" t="str">
        <f>VLOOKUP(Table1[[#This Row],[LastName]]&amp;"."&amp;Table1[[#This Row],[FirstName]],Fencers!C:H,5,FALSE)</f>
        <v>TPFC</v>
      </c>
      <c r="K104" s="8" t="str">
        <f>VLOOKUP(Table1[[#This Row],[LastName]]&amp;"."&amp;Table1[[#This Row],[FirstName]],Fencers!C:I,6,FALSE)</f>
        <v>AUS</v>
      </c>
      <c r="L104" s="6">
        <f>VLOOKUP(Table1[[#This Row],[LastName]]&amp;"."&amp;Table1[[#This Row],[FirstName]],Fencers!C:H,3,FALSE)</f>
        <v>12</v>
      </c>
      <c r="M104" s="6">
        <v>0</v>
      </c>
      <c r="N104" s="5">
        <f>IF(Table1[[#This Row],[Rank]]="Cancelled",1,IF(Table1[[#This Row],[Rank]]&gt;32,0,IF(M104=0,VLOOKUP(C104,'Ranking Values'!A:C,2,FALSE),VLOOKUP(C104,'Ranking Values'!A:C,3,FALSE))))</f>
        <v>5</v>
      </c>
    </row>
    <row r="105" spans="1:14" x14ac:dyDescent="0.35">
      <c r="A105" s="5" t="s">
        <v>369</v>
      </c>
      <c r="B105" s="5" t="s">
        <v>370</v>
      </c>
      <c r="C105" s="5">
        <v>7</v>
      </c>
      <c r="D105" s="7">
        <v>42876</v>
      </c>
      <c r="E105" s="20" t="s">
        <v>479</v>
      </c>
      <c r="F105" s="5" t="s">
        <v>331</v>
      </c>
      <c r="G105" s="5" t="s">
        <v>314</v>
      </c>
      <c r="H105" s="8">
        <f>VLOOKUP(Table1[[#This Row],[LastName]]&amp;"."&amp;Table1[[#This Row],[FirstName]],Fencers!C:I,2,FALSE)</f>
        <v>38236</v>
      </c>
      <c r="I105" s="5" t="str">
        <f>VLOOKUP(Table1[[#This Row],[LastName]]&amp;"."&amp;Table1[[#This Row],[FirstName]],Fencers!C:I,7,FALSE)</f>
        <v>Mens</v>
      </c>
      <c r="J105" s="8" t="str">
        <f>VLOOKUP(Table1[[#This Row],[LastName]]&amp;"."&amp;Table1[[#This Row],[FirstName]],Fencers!C:H,5,FALSE)</f>
        <v>AHFC</v>
      </c>
      <c r="K105" s="8" t="str">
        <f>VLOOKUP(Table1[[#This Row],[LastName]]&amp;"."&amp;Table1[[#This Row],[FirstName]],Fencers!C:I,6,FALSE)</f>
        <v>AUS</v>
      </c>
      <c r="L105" s="6">
        <f>VLOOKUP(Table1[[#This Row],[LastName]]&amp;"."&amp;Table1[[#This Row],[FirstName]],Fencers!C:H,3,FALSE)</f>
        <v>13</v>
      </c>
      <c r="M105" s="6">
        <v>0</v>
      </c>
      <c r="N105" s="5">
        <f>IF(Table1[[#This Row],[Rank]]="Cancelled",1,IF(Table1[[#This Row],[Rank]]&gt;32,0,IF(M105=0,VLOOKUP(C105,'Ranking Values'!A:C,2,FALSE),VLOOKUP(C105,'Ranking Values'!A:C,3,FALSE))))</f>
        <v>4</v>
      </c>
    </row>
    <row r="106" spans="1:14" x14ac:dyDescent="0.35">
      <c r="A106" s="5" t="s">
        <v>278</v>
      </c>
      <c r="B106" s="5" t="s">
        <v>252</v>
      </c>
      <c r="C106" s="5">
        <v>8</v>
      </c>
      <c r="D106" s="7">
        <v>42876</v>
      </c>
      <c r="E106" s="20" t="s">
        <v>479</v>
      </c>
      <c r="F106" s="5" t="s">
        <v>331</v>
      </c>
      <c r="G106" s="5" t="s">
        <v>314</v>
      </c>
      <c r="H106" s="8">
        <f>VLOOKUP(Table1[[#This Row],[LastName]]&amp;"."&amp;Table1[[#This Row],[FirstName]],Fencers!C:I,2,FALSE)</f>
        <v>38810</v>
      </c>
      <c r="I106" s="5" t="str">
        <f>VLOOKUP(Table1[[#This Row],[LastName]]&amp;"."&amp;Table1[[#This Row],[FirstName]],Fencers!C:I,7,FALSE)</f>
        <v>Mens</v>
      </c>
      <c r="J106" s="8" t="str">
        <f>VLOOKUP(Table1[[#This Row],[LastName]]&amp;"."&amp;Table1[[#This Row],[FirstName]],Fencers!C:H,5,FALSE)</f>
        <v>ASC</v>
      </c>
      <c r="K106" s="8" t="str">
        <f>VLOOKUP(Table1[[#This Row],[LastName]]&amp;"."&amp;Table1[[#This Row],[FirstName]],Fencers!C:I,6,FALSE)</f>
        <v>AUS</v>
      </c>
      <c r="L106" s="6">
        <f>VLOOKUP(Table1[[#This Row],[LastName]]&amp;"."&amp;Table1[[#This Row],[FirstName]],Fencers!C:H,3,FALSE)</f>
        <v>11</v>
      </c>
      <c r="M106" s="6">
        <v>0</v>
      </c>
      <c r="N106" s="5">
        <f>IF(Table1[[#This Row],[Rank]]="Cancelled",1,IF(Table1[[#This Row],[Rank]]&gt;32,0,IF(M106=0,VLOOKUP(C106,'Ranking Values'!A:C,2,FALSE),VLOOKUP(C106,'Ranking Values'!A:C,3,FALSE))))</f>
        <v>3</v>
      </c>
    </row>
    <row r="107" spans="1:14" x14ac:dyDescent="0.35">
      <c r="A107" s="5" t="s">
        <v>251</v>
      </c>
      <c r="B107" s="5" t="s">
        <v>15</v>
      </c>
      <c r="C107" s="5">
        <v>9</v>
      </c>
      <c r="D107" s="7">
        <v>42876</v>
      </c>
      <c r="E107" s="20" t="s">
        <v>479</v>
      </c>
      <c r="F107" s="5" t="s">
        <v>331</v>
      </c>
      <c r="G107" s="5" t="s">
        <v>314</v>
      </c>
      <c r="H107" s="8">
        <f>VLOOKUP(Table1[[#This Row],[LastName]]&amp;"."&amp;Table1[[#This Row],[FirstName]],Fencers!C:I,2,FALSE)</f>
        <v>38516</v>
      </c>
      <c r="I107" s="5" t="str">
        <f>VLOOKUP(Table1[[#This Row],[LastName]]&amp;"."&amp;Table1[[#This Row],[FirstName]],Fencers!C:I,7,FALSE)</f>
        <v>Mens</v>
      </c>
      <c r="J107" s="8" t="str">
        <f>VLOOKUP(Table1[[#This Row],[LastName]]&amp;"."&amp;Table1[[#This Row],[FirstName]],Fencers!C:H,5,FALSE)</f>
        <v>AHFC</v>
      </c>
      <c r="K107" s="8" t="str">
        <f>VLOOKUP(Table1[[#This Row],[LastName]]&amp;"."&amp;Table1[[#This Row],[FirstName]],Fencers!C:I,6,FALSE)</f>
        <v>AUS</v>
      </c>
      <c r="L107" s="6">
        <f>VLOOKUP(Table1[[#This Row],[LastName]]&amp;"."&amp;Table1[[#This Row],[FirstName]],Fencers!C:H,3,FALSE)</f>
        <v>12</v>
      </c>
      <c r="M107" s="6">
        <v>0</v>
      </c>
      <c r="N107" s="5">
        <f>IF(Table1[[#This Row],[Rank]]="Cancelled",1,IF(Table1[[#This Row],[Rank]]&gt;32,0,IF(M107=0,VLOOKUP(C107,'Ranking Values'!A:C,2,FALSE),VLOOKUP(C107,'Ranking Values'!A:C,3,FALSE))))</f>
        <v>2</v>
      </c>
    </row>
    <row r="108" spans="1:14" x14ac:dyDescent="0.35">
      <c r="A108" s="5" t="s">
        <v>247</v>
      </c>
      <c r="B108" s="5" t="s">
        <v>144</v>
      </c>
      <c r="C108" s="5">
        <v>10</v>
      </c>
      <c r="D108" s="7">
        <v>42876</v>
      </c>
      <c r="E108" s="20" t="s">
        <v>479</v>
      </c>
      <c r="F108" s="5" t="s">
        <v>331</v>
      </c>
      <c r="G108" s="5" t="s">
        <v>314</v>
      </c>
      <c r="H108" s="8">
        <f>VLOOKUP(Table1[[#This Row],[LastName]]&amp;"."&amp;Table1[[#This Row],[FirstName]],Fencers!C:I,2,FALSE)</f>
        <v>38180</v>
      </c>
      <c r="I108" s="5" t="str">
        <f>VLOOKUP(Table1[[#This Row],[LastName]]&amp;"."&amp;Table1[[#This Row],[FirstName]],Fencers!C:I,7,FALSE)</f>
        <v>Mens</v>
      </c>
      <c r="J108" s="8" t="str">
        <f>VLOOKUP(Table1[[#This Row],[LastName]]&amp;"."&amp;Table1[[#This Row],[FirstName]],Fencers!C:H,5,FALSE)</f>
        <v>TPFC</v>
      </c>
      <c r="K108" s="8" t="str">
        <f>VLOOKUP(Table1[[#This Row],[LastName]]&amp;"."&amp;Table1[[#This Row],[FirstName]],Fencers!C:I,6,FALSE)</f>
        <v>AUS</v>
      </c>
      <c r="L108" s="6">
        <f>VLOOKUP(Table1[[#This Row],[LastName]]&amp;"."&amp;Table1[[#This Row],[FirstName]],Fencers!C:H,3,FALSE)</f>
        <v>13</v>
      </c>
      <c r="M108" s="6">
        <v>0</v>
      </c>
      <c r="N108" s="5">
        <f>IF(Table1[[#This Row],[Rank]]="Cancelled",1,IF(Table1[[#This Row],[Rank]]&gt;32,0,IF(M108=0,VLOOKUP(C108,'Ranking Values'!A:C,2,FALSE),VLOOKUP(C108,'Ranking Values'!A:C,3,FALSE))))</f>
        <v>2</v>
      </c>
    </row>
    <row r="109" spans="1:14" x14ac:dyDescent="0.35">
      <c r="A109" s="5" t="s">
        <v>230</v>
      </c>
      <c r="B109" s="5" t="s">
        <v>385</v>
      </c>
      <c r="C109" s="5">
        <v>1</v>
      </c>
      <c r="D109" s="7">
        <v>42876</v>
      </c>
      <c r="E109" s="20" t="s">
        <v>479</v>
      </c>
      <c r="F109" s="5" t="s">
        <v>331</v>
      </c>
      <c r="G109" s="5" t="s">
        <v>314</v>
      </c>
      <c r="H109" s="8">
        <f>VLOOKUP(Table1[[#This Row],[LastName]]&amp;"."&amp;Table1[[#This Row],[FirstName]],Fencers!C:I,2,FALSE)</f>
        <v>38416</v>
      </c>
      <c r="I109" s="5" t="str">
        <f>VLOOKUP(Table1[[#This Row],[LastName]]&amp;"."&amp;Table1[[#This Row],[FirstName]],Fencers!C:I,7,FALSE)</f>
        <v>Womens</v>
      </c>
      <c r="J109" s="8" t="str">
        <f>VLOOKUP(Table1[[#This Row],[LastName]]&amp;"."&amp;Table1[[#This Row],[FirstName]],Fencers!C:H,5,FALSE)</f>
        <v>ASC</v>
      </c>
      <c r="K109" s="8" t="str">
        <f>VLOOKUP(Table1[[#This Row],[LastName]]&amp;"."&amp;Table1[[#This Row],[FirstName]],Fencers!C:I,6,FALSE)</f>
        <v>AUS</v>
      </c>
      <c r="L109" s="6">
        <f>VLOOKUP(Table1[[#This Row],[LastName]]&amp;"."&amp;Table1[[#This Row],[FirstName]],Fencers!C:H,3,FALSE)</f>
        <v>12</v>
      </c>
      <c r="M109" s="6">
        <v>0</v>
      </c>
      <c r="N109" s="5">
        <f>IF(Table1[[#This Row],[Rank]]="Cancelled",1,IF(Table1[[#This Row],[Rank]]&gt;32,0,IF(M109=0,VLOOKUP(C109,'Ranking Values'!A:C,2,FALSE),VLOOKUP(C109,'Ranking Values'!A:C,3,FALSE))))</f>
        <v>10</v>
      </c>
    </row>
    <row r="110" spans="1:14" x14ac:dyDescent="0.35">
      <c r="A110" s="5" t="s">
        <v>125</v>
      </c>
      <c r="B110" s="5" t="s">
        <v>126</v>
      </c>
      <c r="C110" s="5">
        <v>1</v>
      </c>
      <c r="D110" s="7">
        <v>42883</v>
      </c>
      <c r="E110" s="20" t="s">
        <v>474</v>
      </c>
      <c r="F110" s="5" t="s">
        <v>461</v>
      </c>
      <c r="G110" s="5" t="s">
        <v>19</v>
      </c>
      <c r="H110" s="8">
        <f>VLOOKUP(Table1[[#This Row],[LastName]]&amp;"."&amp;Table1[[#This Row],[FirstName]],Fencers!C:I,2,FALSE)</f>
        <v>31399</v>
      </c>
      <c r="I110" s="5" t="str">
        <f>VLOOKUP(Table1[[#This Row],[LastName]]&amp;"."&amp;Table1[[#This Row],[FirstName]],Fencers!C:I,7,FALSE)</f>
        <v>Mens</v>
      </c>
      <c r="J110" s="8" t="str">
        <f>VLOOKUP(Table1[[#This Row],[LastName]]&amp;"."&amp;Table1[[#This Row],[FirstName]],Fencers!C:H,5,FALSE)</f>
        <v>ASC</v>
      </c>
      <c r="K110" s="8" t="str">
        <f>VLOOKUP(Table1[[#This Row],[LastName]]&amp;"."&amp;Table1[[#This Row],[FirstName]],Fencers!C:I,6,FALSE)</f>
        <v>AUS</v>
      </c>
      <c r="L110" s="6">
        <f>VLOOKUP(Table1[[#This Row],[LastName]]&amp;"."&amp;Table1[[#This Row],[FirstName]],Fencers!C:H,3,FALSE)</f>
        <v>32</v>
      </c>
      <c r="M110" s="6">
        <v>1</v>
      </c>
      <c r="N110" s="5">
        <f>IF(Table1[[#This Row],[Rank]]="Cancelled",1,IF(Table1[[#This Row],[Rank]]&gt;32,0,IF(M110=0,VLOOKUP(C110,'Ranking Values'!A:C,2,FALSE),VLOOKUP(C110,'Ranking Values'!A:C,3,FALSE))))</f>
        <v>12</v>
      </c>
    </row>
    <row r="111" spans="1:14" x14ac:dyDescent="0.35">
      <c r="A111" s="5" t="s">
        <v>371</v>
      </c>
      <c r="B111" s="5" t="s">
        <v>372</v>
      </c>
      <c r="C111" s="5">
        <v>2</v>
      </c>
      <c r="D111" s="7">
        <v>42883</v>
      </c>
      <c r="E111" s="20" t="s">
        <v>474</v>
      </c>
      <c r="F111" s="5" t="s">
        <v>461</v>
      </c>
      <c r="G111" s="5" t="s">
        <v>19</v>
      </c>
      <c r="H111" s="8">
        <f>VLOOKUP(Table1[[#This Row],[LastName]]&amp;"."&amp;Table1[[#This Row],[FirstName]],Fencers!C:I,2,FALSE)</f>
        <v>26553</v>
      </c>
      <c r="I111" s="5" t="str">
        <f>VLOOKUP(Table1[[#This Row],[LastName]]&amp;"."&amp;Table1[[#This Row],[FirstName]],Fencers!C:I,7,FALSE)</f>
        <v>Mens</v>
      </c>
      <c r="J111" s="8" t="str">
        <f>VLOOKUP(Table1[[#This Row],[LastName]]&amp;"."&amp;Table1[[#This Row],[FirstName]],Fencers!C:H,5,FALSE)</f>
        <v>ASC</v>
      </c>
      <c r="K111" s="8" t="str">
        <f>VLOOKUP(Table1[[#This Row],[LastName]]&amp;"."&amp;Table1[[#This Row],[FirstName]],Fencers!C:I,6,FALSE)</f>
        <v>AUS</v>
      </c>
      <c r="L111" s="6">
        <f>VLOOKUP(Table1[[#This Row],[LastName]]&amp;"."&amp;Table1[[#This Row],[FirstName]],Fencers!C:H,3,FALSE)</f>
        <v>45</v>
      </c>
      <c r="M111" s="6">
        <v>1</v>
      </c>
      <c r="N111" s="5">
        <f>IF(Table1[[#This Row],[Rank]]="Cancelled",1,IF(Table1[[#This Row],[Rank]]&gt;32,0,IF(M111=0,VLOOKUP(C111,'Ranking Values'!A:C,2,FALSE),VLOOKUP(C111,'Ranking Values'!A:C,3,FALSE))))</f>
        <v>11</v>
      </c>
    </row>
    <row r="112" spans="1:14" x14ac:dyDescent="0.35">
      <c r="A112" s="5" t="s">
        <v>178</v>
      </c>
      <c r="B112" s="5" t="s">
        <v>144</v>
      </c>
      <c r="C112" s="5">
        <v>3</v>
      </c>
      <c r="D112" s="7">
        <v>42883</v>
      </c>
      <c r="E112" s="20" t="s">
        <v>474</v>
      </c>
      <c r="F112" s="5" t="s">
        <v>461</v>
      </c>
      <c r="G112" s="5" t="s">
        <v>19</v>
      </c>
      <c r="H112" s="8">
        <f>VLOOKUP(Table1[[#This Row],[LastName]]&amp;"."&amp;Table1[[#This Row],[FirstName]],Fencers!C:I,2,FALSE)</f>
        <v>36344</v>
      </c>
      <c r="I112" s="5" t="str">
        <f>VLOOKUP(Table1[[#This Row],[LastName]]&amp;"."&amp;Table1[[#This Row],[FirstName]],Fencers!C:I,7,FALSE)</f>
        <v>Mens</v>
      </c>
      <c r="J112" s="8" t="str">
        <f>VLOOKUP(Table1[[#This Row],[LastName]]&amp;"."&amp;Table1[[#This Row],[FirstName]],Fencers!C:H,5,FALSE)</f>
        <v>ASC</v>
      </c>
      <c r="K112" s="8" t="str">
        <f>VLOOKUP(Table1[[#This Row],[LastName]]&amp;"."&amp;Table1[[#This Row],[FirstName]],Fencers!C:I,6,FALSE)</f>
        <v>AUS</v>
      </c>
      <c r="L112" s="6">
        <f>VLOOKUP(Table1[[#This Row],[LastName]]&amp;"."&amp;Table1[[#This Row],[FirstName]],Fencers!C:H,3,FALSE)</f>
        <v>18</v>
      </c>
      <c r="M112" s="6">
        <v>1</v>
      </c>
      <c r="N112" s="5">
        <f>IF(Table1[[#This Row],[Rank]]="Cancelled",1,IF(Table1[[#This Row],[Rank]]&gt;32,0,IF(M112=0,VLOOKUP(C112,'Ranking Values'!A:C,2,FALSE),VLOOKUP(C112,'Ranking Values'!A:C,3,FALSE))))</f>
        <v>10</v>
      </c>
    </row>
    <row r="113" spans="1:14" x14ac:dyDescent="0.35">
      <c r="A113" s="5" t="s">
        <v>100</v>
      </c>
      <c r="B113" s="5" t="s">
        <v>101</v>
      </c>
      <c r="C113" s="5">
        <v>3</v>
      </c>
      <c r="D113" s="7">
        <v>42883</v>
      </c>
      <c r="E113" s="20" t="s">
        <v>474</v>
      </c>
      <c r="F113" s="5" t="s">
        <v>461</v>
      </c>
      <c r="G113" s="5" t="s">
        <v>19</v>
      </c>
      <c r="H113" s="8">
        <f>VLOOKUP(Table1[[#This Row],[LastName]]&amp;"."&amp;Table1[[#This Row],[FirstName]],Fencers!C:I,2,FALSE)</f>
        <v>26818</v>
      </c>
      <c r="I113" s="5" t="str">
        <f>VLOOKUP(Table1[[#This Row],[LastName]]&amp;"."&amp;Table1[[#This Row],[FirstName]],Fencers!C:I,7,FALSE)</f>
        <v>Mens</v>
      </c>
      <c r="J113" s="8" t="str">
        <f>VLOOKUP(Table1[[#This Row],[LastName]]&amp;"."&amp;Table1[[#This Row],[FirstName]],Fencers!C:H,5,FALSE)</f>
        <v>CSFC</v>
      </c>
      <c r="K113" s="8" t="str">
        <f>VLOOKUP(Table1[[#This Row],[LastName]]&amp;"."&amp;Table1[[#This Row],[FirstName]],Fencers!C:I,6,FALSE)</f>
        <v>AUS</v>
      </c>
      <c r="L113" s="6">
        <f>VLOOKUP(Table1[[#This Row],[LastName]]&amp;"."&amp;Table1[[#This Row],[FirstName]],Fencers!C:H,3,FALSE)</f>
        <v>44</v>
      </c>
      <c r="M113" s="6">
        <v>1</v>
      </c>
      <c r="N113" s="5">
        <f>IF(Table1[[#This Row],[Rank]]="Cancelled",1,IF(Table1[[#This Row],[Rank]]&gt;32,0,IF(M113=0,VLOOKUP(C113,'Ranking Values'!A:C,2,FALSE),VLOOKUP(C113,'Ranking Values'!A:C,3,FALSE))))</f>
        <v>10</v>
      </c>
    </row>
    <row r="114" spans="1:14" x14ac:dyDescent="0.35">
      <c r="A114" s="5" t="s">
        <v>107</v>
      </c>
      <c r="B114" s="5" t="s">
        <v>108</v>
      </c>
      <c r="C114" s="5">
        <v>5</v>
      </c>
      <c r="D114" s="7">
        <v>42883</v>
      </c>
      <c r="E114" s="20" t="s">
        <v>474</v>
      </c>
      <c r="F114" s="5" t="s">
        <v>461</v>
      </c>
      <c r="G114" s="5" t="s">
        <v>19</v>
      </c>
      <c r="H114" s="8">
        <f>VLOOKUP(Table1[[#This Row],[LastName]]&amp;"."&amp;Table1[[#This Row],[FirstName]],Fencers!C:I,2,FALSE)</f>
        <v>28067</v>
      </c>
      <c r="I114" s="5" t="str">
        <f>VLOOKUP(Table1[[#This Row],[LastName]]&amp;"."&amp;Table1[[#This Row],[FirstName]],Fencers!C:I,7,FALSE)</f>
        <v>Mens</v>
      </c>
      <c r="J114" s="8" t="str">
        <f>VLOOKUP(Table1[[#This Row],[LastName]]&amp;"."&amp;Table1[[#This Row],[FirstName]],Fencers!C:H,5,FALSE)</f>
        <v>AHFC</v>
      </c>
      <c r="K114" s="8" t="str">
        <f>VLOOKUP(Table1[[#This Row],[LastName]]&amp;"."&amp;Table1[[#This Row],[FirstName]],Fencers!C:I,6,FALSE)</f>
        <v>AUS</v>
      </c>
      <c r="L114" s="6">
        <f>VLOOKUP(Table1[[#This Row],[LastName]]&amp;"."&amp;Table1[[#This Row],[FirstName]],Fencers!C:H,3,FALSE)</f>
        <v>41</v>
      </c>
      <c r="M114" s="6">
        <v>1</v>
      </c>
      <c r="N114" s="5">
        <f>IF(Table1[[#This Row],[Rank]]="Cancelled",1,IF(Table1[[#This Row],[Rank]]&gt;32,0,IF(M114=0,VLOOKUP(C114,'Ranking Values'!A:C,2,FALSE),VLOOKUP(C114,'Ranking Values'!A:C,3,FALSE))))</f>
        <v>8</v>
      </c>
    </row>
    <row r="115" spans="1:14" x14ac:dyDescent="0.35">
      <c r="A115" s="5" t="s">
        <v>129</v>
      </c>
      <c r="B115" s="5" t="s">
        <v>130</v>
      </c>
      <c r="C115" s="5">
        <v>6</v>
      </c>
      <c r="D115" s="7">
        <v>42883</v>
      </c>
      <c r="E115" s="20" t="s">
        <v>474</v>
      </c>
      <c r="F115" s="5" t="s">
        <v>461</v>
      </c>
      <c r="G115" s="5" t="s">
        <v>19</v>
      </c>
      <c r="H115" s="8">
        <f>VLOOKUP(Table1[[#This Row],[LastName]]&amp;"."&amp;Table1[[#This Row],[FirstName]],Fencers!C:I,2,FALSE)</f>
        <v>31780</v>
      </c>
      <c r="I115" s="5" t="str">
        <f>VLOOKUP(Table1[[#This Row],[LastName]]&amp;"."&amp;Table1[[#This Row],[FirstName]],Fencers!C:I,7,FALSE)</f>
        <v>Mens</v>
      </c>
      <c r="J115" s="8" t="str">
        <f>VLOOKUP(Table1[[#This Row],[LastName]]&amp;"."&amp;Table1[[#This Row],[FirstName]],Fencers!C:H,5,FALSE)</f>
        <v>ASC</v>
      </c>
      <c r="K115" s="8" t="str">
        <f>VLOOKUP(Table1[[#This Row],[LastName]]&amp;"."&amp;Table1[[#This Row],[FirstName]],Fencers!C:I,6,FALSE)</f>
        <v>AUS</v>
      </c>
      <c r="L115" s="6">
        <f>VLOOKUP(Table1[[#This Row],[LastName]]&amp;"."&amp;Table1[[#This Row],[FirstName]],Fencers!C:H,3,FALSE)</f>
        <v>31</v>
      </c>
      <c r="M115" s="6">
        <v>1</v>
      </c>
      <c r="N115" s="5">
        <f>IF(Table1[[#This Row],[Rank]]="Cancelled",1,IF(Table1[[#This Row],[Rank]]&gt;32,0,IF(M115=0,VLOOKUP(C115,'Ranking Values'!A:C,2,FALSE),VLOOKUP(C115,'Ranking Values'!A:C,3,FALSE))))</f>
        <v>7</v>
      </c>
    </row>
    <row r="116" spans="1:14" x14ac:dyDescent="0.35">
      <c r="A116" s="5" t="s">
        <v>188</v>
      </c>
      <c r="B116" s="5" t="s">
        <v>189</v>
      </c>
      <c r="C116" s="5">
        <v>7</v>
      </c>
      <c r="D116" s="7">
        <v>42883</v>
      </c>
      <c r="E116" s="20" t="s">
        <v>474</v>
      </c>
      <c r="F116" s="5" t="s">
        <v>461</v>
      </c>
      <c r="G116" s="5" t="s">
        <v>19</v>
      </c>
      <c r="H116" s="8">
        <f>VLOOKUP(Table1[[#This Row],[LastName]]&amp;"."&amp;Table1[[#This Row],[FirstName]],Fencers!C:I,2,FALSE)</f>
        <v>36639</v>
      </c>
      <c r="I116" s="5" t="str">
        <f>VLOOKUP(Table1[[#This Row],[LastName]]&amp;"."&amp;Table1[[#This Row],[FirstName]],Fencers!C:I,7,FALSE)</f>
        <v>Mens</v>
      </c>
      <c r="J116" s="8" t="str">
        <f>VLOOKUP(Table1[[#This Row],[LastName]]&amp;"."&amp;Table1[[#This Row],[FirstName]],Fencers!C:H,5,FALSE)</f>
        <v>ASC</v>
      </c>
      <c r="K116" s="8" t="str">
        <f>VLOOKUP(Table1[[#This Row],[LastName]]&amp;"."&amp;Table1[[#This Row],[FirstName]],Fencers!C:I,6,FALSE)</f>
        <v>AUS</v>
      </c>
      <c r="L116" s="6">
        <f>VLOOKUP(Table1[[#This Row],[LastName]]&amp;"."&amp;Table1[[#This Row],[FirstName]],Fencers!C:H,3,FALSE)</f>
        <v>17</v>
      </c>
      <c r="M116" s="6">
        <v>1</v>
      </c>
      <c r="N116" s="5">
        <f>IF(Table1[[#This Row],[Rank]]="Cancelled",1,IF(Table1[[#This Row],[Rank]]&gt;32,0,IF(M116=0,VLOOKUP(C116,'Ranking Values'!A:C,2,FALSE),VLOOKUP(C116,'Ranking Values'!A:C,3,FALSE))))</f>
        <v>6</v>
      </c>
    </row>
    <row r="117" spans="1:14" x14ac:dyDescent="0.35">
      <c r="A117" s="5" t="s">
        <v>36</v>
      </c>
      <c r="B117" s="5" t="s">
        <v>313</v>
      </c>
      <c r="C117" s="5">
        <v>8</v>
      </c>
      <c r="D117" s="7">
        <v>42883</v>
      </c>
      <c r="E117" s="20" t="s">
        <v>474</v>
      </c>
      <c r="F117" s="5" t="s">
        <v>461</v>
      </c>
      <c r="G117" s="5" t="s">
        <v>19</v>
      </c>
      <c r="H117" s="8">
        <f>VLOOKUP(Table1[[#This Row],[LastName]]&amp;"."&amp;Table1[[#This Row],[FirstName]],Fencers!C:I,2,FALSE)</f>
        <v>34512</v>
      </c>
      <c r="I117" s="5" t="str">
        <f>VLOOKUP(Table1[[#This Row],[LastName]]&amp;"."&amp;Table1[[#This Row],[FirstName]],Fencers!C:I,7,FALSE)</f>
        <v>Mens</v>
      </c>
      <c r="J117" s="8" t="str">
        <f>VLOOKUP(Table1[[#This Row],[LastName]]&amp;"."&amp;Table1[[#This Row],[FirstName]],Fencers!C:H,5,FALSE)</f>
        <v>IND</v>
      </c>
      <c r="K117" s="8" t="str">
        <f>VLOOKUP(Table1[[#This Row],[LastName]]&amp;"."&amp;Table1[[#This Row],[FirstName]],Fencers!C:I,6,FALSE)</f>
        <v>HKG</v>
      </c>
      <c r="L117" s="6">
        <f>VLOOKUP(Table1[[#This Row],[LastName]]&amp;"."&amp;Table1[[#This Row],[FirstName]],Fencers!C:H,3,FALSE)</f>
        <v>23</v>
      </c>
      <c r="M117" s="6">
        <v>1</v>
      </c>
      <c r="N117" s="5">
        <f>IF(Table1[[#This Row],[Rank]]="Cancelled",1,IF(Table1[[#This Row],[Rank]]&gt;32,0,IF(M117=0,VLOOKUP(C117,'Ranking Values'!A:C,2,FALSE),VLOOKUP(C117,'Ranking Values'!A:C,3,FALSE))))</f>
        <v>5</v>
      </c>
    </row>
    <row r="118" spans="1:14" x14ac:dyDescent="0.35">
      <c r="A118" s="5" t="s">
        <v>48</v>
      </c>
      <c r="B118" s="5" t="s">
        <v>49</v>
      </c>
      <c r="C118" s="5">
        <v>9</v>
      </c>
      <c r="D118" s="7">
        <v>42883</v>
      </c>
      <c r="E118" s="20" t="s">
        <v>474</v>
      </c>
      <c r="F118" s="5" t="s">
        <v>461</v>
      </c>
      <c r="G118" s="5" t="s">
        <v>19</v>
      </c>
      <c r="H118" s="8">
        <f>VLOOKUP(Table1[[#This Row],[LastName]]&amp;"."&amp;Table1[[#This Row],[FirstName]],Fencers!C:I,2,FALSE)</f>
        <v>19555</v>
      </c>
      <c r="I118" s="5" t="str">
        <f>VLOOKUP(Table1[[#This Row],[LastName]]&amp;"."&amp;Table1[[#This Row],[FirstName]],Fencers!C:I,7,FALSE)</f>
        <v>Mens</v>
      </c>
      <c r="J118" s="8" t="str">
        <f>VLOOKUP(Table1[[#This Row],[LastName]]&amp;"."&amp;Table1[[#This Row],[FirstName]],Fencers!C:H,5,FALSE)</f>
        <v>ASC</v>
      </c>
      <c r="K118" s="8" t="str">
        <f>VLOOKUP(Table1[[#This Row],[LastName]]&amp;"."&amp;Table1[[#This Row],[FirstName]],Fencers!C:I,6,FALSE)</f>
        <v>AUS</v>
      </c>
      <c r="L118" s="6">
        <f>VLOOKUP(Table1[[#This Row],[LastName]]&amp;"."&amp;Table1[[#This Row],[FirstName]],Fencers!C:H,3,FALSE)</f>
        <v>64</v>
      </c>
      <c r="M118" s="6">
        <v>1</v>
      </c>
      <c r="N118" s="5">
        <f>IF(Table1[[#This Row],[Rank]]="Cancelled",1,IF(Table1[[#This Row],[Rank]]&gt;32,0,IF(M118=0,VLOOKUP(C118,'Ranking Values'!A:C,2,FALSE),VLOOKUP(C118,'Ranking Values'!A:C,3,FALSE))))</f>
        <v>4</v>
      </c>
    </row>
    <row r="119" spans="1:14" x14ac:dyDescent="0.35">
      <c r="A119" s="5" t="s">
        <v>95</v>
      </c>
      <c r="B119" s="5" t="s">
        <v>96</v>
      </c>
      <c r="C119" s="5">
        <v>9</v>
      </c>
      <c r="D119" s="7">
        <v>42883</v>
      </c>
      <c r="E119" s="20" t="s">
        <v>474</v>
      </c>
      <c r="F119" s="5" t="s">
        <v>461</v>
      </c>
      <c r="G119" s="5" t="s">
        <v>19</v>
      </c>
      <c r="H119" s="8">
        <f>VLOOKUP(Table1[[#This Row],[LastName]]&amp;"."&amp;Table1[[#This Row],[FirstName]],Fencers!C:I,2,FALSE)</f>
        <v>26410</v>
      </c>
      <c r="I119" s="5" t="str">
        <f>VLOOKUP(Table1[[#This Row],[LastName]]&amp;"."&amp;Table1[[#This Row],[FirstName]],Fencers!C:I,7,FALSE)</f>
        <v>Mens</v>
      </c>
      <c r="J119" s="8" t="str">
        <f>VLOOKUP(Table1[[#This Row],[LastName]]&amp;"."&amp;Table1[[#This Row],[FirstName]],Fencers!C:H,5,FALSE)</f>
        <v>ASC</v>
      </c>
      <c r="K119" s="8" t="str">
        <f>VLOOKUP(Table1[[#This Row],[LastName]]&amp;"."&amp;Table1[[#This Row],[FirstName]],Fencers!C:I,6,FALSE)</f>
        <v>AUS</v>
      </c>
      <c r="L119" s="6">
        <f>VLOOKUP(Table1[[#This Row],[LastName]]&amp;"."&amp;Table1[[#This Row],[FirstName]],Fencers!C:H,3,FALSE)</f>
        <v>45</v>
      </c>
      <c r="M119" s="6">
        <v>1</v>
      </c>
      <c r="N119" s="5">
        <f>IF(Table1[[#This Row],[Rank]]="Cancelled",1,IF(Table1[[#This Row],[Rank]]&gt;32,0,IF(M119=0,VLOOKUP(C119,'Ranking Values'!A:C,2,FALSE),VLOOKUP(C119,'Ranking Values'!A:C,3,FALSE))))</f>
        <v>4</v>
      </c>
    </row>
    <row r="120" spans="1:14" x14ac:dyDescent="0.35">
      <c r="A120" s="5" t="s">
        <v>214</v>
      </c>
      <c r="B120" s="5" t="s">
        <v>153</v>
      </c>
      <c r="C120" s="5">
        <v>11</v>
      </c>
      <c r="D120" s="7">
        <v>42883</v>
      </c>
      <c r="E120" s="20" t="s">
        <v>474</v>
      </c>
      <c r="F120" s="5" t="s">
        <v>461</v>
      </c>
      <c r="G120" s="5" t="s">
        <v>19</v>
      </c>
      <c r="H120" s="8">
        <f>VLOOKUP(Table1[[#This Row],[LastName]]&amp;"."&amp;Table1[[#This Row],[FirstName]],Fencers!C:I,2,FALSE)</f>
        <v>37332</v>
      </c>
      <c r="I120" s="5" t="str">
        <f>VLOOKUP(Table1[[#This Row],[LastName]]&amp;"."&amp;Table1[[#This Row],[FirstName]],Fencers!C:I,7,FALSE)</f>
        <v>Mens</v>
      </c>
      <c r="J120" s="8" t="str">
        <f>VLOOKUP(Table1[[#This Row],[LastName]]&amp;"."&amp;Table1[[#This Row],[FirstName]],Fencers!C:H,5,FALSE)</f>
        <v>AHFC</v>
      </c>
      <c r="K120" s="8" t="str">
        <f>VLOOKUP(Table1[[#This Row],[LastName]]&amp;"."&amp;Table1[[#This Row],[FirstName]],Fencers!C:I,6,FALSE)</f>
        <v>AUS</v>
      </c>
      <c r="L120" s="6">
        <f>VLOOKUP(Table1[[#This Row],[LastName]]&amp;"."&amp;Table1[[#This Row],[FirstName]],Fencers!C:H,3,FALSE)</f>
        <v>15</v>
      </c>
      <c r="M120" s="6">
        <v>1</v>
      </c>
      <c r="N120" s="5">
        <f>IF(Table1[[#This Row],[Rank]]="Cancelled",1,IF(Table1[[#This Row],[Rank]]&gt;32,0,IF(M120=0,VLOOKUP(C120,'Ranking Values'!A:C,2,FALSE),VLOOKUP(C120,'Ranking Values'!A:C,3,FALSE))))</f>
        <v>4</v>
      </c>
    </row>
    <row r="121" spans="1:14" x14ac:dyDescent="0.35">
      <c r="A121" s="5" t="s">
        <v>226</v>
      </c>
      <c r="B121" s="5" t="s">
        <v>228</v>
      </c>
      <c r="C121" s="5">
        <v>12</v>
      </c>
      <c r="D121" s="7">
        <v>42883</v>
      </c>
      <c r="E121" s="20" t="s">
        <v>474</v>
      </c>
      <c r="F121" s="5" t="s">
        <v>461</v>
      </c>
      <c r="G121" s="5" t="s">
        <v>19</v>
      </c>
      <c r="H121" s="8">
        <f>VLOOKUP(Table1[[#This Row],[LastName]]&amp;"."&amp;Table1[[#This Row],[FirstName]],Fencers!C:I,2,FALSE)</f>
        <v>37556</v>
      </c>
      <c r="I121" s="5" t="str">
        <f>VLOOKUP(Table1[[#This Row],[LastName]]&amp;"."&amp;Table1[[#This Row],[FirstName]],Fencers!C:I,7,FALSE)</f>
        <v>Mens</v>
      </c>
      <c r="J121" s="8" t="str">
        <f>VLOOKUP(Table1[[#This Row],[LastName]]&amp;"."&amp;Table1[[#This Row],[FirstName]],Fencers!C:H,5,FALSE)</f>
        <v>ASC</v>
      </c>
      <c r="K121" s="8" t="str">
        <f>VLOOKUP(Table1[[#This Row],[LastName]]&amp;"."&amp;Table1[[#This Row],[FirstName]],Fencers!C:I,6,FALSE)</f>
        <v>AUS</v>
      </c>
      <c r="L121" s="6">
        <f>VLOOKUP(Table1[[#This Row],[LastName]]&amp;"."&amp;Table1[[#This Row],[FirstName]],Fencers!C:H,3,FALSE)</f>
        <v>15</v>
      </c>
      <c r="M121" s="6">
        <v>1</v>
      </c>
      <c r="N121" s="5">
        <f>IF(Table1[[#This Row],[Rank]]="Cancelled",1,IF(Table1[[#This Row],[Rank]]&gt;32,0,IF(M121=0,VLOOKUP(C121,'Ranking Values'!A:C,2,FALSE),VLOOKUP(C121,'Ranking Values'!A:C,3,FALSE))))</f>
        <v>4</v>
      </c>
    </row>
    <row r="122" spans="1:14" x14ac:dyDescent="0.35">
      <c r="A122" s="5" t="s">
        <v>13</v>
      </c>
      <c r="B122" s="5" t="s">
        <v>14</v>
      </c>
      <c r="C122" s="5">
        <v>13</v>
      </c>
      <c r="D122" s="7">
        <v>42883</v>
      </c>
      <c r="E122" s="20" t="s">
        <v>474</v>
      </c>
      <c r="F122" s="5" t="s">
        <v>461</v>
      </c>
      <c r="G122" s="5" t="s">
        <v>19</v>
      </c>
      <c r="H122" s="8">
        <f>VLOOKUP(Table1[[#This Row],[LastName]]&amp;"."&amp;Table1[[#This Row],[FirstName]],Fencers!C:I,2,FALSE)</f>
        <v>37303</v>
      </c>
      <c r="I122" s="5" t="str">
        <f>VLOOKUP(Table1[[#This Row],[LastName]]&amp;"."&amp;Table1[[#This Row],[FirstName]],Fencers!C:I,7,FALSE)</f>
        <v>Mens</v>
      </c>
      <c r="J122" s="8" t="str">
        <f>VLOOKUP(Table1[[#This Row],[LastName]]&amp;"."&amp;Table1[[#This Row],[FirstName]],Fencers!C:H,5,FALSE)</f>
        <v>ASC</v>
      </c>
      <c r="K122" s="8" t="str">
        <f>VLOOKUP(Table1[[#This Row],[LastName]]&amp;"."&amp;Table1[[#This Row],[FirstName]],Fencers!C:I,6,FALSE)</f>
        <v>AUS</v>
      </c>
      <c r="L122" s="6">
        <f>VLOOKUP(Table1[[#This Row],[LastName]]&amp;"."&amp;Table1[[#This Row],[FirstName]],Fencers!C:H,3,FALSE)</f>
        <v>15</v>
      </c>
      <c r="M122" s="6">
        <v>1</v>
      </c>
      <c r="N122" s="5">
        <f>IF(Table1[[#This Row],[Rank]]="Cancelled",1,IF(Table1[[#This Row],[Rank]]&gt;32,0,IF(M122=0,VLOOKUP(C122,'Ranking Values'!A:C,2,FALSE),VLOOKUP(C122,'Ranking Values'!A:C,3,FALSE))))</f>
        <v>4</v>
      </c>
    </row>
    <row r="123" spans="1:14" x14ac:dyDescent="0.35">
      <c r="A123" s="5" t="s">
        <v>165</v>
      </c>
      <c r="B123" s="5" t="s">
        <v>166</v>
      </c>
      <c r="C123" s="5">
        <v>14</v>
      </c>
      <c r="D123" s="7">
        <v>42883</v>
      </c>
      <c r="E123" s="20" t="s">
        <v>474</v>
      </c>
      <c r="F123" s="5" t="s">
        <v>461</v>
      </c>
      <c r="G123" s="5" t="s">
        <v>19</v>
      </c>
      <c r="H123" s="8">
        <f>VLOOKUP(Table1[[#This Row],[LastName]]&amp;"."&amp;Table1[[#This Row],[FirstName]],Fencers!C:I,2,FALSE)</f>
        <v>36161</v>
      </c>
      <c r="I123" s="5" t="str">
        <f>VLOOKUP(Table1[[#This Row],[LastName]]&amp;"."&amp;Table1[[#This Row],[FirstName]],Fencers!C:I,7,FALSE)</f>
        <v>Mens</v>
      </c>
      <c r="J123" s="8" t="str">
        <f>VLOOKUP(Table1[[#This Row],[LastName]]&amp;"."&amp;Table1[[#This Row],[FirstName]],Fencers!C:H,5,FALSE)</f>
        <v>ASC</v>
      </c>
      <c r="K123" s="8" t="str">
        <f>VLOOKUP(Table1[[#This Row],[LastName]]&amp;"."&amp;Table1[[#This Row],[FirstName]],Fencers!C:I,6,FALSE)</f>
        <v>AUS</v>
      </c>
      <c r="L123" s="6">
        <f>VLOOKUP(Table1[[#This Row],[LastName]]&amp;"."&amp;Table1[[#This Row],[FirstName]],Fencers!C:H,3,FALSE)</f>
        <v>19</v>
      </c>
      <c r="M123" s="6">
        <v>1</v>
      </c>
      <c r="N123" s="5">
        <f>IF(Table1[[#This Row],[Rank]]="Cancelled",1,IF(Table1[[#This Row],[Rank]]&gt;32,0,IF(M123=0,VLOOKUP(C123,'Ranking Values'!A:C,2,FALSE),VLOOKUP(C123,'Ranking Values'!A:C,3,FALSE))))</f>
        <v>4</v>
      </c>
    </row>
    <row r="124" spans="1:14" x14ac:dyDescent="0.35">
      <c r="A124" s="5" t="s">
        <v>226</v>
      </c>
      <c r="B124" s="5" t="s">
        <v>227</v>
      </c>
      <c r="C124" s="5">
        <v>15</v>
      </c>
      <c r="D124" s="7">
        <v>42883</v>
      </c>
      <c r="E124" s="20" t="s">
        <v>474</v>
      </c>
      <c r="F124" s="5" t="s">
        <v>461</v>
      </c>
      <c r="G124" s="5" t="s">
        <v>19</v>
      </c>
      <c r="H124" s="8">
        <f>VLOOKUP(Table1[[#This Row],[LastName]]&amp;"."&amp;Table1[[#This Row],[FirstName]],Fencers!C:I,2,FALSE)</f>
        <v>37556</v>
      </c>
      <c r="I124" s="5" t="str">
        <f>VLOOKUP(Table1[[#This Row],[LastName]]&amp;"."&amp;Table1[[#This Row],[FirstName]],Fencers!C:I,7,FALSE)</f>
        <v>Mens</v>
      </c>
      <c r="J124" s="8" t="str">
        <f>VLOOKUP(Table1[[#This Row],[LastName]]&amp;"."&amp;Table1[[#This Row],[FirstName]],Fencers!C:H,5,FALSE)</f>
        <v>ASC</v>
      </c>
      <c r="K124" s="8" t="str">
        <f>VLOOKUP(Table1[[#This Row],[LastName]]&amp;"."&amp;Table1[[#This Row],[FirstName]],Fencers!C:I,6,FALSE)</f>
        <v>AUS</v>
      </c>
      <c r="L124" s="6">
        <f>VLOOKUP(Table1[[#This Row],[LastName]]&amp;"."&amp;Table1[[#This Row],[FirstName]],Fencers!C:H,3,FALSE)</f>
        <v>15</v>
      </c>
      <c r="M124" s="6">
        <v>1</v>
      </c>
      <c r="N124" s="5">
        <f>IF(Table1[[#This Row],[Rank]]="Cancelled",1,IF(Table1[[#This Row],[Rank]]&gt;32,0,IF(M124=0,VLOOKUP(C124,'Ranking Values'!A:C,2,FALSE),VLOOKUP(C124,'Ranking Values'!A:C,3,FALSE))))</f>
        <v>4</v>
      </c>
    </row>
    <row r="125" spans="1:14" x14ac:dyDescent="0.35">
      <c r="A125" s="5" t="s">
        <v>84</v>
      </c>
      <c r="B125" s="5" t="s">
        <v>85</v>
      </c>
      <c r="C125" s="5">
        <v>16</v>
      </c>
      <c r="D125" s="7">
        <v>42883</v>
      </c>
      <c r="E125" s="20" t="s">
        <v>474</v>
      </c>
      <c r="F125" s="5" t="s">
        <v>461</v>
      </c>
      <c r="G125" s="5" t="s">
        <v>19</v>
      </c>
      <c r="H125" s="8">
        <f>VLOOKUP(Table1[[#This Row],[LastName]]&amp;"."&amp;Table1[[#This Row],[FirstName]],Fencers!C:I,2,FALSE)</f>
        <v>25841</v>
      </c>
      <c r="I125" s="5" t="str">
        <f>VLOOKUP(Table1[[#This Row],[LastName]]&amp;"."&amp;Table1[[#This Row],[FirstName]],Fencers!C:I,7,FALSE)</f>
        <v>Mens</v>
      </c>
      <c r="J125" s="8" t="str">
        <f>VLOOKUP(Table1[[#This Row],[LastName]]&amp;"."&amp;Table1[[#This Row],[FirstName]],Fencers!C:H,5,FALSE)</f>
        <v>AHFC</v>
      </c>
      <c r="K125" s="8" t="str">
        <f>VLOOKUP(Table1[[#This Row],[LastName]]&amp;"."&amp;Table1[[#This Row],[FirstName]],Fencers!C:I,6,FALSE)</f>
        <v>AUS</v>
      </c>
      <c r="L125" s="6">
        <f>VLOOKUP(Table1[[#This Row],[LastName]]&amp;"."&amp;Table1[[#This Row],[FirstName]],Fencers!C:H,3,FALSE)</f>
        <v>47</v>
      </c>
      <c r="M125" s="6">
        <v>1</v>
      </c>
      <c r="N125" s="5">
        <f>IF(Table1[[#This Row],[Rank]]="Cancelled",1,IF(Table1[[#This Row],[Rank]]&gt;32,0,IF(M125=0,VLOOKUP(C125,'Ranking Values'!A:C,2,FALSE),VLOOKUP(C125,'Ranking Values'!A:C,3,FALSE))))</f>
        <v>4</v>
      </c>
    </row>
    <row r="126" spans="1:14" x14ac:dyDescent="0.35">
      <c r="A126" s="5" t="s">
        <v>77</v>
      </c>
      <c r="B126" s="5" t="s">
        <v>78</v>
      </c>
      <c r="C126" s="5">
        <v>17</v>
      </c>
      <c r="D126" s="7">
        <v>42883</v>
      </c>
      <c r="E126" s="20" t="s">
        <v>474</v>
      </c>
      <c r="F126" s="5" t="s">
        <v>461</v>
      </c>
      <c r="G126" s="5" t="s">
        <v>19</v>
      </c>
      <c r="H126" s="8">
        <f>VLOOKUP(Table1[[#This Row],[LastName]]&amp;"."&amp;Table1[[#This Row],[FirstName]],Fencers!C:I,2,FALSE)</f>
        <v>25155</v>
      </c>
      <c r="I126" s="5" t="str">
        <f>VLOOKUP(Table1[[#This Row],[LastName]]&amp;"."&amp;Table1[[#This Row],[FirstName]],Fencers!C:I,7,FALSE)</f>
        <v>Mens</v>
      </c>
      <c r="J126" s="8" t="str">
        <f>VLOOKUP(Table1[[#This Row],[LastName]]&amp;"."&amp;Table1[[#This Row],[FirstName]],Fencers!C:H,5,FALSE)</f>
        <v>ASC</v>
      </c>
      <c r="K126" s="8" t="str">
        <f>VLOOKUP(Table1[[#This Row],[LastName]]&amp;"."&amp;Table1[[#This Row],[FirstName]],Fencers!C:I,6,FALSE)</f>
        <v>AUS</v>
      </c>
      <c r="L126" s="6">
        <f>VLOOKUP(Table1[[#This Row],[LastName]]&amp;"."&amp;Table1[[#This Row],[FirstName]],Fencers!C:H,3,FALSE)</f>
        <v>49</v>
      </c>
      <c r="M126" s="6">
        <v>1</v>
      </c>
      <c r="N126" s="5">
        <f>IF(Table1[[#This Row],[Rank]]="Cancelled",1,IF(Table1[[#This Row],[Rank]]&gt;32,0,IF(M126=0,VLOOKUP(C126,'Ranking Values'!A:C,2,FALSE),VLOOKUP(C126,'Ranking Values'!A:C,3,FALSE))))</f>
        <v>2</v>
      </c>
    </row>
    <row r="127" spans="1:14" x14ac:dyDescent="0.35">
      <c r="A127" s="5" t="s">
        <v>215</v>
      </c>
      <c r="B127" s="5" t="s">
        <v>15</v>
      </c>
      <c r="C127" s="5">
        <v>18</v>
      </c>
      <c r="D127" s="7">
        <v>42883</v>
      </c>
      <c r="E127" s="20" t="s">
        <v>474</v>
      </c>
      <c r="F127" s="5" t="s">
        <v>461</v>
      </c>
      <c r="G127" s="5" t="s">
        <v>19</v>
      </c>
      <c r="H127" s="8">
        <f>VLOOKUP(Table1[[#This Row],[LastName]]&amp;"."&amp;Table1[[#This Row],[FirstName]],Fencers!C:I,2,FALSE)</f>
        <v>37348</v>
      </c>
      <c r="I127" s="5" t="str">
        <f>VLOOKUP(Table1[[#This Row],[LastName]]&amp;"."&amp;Table1[[#This Row],[FirstName]],Fencers!C:I,7,FALSE)</f>
        <v>Mens</v>
      </c>
      <c r="J127" s="8" t="str">
        <f>VLOOKUP(Table1[[#This Row],[LastName]]&amp;"."&amp;Table1[[#This Row],[FirstName]],Fencers!C:H,5,FALSE)</f>
        <v>ASC</v>
      </c>
      <c r="K127" s="8" t="str">
        <f>VLOOKUP(Table1[[#This Row],[LastName]]&amp;"."&amp;Table1[[#This Row],[FirstName]],Fencers!C:I,6,FALSE)</f>
        <v>AUS</v>
      </c>
      <c r="L127" s="6">
        <f>VLOOKUP(Table1[[#This Row],[LastName]]&amp;"."&amp;Table1[[#This Row],[FirstName]],Fencers!C:H,3,FALSE)</f>
        <v>15</v>
      </c>
      <c r="M127" s="6">
        <v>1</v>
      </c>
      <c r="N127" s="5">
        <f>IF(Table1[[#This Row],[Rank]]="Cancelled",1,IF(Table1[[#This Row],[Rank]]&gt;32,0,IF(M127=0,VLOOKUP(C127,'Ranking Values'!A:C,2,FALSE),VLOOKUP(C127,'Ranking Values'!A:C,3,FALSE))))</f>
        <v>2</v>
      </c>
    </row>
    <row r="128" spans="1:14" x14ac:dyDescent="0.35">
      <c r="A128" s="5" t="s">
        <v>230</v>
      </c>
      <c r="B128" s="5" t="s">
        <v>251</v>
      </c>
      <c r="C128" s="5">
        <v>19</v>
      </c>
      <c r="D128" s="7">
        <v>42883</v>
      </c>
      <c r="E128" s="20" t="s">
        <v>474</v>
      </c>
      <c r="F128" s="5" t="s">
        <v>461</v>
      </c>
      <c r="G128" s="5" t="s">
        <v>19</v>
      </c>
      <c r="H128" s="8">
        <f>VLOOKUP(Table1[[#This Row],[LastName]]&amp;"."&amp;Table1[[#This Row],[FirstName]],Fencers!C:I,2,FALSE)</f>
        <v>37719</v>
      </c>
      <c r="I128" s="5" t="str">
        <f>VLOOKUP(Table1[[#This Row],[LastName]]&amp;"."&amp;Table1[[#This Row],[FirstName]],Fencers!C:I,7,FALSE)</f>
        <v>Mens</v>
      </c>
      <c r="J128" s="8" t="str">
        <f>VLOOKUP(Table1[[#This Row],[LastName]]&amp;"."&amp;Table1[[#This Row],[FirstName]],Fencers!C:H,5,FALSE)</f>
        <v>ASC</v>
      </c>
      <c r="K128" s="8" t="str">
        <f>VLOOKUP(Table1[[#This Row],[LastName]]&amp;"."&amp;Table1[[#This Row],[FirstName]],Fencers!C:I,6,FALSE)</f>
        <v>AUS</v>
      </c>
      <c r="L128" s="6">
        <f>VLOOKUP(Table1[[#This Row],[LastName]]&amp;"."&amp;Table1[[#This Row],[FirstName]],Fencers!C:H,3,FALSE)</f>
        <v>14</v>
      </c>
      <c r="M128" s="6">
        <v>1</v>
      </c>
      <c r="N128" s="5">
        <f>IF(Table1[[#This Row],[Rank]]="Cancelled",1,IF(Table1[[#This Row],[Rank]]&gt;32,0,IF(M128=0,VLOOKUP(C128,'Ranking Values'!A:C,2,FALSE),VLOOKUP(C128,'Ranking Values'!A:C,3,FALSE))))</f>
        <v>2</v>
      </c>
    </row>
    <row r="129" spans="1:14" x14ac:dyDescent="0.35">
      <c r="A129" s="5" t="s">
        <v>179</v>
      </c>
      <c r="B129" s="5" t="s">
        <v>63</v>
      </c>
      <c r="C129" s="5">
        <v>1</v>
      </c>
      <c r="D129" s="7">
        <v>42883</v>
      </c>
      <c r="E129" s="20" t="s">
        <v>474</v>
      </c>
      <c r="F129" s="5" t="s">
        <v>461</v>
      </c>
      <c r="G129" s="5" t="s">
        <v>19</v>
      </c>
      <c r="H129" s="8">
        <f>VLOOKUP(Table1[[#This Row],[LastName]]&amp;"."&amp;Table1[[#This Row],[FirstName]],Fencers!C:I,2,FALSE)</f>
        <v>36468</v>
      </c>
      <c r="I129" s="5" t="str">
        <f>VLOOKUP(Table1[[#This Row],[LastName]]&amp;"."&amp;Table1[[#This Row],[FirstName]],Fencers!C:I,7,FALSE)</f>
        <v>Womens</v>
      </c>
      <c r="J129" s="8" t="str">
        <f>VLOOKUP(Table1[[#This Row],[LastName]]&amp;"."&amp;Table1[[#This Row],[FirstName]],Fencers!C:H,5,FALSE)</f>
        <v>ASC</v>
      </c>
      <c r="K129" s="8" t="str">
        <f>VLOOKUP(Table1[[#This Row],[LastName]]&amp;"."&amp;Table1[[#This Row],[FirstName]],Fencers!C:I,6,FALSE)</f>
        <v>AUS</v>
      </c>
      <c r="L129" s="6">
        <f>VLOOKUP(Table1[[#This Row],[LastName]]&amp;"."&amp;Table1[[#This Row],[FirstName]],Fencers!C:H,3,FALSE)</f>
        <v>18</v>
      </c>
      <c r="M129" s="6">
        <v>1</v>
      </c>
      <c r="N129" s="5">
        <f>IF(Table1[[#This Row],[Rank]]="Cancelled",1,IF(Table1[[#This Row],[Rank]]&gt;32,0,IF(M129=0,VLOOKUP(C129,'Ranking Values'!A:C,2,FALSE),VLOOKUP(C129,'Ranking Values'!A:C,3,FALSE))))</f>
        <v>12</v>
      </c>
    </row>
    <row r="130" spans="1:14" x14ac:dyDescent="0.35">
      <c r="A130" s="5" t="s">
        <v>100</v>
      </c>
      <c r="B130" s="5" t="s">
        <v>102</v>
      </c>
      <c r="C130" s="5">
        <v>2</v>
      </c>
      <c r="D130" s="7">
        <v>42883</v>
      </c>
      <c r="E130" s="20" t="s">
        <v>474</v>
      </c>
      <c r="F130" s="5" t="s">
        <v>461</v>
      </c>
      <c r="G130" s="5" t="s">
        <v>19</v>
      </c>
      <c r="H130" s="8">
        <f>VLOOKUP(Table1[[#This Row],[LastName]]&amp;"."&amp;Table1[[#This Row],[FirstName]],Fencers!C:I,2,FALSE)</f>
        <v>27640</v>
      </c>
      <c r="I130" s="5" t="str">
        <f>VLOOKUP(Table1[[#This Row],[LastName]]&amp;"."&amp;Table1[[#This Row],[FirstName]],Fencers!C:I,7,FALSE)</f>
        <v>Womens</v>
      </c>
      <c r="J130" s="8" t="str">
        <f>VLOOKUP(Table1[[#This Row],[LastName]]&amp;"."&amp;Table1[[#This Row],[FirstName]],Fencers!C:H,5,FALSE)</f>
        <v>CSFC</v>
      </c>
      <c r="K130" s="8" t="str">
        <f>VLOOKUP(Table1[[#This Row],[LastName]]&amp;"."&amp;Table1[[#This Row],[FirstName]],Fencers!C:I,6,FALSE)</f>
        <v>AUS</v>
      </c>
      <c r="L130" s="6">
        <f>VLOOKUP(Table1[[#This Row],[LastName]]&amp;"."&amp;Table1[[#This Row],[FirstName]],Fencers!C:H,3,FALSE)</f>
        <v>42</v>
      </c>
      <c r="M130" s="6">
        <v>1</v>
      </c>
      <c r="N130" s="5">
        <f>IF(Table1[[#This Row],[Rank]]="Cancelled",1,IF(Table1[[#This Row],[Rank]]&gt;32,0,IF(M130=0,VLOOKUP(C130,'Ranking Values'!A:C,2,FALSE),VLOOKUP(C130,'Ranking Values'!A:C,3,FALSE))))</f>
        <v>11</v>
      </c>
    </row>
    <row r="131" spans="1:14" x14ac:dyDescent="0.35">
      <c r="A131" s="5" t="s">
        <v>62</v>
      </c>
      <c r="B131" s="5" t="s">
        <v>63</v>
      </c>
      <c r="C131" s="5">
        <v>3</v>
      </c>
      <c r="D131" s="7">
        <v>42883</v>
      </c>
      <c r="E131" s="20" t="s">
        <v>474</v>
      </c>
      <c r="F131" s="5" t="s">
        <v>461</v>
      </c>
      <c r="G131" s="5" t="s">
        <v>19</v>
      </c>
      <c r="H131" s="8">
        <f>VLOOKUP(Table1[[#This Row],[LastName]]&amp;"."&amp;Table1[[#This Row],[FirstName]],Fencers!C:I,2,FALSE)</f>
        <v>23752</v>
      </c>
      <c r="I131" s="5" t="str">
        <f>VLOOKUP(Table1[[#This Row],[LastName]]&amp;"."&amp;Table1[[#This Row],[FirstName]],Fencers!C:I,7,FALSE)</f>
        <v>Womens</v>
      </c>
      <c r="J131" s="8" t="str">
        <f>VLOOKUP(Table1[[#This Row],[LastName]]&amp;"."&amp;Table1[[#This Row],[FirstName]],Fencers!C:H,5,FALSE)</f>
        <v>ASC</v>
      </c>
      <c r="K131" s="8" t="str">
        <f>VLOOKUP(Table1[[#This Row],[LastName]]&amp;"."&amp;Table1[[#This Row],[FirstName]],Fencers!C:I,6,FALSE)</f>
        <v>AUS</v>
      </c>
      <c r="L131" s="6">
        <f>VLOOKUP(Table1[[#This Row],[LastName]]&amp;"."&amp;Table1[[#This Row],[FirstName]],Fencers!C:H,3,FALSE)</f>
        <v>53</v>
      </c>
      <c r="M131" s="6">
        <v>1</v>
      </c>
      <c r="N131" s="5">
        <f>IF(Table1[[#This Row],[Rank]]="Cancelled",1,IF(Table1[[#This Row],[Rank]]&gt;32,0,IF(M131=0,VLOOKUP(C131,'Ranking Values'!A:C,2,FALSE),VLOOKUP(C131,'Ranking Values'!A:C,3,FALSE))))</f>
        <v>10</v>
      </c>
    </row>
    <row r="132" spans="1:14" x14ac:dyDescent="0.35">
      <c r="A132" s="5" t="s">
        <v>77</v>
      </c>
      <c r="B132" s="5" t="s">
        <v>213</v>
      </c>
      <c r="C132" s="5">
        <v>3</v>
      </c>
      <c r="D132" s="7">
        <v>42883</v>
      </c>
      <c r="E132" s="20" t="s">
        <v>474</v>
      </c>
      <c r="F132" s="5" t="s">
        <v>461</v>
      </c>
      <c r="G132" s="5" t="s">
        <v>19</v>
      </c>
      <c r="H132" s="8">
        <f>VLOOKUP(Table1[[#This Row],[LastName]]&amp;"."&amp;Table1[[#This Row],[FirstName]],Fencers!C:I,2,FALSE)</f>
        <v>37326</v>
      </c>
      <c r="I132" s="5" t="str">
        <f>VLOOKUP(Table1[[#This Row],[LastName]]&amp;"."&amp;Table1[[#This Row],[FirstName]],Fencers!C:I,7,FALSE)</f>
        <v>Womens</v>
      </c>
      <c r="J132" s="8" t="str">
        <f>VLOOKUP(Table1[[#This Row],[LastName]]&amp;"."&amp;Table1[[#This Row],[FirstName]],Fencers!C:H,5,FALSE)</f>
        <v>ASC</v>
      </c>
      <c r="K132" s="8" t="str">
        <f>VLOOKUP(Table1[[#This Row],[LastName]]&amp;"."&amp;Table1[[#This Row],[FirstName]],Fencers!C:I,6,FALSE)</f>
        <v>AUS</v>
      </c>
      <c r="L132" s="6">
        <f>VLOOKUP(Table1[[#This Row],[LastName]]&amp;"."&amp;Table1[[#This Row],[FirstName]],Fencers!C:H,3,FALSE)</f>
        <v>15</v>
      </c>
      <c r="M132" s="6">
        <v>1</v>
      </c>
      <c r="N132" s="5">
        <f>IF(Table1[[#This Row],[Rank]]="Cancelled",1,IF(Table1[[#This Row],[Rank]]&gt;32,0,IF(M132=0,VLOOKUP(C132,'Ranking Values'!A:C,2,FALSE),VLOOKUP(C132,'Ranking Values'!A:C,3,FALSE))))</f>
        <v>10</v>
      </c>
    </row>
    <row r="133" spans="1:14" x14ac:dyDescent="0.35">
      <c r="A133" s="5" t="s">
        <v>50</v>
      </c>
      <c r="B133" s="5" t="s">
        <v>51</v>
      </c>
      <c r="C133" s="5">
        <v>5</v>
      </c>
      <c r="D133" s="7">
        <v>42883</v>
      </c>
      <c r="E133" s="20" t="s">
        <v>474</v>
      </c>
      <c r="F133" s="5" t="s">
        <v>461</v>
      </c>
      <c r="G133" s="5" t="s">
        <v>19</v>
      </c>
      <c r="H133" s="8">
        <f>VLOOKUP(Table1[[#This Row],[LastName]]&amp;"."&amp;Table1[[#This Row],[FirstName]],Fencers!C:I,2,FALSE)</f>
        <v>21317</v>
      </c>
      <c r="I133" s="5" t="str">
        <f>VLOOKUP(Table1[[#This Row],[LastName]]&amp;"."&amp;Table1[[#This Row],[FirstName]],Fencers!C:I,7,FALSE)</f>
        <v>Womens</v>
      </c>
      <c r="J133" s="8" t="str">
        <f>VLOOKUP(Table1[[#This Row],[LastName]]&amp;"."&amp;Table1[[#This Row],[FirstName]],Fencers!C:H,5,FALSE)</f>
        <v>ASC</v>
      </c>
      <c r="K133" s="8" t="str">
        <f>VLOOKUP(Table1[[#This Row],[LastName]]&amp;"."&amp;Table1[[#This Row],[FirstName]],Fencers!C:I,6,FALSE)</f>
        <v>AUS</v>
      </c>
      <c r="L133" s="6">
        <f>VLOOKUP(Table1[[#This Row],[LastName]]&amp;"."&amp;Table1[[#This Row],[FirstName]],Fencers!C:H,3,FALSE)</f>
        <v>59</v>
      </c>
      <c r="M133" s="6">
        <v>1</v>
      </c>
      <c r="N133" s="5">
        <f>IF(Table1[[#This Row],[Rank]]="Cancelled",1,IF(Table1[[#This Row],[Rank]]&gt;32,0,IF(M133=0,VLOOKUP(C133,'Ranking Values'!A:C,2,FALSE),VLOOKUP(C133,'Ranking Values'!A:C,3,FALSE))))</f>
        <v>8</v>
      </c>
    </row>
    <row r="134" spans="1:14" x14ac:dyDescent="0.35">
      <c r="A134" s="5" t="s">
        <v>123</v>
      </c>
      <c r="B134" s="5" t="s">
        <v>124</v>
      </c>
      <c r="C134" s="5">
        <v>6</v>
      </c>
      <c r="D134" s="7">
        <v>42883</v>
      </c>
      <c r="E134" s="20" t="s">
        <v>474</v>
      </c>
      <c r="F134" s="5" t="s">
        <v>461</v>
      </c>
      <c r="G134" s="5" t="s">
        <v>19</v>
      </c>
      <c r="H134" s="8">
        <f>VLOOKUP(Table1[[#This Row],[LastName]]&amp;"."&amp;Table1[[#This Row],[FirstName]],Fencers!C:I,2,FALSE)</f>
        <v>30658</v>
      </c>
      <c r="I134" s="5" t="str">
        <f>VLOOKUP(Table1[[#This Row],[LastName]]&amp;"."&amp;Table1[[#This Row],[FirstName]],Fencers!C:I,7,FALSE)</f>
        <v>Womens</v>
      </c>
      <c r="J134" s="8" t="str">
        <f>VLOOKUP(Table1[[#This Row],[LastName]]&amp;"."&amp;Table1[[#This Row],[FirstName]],Fencers!C:H,5,FALSE)</f>
        <v>AHFC</v>
      </c>
      <c r="K134" s="8" t="str">
        <f>VLOOKUP(Table1[[#This Row],[LastName]]&amp;"."&amp;Table1[[#This Row],[FirstName]],Fencers!C:I,6,FALSE)</f>
        <v>AUS</v>
      </c>
      <c r="L134" s="6">
        <f>VLOOKUP(Table1[[#This Row],[LastName]]&amp;"."&amp;Table1[[#This Row],[FirstName]],Fencers!C:H,3,FALSE)</f>
        <v>34</v>
      </c>
      <c r="M134" s="6">
        <v>1</v>
      </c>
      <c r="N134" s="5">
        <f>IF(Table1[[#This Row],[Rank]]="Cancelled",1,IF(Table1[[#This Row],[Rank]]&gt;32,0,IF(M134=0,VLOOKUP(C134,'Ranking Values'!A:C,2,FALSE),VLOOKUP(C134,'Ranking Values'!A:C,3,FALSE))))</f>
        <v>7</v>
      </c>
    </row>
    <row r="135" spans="1:14" x14ac:dyDescent="0.35">
      <c r="A135" s="5" t="s">
        <v>48</v>
      </c>
      <c r="B135" s="5" t="s">
        <v>94</v>
      </c>
      <c r="C135" s="5">
        <v>7</v>
      </c>
      <c r="D135" s="7">
        <v>42883</v>
      </c>
      <c r="E135" s="20" t="s">
        <v>474</v>
      </c>
      <c r="F135" s="5" t="s">
        <v>461</v>
      </c>
      <c r="G135" s="5" t="s">
        <v>19</v>
      </c>
      <c r="H135" s="8">
        <f>VLOOKUP(Table1[[#This Row],[LastName]]&amp;"."&amp;Table1[[#This Row],[FirstName]],Fencers!C:I,2,FALSE)</f>
        <v>26350</v>
      </c>
      <c r="I135" s="5" t="str">
        <f>VLOOKUP(Table1[[#This Row],[LastName]]&amp;"."&amp;Table1[[#This Row],[FirstName]],Fencers!C:I,7,FALSE)</f>
        <v>Womens</v>
      </c>
      <c r="J135" s="8" t="str">
        <f>VLOOKUP(Table1[[#This Row],[LastName]]&amp;"."&amp;Table1[[#This Row],[FirstName]],Fencers!C:H,5,FALSE)</f>
        <v>AHFC</v>
      </c>
      <c r="K135" s="8" t="str">
        <f>VLOOKUP(Table1[[#This Row],[LastName]]&amp;"."&amp;Table1[[#This Row],[FirstName]],Fencers!C:I,6,FALSE)</f>
        <v>AUS</v>
      </c>
      <c r="L135" s="6">
        <f>VLOOKUP(Table1[[#This Row],[LastName]]&amp;"."&amp;Table1[[#This Row],[FirstName]],Fencers!C:H,3,FALSE)</f>
        <v>45</v>
      </c>
      <c r="M135" s="6">
        <v>1</v>
      </c>
      <c r="N135" s="5">
        <f>IF(Table1[[#This Row],[Rank]]="Cancelled",1,IF(Table1[[#This Row],[Rank]]&gt;32,0,IF(M135=0,VLOOKUP(C135,'Ranking Values'!A:C,2,FALSE),VLOOKUP(C135,'Ranking Values'!A:C,3,FALSE))))</f>
        <v>6</v>
      </c>
    </row>
    <row r="136" spans="1:14" x14ac:dyDescent="0.35">
      <c r="A136" s="5" t="s">
        <v>230</v>
      </c>
      <c r="B136" s="5" t="s">
        <v>385</v>
      </c>
      <c r="C136" s="5">
        <v>8</v>
      </c>
      <c r="D136" s="7">
        <v>42883</v>
      </c>
      <c r="E136" s="20" t="s">
        <v>474</v>
      </c>
      <c r="F136" s="5" t="s">
        <v>461</v>
      </c>
      <c r="G136" s="5" t="s">
        <v>19</v>
      </c>
      <c r="H136" s="8">
        <f>VLOOKUP(Table1[[#This Row],[LastName]]&amp;"."&amp;Table1[[#This Row],[FirstName]],Fencers!C:I,2,FALSE)</f>
        <v>38416</v>
      </c>
      <c r="I136" s="5" t="str">
        <f>VLOOKUP(Table1[[#This Row],[LastName]]&amp;"."&amp;Table1[[#This Row],[FirstName]],Fencers!C:I,7,FALSE)</f>
        <v>Womens</v>
      </c>
      <c r="J136" s="8" t="str">
        <f>VLOOKUP(Table1[[#This Row],[LastName]]&amp;"."&amp;Table1[[#This Row],[FirstName]],Fencers!C:H,5,FALSE)</f>
        <v>ASC</v>
      </c>
      <c r="K136" s="8" t="str">
        <f>VLOOKUP(Table1[[#This Row],[LastName]]&amp;"."&amp;Table1[[#This Row],[FirstName]],Fencers!C:I,6,FALSE)</f>
        <v>AUS</v>
      </c>
      <c r="L136" s="6">
        <f>VLOOKUP(Table1[[#This Row],[LastName]]&amp;"."&amp;Table1[[#This Row],[FirstName]],Fencers!C:H,3,FALSE)</f>
        <v>12</v>
      </c>
      <c r="M136" s="6">
        <v>1</v>
      </c>
      <c r="N136" s="5">
        <f>IF(Table1[[#This Row],[Rank]]="Cancelled",1,IF(Table1[[#This Row],[Rank]]&gt;32,0,IF(M136=0,VLOOKUP(C136,'Ranking Values'!A:C,2,FALSE),VLOOKUP(C136,'Ranking Values'!A:C,3,FALSE))))</f>
        <v>5</v>
      </c>
    </row>
    <row r="137" spans="1:14" x14ac:dyDescent="0.35">
      <c r="A137" s="5" t="s">
        <v>100</v>
      </c>
      <c r="B137" s="5" t="s">
        <v>192</v>
      </c>
      <c r="C137" s="5">
        <v>1</v>
      </c>
      <c r="D137" s="7">
        <v>42883</v>
      </c>
      <c r="E137" s="20" t="s">
        <v>516</v>
      </c>
      <c r="F137" s="5" t="s">
        <v>461</v>
      </c>
      <c r="G137" s="5" t="s">
        <v>314</v>
      </c>
      <c r="H137" s="8">
        <f>VLOOKUP(Table1[[#This Row],[LastName]]&amp;"."&amp;Table1[[#This Row],[FirstName]],Fencers!C:I,2,FALSE)</f>
        <v>36770</v>
      </c>
      <c r="I137" s="5" t="str">
        <f>VLOOKUP(Table1[[#This Row],[LastName]]&amp;"."&amp;Table1[[#This Row],[FirstName]],Fencers!C:I,7,FALSE)</f>
        <v>Mens</v>
      </c>
      <c r="J137" s="8" t="str">
        <f>VLOOKUP(Table1[[#This Row],[LastName]]&amp;"."&amp;Table1[[#This Row],[FirstName]],Fencers!C:H,5,FALSE)</f>
        <v>CSFC</v>
      </c>
      <c r="K137" s="8" t="str">
        <f>VLOOKUP(Table1[[#This Row],[LastName]]&amp;"."&amp;Table1[[#This Row],[FirstName]],Fencers!C:I,6,FALSE)</f>
        <v>AUS</v>
      </c>
      <c r="L137" s="6">
        <f>VLOOKUP(Table1[[#This Row],[LastName]]&amp;"."&amp;Table1[[#This Row],[FirstName]],Fencers!C:H,3,FALSE)</f>
        <v>17</v>
      </c>
      <c r="M137" s="6">
        <v>1</v>
      </c>
      <c r="N137" s="5">
        <f>IF(Table1[[#This Row],[Rank]]="Cancelled",1,IF(Table1[[#This Row],[Rank]]&gt;32,0,IF(M137=0,VLOOKUP(C137,'Ranking Values'!A:C,2,FALSE),VLOOKUP(C137,'Ranking Values'!A:C,3,FALSE))))</f>
        <v>12</v>
      </c>
    </row>
    <row r="138" spans="1:14" x14ac:dyDescent="0.35">
      <c r="A138" s="5" t="s">
        <v>178</v>
      </c>
      <c r="B138" s="5" t="s">
        <v>144</v>
      </c>
      <c r="C138" s="5">
        <v>2</v>
      </c>
      <c r="D138" s="7">
        <v>42883</v>
      </c>
      <c r="E138" s="20" t="s">
        <v>516</v>
      </c>
      <c r="F138" s="5" t="s">
        <v>461</v>
      </c>
      <c r="G138" s="5" t="s">
        <v>314</v>
      </c>
      <c r="H138" s="8">
        <f>VLOOKUP(Table1[[#This Row],[LastName]]&amp;"."&amp;Table1[[#This Row],[FirstName]],Fencers!C:I,2,FALSE)</f>
        <v>36344</v>
      </c>
      <c r="I138" s="5" t="str">
        <f>VLOOKUP(Table1[[#This Row],[LastName]]&amp;"."&amp;Table1[[#This Row],[FirstName]],Fencers!C:I,7,FALSE)</f>
        <v>Mens</v>
      </c>
      <c r="J138" s="8" t="str">
        <f>VLOOKUP(Table1[[#This Row],[LastName]]&amp;"."&amp;Table1[[#This Row],[FirstName]],Fencers!C:H,5,FALSE)</f>
        <v>ASC</v>
      </c>
      <c r="K138" s="8" t="str">
        <f>VLOOKUP(Table1[[#This Row],[LastName]]&amp;"."&amp;Table1[[#This Row],[FirstName]],Fencers!C:I,6,FALSE)</f>
        <v>AUS</v>
      </c>
      <c r="L138" s="6">
        <f>VLOOKUP(Table1[[#This Row],[LastName]]&amp;"."&amp;Table1[[#This Row],[FirstName]],Fencers!C:H,3,FALSE)</f>
        <v>18</v>
      </c>
      <c r="M138" s="6">
        <v>1</v>
      </c>
      <c r="N138" s="5">
        <f>IF(Table1[[#This Row],[Rank]]="Cancelled",1,IF(Table1[[#This Row],[Rank]]&gt;32,0,IF(M138=0,VLOOKUP(C138,'Ranking Values'!A:C,2,FALSE),VLOOKUP(C138,'Ranking Values'!A:C,3,FALSE))))</f>
        <v>11</v>
      </c>
    </row>
    <row r="139" spans="1:14" x14ac:dyDescent="0.35">
      <c r="A139" s="5" t="s">
        <v>59</v>
      </c>
      <c r="B139" s="5" t="s">
        <v>39</v>
      </c>
      <c r="C139" s="5">
        <v>3</v>
      </c>
      <c r="D139" s="7">
        <v>42883</v>
      </c>
      <c r="E139" s="20" t="s">
        <v>516</v>
      </c>
      <c r="F139" s="5" t="s">
        <v>461</v>
      </c>
      <c r="G139" s="5" t="s">
        <v>314</v>
      </c>
      <c r="H139" s="8">
        <f>VLOOKUP(Table1[[#This Row],[LastName]]&amp;"."&amp;Table1[[#This Row],[FirstName]],Fencers!C:I,2,FALSE)</f>
        <v>22033</v>
      </c>
      <c r="I139" s="5" t="str">
        <f>VLOOKUP(Table1[[#This Row],[LastName]]&amp;"."&amp;Table1[[#This Row],[FirstName]],Fencers!C:I,7,FALSE)</f>
        <v>Mens</v>
      </c>
      <c r="J139" s="8" t="str">
        <f>VLOOKUP(Table1[[#This Row],[LastName]]&amp;"."&amp;Table1[[#This Row],[FirstName]],Fencers!C:H,5,FALSE)</f>
        <v>AUFC</v>
      </c>
      <c r="K139" s="8" t="str">
        <f>VLOOKUP(Table1[[#This Row],[LastName]]&amp;"."&amp;Table1[[#This Row],[FirstName]],Fencers!C:I,6,FALSE)</f>
        <v>AUS</v>
      </c>
      <c r="L139" s="6">
        <f>VLOOKUP(Table1[[#This Row],[LastName]]&amp;"."&amp;Table1[[#This Row],[FirstName]],Fencers!C:H,3,FALSE)</f>
        <v>57</v>
      </c>
      <c r="M139" s="6">
        <v>1</v>
      </c>
      <c r="N139" s="5">
        <f>IF(Table1[[#This Row],[Rank]]="Cancelled",1,IF(Table1[[#This Row],[Rank]]&gt;32,0,IF(M139=0,VLOOKUP(C139,'Ranking Values'!A:C,2,FALSE),VLOOKUP(C139,'Ranking Values'!A:C,3,FALSE))))</f>
        <v>10</v>
      </c>
    </row>
    <row r="140" spans="1:14" x14ac:dyDescent="0.35">
      <c r="A140" s="5" t="s">
        <v>36</v>
      </c>
      <c r="B140" s="5" t="s">
        <v>313</v>
      </c>
      <c r="C140" s="5">
        <v>3</v>
      </c>
      <c r="D140" s="7">
        <v>42883</v>
      </c>
      <c r="E140" s="20" t="s">
        <v>516</v>
      </c>
      <c r="F140" s="5" t="s">
        <v>461</v>
      </c>
      <c r="G140" s="5" t="s">
        <v>314</v>
      </c>
      <c r="H140" s="8">
        <f>VLOOKUP(Table1[[#This Row],[LastName]]&amp;"."&amp;Table1[[#This Row],[FirstName]],Fencers!C:I,2,FALSE)</f>
        <v>34512</v>
      </c>
      <c r="I140" s="5" t="str">
        <f>VLOOKUP(Table1[[#This Row],[LastName]]&amp;"."&amp;Table1[[#This Row],[FirstName]],Fencers!C:I,7,FALSE)</f>
        <v>Mens</v>
      </c>
      <c r="J140" s="8" t="str">
        <f>VLOOKUP(Table1[[#This Row],[LastName]]&amp;"."&amp;Table1[[#This Row],[FirstName]],Fencers!C:H,5,FALSE)</f>
        <v>IND</v>
      </c>
      <c r="K140" s="8" t="str">
        <f>VLOOKUP(Table1[[#This Row],[LastName]]&amp;"."&amp;Table1[[#This Row],[FirstName]],Fencers!C:I,6,FALSE)</f>
        <v>HKG</v>
      </c>
      <c r="L140" s="6">
        <f>VLOOKUP(Table1[[#This Row],[LastName]]&amp;"."&amp;Table1[[#This Row],[FirstName]],Fencers!C:H,3,FALSE)</f>
        <v>23</v>
      </c>
      <c r="M140" s="6">
        <v>1</v>
      </c>
      <c r="N140" s="5">
        <f>IF(Table1[[#This Row],[Rank]]="Cancelled",1,IF(Table1[[#This Row],[Rank]]&gt;32,0,IF(M140=0,VLOOKUP(C140,'Ranking Values'!A:C,2,FALSE),VLOOKUP(C140,'Ranking Values'!A:C,3,FALSE))))</f>
        <v>10</v>
      </c>
    </row>
    <row r="141" spans="1:14" x14ac:dyDescent="0.35">
      <c r="A141" s="5" t="s">
        <v>237</v>
      </c>
      <c r="B141" s="5" t="s">
        <v>238</v>
      </c>
      <c r="C141" s="5">
        <v>5</v>
      </c>
      <c r="D141" s="7">
        <v>42883</v>
      </c>
      <c r="E141" s="20" t="s">
        <v>516</v>
      </c>
      <c r="F141" s="5" t="s">
        <v>461</v>
      </c>
      <c r="G141" s="5" t="s">
        <v>314</v>
      </c>
      <c r="H141" s="8">
        <f>VLOOKUP(Table1[[#This Row],[LastName]]&amp;"."&amp;Table1[[#This Row],[FirstName]],Fencers!C:I,2,FALSE)</f>
        <v>37853</v>
      </c>
      <c r="I141" s="5" t="str">
        <f>VLOOKUP(Table1[[#This Row],[LastName]]&amp;"."&amp;Table1[[#This Row],[FirstName]],Fencers!C:I,7,FALSE)</f>
        <v>Mens</v>
      </c>
      <c r="J141" s="8" t="str">
        <f>VLOOKUP(Table1[[#This Row],[LastName]]&amp;"."&amp;Table1[[#This Row],[FirstName]],Fencers!C:H,5,FALSE)</f>
        <v>ASC</v>
      </c>
      <c r="K141" s="8" t="str">
        <f>VLOOKUP(Table1[[#This Row],[LastName]]&amp;"."&amp;Table1[[#This Row],[FirstName]],Fencers!C:I,6,FALSE)</f>
        <v>AUS</v>
      </c>
      <c r="L141" s="6">
        <f>VLOOKUP(Table1[[#This Row],[LastName]]&amp;"."&amp;Table1[[#This Row],[FirstName]],Fencers!C:H,3,FALSE)</f>
        <v>14</v>
      </c>
      <c r="M141" s="6">
        <v>1</v>
      </c>
      <c r="N141" s="5">
        <f>IF(Table1[[#This Row],[Rank]]="Cancelled",1,IF(Table1[[#This Row],[Rank]]&gt;32,0,IF(M141=0,VLOOKUP(C141,'Ranking Values'!A:C,2,FALSE),VLOOKUP(C141,'Ranking Values'!A:C,3,FALSE))))</f>
        <v>8</v>
      </c>
    </row>
    <row r="142" spans="1:14" x14ac:dyDescent="0.35">
      <c r="A142" s="5" t="s">
        <v>226</v>
      </c>
      <c r="B142" s="5" t="s">
        <v>227</v>
      </c>
      <c r="C142" s="5">
        <v>6</v>
      </c>
      <c r="D142" s="7">
        <v>42883</v>
      </c>
      <c r="E142" s="20" t="s">
        <v>516</v>
      </c>
      <c r="F142" s="5" t="s">
        <v>461</v>
      </c>
      <c r="G142" s="5" t="s">
        <v>314</v>
      </c>
      <c r="H142" s="8">
        <f>VLOOKUP(Table1[[#This Row],[LastName]]&amp;"."&amp;Table1[[#This Row],[FirstName]],Fencers!C:I,2,FALSE)</f>
        <v>37556</v>
      </c>
      <c r="I142" s="5" t="str">
        <f>VLOOKUP(Table1[[#This Row],[LastName]]&amp;"."&amp;Table1[[#This Row],[FirstName]],Fencers!C:I,7,FALSE)</f>
        <v>Mens</v>
      </c>
      <c r="J142" s="8" t="str">
        <f>VLOOKUP(Table1[[#This Row],[LastName]]&amp;"."&amp;Table1[[#This Row],[FirstName]],Fencers!C:H,5,FALSE)</f>
        <v>ASC</v>
      </c>
      <c r="K142" s="8" t="str">
        <f>VLOOKUP(Table1[[#This Row],[LastName]]&amp;"."&amp;Table1[[#This Row],[FirstName]],Fencers!C:I,6,FALSE)</f>
        <v>AUS</v>
      </c>
      <c r="L142" s="6">
        <f>VLOOKUP(Table1[[#This Row],[LastName]]&amp;"."&amp;Table1[[#This Row],[FirstName]],Fencers!C:H,3,FALSE)</f>
        <v>15</v>
      </c>
      <c r="M142" s="6">
        <v>1</v>
      </c>
      <c r="N142" s="5">
        <f>IF(Table1[[#This Row],[Rank]]="Cancelled",1,IF(Table1[[#This Row],[Rank]]&gt;32,0,IF(M142=0,VLOOKUP(C142,'Ranking Values'!A:C,2,FALSE),VLOOKUP(C142,'Ranking Values'!A:C,3,FALSE))))</f>
        <v>7</v>
      </c>
    </row>
    <row r="143" spans="1:14" x14ac:dyDescent="0.35">
      <c r="A143" s="5" t="s">
        <v>156</v>
      </c>
      <c r="B143" s="5" t="s">
        <v>70</v>
      </c>
      <c r="C143" s="5">
        <v>7</v>
      </c>
      <c r="D143" s="7">
        <v>42883</v>
      </c>
      <c r="E143" s="20" t="s">
        <v>516</v>
      </c>
      <c r="F143" s="5" t="s">
        <v>461</v>
      </c>
      <c r="G143" s="5" t="s">
        <v>314</v>
      </c>
      <c r="H143" s="8">
        <f>VLOOKUP(Table1[[#This Row],[LastName]]&amp;"."&amp;Table1[[#This Row],[FirstName]],Fencers!C:I,2,FALSE)</f>
        <v>34859</v>
      </c>
      <c r="I143" s="5" t="str">
        <f>VLOOKUP(Table1[[#This Row],[LastName]]&amp;"."&amp;Table1[[#This Row],[FirstName]],Fencers!C:I,7,FALSE)</f>
        <v>Mens</v>
      </c>
      <c r="J143" s="8" t="str">
        <f>VLOOKUP(Table1[[#This Row],[LastName]]&amp;"."&amp;Table1[[#This Row],[FirstName]],Fencers!C:H,5,FALSE)</f>
        <v>AUFC</v>
      </c>
      <c r="K143" s="8" t="str">
        <f>VLOOKUP(Table1[[#This Row],[LastName]]&amp;"."&amp;Table1[[#This Row],[FirstName]],Fencers!C:I,6,FALSE)</f>
        <v>AUS</v>
      </c>
      <c r="L143" s="6">
        <f>VLOOKUP(Table1[[#This Row],[LastName]]&amp;"."&amp;Table1[[#This Row],[FirstName]],Fencers!C:H,3,FALSE)</f>
        <v>22</v>
      </c>
      <c r="M143" s="6">
        <v>1</v>
      </c>
      <c r="N143" s="5">
        <f>IF(Table1[[#This Row],[Rank]]="Cancelled",1,IF(Table1[[#This Row],[Rank]]&gt;32,0,IF(M143=0,VLOOKUP(C143,'Ranking Values'!A:C,2,FALSE),VLOOKUP(C143,'Ranking Values'!A:C,3,FALSE))))</f>
        <v>6</v>
      </c>
    </row>
    <row r="144" spans="1:14" x14ac:dyDescent="0.35">
      <c r="A144" s="5" t="s">
        <v>33</v>
      </c>
      <c r="B144" s="5" t="s">
        <v>34</v>
      </c>
      <c r="C144" s="5">
        <v>8</v>
      </c>
      <c r="D144" s="7">
        <v>42883</v>
      </c>
      <c r="E144" s="20" t="s">
        <v>516</v>
      </c>
      <c r="F144" s="5" t="s">
        <v>461</v>
      </c>
      <c r="G144" s="5" t="s">
        <v>314</v>
      </c>
      <c r="H144" s="8">
        <f>VLOOKUP(Table1[[#This Row],[LastName]]&amp;"."&amp;Table1[[#This Row],[FirstName]],Fencers!C:I,2,FALSE)</f>
        <v>35971</v>
      </c>
      <c r="I144" s="5" t="str">
        <f>VLOOKUP(Table1[[#This Row],[LastName]]&amp;"."&amp;Table1[[#This Row],[FirstName]],Fencers!C:I,7,FALSE)</f>
        <v>Mens</v>
      </c>
      <c r="J144" s="8" t="str">
        <f>VLOOKUP(Table1[[#This Row],[LastName]]&amp;"."&amp;Table1[[#This Row],[FirstName]],Fencers!C:H,5,FALSE)</f>
        <v>ASC</v>
      </c>
      <c r="K144" s="8" t="str">
        <f>VLOOKUP(Table1[[#This Row],[LastName]]&amp;"."&amp;Table1[[#This Row],[FirstName]],Fencers!C:I,6,FALSE)</f>
        <v>AUS</v>
      </c>
      <c r="L144" s="6">
        <f>VLOOKUP(Table1[[#This Row],[LastName]]&amp;"."&amp;Table1[[#This Row],[FirstName]],Fencers!C:H,3,FALSE)</f>
        <v>19</v>
      </c>
      <c r="M144" s="6">
        <v>1</v>
      </c>
      <c r="N144" s="5">
        <f>IF(Table1[[#This Row],[Rank]]="Cancelled",1,IF(Table1[[#This Row],[Rank]]&gt;32,0,IF(M144=0,VLOOKUP(C144,'Ranking Values'!A:C,2,FALSE),VLOOKUP(C144,'Ranking Values'!A:C,3,FALSE))))</f>
        <v>5</v>
      </c>
    </row>
    <row r="145" spans="1:14" x14ac:dyDescent="0.35">
      <c r="A145" s="5" t="s">
        <v>226</v>
      </c>
      <c r="B145" s="5" t="s">
        <v>228</v>
      </c>
      <c r="C145" s="5">
        <v>9</v>
      </c>
      <c r="D145" s="7">
        <v>42883</v>
      </c>
      <c r="E145" s="20" t="s">
        <v>516</v>
      </c>
      <c r="F145" s="5" t="s">
        <v>461</v>
      </c>
      <c r="G145" s="5" t="s">
        <v>314</v>
      </c>
      <c r="H145" s="8">
        <f>VLOOKUP(Table1[[#This Row],[LastName]]&amp;"."&amp;Table1[[#This Row],[FirstName]],Fencers!C:I,2,FALSE)</f>
        <v>37556</v>
      </c>
      <c r="I145" s="5" t="str">
        <f>VLOOKUP(Table1[[#This Row],[LastName]]&amp;"."&amp;Table1[[#This Row],[FirstName]],Fencers!C:I,7,FALSE)</f>
        <v>Mens</v>
      </c>
      <c r="J145" s="8" t="str">
        <f>VLOOKUP(Table1[[#This Row],[LastName]]&amp;"."&amp;Table1[[#This Row],[FirstName]],Fencers!C:H,5,FALSE)</f>
        <v>ASC</v>
      </c>
      <c r="K145" s="8" t="str">
        <f>VLOOKUP(Table1[[#This Row],[LastName]]&amp;"."&amp;Table1[[#This Row],[FirstName]],Fencers!C:I,6,FALSE)</f>
        <v>AUS</v>
      </c>
      <c r="L145" s="6">
        <f>VLOOKUP(Table1[[#This Row],[LastName]]&amp;"."&amp;Table1[[#This Row],[FirstName]],Fencers!C:H,3,FALSE)</f>
        <v>15</v>
      </c>
      <c r="M145" s="6">
        <v>1</v>
      </c>
      <c r="N145" s="5">
        <f>IF(Table1[[#This Row],[Rank]]="Cancelled",1,IF(Table1[[#This Row],[Rank]]&gt;32,0,IF(M145=0,VLOOKUP(C145,'Ranking Values'!A:C,2,FALSE),VLOOKUP(C145,'Ranking Values'!A:C,3,FALSE))))</f>
        <v>4</v>
      </c>
    </row>
    <row r="146" spans="1:14" x14ac:dyDescent="0.35">
      <c r="A146" s="5" t="s">
        <v>230</v>
      </c>
      <c r="B146" s="5" t="s">
        <v>251</v>
      </c>
      <c r="C146" s="5">
        <v>10</v>
      </c>
      <c r="D146" s="7">
        <v>42883</v>
      </c>
      <c r="E146" s="20" t="s">
        <v>516</v>
      </c>
      <c r="F146" s="5" t="s">
        <v>461</v>
      </c>
      <c r="G146" s="5" t="s">
        <v>314</v>
      </c>
      <c r="H146" s="8">
        <f>VLOOKUP(Table1[[#This Row],[LastName]]&amp;"."&amp;Table1[[#This Row],[FirstName]],Fencers!C:I,2,FALSE)</f>
        <v>37719</v>
      </c>
      <c r="I146" s="5" t="str">
        <f>VLOOKUP(Table1[[#This Row],[LastName]]&amp;"."&amp;Table1[[#This Row],[FirstName]],Fencers!C:I,7,FALSE)</f>
        <v>Mens</v>
      </c>
      <c r="J146" s="8" t="str">
        <f>VLOOKUP(Table1[[#This Row],[LastName]]&amp;"."&amp;Table1[[#This Row],[FirstName]],Fencers!C:H,5,FALSE)</f>
        <v>ASC</v>
      </c>
      <c r="K146" s="8" t="str">
        <f>VLOOKUP(Table1[[#This Row],[LastName]]&amp;"."&amp;Table1[[#This Row],[FirstName]],Fencers!C:I,6,FALSE)</f>
        <v>AUS</v>
      </c>
      <c r="L146" s="6">
        <f>VLOOKUP(Table1[[#This Row],[LastName]]&amp;"."&amp;Table1[[#This Row],[FirstName]],Fencers!C:H,3,FALSE)</f>
        <v>14</v>
      </c>
      <c r="M146" s="6">
        <v>1</v>
      </c>
      <c r="N146" s="5">
        <f>IF(Table1[[#This Row],[Rank]]="Cancelled",1,IF(Table1[[#This Row],[Rank]]&gt;32,0,IF(M146=0,VLOOKUP(C146,'Ranking Values'!A:C,2,FALSE),VLOOKUP(C146,'Ranking Values'!A:C,3,FALSE))))</f>
        <v>4</v>
      </c>
    </row>
    <row r="147" spans="1:14" x14ac:dyDescent="0.35">
      <c r="A147" s="5" t="s">
        <v>35</v>
      </c>
      <c r="B147" s="5" t="s">
        <v>120</v>
      </c>
      <c r="C147" s="5">
        <v>11</v>
      </c>
      <c r="D147" s="7">
        <v>42883</v>
      </c>
      <c r="E147" s="20" t="s">
        <v>516</v>
      </c>
      <c r="F147" s="5" t="s">
        <v>461</v>
      </c>
      <c r="G147" s="5" t="s">
        <v>314</v>
      </c>
      <c r="H147" s="8">
        <f>VLOOKUP(Table1[[#This Row],[LastName]]&amp;"."&amp;Table1[[#This Row],[FirstName]],Fencers!C:I,2,FALSE)</f>
        <v>29514</v>
      </c>
      <c r="I147" s="5" t="str">
        <f>VLOOKUP(Table1[[#This Row],[LastName]]&amp;"."&amp;Table1[[#This Row],[FirstName]],Fencers!C:I,7,FALSE)</f>
        <v>Mens</v>
      </c>
      <c r="J147" s="8" t="str">
        <f>VLOOKUP(Table1[[#This Row],[LastName]]&amp;"."&amp;Table1[[#This Row],[FirstName]],Fencers!C:H,5,FALSE)</f>
        <v>CSFC</v>
      </c>
      <c r="K147" s="8" t="str">
        <f>VLOOKUP(Table1[[#This Row],[LastName]]&amp;"."&amp;Table1[[#This Row],[FirstName]],Fencers!C:I,6,FALSE)</f>
        <v>AUS</v>
      </c>
      <c r="L147" s="6">
        <f>VLOOKUP(Table1[[#This Row],[LastName]]&amp;"."&amp;Table1[[#This Row],[FirstName]],Fencers!C:H,3,FALSE)</f>
        <v>37</v>
      </c>
      <c r="M147" s="6">
        <v>1</v>
      </c>
      <c r="N147" s="5">
        <f>IF(Table1[[#This Row],[Rank]]="Cancelled",1,IF(Table1[[#This Row],[Rank]]&gt;32,0,IF(M147=0,VLOOKUP(C147,'Ranking Values'!A:C,2,FALSE),VLOOKUP(C147,'Ranking Values'!A:C,3,FALSE))))</f>
        <v>4</v>
      </c>
    </row>
    <row r="148" spans="1:14" x14ac:dyDescent="0.35">
      <c r="A148" s="5" t="s">
        <v>113</v>
      </c>
      <c r="B148" s="5" t="s">
        <v>114</v>
      </c>
      <c r="C148" s="5">
        <v>1</v>
      </c>
      <c r="D148" s="7">
        <v>42883</v>
      </c>
      <c r="E148" s="20" t="s">
        <v>475</v>
      </c>
      <c r="F148" s="5" t="s">
        <v>461</v>
      </c>
      <c r="G148" s="5" t="s">
        <v>314</v>
      </c>
      <c r="H148" s="8">
        <f>VLOOKUP(Table1[[#This Row],[LastName]]&amp;"."&amp;Table1[[#This Row],[FirstName]],Fencers!C:I,2,FALSE)</f>
        <v>28706</v>
      </c>
      <c r="I148" s="5" t="str">
        <f>VLOOKUP(Table1[[#This Row],[LastName]]&amp;"."&amp;Table1[[#This Row],[FirstName]],Fencers!C:I,7,FALSE)</f>
        <v>Womens</v>
      </c>
      <c r="J148" s="8" t="str">
        <f>VLOOKUP(Table1[[#This Row],[LastName]]&amp;"."&amp;Table1[[#This Row],[FirstName]],Fencers!C:H,5,FALSE)</f>
        <v>CSFC</v>
      </c>
      <c r="K148" s="8" t="str">
        <f>VLOOKUP(Table1[[#This Row],[LastName]]&amp;"."&amp;Table1[[#This Row],[FirstName]],Fencers!C:I,6,FALSE)</f>
        <v>AUS</v>
      </c>
      <c r="L148" s="6">
        <f>VLOOKUP(Table1[[#This Row],[LastName]]&amp;"."&amp;Table1[[#This Row],[FirstName]],Fencers!C:H,3,FALSE)</f>
        <v>39</v>
      </c>
      <c r="M148" s="6">
        <v>1</v>
      </c>
      <c r="N148" s="5">
        <f>IF(Table1[[#This Row],[Rank]]="Cancelled",1,IF(Table1[[#This Row],[Rank]]&gt;32,0,IF(M148=0,VLOOKUP(C148,'Ranking Values'!A:C,2,FALSE),VLOOKUP(C148,'Ranking Values'!A:C,3,FALSE))))</f>
        <v>12</v>
      </c>
    </row>
    <row r="149" spans="1:14" x14ac:dyDescent="0.35">
      <c r="A149" s="5" t="s">
        <v>62</v>
      </c>
      <c r="B149" s="5" t="s">
        <v>63</v>
      </c>
      <c r="C149" s="5">
        <v>2</v>
      </c>
      <c r="D149" s="7">
        <v>42883</v>
      </c>
      <c r="E149" s="20" t="s">
        <v>475</v>
      </c>
      <c r="F149" s="5" t="s">
        <v>461</v>
      </c>
      <c r="G149" s="5" t="s">
        <v>314</v>
      </c>
      <c r="H149" s="8">
        <f>VLOOKUP(Table1[[#This Row],[LastName]]&amp;"."&amp;Table1[[#This Row],[FirstName]],Fencers!C:I,2,FALSE)</f>
        <v>23752</v>
      </c>
      <c r="I149" s="5" t="str">
        <f>VLOOKUP(Table1[[#This Row],[LastName]]&amp;"."&amp;Table1[[#This Row],[FirstName]],Fencers!C:I,7,FALSE)</f>
        <v>Womens</v>
      </c>
      <c r="J149" s="8" t="str">
        <f>VLOOKUP(Table1[[#This Row],[LastName]]&amp;"."&amp;Table1[[#This Row],[FirstName]],Fencers!C:H,5,FALSE)</f>
        <v>ASC</v>
      </c>
      <c r="K149" s="8" t="str">
        <f>VLOOKUP(Table1[[#This Row],[LastName]]&amp;"."&amp;Table1[[#This Row],[FirstName]],Fencers!C:I,6,FALSE)</f>
        <v>AUS</v>
      </c>
      <c r="L149" s="6">
        <f>VLOOKUP(Table1[[#This Row],[LastName]]&amp;"."&amp;Table1[[#This Row],[FirstName]],Fencers!C:H,3,FALSE)</f>
        <v>53</v>
      </c>
      <c r="M149" s="6">
        <v>1</v>
      </c>
      <c r="N149" s="5">
        <f>IF(Table1[[#This Row],[Rank]]="Cancelled",1,IF(Table1[[#This Row],[Rank]]&gt;32,0,IF(M149=0,VLOOKUP(C149,'Ranking Values'!A:C,2,FALSE),VLOOKUP(C149,'Ranking Values'!A:C,3,FALSE))))</f>
        <v>11</v>
      </c>
    </row>
    <row r="150" spans="1:14" x14ac:dyDescent="0.35">
      <c r="A150" s="5" t="s">
        <v>209</v>
      </c>
      <c r="B150" s="5" t="s">
        <v>210</v>
      </c>
      <c r="C150" s="5">
        <v>3</v>
      </c>
      <c r="D150" s="7">
        <v>42883</v>
      </c>
      <c r="E150" s="20" t="s">
        <v>475</v>
      </c>
      <c r="F150" s="5" t="s">
        <v>461</v>
      </c>
      <c r="G150" s="5" t="s">
        <v>314</v>
      </c>
      <c r="H150" s="8">
        <f>VLOOKUP(Table1[[#This Row],[LastName]]&amp;"."&amp;Table1[[#This Row],[FirstName]],Fencers!C:I,2,FALSE)</f>
        <v>37201</v>
      </c>
      <c r="I150" s="5" t="str">
        <f>VLOOKUP(Table1[[#This Row],[LastName]]&amp;"."&amp;Table1[[#This Row],[FirstName]],Fencers!C:I,7,FALSE)</f>
        <v>Womens</v>
      </c>
      <c r="J150" s="8" t="str">
        <f>VLOOKUP(Table1[[#This Row],[LastName]]&amp;"."&amp;Table1[[#This Row],[FirstName]],Fencers!C:H,5,FALSE)</f>
        <v>ASC</v>
      </c>
      <c r="K150" s="8" t="str">
        <f>VLOOKUP(Table1[[#This Row],[LastName]]&amp;"."&amp;Table1[[#This Row],[FirstName]],Fencers!C:I,6,FALSE)</f>
        <v>AUS</v>
      </c>
      <c r="L150" s="6">
        <f>VLOOKUP(Table1[[#This Row],[LastName]]&amp;"."&amp;Table1[[#This Row],[FirstName]],Fencers!C:H,3,FALSE)</f>
        <v>16</v>
      </c>
      <c r="M150" s="6">
        <v>1</v>
      </c>
      <c r="N150" s="5">
        <f>IF(Table1[[#This Row],[Rank]]="Cancelled",1,IF(Table1[[#This Row],[Rank]]&gt;32,0,IF(M150=0,VLOOKUP(C150,'Ranking Values'!A:C,2,FALSE),VLOOKUP(C150,'Ranking Values'!A:C,3,FALSE))))</f>
        <v>10</v>
      </c>
    </row>
    <row r="151" spans="1:14" x14ac:dyDescent="0.35">
      <c r="A151" s="5" t="s">
        <v>230</v>
      </c>
      <c r="B151" s="5" t="s">
        <v>385</v>
      </c>
      <c r="C151" s="5">
        <v>3</v>
      </c>
      <c r="D151" s="7">
        <v>42883</v>
      </c>
      <c r="E151" s="20" t="s">
        <v>475</v>
      </c>
      <c r="F151" s="5" t="s">
        <v>461</v>
      </c>
      <c r="G151" s="5" t="s">
        <v>314</v>
      </c>
      <c r="H151" s="8">
        <f>VLOOKUP(Table1[[#This Row],[LastName]]&amp;"."&amp;Table1[[#This Row],[FirstName]],Fencers!C:I,2,FALSE)</f>
        <v>38416</v>
      </c>
      <c r="I151" s="5" t="str">
        <f>VLOOKUP(Table1[[#This Row],[LastName]]&amp;"."&amp;Table1[[#This Row],[FirstName]],Fencers!C:I,7,FALSE)</f>
        <v>Womens</v>
      </c>
      <c r="J151" s="8" t="str">
        <f>VLOOKUP(Table1[[#This Row],[LastName]]&amp;"."&amp;Table1[[#This Row],[FirstName]],Fencers!C:H,5,FALSE)</f>
        <v>ASC</v>
      </c>
      <c r="K151" s="8" t="str">
        <f>VLOOKUP(Table1[[#This Row],[LastName]]&amp;"."&amp;Table1[[#This Row],[FirstName]],Fencers!C:I,6,FALSE)</f>
        <v>AUS</v>
      </c>
      <c r="L151" s="6">
        <f>VLOOKUP(Table1[[#This Row],[LastName]]&amp;"."&amp;Table1[[#This Row],[FirstName]],Fencers!C:H,3,FALSE)</f>
        <v>12</v>
      </c>
      <c r="M151" s="6">
        <v>1</v>
      </c>
      <c r="N151" s="5">
        <f>IF(Table1[[#This Row],[Rank]]="Cancelled",1,IF(Table1[[#This Row],[Rank]]&gt;32,0,IF(M151=0,VLOOKUP(C151,'Ranking Values'!A:C,2,FALSE),VLOOKUP(C151,'Ranking Values'!A:C,3,FALSE))))</f>
        <v>10</v>
      </c>
    </row>
    <row r="152" spans="1:14" x14ac:dyDescent="0.35">
      <c r="A152" s="5" t="s">
        <v>33</v>
      </c>
      <c r="B152" s="5" t="s">
        <v>34</v>
      </c>
      <c r="C152" s="5">
        <v>1</v>
      </c>
      <c r="D152" s="7">
        <v>42883</v>
      </c>
      <c r="E152" s="20" t="s">
        <v>476</v>
      </c>
      <c r="F152" s="5" t="s">
        <v>461</v>
      </c>
      <c r="G152" s="5" t="s">
        <v>20</v>
      </c>
      <c r="H152" s="8">
        <f>VLOOKUP(Table1[[#This Row],[LastName]]&amp;"."&amp;Table1[[#This Row],[FirstName]],Fencers!C:I,2,FALSE)</f>
        <v>35971</v>
      </c>
      <c r="I152" s="5" t="str">
        <f>VLOOKUP(Table1[[#This Row],[LastName]]&amp;"."&amp;Table1[[#This Row],[FirstName]],Fencers!C:I,7,FALSE)</f>
        <v>Mens</v>
      </c>
      <c r="J152" s="8" t="str">
        <f>VLOOKUP(Table1[[#This Row],[LastName]]&amp;"."&amp;Table1[[#This Row],[FirstName]],Fencers!C:H,5,FALSE)</f>
        <v>ASC</v>
      </c>
      <c r="K152" s="8" t="str">
        <f>VLOOKUP(Table1[[#This Row],[LastName]]&amp;"."&amp;Table1[[#This Row],[FirstName]],Fencers!C:I,6,FALSE)</f>
        <v>AUS</v>
      </c>
      <c r="L152" s="6">
        <f>VLOOKUP(Table1[[#This Row],[LastName]]&amp;"."&amp;Table1[[#This Row],[FirstName]],Fencers!C:H,3,FALSE)</f>
        <v>19</v>
      </c>
      <c r="M152" s="5">
        <v>1</v>
      </c>
      <c r="N152" s="5">
        <f>IF(Table1[[#This Row],[Rank]]="Cancelled",1,IF(Table1[[#This Row],[Rank]]&gt;32,0,IF(M152=0,VLOOKUP(C152,'Ranking Values'!A:C,2,FALSE),VLOOKUP(C152,'Ranking Values'!A:C,3,FALSE))))</f>
        <v>12</v>
      </c>
    </row>
    <row r="153" spans="1:14" x14ac:dyDescent="0.35">
      <c r="A153" s="5" t="s">
        <v>13</v>
      </c>
      <c r="B153" s="5" t="s">
        <v>15</v>
      </c>
      <c r="C153" s="5">
        <v>2</v>
      </c>
      <c r="D153" s="7">
        <v>42883</v>
      </c>
      <c r="E153" s="20" t="s">
        <v>476</v>
      </c>
      <c r="F153" s="5" t="s">
        <v>461</v>
      </c>
      <c r="G153" s="5" t="s">
        <v>20</v>
      </c>
      <c r="H153" s="8">
        <f>VLOOKUP(Table1[[#This Row],[LastName]]&amp;"."&amp;Table1[[#This Row],[FirstName]],Fencers!C:I,2,FALSE)</f>
        <v>37883</v>
      </c>
      <c r="I153" s="5" t="str">
        <f>VLOOKUP(Table1[[#This Row],[LastName]]&amp;"."&amp;Table1[[#This Row],[FirstName]],Fencers!C:I,7,FALSE)</f>
        <v>Mens</v>
      </c>
      <c r="J153" s="8" t="str">
        <f>VLOOKUP(Table1[[#This Row],[LastName]]&amp;"."&amp;Table1[[#This Row],[FirstName]],Fencers!C:H,5,FALSE)</f>
        <v>ASC</v>
      </c>
      <c r="K153" s="8" t="str">
        <f>VLOOKUP(Table1[[#This Row],[LastName]]&amp;"."&amp;Table1[[#This Row],[FirstName]],Fencers!C:I,6,FALSE)</f>
        <v>AUS</v>
      </c>
      <c r="L153" s="6">
        <f>VLOOKUP(Table1[[#This Row],[LastName]]&amp;"."&amp;Table1[[#This Row],[FirstName]],Fencers!C:H,3,FALSE)</f>
        <v>14</v>
      </c>
      <c r="M153" s="5">
        <v>1</v>
      </c>
      <c r="N153" s="5">
        <f>IF(Table1[[#This Row],[Rank]]="Cancelled",1,IF(Table1[[#This Row],[Rank]]&gt;32,0,IF(M153=0,VLOOKUP(C153,'Ranking Values'!A:C,2,FALSE),VLOOKUP(C153,'Ranking Values'!A:C,3,FALSE))))</f>
        <v>11</v>
      </c>
    </row>
    <row r="154" spans="1:14" x14ac:dyDescent="0.35">
      <c r="A154" s="5" t="s">
        <v>35</v>
      </c>
      <c r="B154" s="5" t="s">
        <v>120</v>
      </c>
      <c r="C154" s="5">
        <v>3</v>
      </c>
      <c r="D154" s="7">
        <v>42883</v>
      </c>
      <c r="E154" s="20" t="s">
        <v>476</v>
      </c>
      <c r="F154" s="5" t="s">
        <v>461</v>
      </c>
      <c r="G154" s="5" t="s">
        <v>20</v>
      </c>
      <c r="H154" s="8">
        <f>VLOOKUP(Table1[[#This Row],[LastName]]&amp;"."&amp;Table1[[#This Row],[FirstName]],Fencers!C:I,2,FALSE)</f>
        <v>29514</v>
      </c>
      <c r="I154" s="5" t="str">
        <f>VLOOKUP(Table1[[#This Row],[LastName]]&amp;"."&amp;Table1[[#This Row],[FirstName]],Fencers!C:I,7,FALSE)</f>
        <v>Mens</v>
      </c>
      <c r="J154" s="8" t="str">
        <f>VLOOKUP(Table1[[#This Row],[LastName]]&amp;"."&amp;Table1[[#This Row],[FirstName]],Fencers!C:H,5,FALSE)</f>
        <v>CSFC</v>
      </c>
      <c r="K154" s="8" t="str">
        <f>VLOOKUP(Table1[[#This Row],[LastName]]&amp;"."&amp;Table1[[#This Row],[FirstName]],Fencers!C:I,6,FALSE)</f>
        <v>AUS</v>
      </c>
      <c r="L154" s="6">
        <f>VLOOKUP(Table1[[#This Row],[LastName]]&amp;"."&amp;Table1[[#This Row],[FirstName]],Fencers!C:H,3,FALSE)</f>
        <v>37</v>
      </c>
      <c r="M154" s="5">
        <v>1</v>
      </c>
      <c r="N154" s="5">
        <f>IF(Table1[[#This Row],[Rank]]="Cancelled",1,IF(Table1[[#This Row],[Rank]]&gt;32,0,IF(M154=0,VLOOKUP(C154,'Ranking Values'!A:C,2,FALSE),VLOOKUP(C154,'Ranking Values'!A:C,3,FALSE))))</f>
        <v>10</v>
      </c>
    </row>
    <row r="155" spans="1:14" x14ac:dyDescent="0.35">
      <c r="A155" s="5" t="s">
        <v>27</v>
      </c>
      <c r="B155" s="5" t="s">
        <v>28</v>
      </c>
      <c r="C155" s="5">
        <v>3</v>
      </c>
      <c r="D155" s="7">
        <v>42883</v>
      </c>
      <c r="E155" s="20" t="s">
        <v>476</v>
      </c>
      <c r="F155" s="5" t="s">
        <v>461</v>
      </c>
      <c r="G155" s="5" t="s">
        <v>20</v>
      </c>
      <c r="H155" s="8">
        <f>VLOOKUP(Table1[[#This Row],[LastName]]&amp;"."&amp;Table1[[#This Row],[FirstName]],Fencers!C:I,2,FALSE)</f>
        <v>34621</v>
      </c>
      <c r="I155" s="5" t="str">
        <f>VLOOKUP(Table1[[#This Row],[LastName]]&amp;"."&amp;Table1[[#This Row],[FirstName]],Fencers!C:I,7,FALSE)</f>
        <v>Womens</v>
      </c>
      <c r="J155" s="8" t="str">
        <f>VLOOKUP(Table1[[#This Row],[LastName]]&amp;"."&amp;Table1[[#This Row],[FirstName]],Fencers!C:H,5,FALSE)</f>
        <v>CSFC</v>
      </c>
      <c r="K155" s="8" t="str">
        <f>VLOOKUP(Table1[[#This Row],[LastName]]&amp;"."&amp;Table1[[#This Row],[FirstName]],Fencers!C:I,6,FALSE)</f>
        <v>AUS</v>
      </c>
      <c r="L155" s="6">
        <f>VLOOKUP(Table1[[#This Row],[LastName]]&amp;"."&amp;Table1[[#This Row],[FirstName]],Fencers!C:H,3,FALSE)</f>
        <v>23</v>
      </c>
      <c r="M155" s="5">
        <v>1</v>
      </c>
      <c r="N155" s="5">
        <f>IF(Table1[[#This Row],[Rank]]="Cancelled",1,IF(Table1[[#This Row],[Rank]]&gt;32,0,IF(M155=0,VLOOKUP(C155,'Ranking Values'!A:C,2,FALSE),VLOOKUP(C155,'Ranking Values'!A:C,3,FALSE))))</f>
        <v>10</v>
      </c>
    </row>
    <row r="156" spans="1:14" x14ac:dyDescent="0.35">
      <c r="A156" s="5" t="s">
        <v>100</v>
      </c>
      <c r="B156" s="5" t="s">
        <v>101</v>
      </c>
      <c r="C156" s="5">
        <v>1</v>
      </c>
      <c r="D156" s="7">
        <v>42883</v>
      </c>
      <c r="E156" s="20" t="s">
        <v>479</v>
      </c>
      <c r="F156" s="5" t="s">
        <v>318</v>
      </c>
      <c r="G156" s="5" t="s">
        <v>19</v>
      </c>
      <c r="H156" s="8">
        <f>VLOOKUP(Table1[[#This Row],[LastName]]&amp;"."&amp;Table1[[#This Row],[FirstName]],Fencers!C:I,2,FALSE)</f>
        <v>26818</v>
      </c>
      <c r="I156" s="5" t="str">
        <f>VLOOKUP(Table1[[#This Row],[LastName]]&amp;"."&amp;Table1[[#This Row],[FirstName]],Fencers!C:I,7,FALSE)</f>
        <v>Mens</v>
      </c>
      <c r="J156" s="8" t="str">
        <f>VLOOKUP(Table1[[#This Row],[LastName]]&amp;"."&amp;Table1[[#This Row],[FirstName]],Fencers!C:H,5,FALSE)</f>
        <v>CSFC</v>
      </c>
      <c r="K156" s="8" t="str">
        <f>VLOOKUP(Table1[[#This Row],[LastName]]&amp;"."&amp;Table1[[#This Row],[FirstName]],Fencers!C:I,6,FALSE)</f>
        <v>AUS</v>
      </c>
      <c r="L156" s="6">
        <f>VLOOKUP(Table1[[#This Row],[LastName]]&amp;"."&amp;Table1[[#This Row],[FirstName]],Fencers!C:H,3,FALSE)</f>
        <v>44</v>
      </c>
      <c r="M156" s="6">
        <v>0</v>
      </c>
      <c r="N156" s="5">
        <f>IF(Table1[[#This Row],[Rank]]="Cancelled",1,IF(Table1[[#This Row],[Rank]]&gt;32,0,IF(M156=0,VLOOKUP(C156,'Ranking Values'!A:C,2,FALSE),VLOOKUP(C156,'Ranking Values'!A:C,3,FALSE))))</f>
        <v>10</v>
      </c>
    </row>
    <row r="157" spans="1:14" x14ac:dyDescent="0.35">
      <c r="A157" s="5" t="s">
        <v>107</v>
      </c>
      <c r="B157" s="5" t="s">
        <v>108</v>
      </c>
      <c r="C157" s="5">
        <v>2</v>
      </c>
      <c r="D157" s="7">
        <v>42883</v>
      </c>
      <c r="E157" s="20" t="s">
        <v>479</v>
      </c>
      <c r="F157" s="5" t="s">
        <v>318</v>
      </c>
      <c r="G157" s="5" t="s">
        <v>19</v>
      </c>
      <c r="H157" s="8">
        <f>VLOOKUP(Table1[[#This Row],[LastName]]&amp;"."&amp;Table1[[#This Row],[FirstName]],Fencers!C:I,2,FALSE)</f>
        <v>28067</v>
      </c>
      <c r="I157" s="5" t="str">
        <f>VLOOKUP(Table1[[#This Row],[LastName]]&amp;"."&amp;Table1[[#This Row],[FirstName]],Fencers!C:I,7,FALSE)</f>
        <v>Mens</v>
      </c>
      <c r="J157" s="8" t="str">
        <f>VLOOKUP(Table1[[#This Row],[LastName]]&amp;"."&amp;Table1[[#This Row],[FirstName]],Fencers!C:H,5,FALSE)</f>
        <v>AHFC</v>
      </c>
      <c r="K157" s="8" t="str">
        <f>VLOOKUP(Table1[[#This Row],[LastName]]&amp;"."&amp;Table1[[#This Row],[FirstName]],Fencers!C:I,6,FALSE)</f>
        <v>AUS</v>
      </c>
      <c r="L157" s="6">
        <f>VLOOKUP(Table1[[#This Row],[LastName]]&amp;"."&amp;Table1[[#This Row],[FirstName]],Fencers!C:H,3,FALSE)</f>
        <v>41</v>
      </c>
      <c r="M157" s="6">
        <v>0</v>
      </c>
      <c r="N157" s="5">
        <f>IF(Table1[[#This Row],[Rank]]="Cancelled",1,IF(Table1[[#This Row],[Rank]]&gt;32,0,IF(M157=0,VLOOKUP(C157,'Ranking Values'!A:C,2,FALSE),VLOOKUP(C157,'Ranking Values'!A:C,3,FALSE))))</f>
        <v>9</v>
      </c>
    </row>
    <row r="158" spans="1:14" x14ac:dyDescent="0.35">
      <c r="A158" s="5" t="s">
        <v>48</v>
      </c>
      <c r="B158" s="5" t="s">
        <v>49</v>
      </c>
      <c r="C158" s="5">
        <v>3</v>
      </c>
      <c r="D158" s="7">
        <v>42883</v>
      </c>
      <c r="E158" s="20" t="s">
        <v>479</v>
      </c>
      <c r="F158" s="5" t="s">
        <v>318</v>
      </c>
      <c r="G158" s="5" t="s">
        <v>19</v>
      </c>
      <c r="H158" s="8">
        <f>VLOOKUP(Table1[[#This Row],[LastName]]&amp;"."&amp;Table1[[#This Row],[FirstName]],Fencers!C:I,2,FALSE)</f>
        <v>19555</v>
      </c>
      <c r="I158" s="5" t="str">
        <f>VLOOKUP(Table1[[#This Row],[LastName]]&amp;"."&amp;Table1[[#This Row],[FirstName]],Fencers!C:I,7,FALSE)</f>
        <v>Mens</v>
      </c>
      <c r="J158" s="8" t="str">
        <f>VLOOKUP(Table1[[#This Row],[LastName]]&amp;"."&amp;Table1[[#This Row],[FirstName]],Fencers!C:H,5,FALSE)</f>
        <v>ASC</v>
      </c>
      <c r="K158" s="8" t="str">
        <f>VLOOKUP(Table1[[#This Row],[LastName]]&amp;"."&amp;Table1[[#This Row],[FirstName]],Fencers!C:I,6,FALSE)</f>
        <v>AUS</v>
      </c>
      <c r="L158" s="6">
        <f>VLOOKUP(Table1[[#This Row],[LastName]]&amp;"."&amp;Table1[[#This Row],[FirstName]],Fencers!C:H,3,FALSE)</f>
        <v>64</v>
      </c>
      <c r="M158" s="6">
        <v>0</v>
      </c>
      <c r="N158" s="5">
        <f>IF(Table1[[#This Row],[Rank]]="Cancelled",1,IF(Table1[[#This Row],[Rank]]&gt;32,0,IF(M158=0,VLOOKUP(C158,'Ranking Values'!A:C,2,FALSE),VLOOKUP(C158,'Ranking Values'!A:C,3,FALSE))))</f>
        <v>8</v>
      </c>
    </row>
    <row r="159" spans="1:14" x14ac:dyDescent="0.35">
      <c r="A159" s="5" t="s">
        <v>77</v>
      </c>
      <c r="B159" s="5" t="s">
        <v>78</v>
      </c>
      <c r="C159" s="5">
        <v>3</v>
      </c>
      <c r="D159" s="7">
        <v>42883</v>
      </c>
      <c r="E159" s="20" t="s">
        <v>479</v>
      </c>
      <c r="F159" s="5" t="s">
        <v>318</v>
      </c>
      <c r="G159" s="5" t="s">
        <v>19</v>
      </c>
      <c r="H159" s="8">
        <f>VLOOKUP(Table1[[#This Row],[LastName]]&amp;"."&amp;Table1[[#This Row],[FirstName]],Fencers!C:I,2,FALSE)</f>
        <v>25155</v>
      </c>
      <c r="I159" s="5" t="str">
        <f>VLOOKUP(Table1[[#This Row],[LastName]]&amp;"."&amp;Table1[[#This Row],[FirstName]],Fencers!C:I,7,FALSE)</f>
        <v>Mens</v>
      </c>
      <c r="J159" s="8" t="str">
        <f>VLOOKUP(Table1[[#This Row],[LastName]]&amp;"."&amp;Table1[[#This Row],[FirstName]],Fencers!C:H,5,FALSE)</f>
        <v>ASC</v>
      </c>
      <c r="K159" s="8" t="str">
        <f>VLOOKUP(Table1[[#This Row],[LastName]]&amp;"."&amp;Table1[[#This Row],[FirstName]],Fencers!C:I,6,FALSE)</f>
        <v>AUS</v>
      </c>
      <c r="L159" s="6">
        <f>VLOOKUP(Table1[[#This Row],[LastName]]&amp;"."&amp;Table1[[#This Row],[FirstName]],Fencers!C:H,3,FALSE)</f>
        <v>49</v>
      </c>
      <c r="M159" s="6">
        <v>0</v>
      </c>
      <c r="N159" s="5">
        <f>IF(Table1[[#This Row],[Rank]]="Cancelled",1,IF(Table1[[#This Row],[Rank]]&gt;32,0,IF(M159=0,VLOOKUP(C159,'Ranking Values'!A:C,2,FALSE),VLOOKUP(C159,'Ranking Values'!A:C,3,FALSE))))</f>
        <v>8</v>
      </c>
    </row>
    <row r="160" spans="1:14" x14ac:dyDescent="0.35">
      <c r="A160" s="5" t="s">
        <v>48</v>
      </c>
      <c r="B160" s="5" t="s">
        <v>92</v>
      </c>
      <c r="C160" s="5">
        <v>5</v>
      </c>
      <c r="D160" s="7">
        <v>42883</v>
      </c>
      <c r="E160" s="20" t="s">
        <v>479</v>
      </c>
      <c r="F160" s="5" t="s">
        <v>318</v>
      </c>
      <c r="G160" s="5" t="s">
        <v>19</v>
      </c>
      <c r="H160" s="8">
        <f>VLOOKUP(Table1[[#This Row],[LastName]]&amp;"."&amp;Table1[[#This Row],[FirstName]],Fencers!C:I,2,FALSE)</f>
        <v>25982</v>
      </c>
      <c r="I160" s="5" t="str">
        <f>VLOOKUP(Table1[[#This Row],[LastName]]&amp;"."&amp;Table1[[#This Row],[FirstName]],Fencers!C:I,7,FALSE)</f>
        <v>Mens</v>
      </c>
      <c r="J160" s="8" t="str">
        <f>VLOOKUP(Table1[[#This Row],[LastName]]&amp;"."&amp;Table1[[#This Row],[FirstName]],Fencers!C:H,5,FALSE)</f>
        <v>AHFC</v>
      </c>
      <c r="K160" s="8" t="str">
        <f>VLOOKUP(Table1[[#This Row],[LastName]]&amp;"."&amp;Table1[[#This Row],[FirstName]],Fencers!C:I,6,FALSE)</f>
        <v>AUS</v>
      </c>
      <c r="L160" s="6">
        <f>VLOOKUP(Table1[[#This Row],[LastName]]&amp;"."&amp;Table1[[#This Row],[FirstName]],Fencers!C:H,3,FALSE)</f>
        <v>46</v>
      </c>
      <c r="M160" s="6">
        <v>0</v>
      </c>
      <c r="N160" s="5">
        <f>IF(Table1[[#This Row],[Rank]]="Cancelled",1,IF(Table1[[#This Row],[Rank]]&gt;32,0,IF(M160=0,VLOOKUP(C160,'Ranking Values'!A:C,2,FALSE),VLOOKUP(C160,'Ranking Values'!A:C,3,FALSE))))</f>
        <v>6</v>
      </c>
    </row>
    <row r="161" spans="1:14" x14ac:dyDescent="0.35">
      <c r="A161" s="5" t="s">
        <v>84</v>
      </c>
      <c r="B161" s="5" t="s">
        <v>85</v>
      </c>
      <c r="C161" s="5">
        <v>6</v>
      </c>
      <c r="D161" s="7">
        <v>42883</v>
      </c>
      <c r="E161" s="20" t="s">
        <v>479</v>
      </c>
      <c r="F161" s="5" t="s">
        <v>318</v>
      </c>
      <c r="G161" s="5" t="s">
        <v>19</v>
      </c>
      <c r="H161" s="8">
        <f>VLOOKUP(Table1[[#This Row],[LastName]]&amp;"."&amp;Table1[[#This Row],[FirstName]],Fencers!C:I,2,FALSE)</f>
        <v>25841</v>
      </c>
      <c r="I161" s="5" t="str">
        <f>VLOOKUP(Table1[[#This Row],[LastName]]&amp;"."&amp;Table1[[#This Row],[FirstName]],Fencers!C:I,7,FALSE)</f>
        <v>Mens</v>
      </c>
      <c r="J161" s="8" t="str">
        <f>VLOOKUP(Table1[[#This Row],[LastName]]&amp;"."&amp;Table1[[#This Row],[FirstName]],Fencers!C:H,5,FALSE)</f>
        <v>AHFC</v>
      </c>
      <c r="K161" s="8" t="str">
        <f>VLOOKUP(Table1[[#This Row],[LastName]]&amp;"."&amp;Table1[[#This Row],[FirstName]],Fencers!C:I,6,FALSE)</f>
        <v>AUS</v>
      </c>
      <c r="L161" s="6">
        <f>VLOOKUP(Table1[[#This Row],[LastName]]&amp;"."&amp;Table1[[#This Row],[FirstName]],Fencers!C:H,3,FALSE)</f>
        <v>47</v>
      </c>
      <c r="M161" s="6">
        <v>0</v>
      </c>
      <c r="N161" s="5">
        <f>IF(Table1[[#This Row],[Rank]]="Cancelled",1,IF(Table1[[#This Row],[Rank]]&gt;32,0,IF(M161=0,VLOOKUP(C161,'Ranking Values'!A:C,2,FALSE),VLOOKUP(C161,'Ranking Values'!A:C,3,FALSE))))</f>
        <v>5</v>
      </c>
    </row>
    <row r="162" spans="1:14" x14ac:dyDescent="0.35">
      <c r="A162" s="5" t="s">
        <v>95</v>
      </c>
      <c r="B162" s="5" t="s">
        <v>96</v>
      </c>
      <c r="C162" s="5">
        <v>7</v>
      </c>
      <c r="D162" s="7">
        <v>42883</v>
      </c>
      <c r="E162" s="20" t="s">
        <v>479</v>
      </c>
      <c r="F162" s="5" t="s">
        <v>318</v>
      </c>
      <c r="G162" s="5" t="s">
        <v>19</v>
      </c>
      <c r="H162" s="8">
        <f>VLOOKUP(Table1[[#This Row],[LastName]]&amp;"."&amp;Table1[[#This Row],[FirstName]],Fencers!C:I,2,FALSE)</f>
        <v>26410</v>
      </c>
      <c r="I162" s="5" t="str">
        <f>VLOOKUP(Table1[[#This Row],[LastName]]&amp;"."&amp;Table1[[#This Row],[FirstName]],Fencers!C:I,7,FALSE)</f>
        <v>Mens</v>
      </c>
      <c r="J162" s="8" t="str">
        <f>VLOOKUP(Table1[[#This Row],[LastName]]&amp;"."&amp;Table1[[#This Row],[FirstName]],Fencers!C:H,5,FALSE)</f>
        <v>ASC</v>
      </c>
      <c r="K162" s="8" t="str">
        <f>VLOOKUP(Table1[[#This Row],[LastName]]&amp;"."&amp;Table1[[#This Row],[FirstName]],Fencers!C:I,6,FALSE)</f>
        <v>AUS</v>
      </c>
      <c r="L162" s="6">
        <f>VLOOKUP(Table1[[#This Row],[LastName]]&amp;"."&amp;Table1[[#This Row],[FirstName]],Fencers!C:H,3,FALSE)</f>
        <v>45</v>
      </c>
      <c r="M162" s="6">
        <v>0</v>
      </c>
      <c r="N162" s="5">
        <f>IF(Table1[[#This Row],[Rank]]="Cancelled",1,IF(Table1[[#This Row],[Rank]]&gt;32,0,IF(M162=0,VLOOKUP(C162,'Ranking Values'!A:C,2,FALSE),VLOOKUP(C162,'Ranking Values'!A:C,3,FALSE))))</f>
        <v>4</v>
      </c>
    </row>
    <row r="163" spans="1:14" x14ac:dyDescent="0.35">
      <c r="A163" s="5" t="s">
        <v>100</v>
      </c>
      <c r="B163" s="5" t="s">
        <v>102</v>
      </c>
      <c r="C163" s="5">
        <v>1</v>
      </c>
      <c r="D163" s="7">
        <v>42883</v>
      </c>
      <c r="E163" s="20" t="s">
        <v>479</v>
      </c>
      <c r="F163" s="5" t="s">
        <v>318</v>
      </c>
      <c r="G163" s="5" t="s">
        <v>19</v>
      </c>
      <c r="H163" s="8">
        <f>VLOOKUP(Table1[[#This Row],[LastName]]&amp;"."&amp;Table1[[#This Row],[FirstName]],Fencers!C:I,2,FALSE)</f>
        <v>27640</v>
      </c>
      <c r="I163" s="5" t="str">
        <f>VLOOKUP(Table1[[#This Row],[LastName]]&amp;"."&amp;Table1[[#This Row],[FirstName]],Fencers!C:I,7,FALSE)</f>
        <v>Womens</v>
      </c>
      <c r="J163" s="8" t="str">
        <f>VLOOKUP(Table1[[#This Row],[LastName]]&amp;"."&amp;Table1[[#This Row],[FirstName]],Fencers!C:H,5,FALSE)</f>
        <v>CSFC</v>
      </c>
      <c r="K163" s="8" t="str">
        <f>VLOOKUP(Table1[[#This Row],[LastName]]&amp;"."&amp;Table1[[#This Row],[FirstName]],Fencers!C:I,6,FALSE)</f>
        <v>AUS</v>
      </c>
      <c r="L163" s="6">
        <f>VLOOKUP(Table1[[#This Row],[LastName]]&amp;"."&amp;Table1[[#This Row],[FirstName]],Fencers!C:H,3,FALSE)</f>
        <v>42</v>
      </c>
      <c r="M163" s="6">
        <v>0</v>
      </c>
      <c r="N163" s="5">
        <f>IF(Table1[[#This Row],[Rank]]="Cancelled",1,IF(Table1[[#This Row],[Rank]]&gt;32,0,IF(M163=0,VLOOKUP(C163,'Ranking Values'!A:C,2,FALSE),VLOOKUP(C163,'Ranking Values'!A:C,3,FALSE))))</f>
        <v>10</v>
      </c>
    </row>
    <row r="164" spans="1:14" x14ac:dyDescent="0.35">
      <c r="A164" s="5" t="s">
        <v>62</v>
      </c>
      <c r="B164" s="5" t="s">
        <v>63</v>
      </c>
      <c r="C164" s="5">
        <v>2</v>
      </c>
      <c r="D164" s="7">
        <v>42883</v>
      </c>
      <c r="E164" s="20" t="s">
        <v>479</v>
      </c>
      <c r="F164" s="5" t="s">
        <v>318</v>
      </c>
      <c r="G164" s="5" t="s">
        <v>19</v>
      </c>
      <c r="H164" s="8">
        <f>VLOOKUP(Table1[[#This Row],[LastName]]&amp;"."&amp;Table1[[#This Row],[FirstName]],Fencers!C:I,2,FALSE)</f>
        <v>23752</v>
      </c>
      <c r="I164" s="5" t="str">
        <f>VLOOKUP(Table1[[#This Row],[LastName]]&amp;"."&amp;Table1[[#This Row],[FirstName]],Fencers!C:I,7,FALSE)</f>
        <v>Womens</v>
      </c>
      <c r="J164" s="8" t="str">
        <f>VLOOKUP(Table1[[#This Row],[LastName]]&amp;"."&amp;Table1[[#This Row],[FirstName]],Fencers!C:H,5,FALSE)</f>
        <v>ASC</v>
      </c>
      <c r="K164" s="8" t="str">
        <f>VLOOKUP(Table1[[#This Row],[LastName]]&amp;"."&amp;Table1[[#This Row],[FirstName]],Fencers!C:I,6,FALSE)</f>
        <v>AUS</v>
      </c>
      <c r="L164" s="6">
        <f>VLOOKUP(Table1[[#This Row],[LastName]]&amp;"."&amp;Table1[[#This Row],[FirstName]],Fencers!C:H,3,FALSE)</f>
        <v>53</v>
      </c>
      <c r="M164" s="6">
        <v>0</v>
      </c>
      <c r="N164" s="5">
        <f>IF(Table1[[#This Row],[Rank]]="Cancelled",1,IF(Table1[[#This Row],[Rank]]&gt;32,0,IF(M164=0,VLOOKUP(C164,'Ranking Values'!A:C,2,FALSE),VLOOKUP(C164,'Ranking Values'!A:C,3,FALSE))))</f>
        <v>9</v>
      </c>
    </row>
    <row r="165" spans="1:14" x14ac:dyDescent="0.35">
      <c r="A165" s="5" t="s">
        <v>48</v>
      </c>
      <c r="B165" s="5" t="s">
        <v>94</v>
      </c>
      <c r="C165" s="5">
        <v>3</v>
      </c>
      <c r="D165" s="7">
        <v>42883</v>
      </c>
      <c r="E165" s="20" t="s">
        <v>479</v>
      </c>
      <c r="F165" s="5" t="s">
        <v>318</v>
      </c>
      <c r="G165" s="5" t="s">
        <v>19</v>
      </c>
      <c r="H165" s="8">
        <f>VLOOKUP(Table1[[#This Row],[LastName]]&amp;"."&amp;Table1[[#This Row],[FirstName]],Fencers!C:I,2,FALSE)</f>
        <v>26350</v>
      </c>
      <c r="I165" s="5" t="str">
        <f>VLOOKUP(Table1[[#This Row],[LastName]]&amp;"."&amp;Table1[[#This Row],[FirstName]],Fencers!C:I,7,FALSE)</f>
        <v>Womens</v>
      </c>
      <c r="J165" s="8" t="str">
        <f>VLOOKUP(Table1[[#This Row],[LastName]]&amp;"."&amp;Table1[[#This Row],[FirstName]],Fencers!C:H,5,FALSE)</f>
        <v>AHFC</v>
      </c>
      <c r="K165" s="8" t="str">
        <f>VLOOKUP(Table1[[#This Row],[LastName]]&amp;"."&amp;Table1[[#This Row],[FirstName]],Fencers!C:I,6,FALSE)</f>
        <v>AUS</v>
      </c>
      <c r="L165" s="6">
        <f>VLOOKUP(Table1[[#This Row],[LastName]]&amp;"."&amp;Table1[[#This Row],[FirstName]],Fencers!C:H,3,FALSE)</f>
        <v>45</v>
      </c>
      <c r="M165" s="6">
        <v>0</v>
      </c>
      <c r="N165" s="5">
        <f>IF(Table1[[#This Row],[Rank]]="Cancelled",1,IF(Table1[[#This Row],[Rank]]&gt;32,0,IF(M165=0,VLOOKUP(C165,'Ranking Values'!A:C,2,FALSE),VLOOKUP(C165,'Ranking Values'!A:C,3,FALSE))))</f>
        <v>8</v>
      </c>
    </row>
    <row r="166" spans="1:14" x14ac:dyDescent="0.35">
      <c r="A166" s="5" t="s">
        <v>50</v>
      </c>
      <c r="B166" s="5" t="s">
        <v>51</v>
      </c>
      <c r="C166" s="5">
        <v>3</v>
      </c>
      <c r="D166" s="7">
        <v>42883</v>
      </c>
      <c r="E166" s="20" t="s">
        <v>479</v>
      </c>
      <c r="F166" s="5" t="s">
        <v>318</v>
      </c>
      <c r="G166" s="5" t="s">
        <v>19</v>
      </c>
      <c r="H166" s="8">
        <f>VLOOKUP(Table1[[#This Row],[LastName]]&amp;"."&amp;Table1[[#This Row],[FirstName]],Fencers!C:I,2,FALSE)</f>
        <v>21317</v>
      </c>
      <c r="I166" s="5" t="str">
        <f>VLOOKUP(Table1[[#This Row],[LastName]]&amp;"."&amp;Table1[[#This Row],[FirstName]],Fencers!C:I,7,FALSE)</f>
        <v>Womens</v>
      </c>
      <c r="J166" s="8" t="str">
        <f>VLOOKUP(Table1[[#This Row],[LastName]]&amp;"."&amp;Table1[[#This Row],[FirstName]],Fencers!C:H,5,FALSE)</f>
        <v>ASC</v>
      </c>
      <c r="K166" s="8" t="str">
        <f>VLOOKUP(Table1[[#This Row],[LastName]]&amp;"."&amp;Table1[[#This Row],[FirstName]],Fencers!C:I,6,FALSE)</f>
        <v>AUS</v>
      </c>
      <c r="L166" s="6">
        <f>VLOOKUP(Table1[[#This Row],[LastName]]&amp;"."&amp;Table1[[#This Row],[FirstName]],Fencers!C:H,3,FALSE)</f>
        <v>59</v>
      </c>
      <c r="M166" s="6">
        <v>0</v>
      </c>
      <c r="N166" s="5">
        <f>IF(Table1[[#This Row],[Rank]]="Cancelled",1,IF(Table1[[#This Row],[Rank]]&gt;32,0,IF(M166=0,VLOOKUP(C166,'Ranking Values'!A:C,2,FALSE),VLOOKUP(C166,'Ranking Values'!A:C,3,FALSE))))</f>
        <v>8</v>
      </c>
    </row>
    <row r="167" spans="1:14" x14ac:dyDescent="0.35">
      <c r="A167" s="5" t="s">
        <v>125</v>
      </c>
      <c r="B167" s="5" t="s">
        <v>126</v>
      </c>
      <c r="C167" s="5">
        <v>2</v>
      </c>
      <c r="D167" s="7">
        <v>42896</v>
      </c>
      <c r="E167" s="20" t="s">
        <v>478</v>
      </c>
      <c r="F167" s="5" t="s">
        <v>461</v>
      </c>
      <c r="G167" s="5" t="s">
        <v>19</v>
      </c>
      <c r="H167" s="8">
        <f>VLOOKUP(Table1[[#This Row],[LastName]]&amp;"."&amp;Table1[[#This Row],[FirstName]],Fencers!C:I,2,FALSE)</f>
        <v>31399</v>
      </c>
      <c r="I167" s="5" t="str">
        <f>VLOOKUP(Table1[[#This Row],[LastName]]&amp;"."&amp;Table1[[#This Row],[FirstName]],Fencers!C:I,7,FALSE)</f>
        <v>Mens</v>
      </c>
      <c r="J167" s="8" t="str">
        <f>VLOOKUP(Table1[[#This Row],[LastName]]&amp;"."&amp;Table1[[#This Row],[FirstName]],Fencers!C:H,5,FALSE)</f>
        <v>ASC</v>
      </c>
      <c r="K167" s="8" t="str">
        <f>VLOOKUP(Table1[[#This Row],[LastName]]&amp;"."&amp;Table1[[#This Row],[FirstName]],Fencers!C:I,6,FALSE)</f>
        <v>AUS</v>
      </c>
      <c r="L167" s="6">
        <f>VLOOKUP(Table1[[#This Row],[LastName]]&amp;"."&amp;Table1[[#This Row],[FirstName]],Fencers!C:H,3,FALSE)</f>
        <v>32</v>
      </c>
      <c r="M167" s="6">
        <v>1</v>
      </c>
      <c r="N167" s="5">
        <f>IF(Table1[[#This Row],[Rank]]="Cancelled",1,IF(Table1[[#This Row],[Rank]]&gt;32,0,IF(M167=0,VLOOKUP(C167,'Ranking Values'!A:C,2,FALSE),VLOOKUP(C167,'Ranking Values'!A:C,3,FALSE))))</f>
        <v>11</v>
      </c>
    </row>
    <row r="168" spans="1:14" x14ac:dyDescent="0.35">
      <c r="A168" s="5" t="s">
        <v>371</v>
      </c>
      <c r="B168" s="5" t="s">
        <v>372</v>
      </c>
      <c r="C168" s="5">
        <v>13</v>
      </c>
      <c r="D168" s="7">
        <v>42896</v>
      </c>
      <c r="E168" s="20" t="s">
        <v>478</v>
      </c>
      <c r="F168" s="5" t="s">
        <v>461</v>
      </c>
      <c r="G168" s="5" t="s">
        <v>19</v>
      </c>
      <c r="H168" s="8">
        <f>VLOOKUP(Table1[[#This Row],[LastName]]&amp;"."&amp;Table1[[#This Row],[FirstName]],Fencers!C:I,2,FALSE)</f>
        <v>26553</v>
      </c>
      <c r="I168" s="5" t="str">
        <f>VLOOKUP(Table1[[#This Row],[LastName]]&amp;"."&amp;Table1[[#This Row],[FirstName]],Fencers!C:I,7,FALSE)</f>
        <v>Mens</v>
      </c>
      <c r="J168" s="8" t="str">
        <f>VLOOKUP(Table1[[#This Row],[LastName]]&amp;"."&amp;Table1[[#This Row],[FirstName]],Fencers!C:H,5,FALSE)</f>
        <v>ASC</v>
      </c>
      <c r="K168" s="8" t="str">
        <f>VLOOKUP(Table1[[#This Row],[LastName]]&amp;"."&amp;Table1[[#This Row],[FirstName]],Fencers!C:I,6,FALSE)</f>
        <v>AUS</v>
      </c>
      <c r="L168" s="6">
        <f>VLOOKUP(Table1[[#This Row],[LastName]]&amp;"."&amp;Table1[[#This Row],[FirstName]],Fencers!C:H,3,FALSE)</f>
        <v>45</v>
      </c>
      <c r="M168" s="6">
        <v>1</v>
      </c>
      <c r="N168" s="5">
        <f>IF(Table1[[#This Row],[Rank]]="Cancelled",1,IF(Table1[[#This Row],[Rank]]&gt;32,0,IF(M168=0,VLOOKUP(C168,'Ranking Values'!A:C,2,FALSE),VLOOKUP(C168,'Ranking Values'!A:C,3,FALSE))))</f>
        <v>4</v>
      </c>
    </row>
    <row r="169" spans="1:14" x14ac:dyDescent="0.35">
      <c r="A169" s="5" t="s">
        <v>178</v>
      </c>
      <c r="B169" s="5" t="s">
        <v>144</v>
      </c>
      <c r="C169" s="5">
        <v>25</v>
      </c>
      <c r="D169" s="7">
        <v>42896</v>
      </c>
      <c r="E169" s="20" t="s">
        <v>478</v>
      </c>
      <c r="F169" s="5" t="s">
        <v>461</v>
      </c>
      <c r="G169" s="5" t="s">
        <v>19</v>
      </c>
      <c r="H169" s="8">
        <f>VLOOKUP(Table1[[#This Row],[LastName]]&amp;"."&amp;Table1[[#This Row],[FirstName]],Fencers!C:I,2,FALSE)</f>
        <v>36344</v>
      </c>
      <c r="I169" s="5" t="str">
        <f>VLOOKUP(Table1[[#This Row],[LastName]]&amp;"."&amp;Table1[[#This Row],[FirstName]],Fencers!C:I,7,FALSE)</f>
        <v>Mens</v>
      </c>
      <c r="J169" s="8" t="str">
        <f>VLOOKUP(Table1[[#This Row],[LastName]]&amp;"."&amp;Table1[[#This Row],[FirstName]],Fencers!C:H,5,FALSE)</f>
        <v>ASC</v>
      </c>
      <c r="K169" s="8" t="str">
        <f>VLOOKUP(Table1[[#This Row],[LastName]]&amp;"."&amp;Table1[[#This Row],[FirstName]],Fencers!C:I,6,FALSE)</f>
        <v>AUS</v>
      </c>
      <c r="L169" s="6">
        <f>VLOOKUP(Table1[[#This Row],[LastName]]&amp;"."&amp;Table1[[#This Row],[FirstName]],Fencers!C:H,3,FALSE)</f>
        <v>18</v>
      </c>
      <c r="M169" s="6">
        <v>1</v>
      </c>
      <c r="N169" s="5">
        <f>IF(Table1[[#This Row],[Rank]]="Cancelled",1,IF(Table1[[#This Row],[Rank]]&gt;32,0,IF(M169=0,VLOOKUP(C169,'Ranking Values'!A:C,2,FALSE),VLOOKUP(C169,'Ranking Values'!A:C,3,FALSE))))</f>
        <v>2</v>
      </c>
    </row>
    <row r="170" spans="1:14" x14ac:dyDescent="0.35">
      <c r="A170" s="5" t="s">
        <v>80</v>
      </c>
      <c r="B170" s="5" t="s">
        <v>81</v>
      </c>
      <c r="C170" s="5">
        <v>29</v>
      </c>
      <c r="D170" s="7">
        <v>42896</v>
      </c>
      <c r="E170" s="20" t="s">
        <v>478</v>
      </c>
      <c r="F170" s="5" t="s">
        <v>461</v>
      </c>
      <c r="G170" s="5" t="s">
        <v>19</v>
      </c>
      <c r="H170" s="8">
        <f>VLOOKUP(Table1[[#This Row],[LastName]]&amp;"."&amp;Table1[[#This Row],[FirstName]],Fencers!C:I,2,FALSE)</f>
        <v>25764</v>
      </c>
      <c r="I170" s="5" t="str">
        <f>VLOOKUP(Table1[[#This Row],[LastName]]&amp;"."&amp;Table1[[#This Row],[FirstName]],Fencers!C:I,7,FALSE)</f>
        <v>Mens</v>
      </c>
      <c r="J170" s="8" t="str">
        <f>VLOOKUP(Table1[[#This Row],[LastName]]&amp;"."&amp;Table1[[#This Row],[FirstName]],Fencers!C:H,5,FALSE)</f>
        <v>ASC</v>
      </c>
      <c r="K170" s="8" t="str">
        <f>VLOOKUP(Table1[[#This Row],[LastName]]&amp;"."&amp;Table1[[#This Row],[FirstName]],Fencers!C:I,6,FALSE)</f>
        <v>AUS</v>
      </c>
      <c r="L170" s="6">
        <f>VLOOKUP(Table1[[#This Row],[LastName]]&amp;"."&amp;Table1[[#This Row],[FirstName]],Fencers!C:H,3,FALSE)</f>
        <v>47</v>
      </c>
      <c r="M170" s="6">
        <v>1</v>
      </c>
      <c r="N170" s="5">
        <f>IF(Table1[[#This Row],[Rank]]="Cancelled",1,IF(Table1[[#This Row],[Rank]]&gt;32,0,IF(M170=0,VLOOKUP(C170,'Ranking Values'!A:C,2,FALSE),VLOOKUP(C170,'Ranking Values'!A:C,3,FALSE))))</f>
        <v>2</v>
      </c>
    </row>
    <row r="171" spans="1:14" x14ac:dyDescent="0.35">
      <c r="A171" s="5" t="s">
        <v>226</v>
      </c>
      <c r="B171" s="5" t="s">
        <v>228</v>
      </c>
      <c r="C171" s="5">
        <v>31</v>
      </c>
      <c r="D171" s="7">
        <v>42896</v>
      </c>
      <c r="E171" s="20" t="s">
        <v>478</v>
      </c>
      <c r="F171" s="5" t="s">
        <v>461</v>
      </c>
      <c r="G171" s="5" t="s">
        <v>19</v>
      </c>
      <c r="H171" s="8">
        <f>VLOOKUP(Table1[[#This Row],[LastName]]&amp;"."&amp;Table1[[#This Row],[FirstName]],Fencers!C:I,2,FALSE)</f>
        <v>37556</v>
      </c>
      <c r="I171" s="5" t="str">
        <f>VLOOKUP(Table1[[#This Row],[LastName]]&amp;"."&amp;Table1[[#This Row],[FirstName]],Fencers!C:I,7,FALSE)</f>
        <v>Mens</v>
      </c>
      <c r="J171" s="8" t="str">
        <f>VLOOKUP(Table1[[#This Row],[LastName]]&amp;"."&amp;Table1[[#This Row],[FirstName]],Fencers!C:H,5,FALSE)</f>
        <v>ASC</v>
      </c>
      <c r="K171" s="8" t="str">
        <f>VLOOKUP(Table1[[#This Row],[LastName]]&amp;"."&amp;Table1[[#This Row],[FirstName]],Fencers!C:I,6,FALSE)</f>
        <v>AUS</v>
      </c>
      <c r="L171" s="6">
        <f>VLOOKUP(Table1[[#This Row],[LastName]]&amp;"."&amp;Table1[[#This Row],[FirstName]],Fencers!C:H,3,FALSE)</f>
        <v>15</v>
      </c>
      <c r="M171" s="6">
        <v>1</v>
      </c>
      <c r="N171" s="5">
        <f>IF(Table1[[#This Row],[Rank]]="Cancelled",1,IF(Table1[[#This Row],[Rank]]&gt;32,0,IF(M171=0,VLOOKUP(C171,'Ranking Values'!A:C,2,FALSE),VLOOKUP(C171,'Ranking Values'!A:C,3,FALSE))))</f>
        <v>2</v>
      </c>
    </row>
    <row r="172" spans="1:14" x14ac:dyDescent="0.35">
      <c r="A172" s="5" t="s">
        <v>107</v>
      </c>
      <c r="B172" s="5" t="s">
        <v>108</v>
      </c>
      <c r="C172" s="5">
        <v>37</v>
      </c>
      <c r="D172" s="7">
        <v>42896</v>
      </c>
      <c r="E172" s="20" t="s">
        <v>478</v>
      </c>
      <c r="F172" s="5" t="s">
        <v>461</v>
      </c>
      <c r="G172" s="5" t="s">
        <v>19</v>
      </c>
      <c r="H172" s="8">
        <f>VLOOKUP(Table1[[#This Row],[LastName]]&amp;"."&amp;Table1[[#This Row],[FirstName]],Fencers!C:I,2,FALSE)</f>
        <v>28067</v>
      </c>
      <c r="I172" s="5" t="str">
        <f>VLOOKUP(Table1[[#This Row],[LastName]]&amp;"."&amp;Table1[[#This Row],[FirstName]],Fencers!C:I,7,FALSE)</f>
        <v>Mens</v>
      </c>
      <c r="J172" s="8" t="str">
        <f>VLOOKUP(Table1[[#This Row],[LastName]]&amp;"."&amp;Table1[[#This Row],[FirstName]],Fencers!C:H,5,FALSE)</f>
        <v>AHFC</v>
      </c>
      <c r="K172" s="8" t="str">
        <f>VLOOKUP(Table1[[#This Row],[LastName]]&amp;"."&amp;Table1[[#This Row],[FirstName]],Fencers!C:I,6,FALSE)</f>
        <v>AUS</v>
      </c>
      <c r="L172" s="6">
        <f>VLOOKUP(Table1[[#This Row],[LastName]]&amp;"."&amp;Table1[[#This Row],[FirstName]],Fencers!C:H,3,FALSE)</f>
        <v>41</v>
      </c>
      <c r="M172" s="6">
        <v>1</v>
      </c>
      <c r="N172" s="5">
        <f>IF(Table1[[#This Row],[Rank]]="Cancelled",1,IF(Table1[[#This Row],[Rank]]&gt;32,0,IF(M172=0,VLOOKUP(C172,'Ranking Values'!A:C,2,FALSE),VLOOKUP(C172,'Ranking Values'!A:C,3,FALSE))))</f>
        <v>0</v>
      </c>
    </row>
    <row r="173" spans="1:14" x14ac:dyDescent="0.35">
      <c r="A173" s="5" t="s">
        <v>165</v>
      </c>
      <c r="B173" s="5" t="s">
        <v>166</v>
      </c>
      <c r="C173" s="5">
        <v>41</v>
      </c>
      <c r="D173" s="7">
        <v>42896</v>
      </c>
      <c r="E173" s="20" t="s">
        <v>478</v>
      </c>
      <c r="F173" s="5" t="s">
        <v>461</v>
      </c>
      <c r="G173" s="5" t="s">
        <v>19</v>
      </c>
      <c r="H173" s="8">
        <f>VLOOKUP(Table1[[#This Row],[LastName]]&amp;"."&amp;Table1[[#This Row],[FirstName]],Fencers!C:I,2,FALSE)</f>
        <v>36161</v>
      </c>
      <c r="I173" s="5" t="str">
        <f>VLOOKUP(Table1[[#This Row],[LastName]]&amp;"."&amp;Table1[[#This Row],[FirstName]],Fencers!C:I,7,FALSE)</f>
        <v>Mens</v>
      </c>
      <c r="J173" s="8" t="str">
        <f>VLOOKUP(Table1[[#This Row],[LastName]]&amp;"."&amp;Table1[[#This Row],[FirstName]],Fencers!C:H,5,FALSE)</f>
        <v>ASC</v>
      </c>
      <c r="K173" s="8" t="str">
        <f>VLOOKUP(Table1[[#This Row],[LastName]]&amp;"."&amp;Table1[[#This Row],[FirstName]],Fencers!C:I,6,FALSE)</f>
        <v>AUS</v>
      </c>
      <c r="L173" s="6">
        <f>VLOOKUP(Table1[[#This Row],[LastName]]&amp;"."&amp;Table1[[#This Row],[FirstName]],Fencers!C:H,3,FALSE)</f>
        <v>19</v>
      </c>
      <c r="M173" s="6">
        <v>1</v>
      </c>
      <c r="N173" s="5">
        <f>IF(Table1[[#This Row],[Rank]]="Cancelled",1,IF(Table1[[#This Row],[Rank]]&gt;32,0,IF(M173=0,VLOOKUP(C173,'Ranking Values'!A:C,2,FALSE),VLOOKUP(C173,'Ranking Values'!A:C,3,FALSE))))</f>
        <v>0</v>
      </c>
    </row>
    <row r="174" spans="1:14" x14ac:dyDescent="0.35">
      <c r="A174" s="5" t="s">
        <v>129</v>
      </c>
      <c r="B174" s="5" t="s">
        <v>130</v>
      </c>
      <c r="C174" s="5">
        <v>45</v>
      </c>
      <c r="D174" s="7">
        <v>42896</v>
      </c>
      <c r="E174" s="20" t="s">
        <v>478</v>
      </c>
      <c r="F174" s="5" t="s">
        <v>461</v>
      </c>
      <c r="G174" s="5" t="s">
        <v>19</v>
      </c>
      <c r="H174" s="8">
        <f>VLOOKUP(Table1[[#This Row],[LastName]]&amp;"."&amp;Table1[[#This Row],[FirstName]],Fencers!C:I,2,FALSE)</f>
        <v>31780</v>
      </c>
      <c r="I174" s="5" t="str">
        <f>VLOOKUP(Table1[[#This Row],[LastName]]&amp;"."&amp;Table1[[#This Row],[FirstName]],Fencers!C:I,7,FALSE)</f>
        <v>Mens</v>
      </c>
      <c r="J174" s="8" t="str">
        <f>VLOOKUP(Table1[[#This Row],[LastName]]&amp;"."&amp;Table1[[#This Row],[FirstName]],Fencers!C:H,5,FALSE)</f>
        <v>ASC</v>
      </c>
      <c r="K174" s="8" t="str">
        <f>VLOOKUP(Table1[[#This Row],[LastName]]&amp;"."&amp;Table1[[#This Row],[FirstName]],Fencers!C:I,6,FALSE)</f>
        <v>AUS</v>
      </c>
      <c r="L174" s="6">
        <f>VLOOKUP(Table1[[#This Row],[LastName]]&amp;"."&amp;Table1[[#This Row],[FirstName]],Fencers!C:H,3,FALSE)</f>
        <v>31</v>
      </c>
      <c r="M174" s="6">
        <v>1</v>
      </c>
      <c r="N174" s="5">
        <f>IF(Table1[[#This Row],[Rank]]="Cancelled",1,IF(Table1[[#This Row],[Rank]]&gt;32,0,IF(M174=0,VLOOKUP(C174,'Ranking Values'!A:C,2,FALSE),VLOOKUP(C174,'Ranking Values'!A:C,3,FALSE))))</f>
        <v>0</v>
      </c>
    </row>
    <row r="175" spans="1:14" x14ac:dyDescent="0.35">
      <c r="A175" s="5" t="s">
        <v>80</v>
      </c>
      <c r="B175" s="5" t="s">
        <v>176</v>
      </c>
      <c r="C175" s="5">
        <v>52</v>
      </c>
      <c r="D175" s="7">
        <v>42896</v>
      </c>
      <c r="E175" s="20" t="s">
        <v>478</v>
      </c>
      <c r="F175" s="5" t="s">
        <v>461</v>
      </c>
      <c r="G175" s="5" t="s">
        <v>19</v>
      </c>
      <c r="H175" s="8">
        <f>VLOOKUP(Table1[[#This Row],[LastName]]&amp;"."&amp;Table1[[#This Row],[FirstName]],Fencers!C:I,2,FALSE)</f>
        <v>36294</v>
      </c>
      <c r="I175" s="5" t="str">
        <f>VLOOKUP(Table1[[#This Row],[LastName]]&amp;"."&amp;Table1[[#This Row],[FirstName]],Fencers!C:I,7,FALSE)</f>
        <v>Mens</v>
      </c>
      <c r="J175" s="8" t="str">
        <f>VLOOKUP(Table1[[#This Row],[LastName]]&amp;"."&amp;Table1[[#This Row],[FirstName]],Fencers!C:H,5,FALSE)</f>
        <v>ASC</v>
      </c>
      <c r="K175" s="8" t="str">
        <f>VLOOKUP(Table1[[#This Row],[LastName]]&amp;"."&amp;Table1[[#This Row],[FirstName]],Fencers!C:I,6,FALSE)</f>
        <v>AUS</v>
      </c>
      <c r="L175" s="6">
        <f>VLOOKUP(Table1[[#This Row],[LastName]]&amp;"."&amp;Table1[[#This Row],[FirstName]],Fencers!C:H,3,FALSE)</f>
        <v>18</v>
      </c>
      <c r="M175" s="6">
        <v>1</v>
      </c>
      <c r="N175" s="5">
        <f>IF(Table1[[#This Row],[Rank]]="Cancelled",1,IF(Table1[[#This Row],[Rank]]&gt;32,0,IF(M175=0,VLOOKUP(C175,'Ranking Values'!A:C,2,FALSE),VLOOKUP(C175,'Ranking Values'!A:C,3,FALSE))))</f>
        <v>0</v>
      </c>
    </row>
    <row r="176" spans="1:14" x14ac:dyDescent="0.35">
      <c r="A176" s="5" t="s">
        <v>188</v>
      </c>
      <c r="B176" s="5" t="s">
        <v>189</v>
      </c>
      <c r="C176" s="5">
        <v>53</v>
      </c>
      <c r="D176" s="7">
        <v>42896</v>
      </c>
      <c r="E176" s="20" t="s">
        <v>478</v>
      </c>
      <c r="F176" s="5" t="s">
        <v>461</v>
      </c>
      <c r="G176" s="5" t="s">
        <v>19</v>
      </c>
      <c r="H176" s="8">
        <f>VLOOKUP(Table1[[#This Row],[LastName]]&amp;"."&amp;Table1[[#This Row],[FirstName]],Fencers!C:I,2,FALSE)</f>
        <v>36639</v>
      </c>
      <c r="I176" s="5" t="str">
        <f>VLOOKUP(Table1[[#This Row],[LastName]]&amp;"."&amp;Table1[[#This Row],[FirstName]],Fencers!C:I,7,FALSE)</f>
        <v>Mens</v>
      </c>
      <c r="J176" s="8" t="str">
        <f>VLOOKUP(Table1[[#This Row],[LastName]]&amp;"."&amp;Table1[[#This Row],[FirstName]],Fencers!C:H,5,FALSE)</f>
        <v>ASC</v>
      </c>
      <c r="K176" s="8" t="str">
        <f>VLOOKUP(Table1[[#This Row],[LastName]]&amp;"."&amp;Table1[[#This Row],[FirstName]],Fencers!C:I,6,FALSE)</f>
        <v>AUS</v>
      </c>
      <c r="L176" s="6">
        <f>VLOOKUP(Table1[[#This Row],[LastName]]&amp;"."&amp;Table1[[#This Row],[FirstName]],Fencers!C:H,3,FALSE)</f>
        <v>17</v>
      </c>
      <c r="M176" s="6">
        <v>1</v>
      </c>
      <c r="N176" s="5">
        <f>IF(Table1[[#This Row],[Rank]]="Cancelled",1,IF(Table1[[#This Row],[Rank]]&gt;32,0,IF(M176=0,VLOOKUP(C176,'Ranking Values'!A:C,2,FALSE),VLOOKUP(C176,'Ranking Values'!A:C,3,FALSE))))</f>
        <v>0</v>
      </c>
    </row>
    <row r="177" spans="1:14" x14ac:dyDescent="0.35">
      <c r="A177" s="5" t="s">
        <v>117</v>
      </c>
      <c r="B177" s="5" t="s">
        <v>30</v>
      </c>
      <c r="C177" s="5">
        <v>57</v>
      </c>
      <c r="D177" s="7">
        <v>42896</v>
      </c>
      <c r="E177" s="20" t="s">
        <v>478</v>
      </c>
      <c r="F177" s="5" t="s">
        <v>461</v>
      </c>
      <c r="G177" s="5" t="s">
        <v>19</v>
      </c>
      <c r="H177" s="8">
        <f>VLOOKUP(Table1[[#This Row],[LastName]]&amp;"."&amp;Table1[[#This Row],[FirstName]],Fencers!C:I,2,FALSE)</f>
        <v>28944</v>
      </c>
      <c r="I177" s="5" t="str">
        <f>VLOOKUP(Table1[[#This Row],[LastName]]&amp;"."&amp;Table1[[#This Row],[FirstName]],Fencers!C:I,7,FALSE)</f>
        <v>Mens</v>
      </c>
      <c r="J177" s="8" t="str">
        <f>VLOOKUP(Table1[[#This Row],[LastName]]&amp;"."&amp;Table1[[#This Row],[FirstName]],Fencers!C:H,5,FALSE)</f>
        <v>AHFC</v>
      </c>
      <c r="K177" s="8" t="str">
        <f>VLOOKUP(Table1[[#This Row],[LastName]]&amp;"."&amp;Table1[[#This Row],[FirstName]],Fencers!C:I,6,FALSE)</f>
        <v>AUS</v>
      </c>
      <c r="L177" s="6">
        <f>VLOOKUP(Table1[[#This Row],[LastName]]&amp;"."&amp;Table1[[#This Row],[FirstName]],Fencers!C:H,3,FALSE)</f>
        <v>38</v>
      </c>
      <c r="M177" s="6">
        <v>1</v>
      </c>
      <c r="N177" s="5">
        <f>IF(Table1[[#This Row],[Rank]]="Cancelled",1,IF(Table1[[#This Row],[Rank]]&gt;32,0,IF(M177=0,VLOOKUP(C177,'Ranking Values'!A:C,2,FALSE),VLOOKUP(C177,'Ranking Values'!A:C,3,FALSE))))</f>
        <v>0</v>
      </c>
    </row>
    <row r="178" spans="1:14" x14ac:dyDescent="0.35">
      <c r="A178" s="5" t="s">
        <v>100</v>
      </c>
      <c r="B178" s="5" t="s">
        <v>101</v>
      </c>
      <c r="C178" s="5">
        <v>59</v>
      </c>
      <c r="D178" s="7">
        <v>42896</v>
      </c>
      <c r="E178" s="20" t="s">
        <v>478</v>
      </c>
      <c r="F178" s="5" t="s">
        <v>461</v>
      </c>
      <c r="G178" s="5" t="s">
        <v>19</v>
      </c>
      <c r="H178" s="8">
        <f>VLOOKUP(Table1[[#This Row],[LastName]]&amp;"."&amp;Table1[[#This Row],[FirstName]],Fencers!C:I,2,FALSE)</f>
        <v>26818</v>
      </c>
      <c r="I178" s="5" t="str">
        <f>VLOOKUP(Table1[[#This Row],[LastName]]&amp;"."&amp;Table1[[#This Row],[FirstName]],Fencers!C:I,7,FALSE)</f>
        <v>Mens</v>
      </c>
      <c r="J178" s="8" t="str">
        <f>VLOOKUP(Table1[[#This Row],[LastName]]&amp;"."&amp;Table1[[#This Row],[FirstName]],Fencers!C:H,5,FALSE)</f>
        <v>CSFC</v>
      </c>
      <c r="K178" s="8" t="str">
        <f>VLOOKUP(Table1[[#This Row],[LastName]]&amp;"."&amp;Table1[[#This Row],[FirstName]],Fencers!C:I,6,FALSE)</f>
        <v>AUS</v>
      </c>
      <c r="L178" s="6">
        <f>VLOOKUP(Table1[[#This Row],[LastName]]&amp;"."&amp;Table1[[#This Row],[FirstName]],Fencers!C:H,3,FALSE)</f>
        <v>44</v>
      </c>
      <c r="M178" s="6">
        <v>1</v>
      </c>
      <c r="N178" s="5">
        <f>IF(Table1[[#This Row],[Rank]]="Cancelled",1,IF(Table1[[#This Row],[Rank]]&gt;32,0,IF(M178=0,VLOOKUP(C178,'Ranking Values'!A:C,2,FALSE),VLOOKUP(C178,'Ranking Values'!A:C,3,FALSE))))</f>
        <v>0</v>
      </c>
    </row>
    <row r="179" spans="1:14" x14ac:dyDescent="0.35">
      <c r="A179" s="5" t="s">
        <v>13</v>
      </c>
      <c r="B179" s="5" t="s">
        <v>14</v>
      </c>
      <c r="C179" s="5">
        <v>63</v>
      </c>
      <c r="D179" s="7">
        <v>42896</v>
      </c>
      <c r="E179" s="20" t="s">
        <v>478</v>
      </c>
      <c r="F179" s="5" t="s">
        <v>461</v>
      </c>
      <c r="G179" s="5" t="s">
        <v>19</v>
      </c>
      <c r="H179" s="8">
        <f>VLOOKUP(Table1[[#This Row],[LastName]]&amp;"."&amp;Table1[[#This Row],[FirstName]],Fencers!C:I,2,FALSE)</f>
        <v>37303</v>
      </c>
      <c r="I179" s="5" t="str">
        <f>VLOOKUP(Table1[[#This Row],[LastName]]&amp;"."&amp;Table1[[#This Row],[FirstName]],Fencers!C:I,7,FALSE)</f>
        <v>Mens</v>
      </c>
      <c r="J179" s="8" t="str">
        <f>VLOOKUP(Table1[[#This Row],[LastName]]&amp;"."&amp;Table1[[#This Row],[FirstName]],Fencers!C:H,5,FALSE)</f>
        <v>ASC</v>
      </c>
      <c r="K179" s="8" t="str">
        <f>VLOOKUP(Table1[[#This Row],[LastName]]&amp;"."&amp;Table1[[#This Row],[FirstName]],Fencers!C:I,6,FALSE)</f>
        <v>AUS</v>
      </c>
      <c r="L179" s="6">
        <f>VLOOKUP(Table1[[#This Row],[LastName]]&amp;"."&amp;Table1[[#This Row],[FirstName]],Fencers!C:H,3,FALSE)</f>
        <v>15</v>
      </c>
      <c r="M179" s="6">
        <v>1</v>
      </c>
      <c r="N179" s="5">
        <f>IF(Table1[[#This Row],[Rank]]="Cancelled",1,IF(Table1[[#This Row],[Rank]]&gt;32,0,IF(M179=0,VLOOKUP(C179,'Ranking Values'!A:C,2,FALSE),VLOOKUP(C179,'Ranking Values'!A:C,3,FALSE))))</f>
        <v>0</v>
      </c>
    </row>
    <row r="180" spans="1:14" x14ac:dyDescent="0.35">
      <c r="A180" s="5" t="s">
        <v>77</v>
      </c>
      <c r="B180" s="5" t="s">
        <v>78</v>
      </c>
      <c r="C180" s="5">
        <v>65</v>
      </c>
      <c r="D180" s="7">
        <v>42896</v>
      </c>
      <c r="E180" s="20" t="s">
        <v>478</v>
      </c>
      <c r="F180" s="5" t="s">
        <v>461</v>
      </c>
      <c r="G180" s="5" t="s">
        <v>19</v>
      </c>
      <c r="H180" s="8">
        <f>VLOOKUP(Table1[[#This Row],[LastName]]&amp;"."&amp;Table1[[#This Row],[FirstName]],Fencers!C:I,2,FALSE)</f>
        <v>25155</v>
      </c>
      <c r="I180" s="5" t="str">
        <f>VLOOKUP(Table1[[#This Row],[LastName]]&amp;"."&amp;Table1[[#This Row],[FirstName]],Fencers!C:I,7,FALSE)</f>
        <v>Mens</v>
      </c>
      <c r="J180" s="8" t="str">
        <f>VLOOKUP(Table1[[#This Row],[LastName]]&amp;"."&amp;Table1[[#This Row],[FirstName]],Fencers!C:H,5,FALSE)</f>
        <v>ASC</v>
      </c>
      <c r="K180" s="8" t="str">
        <f>VLOOKUP(Table1[[#This Row],[LastName]]&amp;"."&amp;Table1[[#This Row],[FirstName]],Fencers!C:I,6,FALSE)</f>
        <v>AUS</v>
      </c>
      <c r="L180" s="6">
        <f>VLOOKUP(Table1[[#This Row],[LastName]]&amp;"."&amp;Table1[[#This Row],[FirstName]],Fencers!C:H,3,FALSE)</f>
        <v>49</v>
      </c>
      <c r="M180" s="6">
        <v>1</v>
      </c>
      <c r="N180" s="5">
        <f>IF(Table1[[#This Row],[Rank]]="Cancelled",1,IF(Table1[[#This Row],[Rank]]&gt;32,0,IF(M180=0,VLOOKUP(C180,'Ranking Values'!A:C,2,FALSE),VLOOKUP(C180,'Ranking Values'!A:C,3,FALSE))))</f>
        <v>0</v>
      </c>
    </row>
    <row r="181" spans="1:14" x14ac:dyDescent="0.35">
      <c r="A181" s="5" t="s">
        <v>179</v>
      </c>
      <c r="B181" s="5" t="s">
        <v>63</v>
      </c>
      <c r="C181" s="5">
        <v>5</v>
      </c>
      <c r="D181" s="7">
        <v>42896</v>
      </c>
      <c r="E181" s="20" t="s">
        <v>478</v>
      </c>
      <c r="F181" s="5" t="s">
        <v>461</v>
      </c>
      <c r="G181" s="5" t="s">
        <v>19</v>
      </c>
      <c r="H181" s="8">
        <f>VLOOKUP(Table1[[#This Row],[LastName]]&amp;"."&amp;Table1[[#This Row],[FirstName]],Fencers!C:I,2,FALSE)</f>
        <v>36468</v>
      </c>
      <c r="I181" s="5" t="str">
        <f>VLOOKUP(Table1[[#This Row],[LastName]]&amp;"."&amp;Table1[[#This Row],[FirstName]],Fencers!C:I,7,FALSE)</f>
        <v>Womens</v>
      </c>
      <c r="J181" s="8" t="str">
        <f>VLOOKUP(Table1[[#This Row],[LastName]]&amp;"."&amp;Table1[[#This Row],[FirstName]],Fencers!C:H,5,FALSE)</f>
        <v>ASC</v>
      </c>
      <c r="K181" s="8" t="str">
        <f>VLOOKUP(Table1[[#This Row],[LastName]]&amp;"."&amp;Table1[[#This Row],[FirstName]],Fencers!C:I,6,FALSE)</f>
        <v>AUS</v>
      </c>
      <c r="L181" s="6">
        <f>VLOOKUP(Table1[[#This Row],[LastName]]&amp;"."&amp;Table1[[#This Row],[FirstName]],Fencers!C:H,3,FALSE)</f>
        <v>18</v>
      </c>
      <c r="M181" s="6">
        <v>1</v>
      </c>
      <c r="N181" s="5">
        <f>IF(Table1[[#This Row],[Rank]]="Cancelled",1,IF(Table1[[#This Row],[Rank]]&gt;32,0,IF(M181=0,VLOOKUP(C181,'Ranking Values'!A:C,2,FALSE),VLOOKUP(C181,'Ranking Values'!A:C,3,FALSE))))</f>
        <v>8</v>
      </c>
    </row>
    <row r="182" spans="1:14" x14ac:dyDescent="0.35">
      <c r="A182" s="5" t="s">
        <v>100</v>
      </c>
      <c r="B182" s="5" t="s">
        <v>102</v>
      </c>
      <c r="C182" s="5">
        <v>9</v>
      </c>
      <c r="D182" s="7">
        <v>42896</v>
      </c>
      <c r="E182" s="20" t="s">
        <v>478</v>
      </c>
      <c r="F182" s="5" t="s">
        <v>461</v>
      </c>
      <c r="G182" s="5" t="s">
        <v>19</v>
      </c>
      <c r="H182" s="8">
        <f>VLOOKUP(Table1[[#This Row],[LastName]]&amp;"."&amp;Table1[[#This Row],[FirstName]],Fencers!C:I,2,FALSE)</f>
        <v>27640</v>
      </c>
      <c r="I182" s="5" t="str">
        <f>VLOOKUP(Table1[[#This Row],[LastName]]&amp;"."&amp;Table1[[#This Row],[FirstName]],Fencers!C:I,7,FALSE)</f>
        <v>Womens</v>
      </c>
      <c r="J182" s="8" t="str">
        <f>VLOOKUP(Table1[[#This Row],[LastName]]&amp;"."&amp;Table1[[#This Row],[FirstName]],Fencers!C:H,5,FALSE)</f>
        <v>CSFC</v>
      </c>
      <c r="K182" s="8" t="str">
        <f>VLOOKUP(Table1[[#This Row],[LastName]]&amp;"."&amp;Table1[[#This Row],[FirstName]],Fencers!C:I,6,FALSE)</f>
        <v>AUS</v>
      </c>
      <c r="L182" s="6">
        <f>VLOOKUP(Table1[[#This Row],[LastName]]&amp;"."&amp;Table1[[#This Row],[FirstName]],Fencers!C:H,3,FALSE)</f>
        <v>42</v>
      </c>
      <c r="M182" s="6">
        <v>1</v>
      </c>
      <c r="N182" s="5">
        <f>IF(Table1[[#This Row],[Rank]]="Cancelled",1,IF(Table1[[#This Row],[Rank]]&gt;32,0,IF(M182=0,VLOOKUP(C182,'Ranking Values'!A:C,2,FALSE),VLOOKUP(C182,'Ranking Values'!A:C,3,FALSE))))</f>
        <v>4</v>
      </c>
    </row>
    <row r="183" spans="1:14" x14ac:dyDescent="0.35">
      <c r="A183" s="5" t="s">
        <v>77</v>
      </c>
      <c r="B183" s="5" t="s">
        <v>213</v>
      </c>
      <c r="C183" s="5">
        <v>24</v>
      </c>
      <c r="D183" s="7">
        <v>42896</v>
      </c>
      <c r="E183" s="20" t="s">
        <v>478</v>
      </c>
      <c r="F183" s="5" t="s">
        <v>461</v>
      </c>
      <c r="G183" s="5" t="s">
        <v>19</v>
      </c>
      <c r="H183" s="8">
        <f>VLOOKUP(Table1[[#This Row],[LastName]]&amp;"."&amp;Table1[[#This Row],[FirstName]],Fencers!C:I,2,FALSE)</f>
        <v>37326</v>
      </c>
      <c r="I183" s="5" t="str">
        <f>VLOOKUP(Table1[[#This Row],[LastName]]&amp;"."&amp;Table1[[#This Row],[FirstName]],Fencers!C:I,7,FALSE)</f>
        <v>Womens</v>
      </c>
      <c r="J183" s="8" t="str">
        <f>VLOOKUP(Table1[[#This Row],[LastName]]&amp;"."&amp;Table1[[#This Row],[FirstName]],Fencers!C:H,5,FALSE)</f>
        <v>ASC</v>
      </c>
      <c r="K183" s="8" t="str">
        <f>VLOOKUP(Table1[[#This Row],[LastName]]&amp;"."&amp;Table1[[#This Row],[FirstName]],Fencers!C:I,6,FALSE)</f>
        <v>AUS</v>
      </c>
      <c r="L183" s="6">
        <f>VLOOKUP(Table1[[#This Row],[LastName]]&amp;"."&amp;Table1[[#This Row],[FirstName]],Fencers!C:H,3,FALSE)</f>
        <v>15</v>
      </c>
      <c r="M183" s="6">
        <v>1</v>
      </c>
      <c r="N183" s="5">
        <f>IF(Table1[[#This Row],[Rank]]="Cancelled",1,IF(Table1[[#This Row],[Rank]]&gt;32,0,IF(M183=0,VLOOKUP(C183,'Ranking Values'!A:C,2,FALSE),VLOOKUP(C183,'Ranking Values'!A:C,3,FALSE))))</f>
        <v>2</v>
      </c>
    </row>
    <row r="184" spans="1:14" x14ac:dyDescent="0.35">
      <c r="A184" s="5" t="s">
        <v>71</v>
      </c>
      <c r="B184" s="5" t="s">
        <v>72</v>
      </c>
      <c r="C184" s="5">
        <v>26</v>
      </c>
      <c r="D184" s="7">
        <v>42896</v>
      </c>
      <c r="E184" s="20" t="s">
        <v>478</v>
      </c>
      <c r="F184" s="5" t="s">
        <v>461</v>
      </c>
      <c r="G184" s="5" t="s">
        <v>19</v>
      </c>
      <c r="H184" s="8">
        <f>VLOOKUP(Table1[[#This Row],[LastName]]&amp;"."&amp;Table1[[#This Row],[FirstName]],Fencers!C:I,2,FALSE)</f>
        <v>24488</v>
      </c>
      <c r="I184" s="5" t="str">
        <f>VLOOKUP(Table1[[#This Row],[LastName]]&amp;"."&amp;Table1[[#This Row],[FirstName]],Fencers!C:I,7,FALSE)</f>
        <v>Womens</v>
      </c>
      <c r="J184" s="8" t="str">
        <f>VLOOKUP(Table1[[#This Row],[LastName]]&amp;"."&amp;Table1[[#This Row],[FirstName]],Fencers!C:H,5,FALSE)</f>
        <v>CSFC</v>
      </c>
      <c r="K184" s="8" t="str">
        <f>VLOOKUP(Table1[[#This Row],[LastName]]&amp;"."&amp;Table1[[#This Row],[FirstName]],Fencers!C:I,6,FALSE)</f>
        <v>AUS</v>
      </c>
      <c r="L184" s="6">
        <f>VLOOKUP(Table1[[#This Row],[LastName]]&amp;"."&amp;Table1[[#This Row],[FirstName]],Fencers!C:H,3,FALSE)</f>
        <v>50</v>
      </c>
      <c r="M184" s="6">
        <v>1</v>
      </c>
      <c r="N184" s="5">
        <f>IF(Table1[[#This Row],[Rank]]="Cancelled",1,IF(Table1[[#This Row],[Rank]]&gt;32,0,IF(M184=0,VLOOKUP(C184,'Ranking Values'!A:C,2,FALSE),VLOOKUP(C184,'Ranking Values'!A:C,3,FALSE))))</f>
        <v>2</v>
      </c>
    </row>
    <row r="185" spans="1:14" x14ac:dyDescent="0.35">
      <c r="A185" s="5" t="s">
        <v>50</v>
      </c>
      <c r="B185" s="5" t="s">
        <v>51</v>
      </c>
      <c r="C185" s="5">
        <v>31</v>
      </c>
      <c r="D185" s="7">
        <v>42896</v>
      </c>
      <c r="E185" s="20" t="s">
        <v>478</v>
      </c>
      <c r="F185" s="5" t="s">
        <v>461</v>
      </c>
      <c r="G185" s="5" t="s">
        <v>19</v>
      </c>
      <c r="H185" s="8">
        <f>VLOOKUP(Table1[[#This Row],[LastName]]&amp;"."&amp;Table1[[#This Row],[FirstName]],Fencers!C:I,2,FALSE)</f>
        <v>21317</v>
      </c>
      <c r="I185" s="5" t="str">
        <f>VLOOKUP(Table1[[#This Row],[LastName]]&amp;"."&amp;Table1[[#This Row],[FirstName]],Fencers!C:I,7,FALSE)</f>
        <v>Womens</v>
      </c>
      <c r="J185" s="8" t="str">
        <f>VLOOKUP(Table1[[#This Row],[LastName]]&amp;"."&amp;Table1[[#This Row],[FirstName]],Fencers!C:H,5,FALSE)</f>
        <v>ASC</v>
      </c>
      <c r="K185" s="8" t="str">
        <f>VLOOKUP(Table1[[#This Row],[LastName]]&amp;"."&amp;Table1[[#This Row],[FirstName]],Fencers!C:I,6,FALSE)</f>
        <v>AUS</v>
      </c>
      <c r="L185" s="6">
        <f>VLOOKUP(Table1[[#This Row],[LastName]]&amp;"."&amp;Table1[[#This Row],[FirstName]],Fencers!C:H,3,FALSE)</f>
        <v>59</v>
      </c>
      <c r="M185" s="6">
        <v>1</v>
      </c>
      <c r="N185" s="5">
        <f>IF(Table1[[#This Row],[Rank]]="Cancelled",1,IF(Table1[[#This Row],[Rank]]&gt;32,0,IF(M185=0,VLOOKUP(C185,'Ranking Values'!A:C,2,FALSE),VLOOKUP(C185,'Ranking Values'!A:C,3,FALSE))))</f>
        <v>2</v>
      </c>
    </row>
    <row r="186" spans="1:14" x14ac:dyDescent="0.35">
      <c r="A186" s="5" t="s">
        <v>237</v>
      </c>
      <c r="B186" s="5" t="s">
        <v>238</v>
      </c>
      <c r="C186" s="5">
        <v>16</v>
      </c>
      <c r="D186" s="7">
        <v>42896</v>
      </c>
      <c r="E186" s="20" t="s">
        <v>478</v>
      </c>
      <c r="F186" s="5" t="s">
        <v>340</v>
      </c>
      <c r="G186" s="5" t="s">
        <v>314</v>
      </c>
      <c r="H186" s="8">
        <f>VLOOKUP(Table1[[#This Row],[LastName]]&amp;"."&amp;Table1[[#This Row],[FirstName]],Fencers!C:I,2,FALSE)</f>
        <v>37853</v>
      </c>
      <c r="I186" s="5" t="str">
        <f>VLOOKUP(Table1[[#This Row],[LastName]]&amp;"."&amp;Table1[[#This Row],[FirstName]],Fencers!C:I,7,FALSE)</f>
        <v>Mens</v>
      </c>
      <c r="J186" s="8" t="str">
        <f>VLOOKUP(Table1[[#This Row],[LastName]]&amp;"."&amp;Table1[[#This Row],[FirstName]],Fencers!C:H,5,FALSE)</f>
        <v>ASC</v>
      </c>
      <c r="K186" s="8" t="str">
        <f>VLOOKUP(Table1[[#This Row],[LastName]]&amp;"."&amp;Table1[[#This Row],[FirstName]],Fencers!C:I,6,FALSE)</f>
        <v>AUS</v>
      </c>
      <c r="L186" s="6">
        <f>VLOOKUP(Table1[[#This Row],[LastName]]&amp;"."&amp;Table1[[#This Row],[FirstName]],Fencers!C:H,3,FALSE)</f>
        <v>14</v>
      </c>
      <c r="M186" s="6">
        <v>1</v>
      </c>
      <c r="N186" s="5">
        <f>IF(Table1[[#This Row],[Rank]]="Cancelled",1,IF(Table1[[#This Row],[Rank]]&gt;32,0,IF(M186=0,VLOOKUP(C186,'Ranking Values'!A:C,2,FALSE),VLOOKUP(C186,'Ranking Values'!A:C,3,FALSE))))</f>
        <v>4</v>
      </c>
    </row>
    <row r="187" spans="1:14" x14ac:dyDescent="0.35">
      <c r="A187" s="5" t="s">
        <v>178</v>
      </c>
      <c r="B187" s="5" t="s">
        <v>144</v>
      </c>
      <c r="C187" s="5">
        <v>17</v>
      </c>
      <c r="D187" s="7">
        <v>42896</v>
      </c>
      <c r="E187" s="20" t="s">
        <v>478</v>
      </c>
      <c r="F187" s="5" t="s">
        <v>340</v>
      </c>
      <c r="G187" s="5" t="s">
        <v>314</v>
      </c>
      <c r="H187" s="8">
        <f>VLOOKUP(Table1[[#This Row],[LastName]]&amp;"."&amp;Table1[[#This Row],[FirstName]],Fencers!C:I,2,FALSE)</f>
        <v>36344</v>
      </c>
      <c r="I187" s="5" t="str">
        <f>VLOOKUP(Table1[[#This Row],[LastName]]&amp;"."&amp;Table1[[#This Row],[FirstName]],Fencers!C:I,7,FALSE)</f>
        <v>Mens</v>
      </c>
      <c r="J187" s="8" t="str">
        <f>VLOOKUP(Table1[[#This Row],[LastName]]&amp;"."&amp;Table1[[#This Row],[FirstName]],Fencers!C:H,5,FALSE)</f>
        <v>ASC</v>
      </c>
      <c r="K187" s="8" t="str">
        <f>VLOOKUP(Table1[[#This Row],[LastName]]&amp;"."&amp;Table1[[#This Row],[FirstName]],Fencers!C:I,6,FALSE)</f>
        <v>AUS</v>
      </c>
      <c r="L187" s="6">
        <f>VLOOKUP(Table1[[#This Row],[LastName]]&amp;"."&amp;Table1[[#This Row],[FirstName]],Fencers!C:H,3,FALSE)</f>
        <v>18</v>
      </c>
      <c r="M187" s="6">
        <v>1</v>
      </c>
      <c r="N187" s="5">
        <f>IF(Table1[[#This Row],[Rank]]="Cancelled",1,IF(Table1[[#This Row],[Rank]]&gt;32,0,IF(M187=0,VLOOKUP(C187,'Ranking Values'!A:C,2,FALSE),VLOOKUP(C187,'Ranking Values'!A:C,3,FALSE))))</f>
        <v>2</v>
      </c>
    </row>
    <row r="188" spans="1:14" x14ac:dyDescent="0.35">
      <c r="A188" s="5" t="s">
        <v>100</v>
      </c>
      <c r="B188" s="5" t="s">
        <v>192</v>
      </c>
      <c r="C188" s="5">
        <v>21</v>
      </c>
      <c r="D188" s="7">
        <v>42896</v>
      </c>
      <c r="E188" s="20" t="s">
        <v>478</v>
      </c>
      <c r="F188" s="5" t="s">
        <v>340</v>
      </c>
      <c r="G188" s="5" t="s">
        <v>314</v>
      </c>
      <c r="H188" s="8">
        <f>VLOOKUP(Table1[[#This Row],[LastName]]&amp;"."&amp;Table1[[#This Row],[FirstName]],Fencers!C:I,2,FALSE)</f>
        <v>36770</v>
      </c>
      <c r="I188" s="5" t="str">
        <f>VLOOKUP(Table1[[#This Row],[LastName]]&amp;"."&amp;Table1[[#This Row],[FirstName]],Fencers!C:I,7,FALSE)</f>
        <v>Mens</v>
      </c>
      <c r="J188" s="8" t="str">
        <f>VLOOKUP(Table1[[#This Row],[LastName]]&amp;"."&amp;Table1[[#This Row],[FirstName]],Fencers!C:H,5,FALSE)</f>
        <v>CSFC</v>
      </c>
      <c r="K188" s="8" t="str">
        <f>VLOOKUP(Table1[[#This Row],[LastName]]&amp;"."&amp;Table1[[#This Row],[FirstName]],Fencers!C:I,6,FALSE)</f>
        <v>AUS</v>
      </c>
      <c r="L188" s="6">
        <f>VLOOKUP(Table1[[#This Row],[LastName]]&amp;"."&amp;Table1[[#This Row],[FirstName]],Fencers!C:H,3,FALSE)</f>
        <v>17</v>
      </c>
      <c r="M188" s="6">
        <v>1</v>
      </c>
      <c r="N188" s="5">
        <f>IF(Table1[[#This Row],[Rank]]="Cancelled",1,IF(Table1[[#This Row],[Rank]]&gt;32,0,IF(M188=0,VLOOKUP(C188,'Ranking Values'!A:C,2,FALSE),VLOOKUP(C188,'Ranking Values'!A:C,3,FALSE))))</f>
        <v>2</v>
      </c>
    </row>
    <row r="189" spans="1:14" x14ac:dyDescent="0.35">
      <c r="A189" s="5" t="s">
        <v>226</v>
      </c>
      <c r="B189" s="5" t="s">
        <v>227</v>
      </c>
      <c r="C189" s="5">
        <v>28</v>
      </c>
      <c r="D189" s="7">
        <v>42896</v>
      </c>
      <c r="E189" s="20" t="s">
        <v>478</v>
      </c>
      <c r="F189" s="5" t="s">
        <v>340</v>
      </c>
      <c r="G189" s="5" t="s">
        <v>314</v>
      </c>
      <c r="H189" s="8">
        <f>VLOOKUP(Table1[[#This Row],[LastName]]&amp;"."&amp;Table1[[#This Row],[FirstName]],Fencers!C:I,2,FALSE)</f>
        <v>37556</v>
      </c>
      <c r="I189" s="5" t="str">
        <f>VLOOKUP(Table1[[#This Row],[LastName]]&amp;"."&amp;Table1[[#This Row],[FirstName]],Fencers!C:I,7,FALSE)</f>
        <v>Mens</v>
      </c>
      <c r="J189" s="8" t="str">
        <f>VLOOKUP(Table1[[#This Row],[LastName]]&amp;"."&amp;Table1[[#This Row],[FirstName]],Fencers!C:H,5,FALSE)</f>
        <v>ASC</v>
      </c>
      <c r="K189" s="8" t="str">
        <f>VLOOKUP(Table1[[#This Row],[LastName]]&amp;"."&amp;Table1[[#This Row],[FirstName]],Fencers!C:I,6,FALSE)</f>
        <v>AUS</v>
      </c>
      <c r="L189" s="6">
        <f>VLOOKUP(Table1[[#This Row],[LastName]]&amp;"."&amp;Table1[[#This Row],[FirstName]],Fencers!C:H,3,FALSE)</f>
        <v>15</v>
      </c>
      <c r="M189" s="6">
        <v>1</v>
      </c>
      <c r="N189" s="5">
        <f>IF(Table1[[#This Row],[Rank]]="Cancelled",1,IF(Table1[[#This Row],[Rank]]&gt;32,0,IF(M189=0,VLOOKUP(C189,'Ranking Values'!A:C,2,FALSE),VLOOKUP(C189,'Ranking Values'!A:C,3,FALSE))))</f>
        <v>2</v>
      </c>
    </row>
    <row r="190" spans="1:14" x14ac:dyDescent="0.35">
      <c r="A190" s="5" t="s">
        <v>33</v>
      </c>
      <c r="B190" s="5" t="s">
        <v>34</v>
      </c>
      <c r="C190" s="5">
        <v>29</v>
      </c>
      <c r="D190" s="7">
        <v>42896</v>
      </c>
      <c r="E190" s="20" t="s">
        <v>478</v>
      </c>
      <c r="F190" s="5" t="s">
        <v>340</v>
      </c>
      <c r="G190" s="5" t="s">
        <v>314</v>
      </c>
      <c r="H190" s="8">
        <f>VLOOKUP(Table1[[#This Row],[LastName]]&amp;"."&amp;Table1[[#This Row],[FirstName]],Fencers!C:I,2,FALSE)</f>
        <v>35971</v>
      </c>
      <c r="I190" s="5" t="str">
        <f>VLOOKUP(Table1[[#This Row],[LastName]]&amp;"."&amp;Table1[[#This Row],[FirstName]],Fencers!C:I,7,FALSE)</f>
        <v>Mens</v>
      </c>
      <c r="J190" s="8" t="str">
        <f>VLOOKUP(Table1[[#This Row],[LastName]]&amp;"."&amp;Table1[[#This Row],[FirstName]],Fencers!C:H,5,FALSE)</f>
        <v>ASC</v>
      </c>
      <c r="K190" s="8" t="str">
        <f>VLOOKUP(Table1[[#This Row],[LastName]]&amp;"."&amp;Table1[[#This Row],[FirstName]],Fencers!C:I,6,FALSE)</f>
        <v>AUS</v>
      </c>
      <c r="L190" s="6">
        <f>VLOOKUP(Table1[[#This Row],[LastName]]&amp;"."&amp;Table1[[#This Row],[FirstName]],Fencers!C:H,3,FALSE)</f>
        <v>19</v>
      </c>
      <c r="M190" s="6">
        <v>1</v>
      </c>
      <c r="N190" s="5">
        <f>IF(Table1[[#This Row],[Rank]]="Cancelled",1,IF(Table1[[#This Row],[Rank]]&gt;32,0,IF(M190=0,VLOOKUP(C190,'Ranking Values'!A:C,2,FALSE),VLOOKUP(C190,'Ranking Values'!A:C,3,FALSE))))</f>
        <v>2</v>
      </c>
    </row>
    <row r="191" spans="1:14" x14ac:dyDescent="0.35">
      <c r="A191" s="5" t="s">
        <v>239</v>
      </c>
      <c r="B191" s="5" t="s">
        <v>240</v>
      </c>
      <c r="C191" s="5">
        <v>31</v>
      </c>
      <c r="D191" s="7">
        <v>42896</v>
      </c>
      <c r="E191" s="20" t="s">
        <v>478</v>
      </c>
      <c r="F191" s="5" t="s">
        <v>340</v>
      </c>
      <c r="G191" s="5" t="s">
        <v>314</v>
      </c>
      <c r="H191" s="8">
        <f>VLOOKUP(Table1[[#This Row],[LastName]]&amp;"."&amp;Table1[[#This Row],[FirstName]],Fencers!C:I,2,FALSE)</f>
        <v>37861</v>
      </c>
      <c r="I191" s="5" t="str">
        <f>VLOOKUP(Table1[[#This Row],[LastName]]&amp;"."&amp;Table1[[#This Row],[FirstName]],Fencers!C:I,7,FALSE)</f>
        <v>Mens</v>
      </c>
      <c r="J191" s="8" t="str">
        <f>VLOOKUP(Table1[[#This Row],[LastName]]&amp;"."&amp;Table1[[#This Row],[FirstName]],Fencers!C:H,5,FALSE)</f>
        <v>ASC</v>
      </c>
      <c r="K191" s="8" t="str">
        <f>VLOOKUP(Table1[[#This Row],[LastName]]&amp;"."&amp;Table1[[#This Row],[FirstName]],Fencers!C:I,6,FALSE)</f>
        <v>AUS</v>
      </c>
      <c r="L191" s="6">
        <f>VLOOKUP(Table1[[#This Row],[LastName]]&amp;"."&amp;Table1[[#This Row],[FirstName]],Fencers!C:H,3,FALSE)</f>
        <v>14</v>
      </c>
      <c r="M191" s="6">
        <v>1</v>
      </c>
      <c r="N191" s="5">
        <f>IF(Table1[[#This Row],[Rank]]="Cancelled",1,IF(Table1[[#This Row],[Rank]]&gt;32,0,IF(M191=0,VLOOKUP(C191,'Ranking Values'!A:C,2,FALSE),VLOOKUP(C191,'Ranking Values'!A:C,3,FALSE))))</f>
        <v>2</v>
      </c>
    </row>
    <row r="192" spans="1:14" x14ac:dyDescent="0.35">
      <c r="A192" s="5" t="s">
        <v>315</v>
      </c>
      <c r="B192" s="5" t="s">
        <v>317</v>
      </c>
      <c r="C192" s="5">
        <v>32</v>
      </c>
      <c r="D192" s="7">
        <v>42896</v>
      </c>
      <c r="E192" s="20" t="s">
        <v>478</v>
      </c>
      <c r="F192" s="5" t="s">
        <v>340</v>
      </c>
      <c r="G192" s="5" t="s">
        <v>314</v>
      </c>
      <c r="H192" s="8">
        <f>VLOOKUP(Table1[[#This Row],[LastName]]&amp;"."&amp;Table1[[#This Row],[FirstName]],Fencers!C:I,2,FALSE)</f>
        <v>36176</v>
      </c>
      <c r="I192" s="5" t="str">
        <f>VLOOKUP(Table1[[#This Row],[LastName]]&amp;"."&amp;Table1[[#This Row],[FirstName]],Fencers!C:I,7,FALSE)</f>
        <v>Mens</v>
      </c>
      <c r="J192" s="8" t="str">
        <f>VLOOKUP(Table1[[#This Row],[LastName]]&amp;"."&amp;Table1[[#This Row],[FirstName]],Fencers!C:H,5,FALSE)</f>
        <v>ASC</v>
      </c>
      <c r="K192" s="8" t="str">
        <f>VLOOKUP(Table1[[#This Row],[LastName]]&amp;"."&amp;Table1[[#This Row],[FirstName]],Fencers!C:I,6,FALSE)</f>
        <v>AUS</v>
      </c>
      <c r="L192" s="6">
        <f>VLOOKUP(Table1[[#This Row],[LastName]]&amp;"."&amp;Table1[[#This Row],[FirstName]],Fencers!C:H,3,FALSE)</f>
        <v>18</v>
      </c>
      <c r="M192" s="6">
        <v>1</v>
      </c>
      <c r="N192" s="5">
        <f>IF(Table1[[#This Row],[Rank]]="Cancelled",1,IF(Table1[[#This Row],[Rank]]&gt;32,0,IF(M192=0,VLOOKUP(C192,'Ranking Values'!A:C,2,FALSE),VLOOKUP(C192,'Ranking Values'!A:C,3,FALSE))))</f>
        <v>2</v>
      </c>
    </row>
    <row r="193" spans="1:14" x14ac:dyDescent="0.35">
      <c r="A193" s="5" t="s">
        <v>154</v>
      </c>
      <c r="B193" s="5" t="s">
        <v>155</v>
      </c>
      <c r="C193" s="5">
        <v>12</v>
      </c>
      <c r="D193" s="7">
        <v>42896</v>
      </c>
      <c r="E193" s="20" t="s">
        <v>478</v>
      </c>
      <c r="F193" s="5" t="s">
        <v>340</v>
      </c>
      <c r="G193" s="5" t="s">
        <v>314</v>
      </c>
      <c r="H193" s="8">
        <f>VLOOKUP(Table1[[#This Row],[LastName]]&amp;"."&amp;Table1[[#This Row],[FirstName]],Fencers!C:I,2,FALSE)</f>
        <v>34826</v>
      </c>
      <c r="I193" s="5" t="str">
        <f>VLOOKUP(Table1[[#This Row],[LastName]]&amp;"."&amp;Table1[[#This Row],[FirstName]],Fencers!C:I,7,FALSE)</f>
        <v>Womens</v>
      </c>
      <c r="J193" s="8" t="str">
        <f>VLOOKUP(Table1[[#This Row],[LastName]]&amp;"."&amp;Table1[[#This Row],[FirstName]],Fencers!C:H,5,FALSE)</f>
        <v>ASC</v>
      </c>
      <c r="K193" s="8" t="str">
        <f>VLOOKUP(Table1[[#This Row],[LastName]]&amp;"."&amp;Table1[[#This Row],[FirstName]],Fencers!C:I,6,FALSE)</f>
        <v>AUS</v>
      </c>
      <c r="L193" s="6">
        <f>VLOOKUP(Table1[[#This Row],[LastName]]&amp;"."&amp;Table1[[#This Row],[FirstName]],Fencers!C:H,3,FALSE)</f>
        <v>22</v>
      </c>
      <c r="M193" s="6">
        <v>1</v>
      </c>
      <c r="N193" s="5">
        <f>IF(Table1[[#This Row],[Rank]]="Cancelled",1,IF(Table1[[#This Row],[Rank]]&gt;32,0,IF(M193=0,VLOOKUP(C193,'Ranking Values'!A:C,2,FALSE),VLOOKUP(C193,'Ranking Values'!A:C,3,FALSE))))</f>
        <v>4</v>
      </c>
    </row>
    <row r="194" spans="1:14" x14ac:dyDescent="0.35">
      <c r="A194" s="5" t="s">
        <v>209</v>
      </c>
      <c r="B194" s="5" t="s">
        <v>210</v>
      </c>
      <c r="C194" s="5">
        <v>21</v>
      </c>
      <c r="D194" s="7">
        <v>42896</v>
      </c>
      <c r="E194" s="20" t="s">
        <v>478</v>
      </c>
      <c r="F194" s="5" t="s">
        <v>340</v>
      </c>
      <c r="G194" s="5" t="s">
        <v>314</v>
      </c>
      <c r="H194" s="8">
        <f>VLOOKUP(Table1[[#This Row],[LastName]]&amp;"."&amp;Table1[[#This Row],[FirstName]],Fencers!C:I,2,FALSE)</f>
        <v>37201</v>
      </c>
      <c r="I194" s="5" t="str">
        <f>VLOOKUP(Table1[[#This Row],[LastName]]&amp;"."&amp;Table1[[#This Row],[FirstName]],Fencers!C:I,7,FALSE)</f>
        <v>Womens</v>
      </c>
      <c r="J194" s="8" t="str">
        <f>VLOOKUP(Table1[[#This Row],[LastName]]&amp;"."&amp;Table1[[#This Row],[FirstName]],Fencers!C:H,5,FALSE)</f>
        <v>ASC</v>
      </c>
      <c r="K194" s="8" t="str">
        <f>VLOOKUP(Table1[[#This Row],[LastName]]&amp;"."&amp;Table1[[#This Row],[FirstName]],Fencers!C:I,6,FALSE)</f>
        <v>AUS</v>
      </c>
      <c r="L194" s="6">
        <f>VLOOKUP(Table1[[#This Row],[LastName]]&amp;"."&amp;Table1[[#This Row],[FirstName]],Fencers!C:H,3,FALSE)</f>
        <v>16</v>
      </c>
      <c r="M194" s="6">
        <v>1</v>
      </c>
      <c r="N194" s="5">
        <f>IF(Table1[[#This Row],[Rank]]="Cancelled",1,IF(Table1[[#This Row],[Rank]]&gt;32,0,IF(M194=0,VLOOKUP(C194,'Ranking Values'!A:C,2,FALSE),VLOOKUP(C194,'Ranking Values'!A:C,3,FALSE))))</f>
        <v>2</v>
      </c>
    </row>
    <row r="195" spans="1:14" x14ac:dyDescent="0.35">
      <c r="A195" s="5" t="s">
        <v>59</v>
      </c>
      <c r="B195" s="5" t="s">
        <v>39</v>
      </c>
      <c r="C195" s="5">
        <v>12</v>
      </c>
      <c r="D195" s="7">
        <v>42896</v>
      </c>
      <c r="E195" s="20" t="s">
        <v>478</v>
      </c>
      <c r="F195" s="5" t="s">
        <v>318</v>
      </c>
      <c r="G195" s="5" t="s">
        <v>314</v>
      </c>
      <c r="H195" s="8">
        <f>VLOOKUP(Table1[[#This Row],[LastName]]&amp;"."&amp;Table1[[#This Row],[FirstName]],Fencers!C:I,2,FALSE)</f>
        <v>22033</v>
      </c>
      <c r="I195" s="5" t="str">
        <f>VLOOKUP(Table1[[#This Row],[LastName]]&amp;"."&amp;Table1[[#This Row],[FirstName]],Fencers!C:I,7,FALSE)</f>
        <v>Mens</v>
      </c>
      <c r="J195" s="8" t="str">
        <f>VLOOKUP(Table1[[#This Row],[LastName]]&amp;"."&amp;Table1[[#This Row],[FirstName]],Fencers!C:H,5,FALSE)</f>
        <v>AUFC</v>
      </c>
      <c r="K195" s="8" t="str">
        <f>VLOOKUP(Table1[[#This Row],[LastName]]&amp;"."&amp;Table1[[#This Row],[FirstName]],Fencers!C:I,6,FALSE)</f>
        <v>AUS</v>
      </c>
      <c r="L195" s="6">
        <f>VLOOKUP(Table1[[#This Row],[LastName]]&amp;"."&amp;Table1[[#This Row],[FirstName]],Fencers!C:H,3,FALSE)</f>
        <v>57</v>
      </c>
      <c r="M195" s="6">
        <v>1</v>
      </c>
      <c r="N195" s="5">
        <f>IF(Table1[[#This Row],[Rank]]="Cancelled",1,IF(Table1[[#This Row],[Rank]]&gt;32,0,IF(M195=0,VLOOKUP(C195,'Ranking Values'!A:C,2,FALSE),VLOOKUP(C195,'Ranking Values'!A:C,3,FALSE))))</f>
        <v>4</v>
      </c>
    </row>
    <row r="196" spans="1:14" x14ac:dyDescent="0.35">
      <c r="A196" s="5" t="s">
        <v>100</v>
      </c>
      <c r="B196" s="5" t="s">
        <v>102</v>
      </c>
      <c r="C196" s="5">
        <v>2</v>
      </c>
      <c r="D196" s="7">
        <v>42896</v>
      </c>
      <c r="E196" s="20" t="s">
        <v>478</v>
      </c>
      <c r="F196" s="5" t="s">
        <v>318</v>
      </c>
      <c r="G196" s="5" t="s">
        <v>314</v>
      </c>
      <c r="H196" s="8">
        <f>VLOOKUP(Table1[[#This Row],[LastName]]&amp;"."&amp;Table1[[#This Row],[FirstName]],Fencers!C:I,2,FALSE)</f>
        <v>27640</v>
      </c>
      <c r="I196" s="5" t="str">
        <f>VLOOKUP(Table1[[#This Row],[LastName]]&amp;"."&amp;Table1[[#This Row],[FirstName]],Fencers!C:I,7,FALSE)</f>
        <v>Womens</v>
      </c>
      <c r="J196" s="8" t="str">
        <f>VLOOKUP(Table1[[#This Row],[LastName]]&amp;"."&amp;Table1[[#This Row],[FirstName]],Fencers!C:H,5,FALSE)</f>
        <v>CSFC</v>
      </c>
      <c r="K196" s="8" t="str">
        <f>VLOOKUP(Table1[[#This Row],[LastName]]&amp;"."&amp;Table1[[#This Row],[FirstName]],Fencers!C:I,6,FALSE)</f>
        <v>AUS</v>
      </c>
      <c r="L196" s="6">
        <f>VLOOKUP(Table1[[#This Row],[LastName]]&amp;"."&amp;Table1[[#This Row],[FirstName]],Fencers!C:H,3,FALSE)</f>
        <v>42</v>
      </c>
      <c r="M196" s="6">
        <v>1</v>
      </c>
      <c r="N196" s="5">
        <f>IF(Table1[[#This Row],[Rank]]="Cancelled",1,IF(Table1[[#This Row],[Rank]]&gt;32,0,IF(M196=0,VLOOKUP(C196,'Ranking Values'!A:C,2,FALSE),VLOOKUP(C196,'Ranking Values'!A:C,3,FALSE))))</f>
        <v>11</v>
      </c>
    </row>
    <row r="197" spans="1:14" x14ac:dyDescent="0.35">
      <c r="A197" s="5" t="s">
        <v>156</v>
      </c>
      <c r="B197" s="5" t="s">
        <v>70</v>
      </c>
      <c r="C197" s="5">
        <v>22</v>
      </c>
      <c r="D197" s="7">
        <v>42897</v>
      </c>
      <c r="E197" s="20" t="s">
        <v>478</v>
      </c>
      <c r="F197" s="5" t="s">
        <v>461</v>
      </c>
      <c r="G197" s="5" t="s">
        <v>314</v>
      </c>
      <c r="H197" s="8">
        <f>VLOOKUP(Table1[[#This Row],[LastName]]&amp;"."&amp;Table1[[#This Row],[FirstName]],Fencers!C:I,2,FALSE)</f>
        <v>34859</v>
      </c>
      <c r="I197" s="5" t="str">
        <f>VLOOKUP(Table1[[#This Row],[LastName]]&amp;"."&amp;Table1[[#This Row],[FirstName]],Fencers!C:I,7,FALSE)</f>
        <v>Mens</v>
      </c>
      <c r="J197" s="8" t="str">
        <f>VLOOKUP(Table1[[#This Row],[LastName]]&amp;"."&amp;Table1[[#This Row],[FirstName]],Fencers!C:H,5,FALSE)</f>
        <v>AUFC</v>
      </c>
      <c r="K197" s="8" t="str">
        <f>VLOOKUP(Table1[[#This Row],[LastName]]&amp;"."&amp;Table1[[#This Row],[FirstName]],Fencers!C:I,6,FALSE)</f>
        <v>AUS</v>
      </c>
      <c r="L197" s="6">
        <f>VLOOKUP(Table1[[#This Row],[LastName]]&amp;"."&amp;Table1[[#This Row],[FirstName]],Fencers!C:H,3,FALSE)</f>
        <v>22</v>
      </c>
      <c r="M197" s="6">
        <v>1</v>
      </c>
      <c r="N197" s="5">
        <f>IF(Table1[[#This Row],[Rank]]="Cancelled",1,IF(Table1[[#This Row],[Rank]]&gt;32,0,IF(M197=0,VLOOKUP(C197,'Ranking Values'!A:C,2,FALSE),VLOOKUP(C197,'Ranking Values'!A:C,3,FALSE))))</f>
        <v>2</v>
      </c>
    </row>
    <row r="198" spans="1:14" x14ac:dyDescent="0.35">
      <c r="A198" s="5" t="s">
        <v>147</v>
      </c>
      <c r="B198" s="5" t="s">
        <v>148</v>
      </c>
      <c r="C198" s="5">
        <v>24</v>
      </c>
      <c r="D198" s="7">
        <v>42897</v>
      </c>
      <c r="E198" s="20" t="s">
        <v>478</v>
      </c>
      <c r="F198" s="5" t="s">
        <v>461</v>
      </c>
      <c r="G198" s="5" t="s">
        <v>314</v>
      </c>
      <c r="H198" s="8">
        <f>VLOOKUP(Table1[[#This Row],[LastName]]&amp;"."&amp;Table1[[#This Row],[FirstName]],Fencers!C:I,2,FALSE)</f>
        <v>34256</v>
      </c>
      <c r="I198" s="5" t="str">
        <f>VLOOKUP(Table1[[#This Row],[LastName]]&amp;"."&amp;Table1[[#This Row],[FirstName]],Fencers!C:I,7,FALSE)</f>
        <v>Mens</v>
      </c>
      <c r="J198" s="8" t="str">
        <f>VLOOKUP(Table1[[#This Row],[LastName]]&amp;"."&amp;Table1[[#This Row],[FirstName]],Fencers!C:H,5,FALSE)</f>
        <v>ASC</v>
      </c>
      <c r="K198" s="8" t="str">
        <f>VLOOKUP(Table1[[#This Row],[LastName]]&amp;"."&amp;Table1[[#This Row],[FirstName]],Fencers!C:I,6,FALSE)</f>
        <v>AUS</v>
      </c>
      <c r="L198" s="6">
        <f>VLOOKUP(Table1[[#This Row],[LastName]]&amp;"."&amp;Table1[[#This Row],[FirstName]],Fencers!C:H,3,FALSE)</f>
        <v>24</v>
      </c>
      <c r="M198" s="6">
        <v>1</v>
      </c>
      <c r="N198" s="5">
        <f>IF(Table1[[#This Row],[Rank]]="Cancelled",1,IF(Table1[[#This Row],[Rank]]&gt;32,0,IF(M198=0,VLOOKUP(C198,'Ranking Values'!A:C,2,FALSE),VLOOKUP(C198,'Ranking Values'!A:C,3,FALSE))))</f>
        <v>2</v>
      </c>
    </row>
    <row r="199" spans="1:14" x14ac:dyDescent="0.35">
      <c r="A199" s="5" t="s">
        <v>178</v>
      </c>
      <c r="B199" s="5" t="s">
        <v>144</v>
      </c>
      <c r="C199" s="5">
        <v>25</v>
      </c>
      <c r="D199" s="7">
        <v>42897</v>
      </c>
      <c r="E199" s="20" t="s">
        <v>478</v>
      </c>
      <c r="F199" s="5" t="s">
        <v>461</v>
      </c>
      <c r="G199" s="5" t="s">
        <v>314</v>
      </c>
      <c r="H199" s="8">
        <f>VLOOKUP(Table1[[#This Row],[LastName]]&amp;"."&amp;Table1[[#This Row],[FirstName]],Fencers!C:I,2,FALSE)</f>
        <v>36344</v>
      </c>
      <c r="I199" s="5" t="str">
        <f>VLOOKUP(Table1[[#This Row],[LastName]]&amp;"."&amp;Table1[[#This Row],[FirstName]],Fencers!C:I,7,FALSE)</f>
        <v>Mens</v>
      </c>
      <c r="J199" s="8" t="str">
        <f>VLOOKUP(Table1[[#This Row],[LastName]]&amp;"."&amp;Table1[[#This Row],[FirstName]],Fencers!C:H,5,FALSE)</f>
        <v>ASC</v>
      </c>
      <c r="K199" s="8" t="str">
        <f>VLOOKUP(Table1[[#This Row],[LastName]]&amp;"."&amp;Table1[[#This Row],[FirstName]],Fencers!C:I,6,FALSE)</f>
        <v>AUS</v>
      </c>
      <c r="L199" s="6">
        <f>VLOOKUP(Table1[[#This Row],[LastName]]&amp;"."&amp;Table1[[#This Row],[FirstName]],Fencers!C:H,3,FALSE)</f>
        <v>18</v>
      </c>
      <c r="M199" s="6">
        <v>1</v>
      </c>
      <c r="N199" s="5">
        <f>IF(Table1[[#This Row],[Rank]]="Cancelled",1,IF(Table1[[#This Row],[Rank]]&gt;32,0,IF(M199=0,VLOOKUP(C199,'Ranking Values'!A:C,2,FALSE),VLOOKUP(C199,'Ranking Values'!A:C,3,FALSE))))</f>
        <v>2</v>
      </c>
    </row>
    <row r="200" spans="1:14" x14ac:dyDescent="0.35">
      <c r="A200" s="5" t="s">
        <v>226</v>
      </c>
      <c r="B200" s="5" t="s">
        <v>227</v>
      </c>
      <c r="C200" s="5">
        <v>26</v>
      </c>
      <c r="D200" s="7">
        <v>42897</v>
      </c>
      <c r="E200" s="20" t="s">
        <v>478</v>
      </c>
      <c r="F200" s="5" t="s">
        <v>461</v>
      </c>
      <c r="G200" s="5" t="s">
        <v>314</v>
      </c>
      <c r="H200" s="8">
        <f>VLOOKUP(Table1[[#This Row],[LastName]]&amp;"."&amp;Table1[[#This Row],[FirstName]],Fencers!C:I,2,FALSE)</f>
        <v>37556</v>
      </c>
      <c r="I200" s="5" t="str">
        <f>VLOOKUP(Table1[[#This Row],[LastName]]&amp;"."&amp;Table1[[#This Row],[FirstName]],Fencers!C:I,7,FALSE)</f>
        <v>Mens</v>
      </c>
      <c r="J200" s="8" t="str">
        <f>VLOOKUP(Table1[[#This Row],[LastName]]&amp;"."&amp;Table1[[#This Row],[FirstName]],Fencers!C:H,5,FALSE)</f>
        <v>ASC</v>
      </c>
      <c r="K200" s="8" t="str">
        <f>VLOOKUP(Table1[[#This Row],[LastName]]&amp;"."&amp;Table1[[#This Row],[FirstName]],Fencers!C:I,6,FALSE)</f>
        <v>AUS</v>
      </c>
      <c r="L200" s="6">
        <f>VLOOKUP(Table1[[#This Row],[LastName]]&amp;"."&amp;Table1[[#This Row],[FirstName]],Fencers!C:H,3,FALSE)</f>
        <v>15</v>
      </c>
      <c r="M200" s="6">
        <v>1</v>
      </c>
      <c r="N200" s="5">
        <f>IF(Table1[[#This Row],[Rank]]="Cancelled",1,IF(Table1[[#This Row],[Rank]]&gt;32,0,IF(M200=0,VLOOKUP(C200,'Ranking Values'!A:C,2,FALSE),VLOOKUP(C200,'Ranking Values'!A:C,3,FALSE))))</f>
        <v>2</v>
      </c>
    </row>
    <row r="201" spans="1:14" x14ac:dyDescent="0.35">
      <c r="A201" s="5" t="s">
        <v>100</v>
      </c>
      <c r="B201" s="5" t="s">
        <v>192</v>
      </c>
      <c r="C201" s="5">
        <v>31</v>
      </c>
      <c r="D201" s="7">
        <v>42897</v>
      </c>
      <c r="E201" s="20" t="s">
        <v>478</v>
      </c>
      <c r="F201" s="5" t="s">
        <v>461</v>
      </c>
      <c r="G201" s="5" t="s">
        <v>314</v>
      </c>
      <c r="H201" s="8">
        <f>VLOOKUP(Table1[[#This Row],[LastName]]&amp;"."&amp;Table1[[#This Row],[FirstName]],Fencers!C:I,2,FALSE)</f>
        <v>36770</v>
      </c>
      <c r="I201" s="5" t="str">
        <f>VLOOKUP(Table1[[#This Row],[LastName]]&amp;"."&amp;Table1[[#This Row],[FirstName]],Fencers!C:I,7,FALSE)</f>
        <v>Mens</v>
      </c>
      <c r="J201" s="8" t="str">
        <f>VLOOKUP(Table1[[#This Row],[LastName]]&amp;"."&amp;Table1[[#This Row],[FirstName]],Fencers!C:H,5,FALSE)</f>
        <v>CSFC</v>
      </c>
      <c r="K201" s="8" t="str">
        <f>VLOOKUP(Table1[[#This Row],[LastName]]&amp;"."&amp;Table1[[#This Row],[FirstName]],Fencers!C:I,6,FALSE)</f>
        <v>AUS</v>
      </c>
      <c r="L201" s="6">
        <f>VLOOKUP(Table1[[#This Row],[LastName]]&amp;"."&amp;Table1[[#This Row],[FirstName]],Fencers!C:H,3,FALSE)</f>
        <v>17</v>
      </c>
      <c r="M201" s="6">
        <v>1</v>
      </c>
      <c r="N201" s="5">
        <f>IF(Table1[[#This Row],[Rank]]="Cancelled",1,IF(Table1[[#This Row],[Rank]]&gt;32,0,IF(M201=0,VLOOKUP(C201,'Ranking Values'!A:C,2,FALSE),VLOOKUP(C201,'Ranking Values'!A:C,3,FALSE))))</f>
        <v>2</v>
      </c>
    </row>
    <row r="202" spans="1:14" x14ac:dyDescent="0.35">
      <c r="A202" s="5" t="s">
        <v>59</v>
      </c>
      <c r="B202" s="5" t="s">
        <v>39</v>
      </c>
      <c r="C202" s="5">
        <v>38</v>
      </c>
      <c r="D202" s="7">
        <v>42897</v>
      </c>
      <c r="E202" s="20" t="s">
        <v>478</v>
      </c>
      <c r="F202" s="5" t="s">
        <v>461</v>
      </c>
      <c r="G202" s="5" t="s">
        <v>314</v>
      </c>
      <c r="H202" s="8">
        <f>VLOOKUP(Table1[[#This Row],[LastName]]&amp;"."&amp;Table1[[#This Row],[FirstName]],Fencers!C:I,2,FALSE)</f>
        <v>22033</v>
      </c>
      <c r="I202" s="5" t="str">
        <f>VLOOKUP(Table1[[#This Row],[LastName]]&amp;"."&amp;Table1[[#This Row],[FirstName]],Fencers!C:I,7,FALSE)</f>
        <v>Mens</v>
      </c>
      <c r="J202" s="8" t="str">
        <f>VLOOKUP(Table1[[#This Row],[LastName]]&amp;"."&amp;Table1[[#This Row],[FirstName]],Fencers!C:H,5,FALSE)</f>
        <v>AUFC</v>
      </c>
      <c r="K202" s="8" t="str">
        <f>VLOOKUP(Table1[[#This Row],[LastName]]&amp;"."&amp;Table1[[#This Row],[FirstName]],Fencers!C:I,6,FALSE)</f>
        <v>AUS</v>
      </c>
      <c r="L202" s="6">
        <f>VLOOKUP(Table1[[#This Row],[LastName]]&amp;"."&amp;Table1[[#This Row],[FirstName]],Fencers!C:H,3,FALSE)</f>
        <v>57</v>
      </c>
      <c r="M202" s="6">
        <v>1</v>
      </c>
      <c r="N202" s="5">
        <f>IF(Table1[[#This Row],[Rank]]="Cancelled",1,IF(Table1[[#This Row],[Rank]]&gt;32,0,IF(M202=0,VLOOKUP(C202,'Ranking Values'!A:C,2,FALSE),VLOOKUP(C202,'Ranking Values'!A:C,3,FALSE))))</f>
        <v>0</v>
      </c>
    </row>
    <row r="203" spans="1:14" x14ac:dyDescent="0.35">
      <c r="A203" s="5" t="s">
        <v>33</v>
      </c>
      <c r="B203" s="5" t="s">
        <v>34</v>
      </c>
      <c r="C203" s="5">
        <v>45</v>
      </c>
      <c r="D203" s="7">
        <v>42897</v>
      </c>
      <c r="E203" s="20" t="s">
        <v>478</v>
      </c>
      <c r="F203" s="5" t="s">
        <v>461</v>
      </c>
      <c r="G203" s="5" t="s">
        <v>314</v>
      </c>
      <c r="H203" s="8">
        <f>VLOOKUP(Table1[[#This Row],[LastName]]&amp;"."&amp;Table1[[#This Row],[FirstName]],Fencers!C:I,2,FALSE)</f>
        <v>35971</v>
      </c>
      <c r="I203" s="5" t="str">
        <f>VLOOKUP(Table1[[#This Row],[LastName]]&amp;"."&amp;Table1[[#This Row],[FirstName]],Fencers!C:I,7,FALSE)</f>
        <v>Mens</v>
      </c>
      <c r="J203" s="8" t="str">
        <f>VLOOKUP(Table1[[#This Row],[LastName]]&amp;"."&amp;Table1[[#This Row],[FirstName]],Fencers!C:H,5,FALSE)</f>
        <v>ASC</v>
      </c>
      <c r="K203" s="8" t="str">
        <f>VLOOKUP(Table1[[#This Row],[LastName]]&amp;"."&amp;Table1[[#This Row],[FirstName]],Fencers!C:I,6,FALSE)</f>
        <v>AUS</v>
      </c>
      <c r="L203" s="6">
        <f>VLOOKUP(Table1[[#This Row],[LastName]]&amp;"."&amp;Table1[[#This Row],[FirstName]],Fencers!C:H,3,FALSE)</f>
        <v>19</v>
      </c>
      <c r="M203" s="6">
        <v>1</v>
      </c>
      <c r="N203" s="5">
        <f>IF(Table1[[#This Row],[Rank]]="Cancelled",1,IF(Table1[[#This Row],[Rank]]&gt;32,0,IF(M203=0,VLOOKUP(C203,'Ranking Values'!A:C,2,FALSE),VLOOKUP(C203,'Ranking Values'!A:C,3,FALSE))))</f>
        <v>0</v>
      </c>
    </row>
    <row r="204" spans="1:14" x14ac:dyDescent="0.35">
      <c r="A204" s="5" t="s">
        <v>239</v>
      </c>
      <c r="B204" s="5" t="s">
        <v>240</v>
      </c>
      <c r="C204" s="5">
        <v>52</v>
      </c>
      <c r="D204" s="7">
        <v>42897</v>
      </c>
      <c r="E204" s="20" t="s">
        <v>478</v>
      </c>
      <c r="F204" s="5" t="s">
        <v>461</v>
      </c>
      <c r="G204" s="5" t="s">
        <v>314</v>
      </c>
      <c r="H204" s="8">
        <f>VLOOKUP(Table1[[#This Row],[LastName]]&amp;"."&amp;Table1[[#This Row],[FirstName]],Fencers!C:I,2,FALSE)</f>
        <v>37861</v>
      </c>
      <c r="I204" s="5" t="str">
        <f>VLOOKUP(Table1[[#This Row],[LastName]]&amp;"."&amp;Table1[[#This Row],[FirstName]],Fencers!C:I,7,FALSE)</f>
        <v>Mens</v>
      </c>
      <c r="J204" s="8" t="str">
        <f>VLOOKUP(Table1[[#This Row],[LastName]]&amp;"."&amp;Table1[[#This Row],[FirstName]],Fencers!C:H,5,FALSE)</f>
        <v>ASC</v>
      </c>
      <c r="K204" s="8" t="str">
        <f>VLOOKUP(Table1[[#This Row],[LastName]]&amp;"."&amp;Table1[[#This Row],[FirstName]],Fencers!C:I,6,FALSE)</f>
        <v>AUS</v>
      </c>
      <c r="L204" s="6">
        <f>VLOOKUP(Table1[[#This Row],[LastName]]&amp;"."&amp;Table1[[#This Row],[FirstName]],Fencers!C:H,3,FALSE)</f>
        <v>14</v>
      </c>
      <c r="M204" s="6">
        <v>1</v>
      </c>
      <c r="N204" s="5">
        <f>IF(Table1[[#This Row],[Rank]]="Cancelled",1,IF(Table1[[#This Row],[Rank]]&gt;32,0,IF(M204=0,VLOOKUP(C204,'Ranking Values'!A:C,2,FALSE),VLOOKUP(C204,'Ranking Values'!A:C,3,FALSE))))</f>
        <v>0</v>
      </c>
    </row>
    <row r="205" spans="1:14" x14ac:dyDescent="0.35">
      <c r="A205" s="5" t="s">
        <v>154</v>
      </c>
      <c r="B205" s="5" t="s">
        <v>155</v>
      </c>
      <c r="C205" s="5">
        <v>3</v>
      </c>
      <c r="D205" s="7">
        <v>42897</v>
      </c>
      <c r="E205" s="20" t="s">
        <v>478</v>
      </c>
      <c r="F205" s="5" t="s">
        <v>461</v>
      </c>
      <c r="G205" s="5" t="s">
        <v>314</v>
      </c>
      <c r="H205" s="8">
        <f>VLOOKUP(Table1[[#This Row],[LastName]]&amp;"."&amp;Table1[[#This Row],[FirstName]],Fencers!C:I,2,FALSE)</f>
        <v>34826</v>
      </c>
      <c r="I205" s="5" t="str">
        <f>VLOOKUP(Table1[[#This Row],[LastName]]&amp;"."&amp;Table1[[#This Row],[FirstName]],Fencers!C:I,7,FALSE)</f>
        <v>Womens</v>
      </c>
      <c r="J205" s="8" t="str">
        <f>VLOOKUP(Table1[[#This Row],[LastName]]&amp;"."&amp;Table1[[#This Row],[FirstName]],Fencers!C:H,5,FALSE)</f>
        <v>ASC</v>
      </c>
      <c r="K205" s="8" t="str">
        <f>VLOOKUP(Table1[[#This Row],[LastName]]&amp;"."&amp;Table1[[#This Row],[FirstName]],Fencers!C:I,6,FALSE)</f>
        <v>AUS</v>
      </c>
      <c r="L205" s="6">
        <f>VLOOKUP(Table1[[#This Row],[LastName]]&amp;"."&amp;Table1[[#This Row],[FirstName]],Fencers!C:H,3,FALSE)</f>
        <v>22</v>
      </c>
      <c r="M205" s="6">
        <v>1</v>
      </c>
      <c r="N205" s="5">
        <f>IF(Table1[[#This Row],[Rank]]="Cancelled",1,IF(Table1[[#This Row],[Rank]]&gt;32,0,IF(M205=0,VLOOKUP(C205,'Ranking Values'!A:C,2,FALSE),VLOOKUP(C205,'Ranking Values'!A:C,3,FALSE))))</f>
        <v>10</v>
      </c>
    </row>
    <row r="206" spans="1:14" x14ac:dyDescent="0.35">
      <c r="A206" s="5" t="s">
        <v>113</v>
      </c>
      <c r="B206" s="5" t="s">
        <v>114</v>
      </c>
      <c r="C206" s="5">
        <v>29</v>
      </c>
      <c r="D206" s="7">
        <v>42897</v>
      </c>
      <c r="E206" s="20" t="s">
        <v>478</v>
      </c>
      <c r="F206" s="5" t="s">
        <v>461</v>
      </c>
      <c r="G206" s="5" t="s">
        <v>314</v>
      </c>
      <c r="H206" s="8">
        <f>VLOOKUP(Table1[[#This Row],[LastName]]&amp;"."&amp;Table1[[#This Row],[FirstName]],Fencers!C:I,2,FALSE)</f>
        <v>28706</v>
      </c>
      <c r="I206" s="5" t="str">
        <f>VLOOKUP(Table1[[#This Row],[LastName]]&amp;"."&amp;Table1[[#This Row],[FirstName]],Fencers!C:I,7,FALSE)</f>
        <v>Womens</v>
      </c>
      <c r="J206" s="8" t="str">
        <f>VLOOKUP(Table1[[#This Row],[LastName]]&amp;"."&amp;Table1[[#This Row],[FirstName]],Fencers!C:H,5,FALSE)</f>
        <v>CSFC</v>
      </c>
      <c r="K206" s="8" t="str">
        <f>VLOOKUP(Table1[[#This Row],[LastName]]&amp;"."&amp;Table1[[#This Row],[FirstName]],Fencers!C:I,6,FALSE)</f>
        <v>AUS</v>
      </c>
      <c r="L206" s="6">
        <f>VLOOKUP(Table1[[#This Row],[LastName]]&amp;"."&amp;Table1[[#This Row],[FirstName]],Fencers!C:H,3,FALSE)</f>
        <v>39</v>
      </c>
      <c r="M206" s="6">
        <v>1</v>
      </c>
      <c r="N206" s="5">
        <f>IF(Table1[[#This Row],[Rank]]="Cancelled",1,IF(Table1[[#This Row],[Rank]]&gt;32,0,IF(M206=0,VLOOKUP(C206,'Ranking Values'!A:C,2,FALSE),VLOOKUP(C206,'Ranking Values'!A:C,3,FALSE))))</f>
        <v>2</v>
      </c>
    </row>
    <row r="207" spans="1:14" x14ac:dyDescent="0.35">
      <c r="A207" s="5" t="s">
        <v>209</v>
      </c>
      <c r="B207" s="5" t="s">
        <v>210</v>
      </c>
      <c r="C207" s="5">
        <v>35</v>
      </c>
      <c r="D207" s="7">
        <v>42897</v>
      </c>
      <c r="E207" s="20" t="s">
        <v>478</v>
      </c>
      <c r="F207" s="5" t="s">
        <v>461</v>
      </c>
      <c r="G207" s="5" t="s">
        <v>314</v>
      </c>
      <c r="H207" s="8">
        <f>VLOOKUP(Table1[[#This Row],[LastName]]&amp;"."&amp;Table1[[#This Row],[FirstName]],Fencers!C:I,2,FALSE)</f>
        <v>37201</v>
      </c>
      <c r="I207" s="5" t="str">
        <f>VLOOKUP(Table1[[#This Row],[LastName]]&amp;"."&amp;Table1[[#This Row],[FirstName]],Fencers!C:I,7,FALSE)</f>
        <v>Womens</v>
      </c>
      <c r="J207" s="8" t="str">
        <f>VLOOKUP(Table1[[#This Row],[LastName]]&amp;"."&amp;Table1[[#This Row],[FirstName]],Fencers!C:H,5,FALSE)</f>
        <v>ASC</v>
      </c>
      <c r="K207" s="8" t="str">
        <f>VLOOKUP(Table1[[#This Row],[LastName]]&amp;"."&amp;Table1[[#This Row],[FirstName]],Fencers!C:I,6,FALSE)</f>
        <v>AUS</v>
      </c>
      <c r="L207" s="6">
        <f>VLOOKUP(Table1[[#This Row],[LastName]]&amp;"."&amp;Table1[[#This Row],[FirstName]],Fencers!C:H,3,FALSE)</f>
        <v>16</v>
      </c>
      <c r="M207" s="6">
        <v>1</v>
      </c>
      <c r="N207" s="5">
        <f>IF(Table1[[#This Row],[Rank]]="Cancelled",1,IF(Table1[[#This Row],[Rank]]&gt;32,0,IF(M207=0,VLOOKUP(C207,'Ranking Values'!A:C,2,FALSE),VLOOKUP(C207,'Ranking Values'!A:C,3,FALSE))))</f>
        <v>0</v>
      </c>
    </row>
    <row r="208" spans="1:14" x14ac:dyDescent="0.35">
      <c r="A208" s="5" t="s">
        <v>100</v>
      </c>
      <c r="B208" s="5" t="s">
        <v>101</v>
      </c>
      <c r="C208" s="5">
        <v>2</v>
      </c>
      <c r="D208" s="7">
        <v>42897</v>
      </c>
      <c r="E208" s="20" t="s">
        <v>478</v>
      </c>
      <c r="F208" s="5" t="s">
        <v>318</v>
      </c>
      <c r="G208" s="5" t="s">
        <v>19</v>
      </c>
      <c r="H208" s="8">
        <f>VLOOKUP(Table1[[#This Row],[LastName]]&amp;"."&amp;Table1[[#This Row],[FirstName]],Fencers!C:I,2,FALSE)</f>
        <v>26818</v>
      </c>
      <c r="I208" s="5" t="str">
        <f>VLOOKUP(Table1[[#This Row],[LastName]]&amp;"."&amp;Table1[[#This Row],[FirstName]],Fencers!C:I,7,FALSE)</f>
        <v>Mens</v>
      </c>
      <c r="J208" s="8" t="str">
        <f>VLOOKUP(Table1[[#This Row],[LastName]]&amp;"."&amp;Table1[[#This Row],[FirstName]],Fencers!C:H,5,FALSE)</f>
        <v>CSFC</v>
      </c>
      <c r="K208" s="8" t="str">
        <f>VLOOKUP(Table1[[#This Row],[LastName]]&amp;"."&amp;Table1[[#This Row],[FirstName]],Fencers!C:I,6,FALSE)</f>
        <v>AUS</v>
      </c>
      <c r="L208" s="6">
        <f>VLOOKUP(Table1[[#This Row],[LastName]]&amp;"."&amp;Table1[[#This Row],[FirstName]],Fencers!C:H,3,FALSE)</f>
        <v>44</v>
      </c>
      <c r="M208" s="6">
        <v>1</v>
      </c>
      <c r="N208" s="5">
        <f>IF(Table1[[#This Row],[Rank]]="Cancelled",1,IF(Table1[[#This Row],[Rank]]&gt;32,0,IF(M208=0,VLOOKUP(C208,'Ranking Values'!A:C,2,FALSE),VLOOKUP(C208,'Ranking Values'!A:C,3,FALSE))))</f>
        <v>11</v>
      </c>
    </row>
    <row r="209" spans="1:14" x14ac:dyDescent="0.35">
      <c r="A209" s="5" t="s">
        <v>107</v>
      </c>
      <c r="B209" s="5" t="s">
        <v>108</v>
      </c>
      <c r="C209" s="5">
        <v>9</v>
      </c>
      <c r="D209" s="7">
        <v>42897</v>
      </c>
      <c r="E209" s="20" t="s">
        <v>478</v>
      </c>
      <c r="F209" s="5" t="s">
        <v>318</v>
      </c>
      <c r="G209" s="5" t="s">
        <v>19</v>
      </c>
      <c r="H209" s="8">
        <f>VLOOKUP(Table1[[#This Row],[LastName]]&amp;"."&amp;Table1[[#This Row],[FirstName]],Fencers!C:I,2,FALSE)</f>
        <v>28067</v>
      </c>
      <c r="I209" s="5" t="str">
        <f>VLOOKUP(Table1[[#This Row],[LastName]]&amp;"."&amp;Table1[[#This Row],[FirstName]],Fencers!C:I,7,FALSE)</f>
        <v>Mens</v>
      </c>
      <c r="J209" s="8" t="str">
        <f>VLOOKUP(Table1[[#This Row],[LastName]]&amp;"."&amp;Table1[[#This Row],[FirstName]],Fencers!C:H,5,FALSE)</f>
        <v>AHFC</v>
      </c>
      <c r="K209" s="8" t="str">
        <f>VLOOKUP(Table1[[#This Row],[LastName]]&amp;"."&amp;Table1[[#This Row],[FirstName]],Fencers!C:I,6,FALSE)</f>
        <v>AUS</v>
      </c>
      <c r="L209" s="6">
        <f>VLOOKUP(Table1[[#This Row],[LastName]]&amp;"."&amp;Table1[[#This Row],[FirstName]],Fencers!C:H,3,FALSE)</f>
        <v>41</v>
      </c>
      <c r="M209" s="6">
        <v>1</v>
      </c>
      <c r="N209" s="5">
        <f>IF(Table1[[#This Row],[Rank]]="Cancelled",1,IF(Table1[[#This Row],[Rank]]&gt;32,0,IF(M209=0,VLOOKUP(C209,'Ranking Values'!A:C,2,FALSE),VLOOKUP(C209,'Ranking Values'!A:C,3,FALSE))))</f>
        <v>4</v>
      </c>
    </row>
    <row r="210" spans="1:14" x14ac:dyDescent="0.35">
      <c r="A210" s="5" t="s">
        <v>80</v>
      </c>
      <c r="B210" s="5" t="s">
        <v>81</v>
      </c>
      <c r="C210" s="5">
        <v>17</v>
      </c>
      <c r="D210" s="7">
        <v>42897</v>
      </c>
      <c r="E210" s="20" t="s">
        <v>478</v>
      </c>
      <c r="F210" s="5" t="s">
        <v>318</v>
      </c>
      <c r="G210" s="5" t="s">
        <v>19</v>
      </c>
      <c r="H210" s="8">
        <f>VLOOKUP(Table1[[#This Row],[LastName]]&amp;"."&amp;Table1[[#This Row],[FirstName]],Fencers!C:I,2,FALSE)</f>
        <v>25764</v>
      </c>
      <c r="I210" s="5" t="str">
        <f>VLOOKUP(Table1[[#This Row],[LastName]]&amp;"."&amp;Table1[[#This Row],[FirstName]],Fencers!C:I,7,FALSE)</f>
        <v>Mens</v>
      </c>
      <c r="J210" s="8" t="str">
        <f>VLOOKUP(Table1[[#This Row],[LastName]]&amp;"."&amp;Table1[[#This Row],[FirstName]],Fencers!C:H,5,FALSE)</f>
        <v>ASC</v>
      </c>
      <c r="K210" s="8" t="str">
        <f>VLOOKUP(Table1[[#This Row],[LastName]]&amp;"."&amp;Table1[[#This Row],[FirstName]],Fencers!C:I,6,FALSE)</f>
        <v>AUS</v>
      </c>
      <c r="L210" s="6">
        <f>VLOOKUP(Table1[[#This Row],[LastName]]&amp;"."&amp;Table1[[#This Row],[FirstName]],Fencers!C:H,3,FALSE)</f>
        <v>47</v>
      </c>
      <c r="M210" s="6">
        <v>1</v>
      </c>
      <c r="N210" s="5">
        <f>IF(Table1[[#This Row],[Rank]]="Cancelled",1,IF(Table1[[#This Row],[Rank]]&gt;32,0,IF(M210=0,VLOOKUP(C210,'Ranking Values'!A:C,2,FALSE),VLOOKUP(C210,'Ranking Values'!A:C,3,FALSE))))</f>
        <v>2</v>
      </c>
    </row>
    <row r="211" spans="1:14" x14ac:dyDescent="0.35">
      <c r="A211" s="5" t="s">
        <v>48</v>
      </c>
      <c r="B211" s="5" t="s">
        <v>49</v>
      </c>
      <c r="C211" s="5">
        <v>21</v>
      </c>
      <c r="D211" s="7">
        <v>42897</v>
      </c>
      <c r="E211" s="20" t="s">
        <v>478</v>
      </c>
      <c r="F211" s="5" t="s">
        <v>318</v>
      </c>
      <c r="G211" s="5" t="s">
        <v>19</v>
      </c>
      <c r="H211" s="8">
        <f>VLOOKUP(Table1[[#This Row],[LastName]]&amp;"."&amp;Table1[[#This Row],[FirstName]],Fencers!C:I,2,FALSE)</f>
        <v>19555</v>
      </c>
      <c r="I211" s="5" t="str">
        <f>VLOOKUP(Table1[[#This Row],[LastName]]&amp;"."&amp;Table1[[#This Row],[FirstName]],Fencers!C:I,7,FALSE)</f>
        <v>Mens</v>
      </c>
      <c r="J211" s="8" t="str">
        <f>VLOOKUP(Table1[[#This Row],[LastName]]&amp;"."&amp;Table1[[#This Row],[FirstName]],Fencers!C:H,5,FALSE)</f>
        <v>ASC</v>
      </c>
      <c r="K211" s="8" t="str">
        <f>VLOOKUP(Table1[[#This Row],[LastName]]&amp;"."&amp;Table1[[#This Row],[FirstName]],Fencers!C:I,6,FALSE)</f>
        <v>AUS</v>
      </c>
      <c r="L211" s="6">
        <f>VLOOKUP(Table1[[#This Row],[LastName]]&amp;"."&amp;Table1[[#This Row],[FirstName]],Fencers!C:H,3,FALSE)</f>
        <v>64</v>
      </c>
      <c r="M211" s="6">
        <v>1</v>
      </c>
      <c r="N211" s="5">
        <f>IF(Table1[[#This Row],[Rank]]="Cancelled",1,IF(Table1[[#This Row],[Rank]]&gt;32,0,IF(M211=0,VLOOKUP(C211,'Ranking Values'!A:C,2,FALSE),VLOOKUP(C211,'Ranking Values'!A:C,3,FALSE))))</f>
        <v>2</v>
      </c>
    </row>
    <row r="212" spans="1:14" x14ac:dyDescent="0.35">
      <c r="A212" s="5" t="s">
        <v>77</v>
      </c>
      <c r="B212" s="5" t="s">
        <v>78</v>
      </c>
      <c r="C212" s="5">
        <v>22</v>
      </c>
      <c r="D212" s="7">
        <v>42897</v>
      </c>
      <c r="E212" s="20" t="s">
        <v>478</v>
      </c>
      <c r="F212" s="5" t="s">
        <v>318</v>
      </c>
      <c r="G212" s="5" t="s">
        <v>19</v>
      </c>
      <c r="H212" s="8">
        <f>VLOOKUP(Table1[[#This Row],[LastName]]&amp;"."&amp;Table1[[#This Row],[FirstName]],Fencers!C:I,2,FALSE)</f>
        <v>25155</v>
      </c>
      <c r="I212" s="5" t="str">
        <f>VLOOKUP(Table1[[#This Row],[LastName]]&amp;"."&amp;Table1[[#This Row],[FirstName]],Fencers!C:I,7,FALSE)</f>
        <v>Mens</v>
      </c>
      <c r="J212" s="8" t="str">
        <f>VLOOKUP(Table1[[#This Row],[LastName]]&amp;"."&amp;Table1[[#This Row],[FirstName]],Fencers!C:H,5,FALSE)</f>
        <v>ASC</v>
      </c>
      <c r="K212" s="8" t="str">
        <f>VLOOKUP(Table1[[#This Row],[LastName]]&amp;"."&amp;Table1[[#This Row],[FirstName]],Fencers!C:I,6,FALSE)</f>
        <v>AUS</v>
      </c>
      <c r="L212" s="6">
        <f>VLOOKUP(Table1[[#This Row],[LastName]]&amp;"."&amp;Table1[[#This Row],[FirstName]],Fencers!C:H,3,FALSE)</f>
        <v>49</v>
      </c>
      <c r="M212" s="6">
        <v>1</v>
      </c>
      <c r="N212" s="5">
        <f>IF(Table1[[#This Row],[Rank]]="Cancelled",1,IF(Table1[[#This Row],[Rank]]&gt;32,0,IF(M212=0,VLOOKUP(C212,'Ranking Values'!A:C,2,FALSE),VLOOKUP(C212,'Ranking Values'!A:C,3,FALSE))))</f>
        <v>2</v>
      </c>
    </row>
    <row r="213" spans="1:14" x14ac:dyDescent="0.35">
      <c r="A213" s="5" t="s">
        <v>100</v>
      </c>
      <c r="B213" s="5" t="s">
        <v>102</v>
      </c>
      <c r="C213" s="5">
        <v>2</v>
      </c>
      <c r="D213" s="7">
        <v>42897</v>
      </c>
      <c r="E213" s="20" t="s">
        <v>478</v>
      </c>
      <c r="F213" s="5" t="s">
        <v>318</v>
      </c>
      <c r="G213" s="5" t="s">
        <v>19</v>
      </c>
      <c r="H213" s="8">
        <f>VLOOKUP(Table1[[#This Row],[LastName]]&amp;"."&amp;Table1[[#This Row],[FirstName]],Fencers!C:I,2,FALSE)</f>
        <v>27640</v>
      </c>
      <c r="I213" s="5" t="str">
        <f>VLOOKUP(Table1[[#This Row],[LastName]]&amp;"."&amp;Table1[[#This Row],[FirstName]],Fencers!C:I,7,FALSE)</f>
        <v>Womens</v>
      </c>
      <c r="J213" s="8" t="str">
        <f>VLOOKUP(Table1[[#This Row],[LastName]]&amp;"."&amp;Table1[[#This Row],[FirstName]],Fencers!C:H,5,FALSE)</f>
        <v>CSFC</v>
      </c>
      <c r="K213" s="8" t="str">
        <f>VLOOKUP(Table1[[#This Row],[LastName]]&amp;"."&amp;Table1[[#This Row],[FirstName]],Fencers!C:I,6,FALSE)</f>
        <v>AUS</v>
      </c>
      <c r="L213" s="6">
        <f>VLOOKUP(Table1[[#This Row],[LastName]]&amp;"."&amp;Table1[[#This Row],[FirstName]],Fencers!C:H,3,FALSE)</f>
        <v>42</v>
      </c>
      <c r="M213" s="6">
        <v>1</v>
      </c>
      <c r="N213" s="5">
        <f>IF(Table1[[#This Row],[Rank]]="Cancelled",1,IF(Table1[[#This Row],[Rank]]&gt;32,0,IF(M213=0,VLOOKUP(C213,'Ranking Values'!A:C,2,FALSE),VLOOKUP(C213,'Ranking Values'!A:C,3,FALSE))))</f>
        <v>11</v>
      </c>
    </row>
    <row r="214" spans="1:14" x14ac:dyDescent="0.35">
      <c r="A214" s="5" t="s">
        <v>44</v>
      </c>
      <c r="B214" s="5" t="s">
        <v>45</v>
      </c>
      <c r="C214" s="5">
        <v>5</v>
      </c>
      <c r="D214" s="7">
        <v>42897</v>
      </c>
      <c r="E214" s="20" t="s">
        <v>478</v>
      </c>
      <c r="F214" s="5" t="s">
        <v>318</v>
      </c>
      <c r="G214" s="5" t="s">
        <v>19</v>
      </c>
      <c r="H214" s="8">
        <f>VLOOKUP(Table1[[#This Row],[LastName]]&amp;"."&amp;Table1[[#This Row],[FirstName]],Fencers!C:I,2,FALSE)</f>
        <v>17487</v>
      </c>
      <c r="I214" s="5" t="str">
        <f>VLOOKUP(Table1[[#This Row],[LastName]]&amp;"."&amp;Table1[[#This Row],[FirstName]],Fencers!C:I,7,FALSE)</f>
        <v>Womens</v>
      </c>
      <c r="J214" s="8" t="str">
        <f>VLOOKUP(Table1[[#This Row],[LastName]]&amp;"."&amp;Table1[[#This Row],[FirstName]],Fencers!C:H,5,FALSE)</f>
        <v>ASC</v>
      </c>
      <c r="K214" s="8" t="str">
        <f>VLOOKUP(Table1[[#This Row],[LastName]]&amp;"."&amp;Table1[[#This Row],[FirstName]],Fencers!C:I,6,FALSE)</f>
        <v>AUS</v>
      </c>
      <c r="L214" s="6">
        <f>VLOOKUP(Table1[[#This Row],[LastName]]&amp;"."&amp;Table1[[#This Row],[FirstName]],Fencers!C:H,3,FALSE)</f>
        <v>70</v>
      </c>
      <c r="M214" s="6">
        <v>1</v>
      </c>
      <c r="N214" s="5">
        <f>IF(Table1[[#This Row],[Rank]]="Cancelled",1,IF(Table1[[#This Row],[Rank]]&gt;32,0,IF(M214=0,VLOOKUP(C214,'Ranking Values'!A:C,2,FALSE),VLOOKUP(C214,'Ranking Values'!A:C,3,FALSE))))</f>
        <v>8</v>
      </c>
    </row>
    <row r="215" spans="1:14" x14ac:dyDescent="0.35">
      <c r="A215" s="5" t="s">
        <v>62</v>
      </c>
      <c r="B215" s="5" t="s">
        <v>63</v>
      </c>
      <c r="C215" s="5">
        <v>11</v>
      </c>
      <c r="D215" s="7">
        <v>42897</v>
      </c>
      <c r="E215" s="20" t="s">
        <v>478</v>
      </c>
      <c r="F215" s="5" t="s">
        <v>318</v>
      </c>
      <c r="G215" s="5" t="s">
        <v>19</v>
      </c>
      <c r="H215" s="8">
        <f>VLOOKUP(Table1[[#This Row],[LastName]]&amp;"."&amp;Table1[[#This Row],[FirstName]],Fencers!C:I,2,FALSE)</f>
        <v>23752</v>
      </c>
      <c r="I215" s="5" t="str">
        <f>VLOOKUP(Table1[[#This Row],[LastName]]&amp;"."&amp;Table1[[#This Row],[FirstName]],Fencers!C:I,7,FALSE)</f>
        <v>Womens</v>
      </c>
      <c r="J215" s="8" t="str">
        <f>VLOOKUP(Table1[[#This Row],[LastName]]&amp;"."&amp;Table1[[#This Row],[FirstName]],Fencers!C:H,5,FALSE)</f>
        <v>ASC</v>
      </c>
      <c r="K215" s="8" t="str">
        <f>VLOOKUP(Table1[[#This Row],[LastName]]&amp;"."&amp;Table1[[#This Row],[FirstName]],Fencers!C:I,6,FALSE)</f>
        <v>AUS</v>
      </c>
      <c r="L215" s="6">
        <f>VLOOKUP(Table1[[#This Row],[LastName]]&amp;"."&amp;Table1[[#This Row],[FirstName]],Fencers!C:H,3,FALSE)</f>
        <v>53</v>
      </c>
      <c r="M215" s="6">
        <v>1</v>
      </c>
      <c r="N215" s="5">
        <f>IF(Table1[[#This Row],[Rank]]="Cancelled",1,IF(Table1[[#This Row],[Rank]]&gt;32,0,IF(M215=0,VLOOKUP(C215,'Ranking Values'!A:C,2,FALSE),VLOOKUP(C215,'Ranking Values'!A:C,3,FALSE))))</f>
        <v>4</v>
      </c>
    </row>
    <row r="216" spans="1:14" x14ac:dyDescent="0.35">
      <c r="A216" s="5" t="s">
        <v>50</v>
      </c>
      <c r="B216" s="5" t="s">
        <v>51</v>
      </c>
      <c r="C216" s="5">
        <v>16</v>
      </c>
      <c r="D216" s="7">
        <v>42897</v>
      </c>
      <c r="E216" s="20" t="s">
        <v>478</v>
      </c>
      <c r="F216" s="5" t="s">
        <v>318</v>
      </c>
      <c r="G216" s="5" t="s">
        <v>19</v>
      </c>
      <c r="H216" s="8">
        <f>VLOOKUP(Table1[[#This Row],[LastName]]&amp;"."&amp;Table1[[#This Row],[FirstName]],Fencers!C:I,2,FALSE)</f>
        <v>21317</v>
      </c>
      <c r="I216" s="5" t="str">
        <f>VLOOKUP(Table1[[#This Row],[LastName]]&amp;"."&amp;Table1[[#This Row],[FirstName]],Fencers!C:I,7,FALSE)</f>
        <v>Womens</v>
      </c>
      <c r="J216" s="8" t="str">
        <f>VLOOKUP(Table1[[#This Row],[LastName]]&amp;"."&amp;Table1[[#This Row],[FirstName]],Fencers!C:H,5,FALSE)</f>
        <v>ASC</v>
      </c>
      <c r="K216" s="8" t="str">
        <f>VLOOKUP(Table1[[#This Row],[LastName]]&amp;"."&amp;Table1[[#This Row],[FirstName]],Fencers!C:I,6,FALSE)</f>
        <v>AUS</v>
      </c>
      <c r="L216" s="6">
        <f>VLOOKUP(Table1[[#This Row],[LastName]]&amp;"."&amp;Table1[[#This Row],[FirstName]],Fencers!C:H,3,FALSE)</f>
        <v>59</v>
      </c>
      <c r="M216" s="6">
        <v>1</v>
      </c>
      <c r="N216" s="5">
        <f>IF(Table1[[#This Row],[Rank]]="Cancelled",1,IF(Table1[[#This Row],[Rank]]&gt;32,0,IF(M216=0,VLOOKUP(C216,'Ranking Values'!A:C,2,FALSE),VLOOKUP(C216,'Ranking Values'!A:C,3,FALSE))))</f>
        <v>4</v>
      </c>
    </row>
    <row r="217" spans="1:14" x14ac:dyDescent="0.35">
      <c r="A217" s="5" t="s">
        <v>71</v>
      </c>
      <c r="B217" s="5" t="s">
        <v>72</v>
      </c>
      <c r="C217" s="5">
        <v>17</v>
      </c>
      <c r="D217" s="7">
        <v>42897</v>
      </c>
      <c r="E217" s="20" t="s">
        <v>478</v>
      </c>
      <c r="F217" s="5" t="s">
        <v>318</v>
      </c>
      <c r="G217" s="5" t="s">
        <v>19</v>
      </c>
      <c r="H217" s="8">
        <f>VLOOKUP(Table1[[#This Row],[LastName]]&amp;"."&amp;Table1[[#This Row],[FirstName]],Fencers!C:I,2,FALSE)</f>
        <v>24488</v>
      </c>
      <c r="I217" s="5" t="str">
        <f>VLOOKUP(Table1[[#This Row],[LastName]]&amp;"."&amp;Table1[[#This Row],[FirstName]],Fencers!C:I,7,FALSE)</f>
        <v>Womens</v>
      </c>
      <c r="J217" s="8" t="str">
        <f>VLOOKUP(Table1[[#This Row],[LastName]]&amp;"."&amp;Table1[[#This Row],[FirstName]],Fencers!C:H,5,FALSE)</f>
        <v>CSFC</v>
      </c>
      <c r="K217" s="8" t="str">
        <f>VLOOKUP(Table1[[#This Row],[LastName]]&amp;"."&amp;Table1[[#This Row],[FirstName]],Fencers!C:I,6,FALSE)</f>
        <v>AUS</v>
      </c>
      <c r="L217" s="6">
        <f>VLOOKUP(Table1[[#This Row],[LastName]]&amp;"."&amp;Table1[[#This Row],[FirstName]],Fencers!C:H,3,FALSE)</f>
        <v>50</v>
      </c>
      <c r="M217" s="6">
        <v>1</v>
      </c>
      <c r="N217" s="5">
        <f>IF(Table1[[#This Row],[Rank]]="Cancelled",1,IF(Table1[[#This Row],[Rank]]&gt;32,0,IF(M217=0,VLOOKUP(C217,'Ranking Values'!A:C,2,FALSE),VLOOKUP(C217,'Ranking Values'!A:C,3,FALSE))))</f>
        <v>2</v>
      </c>
    </row>
    <row r="218" spans="1:14" x14ac:dyDescent="0.35">
      <c r="A218" s="5" t="s">
        <v>24</v>
      </c>
      <c r="B218" s="5" t="s">
        <v>161</v>
      </c>
      <c r="C218" s="5">
        <v>3</v>
      </c>
      <c r="D218" s="7">
        <v>42898</v>
      </c>
      <c r="E218" s="20" t="s">
        <v>478</v>
      </c>
      <c r="F218" s="5" t="s">
        <v>461</v>
      </c>
      <c r="G218" s="5" t="s">
        <v>20</v>
      </c>
      <c r="H218" s="8">
        <f>VLOOKUP(Table1[[#This Row],[LastName]]&amp;"."&amp;Table1[[#This Row],[FirstName]],Fencers!C:I,2,FALSE)</f>
        <v>35355</v>
      </c>
      <c r="I218" s="5" t="str">
        <f>VLOOKUP(Table1[[#This Row],[LastName]]&amp;"."&amp;Table1[[#This Row],[FirstName]],Fencers!C:I,7,FALSE)</f>
        <v>Mens</v>
      </c>
      <c r="J218" s="8" t="str">
        <f>VLOOKUP(Table1[[#This Row],[LastName]]&amp;"."&amp;Table1[[#This Row],[FirstName]],Fencers!C:H,5,FALSE)</f>
        <v>CSFC</v>
      </c>
      <c r="K218" s="8" t="str">
        <f>VLOOKUP(Table1[[#This Row],[LastName]]&amp;"."&amp;Table1[[#This Row],[FirstName]],Fencers!C:I,6,FALSE)</f>
        <v>AUS</v>
      </c>
      <c r="L218" s="6">
        <f>VLOOKUP(Table1[[#This Row],[LastName]]&amp;"."&amp;Table1[[#This Row],[FirstName]],Fencers!C:H,3,FALSE)</f>
        <v>21</v>
      </c>
      <c r="M218" s="6">
        <v>1</v>
      </c>
      <c r="N218" s="5">
        <f>IF(Table1[[#This Row],[Rank]]="Cancelled",1,IF(Table1[[#This Row],[Rank]]&gt;32,0,IF(M218=0,VLOOKUP(C218,'Ranking Values'!A:C,2,FALSE),VLOOKUP(C218,'Ranking Values'!A:C,3,FALSE))))</f>
        <v>10</v>
      </c>
    </row>
    <row r="219" spans="1:14" x14ac:dyDescent="0.35">
      <c r="A219" s="5" t="s">
        <v>33</v>
      </c>
      <c r="B219" s="5" t="s">
        <v>34</v>
      </c>
      <c r="C219" s="5">
        <v>19</v>
      </c>
      <c r="D219" s="7">
        <v>42898</v>
      </c>
      <c r="E219" s="20" t="s">
        <v>478</v>
      </c>
      <c r="F219" s="5" t="s">
        <v>461</v>
      </c>
      <c r="G219" s="5" t="s">
        <v>20</v>
      </c>
      <c r="H219" s="8">
        <f>VLOOKUP(Table1[[#This Row],[LastName]]&amp;"."&amp;Table1[[#This Row],[FirstName]],Fencers!C:I,2,FALSE)</f>
        <v>35971</v>
      </c>
      <c r="I219" s="5" t="str">
        <f>VLOOKUP(Table1[[#This Row],[LastName]]&amp;"."&amp;Table1[[#This Row],[FirstName]],Fencers!C:I,7,FALSE)</f>
        <v>Mens</v>
      </c>
      <c r="J219" s="8" t="str">
        <f>VLOOKUP(Table1[[#This Row],[LastName]]&amp;"."&amp;Table1[[#This Row],[FirstName]],Fencers!C:H,5,FALSE)</f>
        <v>ASC</v>
      </c>
      <c r="K219" s="8" t="str">
        <f>VLOOKUP(Table1[[#This Row],[LastName]]&amp;"."&amp;Table1[[#This Row],[FirstName]],Fencers!C:I,6,FALSE)</f>
        <v>AUS</v>
      </c>
      <c r="L219" s="6">
        <f>VLOOKUP(Table1[[#This Row],[LastName]]&amp;"."&amp;Table1[[#This Row],[FirstName]],Fencers!C:H,3,FALSE)</f>
        <v>19</v>
      </c>
      <c r="M219" s="5">
        <v>1</v>
      </c>
      <c r="N219" s="5">
        <f>IF(Table1[[#This Row],[Rank]]="Cancelled",1,IF(Table1[[#This Row],[Rank]]&gt;32,0,IF(M219=0,VLOOKUP(C219,'Ranking Values'!A:C,2,FALSE),VLOOKUP(C219,'Ranking Values'!A:C,3,FALSE))))</f>
        <v>2</v>
      </c>
    </row>
    <row r="220" spans="1:14" x14ac:dyDescent="0.35">
      <c r="A220" s="5" t="s">
        <v>13</v>
      </c>
      <c r="B220" s="5" t="s">
        <v>15</v>
      </c>
      <c r="C220" s="5">
        <v>21</v>
      </c>
      <c r="D220" s="7">
        <v>42898</v>
      </c>
      <c r="E220" s="20" t="s">
        <v>478</v>
      </c>
      <c r="F220" s="5" t="s">
        <v>461</v>
      </c>
      <c r="G220" s="5" t="s">
        <v>20</v>
      </c>
      <c r="H220" s="8">
        <f>VLOOKUP(Table1[[#This Row],[LastName]]&amp;"."&amp;Table1[[#This Row],[FirstName]],Fencers!C:I,2,FALSE)</f>
        <v>37883</v>
      </c>
      <c r="I220" s="5" t="str">
        <f>VLOOKUP(Table1[[#This Row],[LastName]]&amp;"."&amp;Table1[[#This Row],[FirstName]],Fencers!C:I,7,FALSE)</f>
        <v>Mens</v>
      </c>
      <c r="J220" s="8" t="str">
        <f>VLOOKUP(Table1[[#This Row],[LastName]]&amp;"."&amp;Table1[[#This Row],[FirstName]],Fencers!C:H,5,FALSE)</f>
        <v>ASC</v>
      </c>
      <c r="K220" s="8" t="str">
        <f>VLOOKUP(Table1[[#This Row],[LastName]]&amp;"."&amp;Table1[[#This Row],[FirstName]],Fencers!C:I,6,FALSE)</f>
        <v>AUS</v>
      </c>
      <c r="L220" s="6">
        <f>VLOOKUP(Table1[[#This Row],[LastName]]&amp;"."&amp;Table1[[#This Row],[FirstName]],Fencers!C:H,3,FALSE)</f>
        <v>14</v>
      </c>
      <c r="M220" s="6">
        <v>1</v>
      </c>
      <c r="N220" s="5">
        <f>IF(Table1[[#This Row],[Rank]]="Cancelled",1,IF(Table1[[#This Row],[Rank]]&gt;32,0,IF(M220=0,VLOOKUP(C220,'Ranking Values'!A:C,2,FALSE),VLOOKUP(C220,'Ranking Values'!A:C,3,FALSE))))</f>
        <v>2</v>
      </c>
    </row>
    <row r="221" spans="1:14" x14ac:dyDescent="0.35">
      <c r="A221" s="5" t="s">
        <v>21</v>
      </c>
      <c r="B221" s="5" t="s">
        <v>22</v>
      </c>
      <c r="C221" s="5">
        <v>24</v>
      </c>
      <c r="D221" s="7">
        <v>42898</v>
      </c>
      <c r="E221" s="20" t="s">
        <v>478</v>
      </c>
      <c r="F221" s="5" t="s">
        <v>461</v>
      </c>
      <c r="G221" s="5" t="s">
        <v>20</v>
      </c>
      <c r="H221" s="8">
        <f>VLOOKUP(Table1[[#This Row],[LastName]]&amp;"."&amp;Table1[[#This Row],[FirstName]],Fencers!C:I,2,FALSE)</f>
        <v>23206</v>
      </c>
      <c r="I221" s="5" t="str">
        <f>VLOOKUP(Table1[[#This Row],[LastName]]&amp;"."&amp;Table1[[#This Row],[FirstName]],Fencers!C:I,7,FALSE)</f>
        <v>Mens</v>
      </c>
      <c r="J221" s="8" t="str">
        <f>VLOOKUP(Table1[[#This Row],[LastName]]&amp;"."&amp;Table1[[#This Row],[FirstName]],Fencers!C:H,5,FALSE)</f>
        <v>AUFC</v>
      </c>
      <c r="K221" s="8" t="str">
        <f>VLOOKUP(Table1[[#This Row],[LastName]]&amp;"."&amp;Table1[[#This Row],[FirstName]],Fencers!C:I,6,FALSE)</f>
        <v>AUS</v>
      </c>
      <c r="L221" s="6">
        <f>VLOOKUP(Table1[[#This Row],[LastName]]&amp;"."&amp;Table1[[#This Row],[FirstName]],Fencers!C:H,3,FALSE)</f>
        <v>54</v>
      </c>
      <c r="M221" s="5">
        <v>1</v>
      </c>
      <c r="N221" s="5">
        <f>IF(Table1[[#This Row],[Rank]]="Cancelled",1,IF(Table1[[#This Row],[Rank]]&gt;32,0,IF(M221=0,VLOOKUP(C221,'Ranking Values'!A:C,2,FALSE),VLOOKUP(C221,'Ranking Values'!A:C,3,FALSE))))</f>
        <v>2</v>
      </c>
    </row>
    <row r="222" spans="1:14" x14ac:dyDescent="0.35">
      <c r="A222" s="5" t="s">
        <v>35</v>
      </c>
      <c r="B222" s="5" t="s">
        <v>120</v>
      </c>
      <c r="C222" s="5">
        <v>26</v>
      </c>
      <c r="D222" s="7">
        <v>42898</v>
      </c>
      <c r="E222" s="20" t="s">
        <v>478</v>
      </c>
      <c r="F222" s="5" t="s">
        <v>461</v>
      </c>
      <c r="G222" s="5" t="s">
        <v>20</v>
      </c>
      <c r="H222" s="8">
        <f>VLOOKUP(Table1[[#This Row],[LastName]]&amp;"."&amp;Table1[[#This Row],[FirstName]],Fencers!C:I,2,FALSE)</f>
        <v>29514</v>
      </c>
      <c r="I222" s="5" t="str">
        <f>VLOOKUP(Table1[[#This Row],[LastName]]&amp;"."&amp;Table1[[#This Row],[FirstName]],Fencers!C:I,7,FALSE)</f>
        <v>Mens</v>
      </c>
      <c r="J222" s="8" t="str">
        <f>VLOOKUP(Table1[[#This Row],[LastName]]&amp;"."&amp;Table1[[#This Row],[FirstName]],Fencers!C:H,5,FALSE)</f>
        <v>CSFC</v>
      </c>
      <c r="K222" s="8" t="str">
        <f>VLOOKUP(Table1[[#This Row],[LastName]]&amp;"."&amp;Table1[[#This Row],[FirstName]],Fencers!C:I,6,FALSE)</f>
        <v>AUS</v>
      </c>
      <c r="L222" s="6">
        <f>VLOOKUP(Table1[[#This Row],[LastName]]&amp;"."&amp;Table1[[#This Row],[FirstName]],Fencers!C:H,3,FALSE)</f>
        <v>37</v>
      </c>
      <c r="M222" s="6">
        <v>1</v>
      </c>
      <c r="N222" s="5">
        <f>IF(Table1[[#This Row],[Rank]]="Cancelled",1,IF(Table1[[#This Row],[Rank]]&gt;32,0,IF(M222=0,VLOOKUP(C222,'Ranking Values'!A:C,2,FALSE),VLOOKUP(C222,'Ranking Values'!A:C,3,FALSE))))</f>
        <v>2</v>
      </c>
    </row>
    <row r="223" spans="1:14" x14ac:dyDescent="0.35">
      <c r="A223" s="5" t="s">
        <v>27</v>
      </c>
      <c r="B223" s="5" t="s">
        <v>28</v>
      </c>
      <c r="C223" s="5">
        <v>17</v>
      </c>
      <c r="D223" s="7">
        <v>42898</v>
      </c>
      <c r="E223" s="20" t="s">
        <v>478</v>
      </c>
      <c r="F223" s="5" t="s">
        <v>461</v>
      </c>
      <c r="G223" s="5" t="s">
        <v>20</v>
      </c>
      <c r="H223" s="8">
        <f>VLOOKUP(Table1[[#This Row],[LastName]]&amp;"."&amp;Table1[[#This Row],[FirstName]],Fencers!C:I,2,FALSE)</f>
        <v>34621</v>
      </c>
      <c r="I223" s="5" t="str">
        <f>VLOOKUP(Table1[[#This Row],[LastName]]&amp;"."&amp;Table1[[#This Row],[FirstName]],Fencers!C:I,7,FALSE)</f>
        <v>Womens</v>
      </c>
      <c r="J223" s="8" t="str">
        <f>VLOOKUP(Table1[[#This Row],[LastName]]&amp;"."&amp;Table1[[#This Row],[FirstName]],Fencers!C:H,5,FALSE)</f>
        <v>CSFC</v>
      </c>
      <c r="K223" s="8" t="str">
        <f>VLOOKUP(Table1[[#This Row],[LastName]]&amp;"."&amp;Table1[[#This Row],[FirstName]],Fencers!C:I,6,FALSE)</f>
        <v>AUS</v>
      </c>
      <c r="L223" s="6">
        <f>VLOOKUP(Table1[[#This Row],[LastName]]&amp;"."&amp;Table1[[#This Row],[FirstName]],Fencers!C:H,3,FALSE)</f>
        <v>23</v>
      </c>
      <c r="M223" s="6">
        <v>1</v>
      </c>
      <c r="N223" s="5">
        <f>IF(Table1[[#This Row],[Rank]]="Cancelled",1,IF(Table1[[#This Row],[Rank]]&gt;32,0,IF(M223=0,VLOOKUP(C223,'Ranking Values'!A:C,2,FALSE),VLOOKUP(C223,'Ranking Values'!A:C,3,FALSE))))</f>
        <v>2</v>
      </c>
    </row>
    <row r="224" spans="1:14" x14ac:dyDescent="0.35">
      <c r="A224" s="5" t="s">
        <v>71</v>
      </c>
      <c r="B224" s="5" t="s">
        <v>72</v>
      </c>
      <c r="C224" s="5">
        <v>18</v>
      </c>
      <c r="D224" s="7">
        <v>42898</v>
      </c>
      <c r="E224" s="20" t="s">
        <v>478</v>
      </c>
      <c r="F224" s="5" t="s">
        <v>461</v>
      </c>
      <c r="G224" s="5" t="s">
        <v>20</v>
      </c>
      <c r="H224" s="8">
        <f>VLOOKUP(Table1[[#This Row],[LastName]]&amp;"."&amp;Table1[[#This Row],[FirstName]],Fencers!C:I,2,FALSE)</f>
        <v>24488</v>
      </c>
      <c r="I224" s="5" t="str">
        <f>VLOOKUP(Table1[[#This Row],[LastName]]&amp;"."&amp;Table1[[#This Row],[FirstName]],Fencers!C:I,7,FALSE)</f>
        <v>Womens</v>
      </c>
      <c r="J224" s="8" t="str">
        <f>VLOOKUP(Table1[[#This Row],[LastName]]&amp;"."&amp;Table1[[#This Row],[FirstName]],Fencers!C:H,5,FALSE)</f>
        <v>CSFC</v>
      </c>
      <c r="K224" s="8" t="str">
        <f>VLOOKUP(Table1[[#This Row],[LastName]]&amp;"."&amp;Table1[[#This Row],[FirstName]],Fencers!C:I,6,FALSE)</f>
        <v>AUS</v>
      </c>
      <c r="L224" s="6">
        <f>VLOOKUP(Table1[[#This Row],[LastName]]&amp;"."&amp;Table1[[#This Row],[FirstName]],Fencers!C:H,3,FALSE)</f>
        <v>50</v>
      </c>
      <c r="M224" s="6">
        <v>1</v>
      </c>
      <c r="N224" s="5">
        <f>IF(Table1[[#This Row],[Rank]]="Cancelled",1,IF(Table1[[#This Row],[Rank]]&gt;32,0,IF(M224=0,VLOOKUP(C224,'Ranking Values'!A:C,2,FALSE),VLOOKUP(C224,'Ranking Values'!A:C,3,FALSE))))</f>
        <v>2</v>
      </c>
    </row>
    <row r="225" spans="1:14" x14ac:dyDescent="0.35">
      <c r="A225" s="5" t="s">
        <v>21</v>
      </c>
      <c r="B225" s="5" t="s">
        <v>22</v>
      </c>
      <c r="C225" s="5">
        <v>9</v>
      </c>
      <c r="D225" s="7">
        <v>42898</v>
      </c>
      <c r="E225" s="20" t="s">
        <v>478</v>
      </c>
      <c r="F225" s="5" t="s">
        <v>318</v>
      </c>
      <c r="G225" s="5" t="s">
        <v>20</v>
      </c>
      <c r="H225" s="8">
        <f>VLOOKUP(Table1[[#This Row],[LastName]]&amp;"."&amp;Table1[[#This Row],[FirstName]],Fencers!C:I,2,FALSE)</f>
        <v>23206</v>
      </c>
      <c r="I225" s="5" t="str">
        <f>VLOOKUP(Table1[[#This Row],[LastName]]&amp;"."&amp;Table1[[#This Row],[FirstName]],Fencers!C:I,7,FALSE)</f>
        <v>Mens</v>
      </c>
      <c r="J225" s="8" t="str">
        <f>VLOOKUP(Table1[[#This Row],[LastName]]&amp;"."&amp;Table1[[#This Row],[FirstName]],Fencers!C:H,5,FALSE)</f>
        <v>AUFC</v>
      </c>
      <c r="K225" s="8" t="str">
        <f>VLOOKUP(Table1[[#This Row],[LastName]]&amp;"."&amp;Table1[[#This Row],[FirstName]],Fencers!C:I,6,FALSE)</f>
        <v>AUS</v>
      </c>
      <c r="L225" s="6">
        <f>VLOOKUP(Table1[[#This Row],[LastName]]&amp;"."&amp;Table1[[#This Row],[FirstName]],Fencers!C:H,3,FALSE)</f>
        <v>54</v>
      </c>
      <c r="M225" s="6">
        <v>1</v>
      </c>
      <c r="N225" s="5">
        <f>IF(Table1[[#This Row],[Rank]]="Cancelled",1,IF(Table1[[#This Row],[Rank]]&gt;32,0,IF(M225=0,VLOOKUP(C225,'Ranking Values'!A:C,2,FALSE),VLOOKUP(C225,'Ranking Values'!A:C,3,FALSE))))</f>
        <v>4</v>
      </c>
    </row>
    <row r="226" spans="1:14" x14ac:dyDescent="0.35">
      <c r="A226" s="5" t="s">
        <v>44</v>
      </c>
      <c r="B226" s="5" t="s">
        <v>45</v>
      </c>
      <c r="C226" s="5">
        <v>2</v>
      </c>
      <c r="D226" s="7">
        <v>42898</v>
      </c>
      <c r="E226" s="20" t="s">
        <v>478</v>
      </c>
      <c r="F226" s="5" t="s">
        <v>318</v>
      </c>
      <c r="G226" s="5" t="s">
        <v>20</v>
      </c>
      <c r="H226" s="8">
        <f>VLOOKUP(Table1[[#This Row],[LastName]]&amp;"."&amp;Table1[[#This Row],[FirstName]],Fencers!C:I,2,FALSE)</f>
        <v>17487</v>
      </c>
      <c r="I226" s="5" t="str">
        <f>VLOOKUP(Table1[[#This Row],[LastName]]&amp;"."&amp;Table1[[#This Row],[FirstName]],Fencers!C:I,7,FALSE)</f>
        <v>Womens</v>
      </c>
      <c r="J226" s="8" t="str">
        <f>VLOOKUP(Table1[[#This Row],[LastName]]&amp;"."&amp;Table1[[#This Row],[FirstName]],Fencers!C:H,5,FALSE)</f>
        <v>ASC</v>
      </c>
      <c r="K226" s="8" t="str">
        <f>VLOOKUP(Table1[[#This Row],[LastName]]&amp;"."&amp;Table1[[#This Row],[FirstName]],Fencers!C:I,6,FALSE)</f>
        <v>AUS</v>
      </c>
      <c r="L226" s="6">
        <f>VLOOKUP(Table1[[#This Row],[LastName]]&amp;"."&amp;Table1[[#This Row],[FirstName]],Fencers!C:H,3,FALSE)</f>
        <v>70</v>
      </c>
      <c r="M226" s="6">
        <v>1</v>
      </c>
      <c r="N226" s="5">
        <f>IF(Table1[[#This Row],[Rank]]="Cancelled",1,IF(Table1[[#This Row],[Rank]]&gt;32,0,IF(M226=0,VLOOKUP(C226,'Ranking Values'!A:C,2,FALSE),VLOOKUP(C226,'Ranking Values'!A:C,3,FALSE))))</f>
        <v>11</v>
      </c>
    </row>
    <row r="227" spans="1:14" x14ac:dyDescent="0.35">
      <c r="A227" s="5" t="s">
        <v>71</v>
      </c>
      <c r="B227" s="5" t="s">
        <v>72</v>
      </c>
      <c r="C227" s="5">
        <v>3</v>
      </c>
      <c r="D227" s="7">
        <v>42898</v>
      </c>
      <c r="E227" s="20" t="s">
        <v>478</v>
      </c>
      <c r="F227" s="5" t="s">
        <v>318</v>
      </c>
      <c r="G227" s="5" t="s">
        <v>20</v>
      </c>
      <c r="H227" s="8">
        <f>VLOOKUP(Table1[[#This Row],[LastName]]&amp;"."&amp;Table1[[#This Row],[FirstName]],Fencers!C:I,2,FALSE)</f>
        <v>24488</v>
      </c>
      <c r="I227" s="5" t="str">
        <f>VLOOKUP(Table1[[#This Row],[LastName]]&amp;"."&amp;Table1[[#This Row],[FirstName]],Fencers!C:I,7,FALSE)</f>
        <v>Womens</v>
      </c>
      <c r="J227" s="8" t="str">
        <f>VLOOKUP(Table1[[#This Row],[LastName]]&amp;"."&amp;Table1[[#This Row],[FirstName]],Fencers!C:H,5,FALSE)</f>
        <v>CSFC</v>
      </c>
      <c r="K227" s="8" t="str">
        <f>VLOOKUP(Table1[[#This Row],[LastName]]&amp;"."&amp;Table1[[#This Row],[FirstName]],Fencers!C:I,6,FALSE)</f>
        <v>AUS</v>
      </c>
      <c r="L227" s="6">
        <f>VLOOKUP(Table1[[#This Row],[LastName]]&amp;"."&amp;Table1[[#This Row],[FirstName]],Fencers!C:H,3,FALSE)</f>
        <v>50</v>
      </c>
      <c r="M227" s="6">
        <v>1</v>
      </c>
      <c r="N227" s="5">
        <f>IF(Table1[[#This Row],[Rank]]="Cancelled",1,IF(Table1[[#This Row],[Rank]]&gt;32,0,IF(M227=0,VLOOKUP(C227,'Ranking Values'!A:C,2,FALSE),VLOOKUP(C227,'Ranking Values'!A:C,3,FALSE))))</f>
        <v>10</v>
      </c>
    </row>
    <row r="228" spans="1:14" x14ac:dyDescent="0.35">
      <c r="A228" s="5" t="s">
        <v>13</v>
      </c>
      <c r="B228" s="5" t="s">
        <v>14</v>
      </c>
      <c r="C228" s="5">
        <v>1</v>
      </c>
      <c r="D228" s="7">
        <v>42911</v>
      </c>
      <c r="E228" s="20" t="s">
        <v>479</v>
      </c>
      <c r="F228" s="5" t="s">
        <v>324</v>
      </c>
      <c r="G228" s="5" t="s">
        <v>314</v>
      </c>
      <c r="H228" s="8">
        <f>VLOOKUP(Table1[[#This Row],[LastName]]&amp;"."&amp;Table1[[#This Row],[FirstName]],Fencers!C:I,2,FALSE)</f>
        <v>37303</v>
      </c>
      <c r="I228" s="5" t="str">
        <f>VLOOKUP(Table1[[#This Row],[LastName]]&amp;"."&amp;Table1[[#This Row],[FirstName]],Fencers!C:I,7,FALSE)</f>
        <v>Mens</v>
      </c>
      <c r="J228" s="8" t="str">
        <f>VLOOKUP(Table1[[#This Row],[LastName]]&amp;"."&amp;Table1[[#This Row],[FirstName]],Fencers!C:H,5,FALSE)</f>
        <v>ASC</v>
      </c>
      <c r="K228" s="8" t="str">
        <f>VLOOKUP(Table1[[#This Row],[LastName]]&amp;"."&amp;Table1[[#This Row],[FirstName]],Fencers!C:I,6,FALSE)</f>
        <v>AUS</v>
      </c>
      <c r="L228" s="6">
        <f>VLOOKUP(Table1[[#This Row],[LastName]]&amp;"."&amp;Table1[[#This Row],[FirstName]],Fencers!C:H,3,FALSE)</f>
        <v>15</v>
      </c>
      <c r="M228" s="6">
        <v>0</v>
      </c>
      <c r="N228" s="5">
        <f>IF(Table1[[#This Row],[Rank]]="Cancelled",1,IF(Table1[[#This Row],[Rank]]&gt;32,0,IF(M228=0,VLOOKUP(C228,'Ranking Values'!A:C,2,FALSE),VLOOKUP(C228,'Ranking Values'!A:C,3,FALSE))))</f>
        <v>10</v>
      </c>
    </row>
    <row r="229" spans="1:14" x14ac:dyDescent="0.35">
      <c r="A229" s="5" t="s">
        <v>245</v>
      </c>
      <c r="B229" s="5" t="s">
        <v>246</v>
      </c>
      <c r="C229" s="5">
        <v>2</v>
      </c>
      <c r="D229" s="7">
        <v>42911</v>
      </c>
      <c r="E229" s="20" t="s">
        <v>479</v>
      </c>
      <c r="F229" s="5" t="s">
        <v>324</v>
      </c>
      <c r="G229" s="5" t="s">
        <v>314</v>
      </c>
      <c r="H229" s="8">
        <f>VLOOKUP(Table1[[#This Row],[LastName]]&amp;"."&amp;Table1[[#This Row],[FirstName]],Fencers!C:I,2,FALSE)</f>
        <v>38052</v>
      </c>
      <c r="I229" s="5" t="str">
        <f>VLOOKUP(Table1[[#This Row],[LastName]]&amp;"."&amp;Table1[[#This Row],[FirstName]],Fencers!C:I,7,FALSE)</f>
        <v>Mens</v>
      </c>
      <c r="J229" s="8" t="str">
        <f>VLOOKUP(Table1[[#This Row],[LastName]]&amp;"."&amp;Table1[[#This Row],[FirstName]],Fencers!C:H,5,FALSE)</f>
        <v>AHFC</v>
      </c>
      <c r="K229" s="8" t="str">
        <f>VLOOKUP(Table1[[#This Row],[LastName]]&amp;"."&amp;Table1[[#This Row],[FirstName]],Fencers!C:I,6,FALSE)</f>
        <v>AUS</v>
      </c>
      <c r="L229" s="6">
        <f>VLOOKUP(Table1[[#This Row],[LastName]]&amp;"."&amp;Table1[[#This Row],[FirstName]],Fencers!C:H,3,FALSE)</f>
        <v>13</v>
      </c>
      <c r="M229" s="6">
        <v>0</v>
      </c>
      <c r="N229" s="5">
        <f>IF(Table1[[#This Row],[Rank]]="Cancelled",1,IF(Table1[[#This Row],[Rank]]&gt;32,0,IF(M229=0,VLOOKUP(C229,'Ranking Values'!A:C,2,FALSE),VLOOKUP(C229,'Ranking Values'!A:C,3,FALSE))))</f>
        <v>9</v>
      </c>
    </row>
    <row r="230" spans="1:14" x14ac:dyDescent="0.35">
      <c r="A230" s="5" t="s">
        <v>215</v>
      </c>
      <c r="B230" s="5" t="s">
        <v>15</v>
      </c>
      <c r="C230" s="5">
        <v>3</v>
      </c>
      <c r="D230" s="7">
        <v>42911</v>
      </c>
      <c r="E230" s="20" t="s">
        <v>479</v>
      </c>
      <c r="F230" s="5" t="s">
        <v>324</v>
      </c>
      <c r="G230" s="5" t="s">
        <v>314</v>
      </c>
      <c r="H230" s="8">
        <f>VLOOKUP(Table1[[#This Row],[LastName]]&amp;"."&amp;Table1[[#This Row],[FirstName]],Fencers!C:I,2,FALSE)</f>
        <v>37348</v>
      </c>
      <c r="I230" s="5" t="str">
        <f>VLOOKUP(Table1[[#This Row],[LastName]]&amp;"."&amp;Table1[[#This Row],[FirstName]],Fencers!C:I,7,FALSE)</f>
        <v>Mens</v>
      </c>
      <c r="J230" s="8" t="str">
        <f>VLOOKUP(Table1[[#This Row],[LastName]]&amp;"."&amp;Table1[[#This Row],[FirstName]],Fencers!C:H,5,FALSE)</f>
        <v>ASC</v>
      </c>
      <c r="K230" s="8" t="str">
        <f>VLOOKUP(Table1[[#This Row],[LastName]]&amp;"."&amp;Table1[[#This Row],[FirstName]],Fencers!C:I,6,FALSE)</f>
        <v>AUS</v>
      </c>
      <c r="L230" s="6">
        <f>VLOOKUP(Table1[[#This Row],[LastName]]&amp;"."&amp;Table1[[#This Row],[FirstName]],Fencers!C:H,3,FALSE)</f>
        <v>15</v>
      </c>
      <c r="M230" s="6">
        <v>0</v>
      </c>
      <c r="N230" s="5">
        <f>IF(Table1[[#This Row],[Rank]]="Cancelled",1,IF(Table1[[#This Row],[Rank]]&gt;32,0,IF(M230=0,VLOOKUP(C230,'Ranking Values'!A:C,2,FALSE),VLOOKUP(C230,'Ranking Values'!A:C,3,FALSE))))</f>
        <v>8</v>
      </c>
    </row>
    <row r="231" spans="1:14" x14ac:dyDescent="0.35">
      <c r="A231" s="5" t="s">
        <v>219</v>
      </c>
      <c r="B231" s="5" t="s">
        <v>112</v>
      </c>
      <c r="C231" s="5">
        <v>3</v>
      </c>
      <c r="D231" s="7">
        <v>42911</v>
      </c>
      <c r="E231" s="20" t="s">
        <v>479</v>
      </c>
      <c r="F231" s="5" t="s">
        <v>324</v>
      </c>
      <c r="G231" s="5" t="s">
        <v>314</v>
      </c>
      <c r="H231" s="8">
        <f>VLOOKUP(Table1[[#This Row],[LastName]]&amp;"."&amp;Table1[[#This Row],[FirstName]],Fencers!C:I,2,FALSE)</f>
        <v>37456</v>
      </c>
      <c r="I231" s="5" t="str">
        <f>VLOOKUP(Table1[[#This Row],[LastName]]&amp;"."&amp;Table1[[#This Row],[FirstName]],Fencers!C:I,7,FALSE)</f>
        <v>Mens</v>
      </c>
      <c r="J231" s="8" t="str">
        <f>VLOOKUP(Table1[[#This Row],[LastName]]&amp;"."&amp;Table1[[#This Row],[FirstName]],Fencers!C:H,5,FALSE)</f>
        <v>AHFC</v>
      </c>
      <c r="K231" s="8" t="str">
        <f>VLOOKUP(Table1[[#This Row],[LastName]]&amp;"."&amp;Table1[[#This Row],[FirstName]],Fencers!C:I,6,FALSE)</f>
        <v>AUS</v>
      </c>
      <c r="L231" s="6">
        <f>VLOOKUP(Table1[[#This Row],[LastName]]&amp;"."&amp;Table1[[#This Row],[FirstName]],Fencers!C:H,3,FALSE)</f>
        <v>15</v>
      </c>
      <c r="M231" s="6">
        <v>0</v>
      </c>
      <c r="N231" s="5">
        <f>IF(Table1[[#This Row],[Rank]]="Cancelled",1,IF(Table1[[#This Row],[Rank]]&gt;32,0,IF(M231=0,VLOOKUP(C231,'Ranking Values'!A:C,2,FALSE),VLOOKUP(C231,'Ranking Values'!A:C,3,FALSE))))</f>
        <v>8</v>
      </c>
    </row>
    <row r="232" spans="1:14" x14ac:dyDescent="0.35">
      <c r="A232" s="5" t="s">
        <v>90</v>
      </c>
      <c r="B232" s="5" t="s">
        <v>233</v>
      </c>
      <c r="C232" s="5">
        <v>5</v>
      </c>
      <c r="D232" s="7">
        <v>42911</v>
      </c>
      <c r="E232" s="20" t="s">
        <v>479</v>
      </c>
      <c r="F232" s="5" t="s">
        <v>324</v>
      </c>
      <c r="G232" s="5" t="s">
        <v>314</v>
      </c>
      <c r="H232" s="8">
        <f>VLOOKUP(Table1[[#This Row],[LastName]]&amp;"."&amp;Table1[[#This Row],[FirstName]],Fencers!C:I,2,FALSE)</f>
        <v>37776</v>
      </c>
      <c r="I232" s="5" t="str">
        <f>VLOOKUP(Table1[[#This Row],[LastName]]&amp;"."&amp;Table1[[#This Row],[FirstName]],Fencers!C:I,7,FALSE)</f>
        <v>Mens</v>
      </c>
      <c r="J232" s="8" t="str">
        <f>VLOOKUP(Table1[[#This Row],[LastName]]&amp;"."&amp;Table1[[#This Row],[FirstName]],Fencers!C:H,5,FALSE)</f>
        <v>AHFC</v>
      </c>
      <c r="K232" s="8" t="str">
        <f>VLOOKUP(Table1[[#This Row],[LastName]]&amp;"."&amp;Table1[[#This Row],[FirstName]],Fencers!C:I,6,FALSE)</f>
        <v>AUS</v>
      </c>
      <c r="L232" s="6">
        <f>VLOOKUP(Table1[[#This Row],[LastName]]&amp;"."&amp;Table1[[#This Row],[FirstName]],Fencers!C:H,3,FALSE)</f>
        <v>14</v>
      </c>
      <c r="M232" s="6">
        <v>0</v>
      </c>
      <c r="N232" s="5">
        <f>IF(Table1[[#This Row],[Rank]]="Cancelled",1,IF(Table1[[#This Row],[Rank]]&gt;32,0,IF(M232=0,VLOOKUP(C232,'Ranking Values'!A:C,2,FALSE),VLOOKUP(C232,'Ranking Values'!A:C,3,FALSE))))</f>
        <v>6</v>
      </c>
    </row>
    <row r="233" spans="1:14" x14ac:dyDescent="0.35">
      <c r="A233" s="5" t="s">
        <v>13</v>
      </c>
      <c r="B233" s="5" t="s">
        <v>14</v>
      </c>
      <c r="C233" s="5">
        <v>2</v>
      </c>
      <c r="D233" s="7">
        <v>42911</v>
      </c>
      <c r="E233" s="20" t="s">
        <v>479</v>
      </c>
      <c r="F233" s="5" t="s">
        <v>465</v>
      </c>
      <c r="G233" s="5" t="s">
        <v>19</v>
      </c>
      <c r="H233" s="8">
        <f>VLOOKUP(Table1[[#This Row],[LastName]]&amp;"."&amp;Table1[[#This Row],[FirstName]],Fencers!C:I,2,FALSE)</f>
        <v>37303</v>
      </c>
      <c r="I233" s="5" t="str">
        <f>VLOOKUP(Table1[[#This Row],[LastName]]&amp;"."&amp;Table1[[#This Row],[FirstName]],Fencers!C:I,7,FALSE)</f>
        <v>Mens</v>
      </c>
      <c r="J233" s="8" t="str">
        <f>VLOOKUP(Table1[[#This Row],[LastName]]&amp;"."&amp;Table1[[#This Row],[FirstName]],Fencers!C:H,5,FALSE)</f>
        <v>ASC</v>
      </c>
      <c r="K233" s="8" t="str">
        <f>VLOOKUP(Table1[[#This Row],[LastName]]&amp;"."&amp;Table1[[#This Row],[FirstName]],Fencers!C:I,6,FALSE)</f>
        <v>AUS</v>
      </c>
      <c r="L233" s="6">
        <f>VLOOKUP(Table1[[#This Row],[LastName]]&amp;"."&amp;Table1[[#This Row],[FirstName]],Fencers!C:H,3,FALSE)</f>
        <v>15</v>
      </c>
      <c r="M233" s="6">
        <v>0</v>
      </c>
      <c r="N233" s="5">
        <f>IF(Table1[[#This Row],[Rank]]="Cancelled",1,IF(Table1[[#This Row],[Rank]]&gt;32,0,IF(M233=0,VLOOKUP(C233,'Ranking Values'!A:C,2,FALSE),VLOOKUP(C233,'Ranking Values'!A:C,3,FALSE))))</f>
        <v>9</v>
      </c>
    </row>
    <row r="234" spans="1:14" x14ac:dyDescent="0.35">
      <c r="A234" s="5" t="s">
        <v>188</v>
      </c>
      <c r="B234" s="5" t="s">
        <v>189</v>
      </c>
      <c r="C234" s="5">
        <v>3</v>
      </c>
      <c r="D234" s="7">
        <v>42911</v>
      </c>
      <c r="E234" s="20" t="s">
        <v>479</v>
      </c>
      <c r="F234" s="5" t="s">
        <v>465</v>
      </c>
      <c r="G234" s="5" t="s">
        <v>19</v>
      </c>
      <c r="H234" s="8">
        <f>VLOOKUP(Table1[[#This Row],[LastName]]&amp;"."&amp;Table1[[#This Row],[FirstName]],Fencers!C:I,2,FALSE)</f>
        <v>36639</v>
      </c>
      <c r="I234" s="5" t="str">
        <f>VLOOKUP(Table1[[#This Row],[LastName]]&amp;"."&amp;Table1[[#This Row],[FirstName]],Fencers!C:I,7,FALSE)</f>
        <v>Mens</v>
      </c>
      <c r="J234" s="8" t="str">
        <f>VLOOKUP(Table1[[#This Row],[LastName]]&amp;"."&amp;Table1[[#This Row],[FirstName]],Fencers!C:H,5,FALSE)</f>
        <v>ASC</v>
      </c>
      <c r="K234" s="8" t="str">
        <f>VLOOKUP(Table1[[#This Row],[LastName]]&amp;"."&amp;Table1[[#This Row],[FirstName]],Fencers!C:I,6,FALSE)</f>
        <v>AUS</v>
      </c>
      <c r="L234" s="6">
        <f>VLOOKUP(Table1[[#This Row],[LastName]]&amp;"."&amp;Table1[[#This Row],[FirstName]],Fencers!C:H,3,FALSE)</f>
        <v>17</v>
      </c>
      <c r="M234" s="6">
        <v>0</v>
      </c>
      <c r="N234" s="5">
        <f>IF(Table1[[#This Row],[Rank]]="Cancelled",1,IF(Table1[[#This Row],[Rank]]&gt;32,0,IF(M234=0,VLOOKUP(C234,'Ranking Values'!A:C,2,FALSE),VLOOKUP(C234,'Ranking Values'!A:C,3,FALSE))))</f>
        <v>8</v>
      </c>
    </row>
    <row r="235" spans="1:14" x14ac:dyDescent="0.35">
      <c r="A235" s="5" t="s">
        <v>215</v>
      </c>
      <c r="B235" s="5" t="s">
        <v>15</v>
      </c>
      <c r="C235" s="5">
        <v>5</v>
      </c>
      <c r="D235" s="7">
        <v>42911</v>
      </c>
      <c r="E235" s="20" t="s">
        <v>479</v>
      </c>
      <c r="F235" s="5" t="s">
        <v>465</v>
      </c>
      <c r="G235" s="5" t="s">
        <v>19</v>
      </c>
      <c r="H235" s="8">
        <f>VLOOKUP(Table1[[#This Row],[LastName]]&amp;"."&amp;Table1[[#This Row],[FirstName]],Fencers!C:I,2,FALSE)</f>
        <v>37348</v>
      </c>
      <c r="I235" s="5" t="str">
        <f>VLOOKUP(Table1[[#This Row],[LastName]]&amp;"."&amp;Table1[[#This Row],[FirstName]],Fencers!C:I,7,FALSE)</f>
        <v>Mens</v>
      </c>
      <c r="J235" s="8" t="str">
        <f>VLOOKUP(Table1[[#This Row],[LastName]]&amp;"."&amp;Table1[[#This Row],[FirstName]],Fencers!C:H,5,FALSE)</f>
        <v>ASC</v>
      </c>
      <c r="K235" s="8" t="str">
        <f>VLOOKUP(Table1[[#This Row],[LastName]]&amp;"."&amp;Table1[[#This Row],[FirstName]],Fencers!C:I,6,FALSE)</f>
        <v>AUS</v>
      </c>
      <c r="L235" s="6">
        <f>VLOOKUP(Table1[[#This Row],[LastName]]&amp;"."&amp;Table1[[#This Row],[FirstName]],Fencers!C:H,3,FALSE)</f>
        <v>15</v>
      </c>
      <c r="M235" s="6">
        <v>0</v>
      </c>
      <c r="N235" s="5">
        <f>IF(Table1[[#This Row],[Rank]]="Cancelled",1,IF(Table1[[#This Row],[Rank]]&gt;32,0,IF(M235=0,VLOOKUP(C235,'Ranking Values'!A:C,2,FALSE),VLOOKUP(C235,'Ranking Values'!A:C,3,FALSE))))</f>
        <v>6</v>
      </c>
    </row>
    <row r="236" spans="1:14" x14ac:dyDescent="0.35">
      <c r="A236" s="5" t="s">
        <v>204</v>
      </c>
      <c r="B236" s="5" t="s">
        <v>205</v>
      </c>
      <c r="C236" s="5">
        <v>6</v>
      </c>
      <c r="D236" s="7">
        <v>42911</v>
      </c>
      <c r="E236" s="20" t="s">
        <v>479</v>
      </c>
      <c r="F236" s="5" t="s">
        <v>465</v>
      </c>
      <c r="G236" s="5" t="s">
        <v>19</v>
      </c>
      <c r="H236" s="8">
        <f>VLOOKUP(Table1[[#This Row],[LastName]]&amp;"."&amp;Table1[[#This Row],[FirstName]],Fencers!C:I,2,FALSE)</f>
        <v>37105</v>
      </c>
      <c r="I236" s="5" t="str">
        <f>VLOOKUP(Table1[[#This Row],[LastName]]&amp;"."&amp;Table1[[#This Row],[FirstName]],Fencers!C:I,7,FALSE)</f>
        <v>Mens</v>
      </c>
      <c r="J236" s="8" t="str">
        <f>VLOOKUP(Table1[[#This Row],[LastName]]&amp;"."&amp;Table1[[#This Row],[FirstName]],Fencers!C:H,5,FALSE)</f>
        <v>ASC</v>
      </c>
      <c r="K236" s="8" t="str">
        <f>VLOOKUP(Table1[[#This Row],[LastName]]&amp;"."&amp;Table1[[#This Row],[FirstName]],Fencers!C:I,6,FALSE)</f>
        <v>AUS</v>
      </c>
      <c r="L236" s="6">
        <f>VLOOKUP(Table1[[#This Row],[LastName]]&amp;"."&amp;Table1[[#This Row],[FirstName]],Fencers!C:H,3,FALSE)</f>
        <v>16</v>
      </c>
      <c r="M236" s="6">
        <v>0</v>
      </c>
      <c r="N236" s="5">
        <f>IF(Table1[[#This Row],[Rank]]="Cancelled",1,IF(Table1[[#This Row],[Rank]]&gt;32,0,IF(M236=0,VLOOKUP(C236,'Ranking Values'!A:C,2,FALSE),VLOOKUP(C236,'Ranking Values'!A:C,3,FALSE))))</f>
        <v>5</v>
      </c>
    </row>
    <row r="237" spans="1:14" x14ac:dyDescent="0.35">
      <c r="A237" s="5" t="s">
        <v>234</v>
      </c>
      <c r="B237" s="5" t="s">
        <v>235</v>
      </c>
      <c r="C237" s="5">
        <v>7</v>
      </c>
      <c r="D237" s="7">
        <v>42911</v>
      </c>
      <c r="E237" s="20" t="s">
        <v>479</v>
      </c>
      <c r="F237" s="5" t="s">
        <v>465</v>
      </c>
      <c r="G237" s="5" t="s">
        <v>19</v>
      </c>
      <c r="H237" s="8">
        <f>VLOOKUP(Table1[[#This Row],[LastName]]&amp;"."&amp;Table1[[#This Row],[FirstName]],Fencers!C:I,2,FALSE)</f>
        <v>37825</v>
      </c>
      <c r="I237" s="5" t="str">
        <f>VLOOKUP(Table1[[#This Row],[LastName]]&amp;"."&amp;Table1[[#This Row],[FirstName]],Fencers!C:I,7,FALSE)</f>
        <v>Womens</v>
      </c>
      <c r="J237" s="8" t="str">
        <f>VLOOKUP(Table1[[#This Row],[LastName]]&amp;"."&amp;Table1[[#This Row],[FirstName]],Fencers!C:H,5,FALSE)</f>
        <v>ASC</v>
      </c>
      <c r="K237" s="8" t="str">
        <f>VLOOKUP(Table1[[#This Row],[LastName]]&amp;"."&amp;Table1[[#This Row],[FirstName]],Fencers!C:I,6,FALSE)</f>
        <v>AUS</v>
      </c>
      <c r="L237" s="6">
        <f>VLOOKUP(Table1[[#This Row],[LastName]]&amp;"."&amp;Table1[[#This Row],[FirstName]],Fencers!C:H,3,FALSE)</f>
        <v>14</v>
      </c>
      <c r="M237" s="6">
        <v>0</v>
      </c>
      <c r="N237" s="5">
        <f>IF(Table1[[#This Row],[Rank]]="Cancelled",1,IF(Table1[[#This Row],[Rank]]&gt;32,0,IF(M237=0,VLOOKUP(C237,'Ranking Values'!A:C,2,FALSE),VLOOKUP(C237,'Ranking Values'!A:C,3,FALSE))))</f>
        <v>4</v>
      </c>
    </row>
    <row r="238" spans="1:14" x14ac:dyDescent="0.35">
      <c r="A238" s="5" t="s">
        <v>100</v>
      </c>
      <c r="B238" s="5" t="s">
        <v>192</v>
      </c>
      <c r="C238" s="5">
        <v>1</v>
      </c>
      <c r="D238" s="7">
        <v>42911</v>
      </c>
      <c r="E238" s="20" t="s">
        <v>479</v>
      </c>
      <c r="F238" s="5" t="s">
        <v>465</v>
      </c>
      <c r="G238" s="5" t="s">
        <v>314</v>
      </c>
      <c r="H238" s="8">
        <f>VLOOKUP(Table1[[#This Row],[LastName]]&amp;"."&amp;Table1[[#This Row],[FirstName]],Fencers!C:I,2,FALSE)</f>
        <v>36770</v>
      </c>
      <c r="I238" s="5" t="str">
        <f>VLOOKUP(Table1[[#This Row],[LastName]]&amp;"."&amp;Table1[[#This Row],[FirstName]],Fencers!C:I,7,FALSE)</f>
        <v>Mens</v>
      </c>
      <c r="J238" s="8" t="str">
        <f>VLOOKUP(Table1[[#This Row],[LastName]]&amp;"."&amp;Table1[[#This Row],[FirstName]],Fencers!C:H,5,FALSE)</f>
        <v>CSFC</v>
      </c>
      <c r="K238" s="8" t="str">
        <f>VLOOKUP(Table1[[#This Row],[LastName]]&amp;"."&amp;Table1[[#This Row],[FirstName]],Fencers!C:I,6,FALSE)</f>
        <v>AUS</v>
      </c>
      <c r="L238" s="6">
        <f>VLOOKUP(Table1[[#This Row],[LastName]]&amp;"."&amp;Table1[[#This Row],[FirstName]],Fencers!C:H,3,FALSE)</f>
        <v>17</v>
      </c>
      <c r="M238" s="6">
        <v>0</v>
      </c>
      <c r="N238" s="5">
        <f>IF(Table1[[#This Row],[Rank]]="Cancelled",1,IF(Table1[[#This Row],[Rank]]&gt;32,0,IF(M238=0,VLOOKUP(C238,'Ranking Values'!A:C,2,FALSE),VLOOKUP(C238,'Ranking Values'!A:C,3,FALSE))))</f>
        <v>10</v>
      </c>
    </row>
    <row r="239" spans="1:14" x14ac:dyDescent="0.35">
      <c r="A239" s="5" t="s">
        <v>215</v>
      </c>
      <c r="B239" s="5" t="s">
        <v>15</v>
      </c>
      <c r="C239" s="5">
        <v>3</v>
      </c>
      <c r="D239" s="7">
        <v>42911</v>
      </c>
      <c r="E239" s="20" t="s">
        <v>479</v>
      </c>
      <c r="F239" s="5" t="s">
        <v>465</v>
      </c>
      <c r="G239" s="5" t="s">
        <v>314</v>
      </c>
      <c r="H239" s="8">
        <f>VLOOKUP(Table1[[#This Row],[LastName]]&amp;"."&amp;Table1[[#This Row],[FirstName]],Fencers!C:I,2,FALSE)</f>
        <v>37348</v>
      </c>
      <c r="I239" s="5" t="str">
        <f>VLOOKUP(Table1[[#This Row],[LastName]]&amp;"."&amp;Table1[[#This Row],[FirstName]],Fencers!C:I,7,FALSE)</f>
        <v>Mens</v>
      </c>
      <c r="J239" s="8" t="str">
        <f>VLOOKUP(Table1[[#This Row],[LastName]]&amp;"."&amp;Table1[[#This Row],[FirstName]],Fencers!C:H,5,FALSE)</f>
        <v>ASC</v>
      </c>
      <c r="K239" s="8" t="str">
        <f>VLOOKUP(Table1[[#This Row],[LastName]]&amp;"."&amp;Table1[[#This Row],[FirstName]],Fencers!C:I,6,FALSE)</f>
        <v>AUS</v>
      </c>
      <c r="L239" s="6">
        <f>VLOOKUP(Table1[[#This Row],[LastName]]&amp;"."&amp;Table1[[#This Row],[FirstName]],Fencers!C:H,3,FALSE)</f>
        <v>15</v>
      </c>
      <c r="M239" s="6">
        <v>0</v>
      </c>
      <c r="N239" s="5">
        <f>IF(Table1[[#This Row],[Rank]]="Cancelled",1,IF(Table1[[#This Row],[Rank]]&gt;32,0,IF(M239=0,VLOOKUP(C239,'Ranking Values'!A:C,2,FALSE),VLOOKUP(C239,'Ranking Values'!A:C,3,FALSE))))</f>
        <v>8</v>
      </c>
    </row>
    <row r="240" spans="1:14" x14ac:dyDescent="0.35">
      <c r="A240" s="5" t="s">
        <v>204</v>
      </c>
      <c r="B240" s="5" t="s">
        <v>205</v>
      </c>
      <c r="C240" s="5">
        <v>6</v>
      </c>
      <c r="D240" s="7">
        <v>42911</v>
      </c>
      <c r="E240" s="20" t="s">
        <v>479</v>
      </c>
      <c r="F240" s="5" t="s">
        <v>465</v>
      </c>
      <c r="G240" s="5" t="s">
        <v>314</v>
      </c>
      <c r="H240" s="13">
        <f>VLOOKUP(Table1[[#This Row],[LastName]]&amp;"."&amp;Table1[[#This Row],[FirstName]],Fencers!C:I,2,FALSE)</f>
        <v>37105</v>
      </c>
      <c r="I240" s="5" t="str">
        <f>VLOOKUP(Table1[[#This Row],[LastName]]&amp;"."&amp;Table1[[#This Row],[FirstName]],Fencers!C:I,7,FALSE)</f>
        <v>Mens</v>
      </c>
      <c r="J240" s="13" t="str">
        <f>VLOOKUP(Table1[[#This Row],[LastName]]&amp;"."&amp;Table1[[#This Row],[FirstName]],Fencers!C:H,5,FALSE)</f>
        <v>ASC</v>
      </c>
      <c r="K240" s="13" t="str">
        <f>VLOOKUP(Table1[[#This Row],[LastName]]&amp;"."&amp;Table1[[#This Row],[FirstName]],Fencers!C:I,6,FALSE)</f>
        <v>AUS</v>
      </c>
      <c r="L240" s="6">
        <f>VLOOKUP(Table1[[#This Row],[LastName]]&amp;"."&amp;Table1[[#This Row],[FirstName]],Fencers!C:H,3,FALSE)</f>
        <v>16</v>
      </c>
      <c r="M240" s="6">
        <v>0</v>
      </c>
      <c r="N240" s="5">
        <f>IF(Table1[[#This Row],[Rank]]="Cancelled",1,IF(Table1[[#This Row],[Rank]]&gt;32,0,IF(M240=0,VLOOKUP(C240,'Ranking Values'!A:C,2,FALSE),VLOOKUP(C240,'Ranking Values'!A:C,3,FALSE))))</f>
        <v>5</v>
      </c>
    </row>
    <row r="241" spans="1:14" x14ac:dyDescent="0.35">
      <c r="A241" s="5" t="s">
        <v>209</v>
      </c>
      <c r="B241" s="5" t="s">
        <v>210</v>
      </c>
      <c r="C241" s="5">
        <v>5</v>
      </c>
      <c r="D241" s="7">
        <v>42911</v>
      </c>
      <c r="E241" s="20" t="s">
        <v>479</v>
      </c>
      <c r="F241" s="5" t="s">
        <v>465</v>
      </c>
      <c r="G241" s="5" t="s">
        <v>314</v>
      </c>
      <c r="H241" s="13">
        <f>VLOOKUP(Table1[[#This Row],[LastName]]&amp;"."&amp;Table1[[#This Row],[FirstName]],Fencers!C:I,2,FALSE)</f>
        <v>37201</v>
      </c>
      <c r="I241" s="5" t="str">
        <f>VLOOKUP(Table1[[#This Row],[LastName]]&amp;"."&amp;Table1[[#This Row],[FirstName]],Fencers!C:I,7,FALSE)</f>
        <v>Womens</v>
      </c>
      <c r="J241" s="13" t="str">
        <f>VLOOKUP(Table1[[#This Row],[LastName]]&amp;"."&amp;Table1[[#This Row],[FirstName]],Fencers!C:H,5,FALSE)</f>
        <v>ASC</v>
      </c>
      <c r="K241" s="13" t="str">
        <f>VLOOKUP(Table1[[#This Row],[LastName]]&amp;"."&amp;Table1[[#This Row],[FirstName]],Fencers!C:I,6,FALSE)</f>
        <v>AUS</v>
      </c>
      <c r="L241" s="6">
        <f>VLOOKUP(Table1[[#This Row],[LastName]]&amp;"."&amp;Table1[[#This Row],[FirstName]],Fencers!C:H,3,FALSE)</f>
        <v>16</v>
      </c>
      <c r="M241" s="6">
        <v>0</v>
      </c>
      <c r="N241" s="5">
        <f>IF(Table1[[#This Row],[Rank]]="Cancelled",1,IF(Table1[[#This Row],[Rank]]&gt;32,0,IF(M241=0,VLOOKUP(C241,'Ranking Values'!A:C,2,FALSE),VLOOKUP(C241,'Ranking Values'!A:C,3,FALSE))))</f>
        <v>6</v>
      </c>
    </row>
    <row r="242" spans="1:14" x14ac:dyDescent="0.35">
      <c r="A242" s="5" t="s">
        <v>178</v>
      </c>
      <c r="B242" s="5" t="s">
        <v>144</v>
      </c>
      <c r="C242" s="5">
        <v>1</v>
      </c>
      <c r="D242" s="7">
        <v>42911</v>
      </c>
      <c r="E242" s="20" t="s">
        <v>479</v>
      </c>
      <c r="F242" s="5" t="s">
        <v>464</v>
      </c>
      <c r="G242" s="5" t="s">
        <v>19</v>
      </c>
      <c r="H242" s="8">
        <f>VLOOKUP(Table1[[#This Row],[LastName]]&amp;"."&amp;Table1[[#This Row],[FirstName]],Fencers!C:I,2,FALSE)</f>
        <v>36344</v>
      </c>
      <c r="I242" s="5" t="str">
        <f>VLOOKUP(Table1[[#This Row],[LastName]]&amp;"."&amp;Table1[[#This Row],[FirstName]],Fencers!C:I,7,FALSE)</f>
        <v>Mens</v>
      </c>
      <c r="J242" s="8" t="str">
        <f>VLOOKUP(Table1[[#This Row],[LastName]]&amp;"."&amp;Table1[[#This Row],[FirstName]],Fencers!C:H,5,FALSE)</f>
        <v>ASC</v>
      </c>
      <c r="K242" s="8" t="str">
        <f>VLOOKUP(Table1[[#This Row],[LastName]]&amp;"."&amp;Table1[[#This Row],[FirstName]],Fencers!C:I,6,FALSE)</f>
        <v>AUS</v>
      </c>
      <c r="L242" s="6">
        <f>VLOOKUP(Table1[[#This Row],[LastName]]&amp;"."&amp;Table1[[#This Row],[FirstName]],Fencers!C:H,3,FALSE)</f>
        <v>18</v>
      </c>
      <c r="M242" s="6">
        <v>0</v>
      </c>
      <c r="N242" s="5">
        <f>IF(Table1[[#This Row],[Rank]]="Cancelled",1,IF(Table1[[#This Row],[Rank]]&gt;32,0,IF(M242=0,VLOOKUP(C242,'Ranking Values'!A:C,2,FALSE),VLOOKUP(C242,'Ranking Values'!A:C,3,FALSE))))</f>
        <v>10</v>
      </c>
    </row>
    <row r="243" spans="1:14" x14ac:dyDescent="0.35">
      <c r="A243" s="5" t="s">
        <v>13</v>
      </c>
      <c r="B243" s="5" t="s">
        <v>14</v>
      </c>
      <c r="C243" s="5">
        <v>2</v>
      </c>
      <c r="D243" s="7">
        <v>42911</v>
      </c>
      <c r="E243" s="20" t="s">
        <v>479</v>
      </c>
      <c r="F243" s="5" t="s">
        <v>464</v>
      </c>
      <c r="G243" s="5" t="s">
        <v>19</v>
      </c>
      <c r="H243" s="8">
        <f>VLOOKUP(Table1[[#This Row],[LastName]]&amp;"."&amp;Table1[[#This Row],[FirstName]],Fencers!C:I,2,FALSE)</f>
        <v>37303</v>
      </c>
      <c r="I243" s="5" t="str">
        <f>VLOOKUP(Table1[[#This Row],[LastName]]&amp;"."&amp;Table1[[#This Row],[FirstName]],Fencers!C:I,7,FALSE)</f>
        <v>Mens</v>
      </c>
      <c r="J243" s="8" t="str">
        <f>VLOOKUP(Table1[[#This Row],[LastName]]&amp;"."&amp;Table1[[#This Row],[FirstName]],Fencers!C:H,5,FALSE)</f>
        <v>ASC</v>
      </c>
      <c r="K243" s="8" t="str">
        <f>VLOOKUP(Table1[[#This Row],[LastName]]&amp;"."&amp;Table1[[#This Row],[FirstName]],Fencers!C:I,6,FALSE)</f>
        <v>AUS</v>
      </c>
      <c r="L243" s="6">
        <f>VLOOKUP(Table1[[#This Row],[LastName]]&amp;"."&amp;Table1[[#This Row],[FirstName]],Fencers!C:H,3,FALSE)</f>
        <v>15</v>
      </c>
      <c r="M243" s="6">
        <v>0</v>
      </c>
      <c r="N243" s="5">
        <f>IF(Table1[[#This Row],[Rank]]="Cancelled",1,IF(Table1[[#This Row],[Rank]]&gt;32,0,IF(M243=0,VLOOKUP(C243,'Ranking Values'!A:C,2,FALSE),VLOOKUP(C243,'Ranking Values'!A:C,3,FALSE))))</f>
        <v>9</v>
      </c>
    </row>
    <row r="244" spans="1:14" x14ac:dyDescent="0.35">
      <c r="A244" s="5" t="s">
        <v>188</v>
      </c>
      <c r="B244" s="5" t="s">
        <v>189</v>
      </c>
      <c r="C244" s="5">
        <v>3</v>
      </c>
      <c r="D244" s="7">
        <v>42911</v>
      </c>
      <c r="E244" s="20" t="s">
        <v>479</v>
      </c>
      <c r="F244" s="5" t="s">
        <v>464</v>
      </c>
      <c r="G244" s="5" t="s">
        <v>19</v>
      </c>
      <c r="H244" s="8">
        <f>VLOOKUP(Table1[[#This Row],[LastName]]&amp;"."&amp;Table1[[#This Row],[FirstName]],Fencers!C:I,2,FALSE)</f>
        <v>36639</v>
      </c>
      <c r="I244" s="5" t="str">
        <f>VLOOKUP(Table1[[#This Row],[LastName]]&amp;"."&amp;Table1[[#This Row],[FirstName]],Fencers!C:I,7,FALSE)</f>
        <v>Mens</v>
      </c>
      <c r="J244" s="8" t="str">
        <f>VLOOKUP(Table1[[#This Row],[LastName]]&amp;"."&amp;Table1[[#This Row],[FirstName]],Fencers!C:H,5,FALSE)</f>
        <v>ASC</v>
      </c>
      <c r="K244" s="8" t="str">
        <f>VLOOKUP(Table1[[#This Row],[LastName]]&amp;"."&amp;Table1[[#This Row],[FirstName]],Fencers!C:I,6,FALSE)</f>
        <v>AUS</v>
      </c>
      <c r="L244" s="6">
        <f>VLOOKUP(Table1[[#This Row],[LastName]]&amp;"."&amp;Table1[[#This Row],[FirstName]],Fencers!C:H,3,FALSE)</f>
        <v>17</v>
      </c>
      <c r="M244" s="6">
        <v>0</v>
      </c>
      <c r="N244" s="5">
        <f>IF(Table1[[#This Row],[Rank]]="Cancelled",1,IF(Table1[[#This Row],[Rank]]&gt;32,0,IF(M244=0,VLOOKUP(C244,'Ranking Values'!A:C,2,FALSE),VLOOKUP(C244,'Ranking Values'!A:C,3,FALSE))))</f>
        <v>8</v>
      </c>
    </row>
    <row r="245" spans="1:14" x14ac:dyDescent="0.35">
      <c r="A245" s="5" t="s">
        <v>33</v>
      </c>
      <c r="B245" s="5" t="s">
        <v>34</v>
      </c>
      <c r="C245" s="5">
        <v>3</v>
      </c>
      <c r="D245" s="7">
        <v>42911</v>
      </c>
      <c r="E245" s="20" t="s">
        <v>479</v>
      </c>
      <c r="F245" s="5" t="s">
        <v>464</v>
      </c>
      <c r="G245" s="5" t="s">
        <v>19</v>
      </c>
      <c r="H245" s="8">
        <f>VLOOKUP(Table1[[#This Row],[LastName]]&amp;"."&amp;Table1[[#This Row],[FirstName]],Fencers!C:I,2,FALSE)</f>
        <v>35971</v>
      </c>
      <c r="I245" s="5" t="str">
        <f>VLOOKUP(Table1[[#This Row],[LastName]]&amp;"."&amp;Table1[[#This Row],[FirstName]],Fencers!C:I,7,FALSE)</f>
        <v>Mens</v>
      </c>
      <c r="J245" s="8" t="str">
        <f>VLOOKUP(Table1[[#This Row],[LastName]]&amp;"."&amp;Table1[[#This Row],[FirstName]],Fencers!C:H,5,FALSE)</f>
        <v>ASC</v>
      </c>
      <c r="K245" s="8" t="str">
        <f>VLOOKUP(Table1[[#This Row],[LastName]]&amp;"."&amp;Table1[[#This Row],[FirstName]],Fencers!C:I,6,FALSE)</f>
        <v>AUS</v>
      </c>
      <c r="L245" s="6">
        <f>VLOOKUP(Table1[[#This Row],[LastName]]&amp;"."&amp;Table1[[#This Row],[FirstName]],Fencers!C:H,3,FALSE)</f>
        <v>19</v>
      </c>
      <c r="M245" s="6">
        <v>0</v>
      </c>
      <c r="N245" s="5">
        <f>IF(Table1[[#This Row],[Rank]]="Cancelled",1,IF(Table1[[#This Row],[Rank]]&gt;32,0,IF(M245=0,VLOOKUP(C245,'Ranking Values'!A:C,2,FALSE),VLOOKUP(C245,'Ranking Values'!A:C,3,FALSE))))</f>
        <v>8</v>
      </c>
    </row>
    <row r="246" spans="1:14" x14ac:dyDescent="0.35">
      <c r="A246" s="5" t="s">
        <v>215</v>
      </c>
      <c r="B246" s="5" t="s">
        <v>15</v>
      </c>
      <c r="C246" s="5">
        <v>5</v>
      </c>
      <c r="D246" s="7">
        <v>42911</v>
      </c>
      <c r="E246" s="20" t="s">
        <v>479</v>
      </c>
      <c r="F246" s="5" t="s">
        <v>464</v>
      </c>
      <c r="G246" s="5" t="s">
        <v>19</v>
      </c>
      <c r="H246" s="8">
        <f>VLOOKUP(Table1[[#This Row],[LastName]]&amp;"."&amp;Table1[[#This Row],[FirstName]],Fencers!C:I,2,FALSE)</f>
        <v>37348</v>
      </c>
      <c r="I246" s="5" t="str">
        <f>VLOOKUP(Table1[[#This Row],[LastName]]&amp;"."&amp;Table1[[#This Row],[FirstName]],Fencers!C:I,7,FALSE)</f>
        <v>Mens</v>
      </c>
      <c r="J246" s="8" t="str">
        <f>VLOOKUP(Table1[[#This Row],[LastName]]&amp;"."&amp;Table1[[#This Row],[FirstName]],Fencers!C:H,5,FALSE)</f>
        <v>ASC</v>
      </c>
      <c r="K246" s="8" t="str">
        <f>VLOOKUP(Table1[[#This Row],[LastName]]&amp;"."&amp;Table1[[#This Row],[FirstName]],Fencers!C:I,6,FALSE)</f>
        <v>AUS</v>
      </c>
      <c r="L246" s="6">
        <f>VLOOKUP(Table1[[#This Row],[LastName]]&amp;"."&amp;Table1[[#This Row],[FirstName]],Fencers!C:H,3,FALSE)</f>
        <v>15</v>
      </c>
      <c r="M246" s="6">
        <v>0</v>
      </c>
      <c r="N246" s="5">
        <f>IF(Table1[[#This Row],[Rank]]="Cancelled",1,IF(Table1[[#This Row],[Rank]]&gt;32,0,IF(M246=0,VLOOKUP(C246,'Ranking Values'!A:C,2,FALSE),VLOOKUP(C246,'Ranking Values'!A:C,3,FALSE))))</f>
        <v>6</v>
      </c>
    </row>
    <row r="247" spans="1:14" x14ac:dyDescent="0.35">
      <c r="A247" s="5" t="s">
        <v>204</v>
      </c>
      <c r="B247" s="5" t="s">
        <v>205</v>
      </c>
      <c r="C247" s="5">
        <v>6</v>
      </c>
      <c r="D247" s="7">
        <v>42911</v>
      </c>
      <c r="E247" s="20" t="s">
        <v>479</v>
      </c>
      <c r="F247" s="5" t="s">
        <v>464</v>
      </c>
      <c r="G247" s="5" t="s">
        <v>19</v>
      </c>
      <c r="H247" s="8">
        <f>VLOOKUP(Table1[[#This Row],[LastName]]&amp;"."&amp;Table1[[#This Row],[FirstName]],Fencers!C:I,2,FALSE)</f>
        <v>37105</v>
      </c>
      <c r="I247" s="5" t="str">
        <f>VLOOKUP(Table1[[#This Row],[LastName]]&amp;"."&amp;Table1[[#This Row],[FirstName]],Fencers!C:I,7,FALSE)</f>
        <v>Mens</v>
      </c>
      <c r="J247" s="8" t="str">
        <f>VLOOKUP(Table1[[#This Row],[LastName]]&amp;"."&amp;Table1[[#This Row],[FirstName]],Fencers!C:H,5,FALSE)</f>
        <v>ASC</v>
      </c>
      <c r="K247" s="8" t="str">
        <f>VLOOKUP(Table1[[#This Row],[LastName]]&amp;"."&amp;Table1[[#This Row],[FirstName]],Fencers!C:I,6,FALSE)</f>
        <v>AUS</v>
      </c>
      <c r="L247" s="6">
        <f>VLOOKUP(Table1[[#This Row],[LastName]]&amp;"."&amp;Table1[[#This Row],[FirstName]],Fencers!C:H,3,FALSE)</f>
        <v>16</v>
      </c>
      <c r="M247" s="6">
        <v>0</v>
      </c>
      <c r="N247" s="5">
        <f>IF(Table1[[#This Row],[Rank]]="Cancelled",1,IF(Table1[[#This Row],[Rank]]&gt;32,0,IF(M247=0,VLOOKUP(C247,'Ranking Values'!A:C,2,FALSE),VLOOKUP(C247,'Ranking Values'!A:C,3,FALSE))))</f>
        <v>5</v>
      </c>
    </row>
    <row r="248" spans="1:14" x14ac:dyDescent="0.35">
      <c r="A248" s="5" t="s">
        <v>234</v>
      </c>
      <c r="B248" s="5" t="s">
        <v>235</v>
      </c>
      <c r="C248" s="5">
        <v>7</v>
      </c>
      <c r="D248" s="7">
        <v>42911</v>
      </c>
      <c r="E248" s="20" t="s">
        <v>479</v>
      </c>
      <c r="F248" s="5" t="s">
        <v>464</v>
      </c>
      <c r="G248" s="5" t="s">
        <v>19</v>
      </c>
      <c r="H248" s="8">
        <f>VLOOKUP(Table1[[#This Row],[LastName]]&amp;"."&amp;Table1[[#This Row],[FirstName]],Fencers!C:I,2,FALSE)</f>
        <v>37825</v>
      </c>
      <c r="I248" s="5" t="str">
        <f>VLOOKUP(Table1[[#This Row],[LastName]]&amp;"."&amp;Table1[[#This Row],[FirstName]],Fencers!C:I,7,FALSE)</f>
        <v>Womens</v>
      </c>
      <c r="J248" s="8" t="str">
        <f>VLOOKUP(Table1[[#This Row],[LastName]]&amp;"."&amp;Table1[[#This Row],[FirstName]],Fencers!C:H,5,FALSE)</f>
        <v>ASC</v>
      </c>
      <c r="K248" s="8" t="str">
        <f>VLOOKUP(Table1[[#This Row],[LastName]]&amp;"."&amp;Table1[[#This Row],[FirstName]],Fencers!C:I,6,FALSE)</f>
        <v>AUS</v>
      </c>
      <c r="L248" s="6">
        <f>VLOOKUP(Table1[[#This Row],[LastName]]&amp;"."&amp;Table1[[#This Row],[FirstName]],Fencers!C:H,3,FALSE)</f>
        <v>14</v>
      </c>
      <c r="M248" s="6">
        <v>0</v>
      </c>
      <c r="N248" s="5">
        <f>IF(Table1[[#This Row],[Rank]]="Cancelled",1,IF(Table1[[#This Row],[Rank]]&gt;32,0,IF(M248=0,VLOOKUP(C248,'Ranking Values'!A:C,2,FALSE),VLOOKUP(C248,'Ranking Values'!A:C,3,FALSE))))</f>
        <v>4</v>
      </c>
    </row>
    <row r="249" spans="1:14" x14ac:dyDescent="0.35">
      <c r="A249" s="5" t="s">
        <v>100</v>
      </c>
      <c r="B249" s="5" t="s">
        <v>192</v>
      </c>
      <c r="C249" s="5">
        <v>1</v>
      </c>
      <c r="D249" s="7">
        <v>42911</v>
      </c>
      <c r="E249" s="20" t="s">
        <v>479</v>
      </c>
      <c r="F249" s="5" t="s">
        <v>464</v>
      </c>
      <c r="G249" s="5" t="s">
        <v>314</v>
      </c>
      <c r="H249" s="8">
        <f>VLOOKUP(Table1[[#This Row],[LastName]]&amp;"."&amp;Table1[[#This Row],[FirstName]],Fencers!C:I,2,FALSE)</f>
        <v>36770</v>
      </c>
      <c r="I249" s="5" t="str">
        <f>VLOOKUP(Table1[[#This Row],[LastName]]&amp;"."&amp;Table1[[#This Row],[FirstName]],Fencers!C:I,7,FALSE)</f>
        <v>Mens</v>
      </c>
      <c r="J249" s="8" t="str">
        <f>VLOOKUP(Table1[[#This Row],[LastName]]&amp;"."&amp;Table1[[#This Row],[FirstName]],Fencers!C:H,5,FALSE)</f>
        <v>CSFC</v>
      </c>
      <c r="K249" s="8" t="str">
        <f>VLOOKUP(Table1[[#This Row],[LastName]]&amp;"."&amp;Table1[[#This Row],[FirstName]],Fencers!C:I,6,FALSE)</f>
        <v>AUS</v>
      </c>
      <c r="L249" s="6">
        <f>VLOOKUP(Table1[[#This Row],[LastName]]&amp;"."&amp;Table1[[#This Row],[FirstName]],Fencers!C:H,3,FALSE)</f>
        <v>17</v>
      </c>
      <c r="M249" s="6">
        <v>0</v>
      </c>
      <c r="N249" s="5">
        <f>IF(Table1[[#This Row],[Rank]]="Cancelled",1,IF(Table1[[#This Row],[Rank]]&gt;32,0,IF(M249=0,VLOOKUP(C249,'Ranking Values'!A:C,2,FALSE),VLOOKUP(C249,'Ranking Values'!A:C,3,FALSE))))</f>
        <v>10</v>
      </c>
    </row>
    <row r="250" spans="1:14" x14ac:dyDescent="0.35">
      <c r="A250" s="5" t="s">
        <v>178</v>
      </c>
      <c r="B250" s="5" t="s">
        <v>144</v>
      </c>
      <c r="C250" s="5">
        <v>2</v>
      </c>
      <c r="D250" s="7">
        <v>42911</v>
      </c>
      <c r="E250" s="20" t="s">
        <v>479</v>
      </c>
      <c r="F250" s="5" t="s">
        <v>464</v>
      </c>
      <c r="G250" s="5" t="s">
        <v>314</v>
      </c>
      <c r="H250" s="8">
        <f>VLOOKUP(Table1[[#This Row],[LastName]]&amp;"."&amp;Table1[[#This Row],[FirstName]],Fencers!C:I,2,FALSE)</f>
        <v>36344</v>
      </c>
      <c r="I250" s="5" t="str">
        <f>VLOOKUP(Table1[[#This Row],[LastName]]&amp;"."&amp;Table1[[#This Row],[FirstName]],Fencers!C:I,7,FALSE)</f>
        <v>Mens</v>
      </c>
      <c r="J250" s="8" t="str">
        <f>VLOOKUP(Table1[[#This Row],[LastName]]&amp;"."&amp;Table1[[#This Row],[FirstName]],Fencers!C:H,5,FALSE)</f>
        <v>ASC</v>
      </c>
      <c r="K250" s="8" t="str">
        <f>VLOOKUP(Table1[[#This Row],[LastName]]&amp;"."&amp;Table1[[#This Row],[FirstName]],Fencers!C:I,6,FALSE)</f>
        <v>AUS</v>
      </c>
      <c r="L250" s="6">
        <f>VLOOKUP(Table1[[#This Row],[LastName]]&amp;"."&amp;Table1[[#This Row],[FirstName]],Fencers!C:H,3,FALSE)</f>
        <v>18</v>
      </c>
      <c r="M250" s="6">
        <v>0</v>
      </c>
      <c r="N250" s="5">
        <f>IF(Table1[[#This Row],[Rank]]="Cancelled",1,IF(Table1[[#This Row],[Rank]]&gt;32,0,IF(M250=0,VLOOKUP(C250,'Ranking Values'!A:C,2,FALSE),VLOOKUP(C250,'Ranking Values'!A:C,3,FALSE))))</f>
        <v>9</v>
      </c>
    </row>
    <row r="251" spans="1:14" x14ac:dyDescent="0.35">
      <c r="A251" s="5" t="s">
        <v>215</v>
      </c>
      <c r="B251" s="5" t="s">
        <v>15</v>
      </c>
      <c r="C251" s="5">
        <v>3</v>
      </c>
      <c r="D251" s="7">
        <v>42911</v>
      </c>
      <c r="E251" s="20" t="s">
        <v>479</v>
      </c>
      <c r="F251" s="5" t="s">
        <v>464</v>
      </c>
      <c r="G251" s="5" t="s">
        <v>314</v>
      </c>
      <c r="H251" s="8">
        <f>VLOOKUP(Table1[[#This Row],[LastName]]&amp;"."&amp;Table1[[#This Row],[FirstName]],Fencers!C:I,2,FALSE)</f>
        <v>37348</v>
      </c>
      <c r="I251" s="5" t="str">
        <f>VLOOKUP(Table1[[#This Row],[LastName]]&amp;"."&amp;Table1[[#This Row],[FirstName]],Fencers!C:I,7,FALSE)</f>
        <v>Mens</v>
      </c>
      <c r="J251" s="8" t="str">
        <f>VLOOKUP(Table1[[#This Row],[LastName]]&amp;"."&amp;Table1[[#This Row],[FirstName]],Fencers!C:H,5,FALSE)</f>
        <v>ASC</v>
      </c>
      <c r="K251" s="8" t="str">
        <f>VLOOKUP(Table1[[#This Row],[LastName]]&amp;"."&amp;Table1[[#This Row],[FirstName]],Fencers!C:I,6,FALSE)</f>
        <v>AUS</v>
      </c>
      <c r="L251" s="6">
        <f>VLOOKUP(Table1[[#This Row],[LastName]]&amp;"."&amp;Table1[[#This Row],[FirstName]],Fencers!C:H,3,FALSE)</f>
        <v>15</v>
      </c>
      <c r="M251" s="6">
        <v>0</v>
      </c>
      <c r="N251" s="5">
        <f>IF(Table1[[#This Row],[Rank]]="Cancelled",1,IF(Table1[[#This Row],[Rank]]&gt;32,0,IF(M251=0,VLOOKUP(C251,'Ranking Values'!A:C,2,FALSE),VLOOKUP(C251,'Ranking Values'!A:C,3,FALSE))))</f>
        <v>8</v>
      </c>
    </row>
    <row r="252" spans="1:14" x14ac:dyDescent="0.35">
      <c r="A252" s="5" t="s">
        <v>33</v>
      </c>
      <c r="B252" s="5" t="s">
        <v>34</v>
      </c>
      <c r="C252" s="5">
        <v>3</v>
      </c>
      <c r="D252" s="7">
        <v>42911</v>
      </c>
      <c r="E252" s="20" t="s">
        <v>479</v>
      </c>
      <c r="F252" s="5" t="s">
        <v>464</v>
      </c>
      <c r="G252" s="5" t="s">
        <v>314</v>
      </c>
      <c r="H252" s="8">
        <f>VLOOKUP(Table1[[#This Row],[LastName]]&amp;"."&amp;Table1[[#This Row],[FirstName]],Fencers!C:I,2,FALSE)</f>
        <v>35971</v>
      </c>
      <c r="I252" s="5" t="str">
        <f>VLOOKUP(Table1[[#This Row],[LastName]]&amp;"."&amp;Table1[[#This Row],[FirstName]],Fencers!C:I,7,FALSE)</f>
        <v>Mens</v>
      </c>
      <c r="J252" s="8" t="str">
        <f>VLOOKUP(Table1[[#This Row],[LastName]]&amp;"."&amp;Table1[[#This Row],[FirstName]],Fencers!C:H,5,FALSE)</f>
        <v>ASC</v>
      </c>
      <c r="K252" s="8" t="str">
        <f>VLOOKUP(Table1[[#This Row],[LastName]]&amp;"."&amp;Table1[[#This Row],[FirstName]],Fencers!C:I,6,FALSE)</f>
        <v>AUS</v>
      </c>
      <c r="L252" s="6">
        <f>VLOOKUP(Table1[[#This Row],[LastName]]&amp;"."&amp;Table1[[#This Row],[FirstName]],Fencers!C:H,3,FALSE)</f>
        <v>19</v>
      </c>
      <c r="M252" s="6">
        <v>0</v>
      </c>
      <c r="N252" s="5">
        <f>IF(Table1[[#This Row],[Rank]]="Cancelled",1,IF(Table1[[#This Row],[Rank]]&gt;32,0,IF(M252=0,VLOOKUP(C252,'Ranking Values'!A:C,2,FALSE),VLOOKUP(C252,'Ranking Values'!A:C,3,FALSE))))</f>
        <v>8</v>
      </c>
    </row>
    <row r="253" spans="1:14" x14ac:dyDescent="0.35">
      <c r="A253" s="5" t="s">
        <v>204</v>
      </c>
      <c r="B253" s="5" t="s">
        <v>205</v>
      </c>
      <c r="C253" s="5">
        <v>6</v>
      </c>
      <c r="D253" s="7">
        <v>42911</v>
      </c>
      <c r="E253" s="20" t="s">
        <v>479</v>
      </c>
      <c r="F253" s="5" t="s">
        <v>464</v>
      </c>
      <c r="G253" s="5" t="s">
        <v>314</v>
      </c>
      <c r="H253" s="8">
        <f>VLOOKUP(Table1[[#This Row],[LastName]]&amp;"."&amp;Table1[[#This Row],[FirstName]],Fencers!C:I,2,FALSE)</f>
        <v>37105</v>
      </c>
      <c r="I253" s="5" t="str">
        <f>VLOOKUP(Table1[[#This Row],[LastName]]&amp;"."&amp;Table1[[#This Row],[FirstName]],Fencers!C:I,7,FALSE)</f>
        <v>Mens</v>
      </c>
      <c r="J253" s="8" t="str">
        <f>VLOOKUP(Table1[[#This Row],[LastName]]&amp;"."&amp;Table1[[#This Row],[FirstName]],Fencers!C:H,5,FALSE)</f>
        <v>ASC</v>
      </c>
      <c r="K253" s="8" t="str">
        <f>VLOOKUP(Table1[[#This Row],[LastName]]&amp;"."&amp;Table1[[#This Row],[FirstName]],Fencers!C:I,6,FALSE)</f>
        <v>AUS</v>
      </c>
      <c r="L253" s="6">
        <f>VLOOKUP(Table1[[#This Row],[LastName]]&amp;"."&amp;Table1[[#This Row],[FirstName]],Fencers!C:H,3,FALSE)</f>
        <v>16</v>
      </c>
      <c r="M253" s="6">
        <v>0</v>
      </c>
      <c r="N253" s="5">
        <f>IF(Table1[[#This Row],[Rank]]="Cancelled",1,IF(Table1[[#This Row],[Rank]]&gt;32,0,IF(M253=0,VLOOKUP(C253,'Ranking Values'!A:C,2,FALSE),VLOOKUP(C253,'Ranking Values'!A:C,3,FALSE))))</f>
        <v>5</v>
      </c>
    </row>
    <row r="254" spans="1:14" x14ac:dyDescent="0.35">
      <c r="A254" s="5" t="s">
        <v>209</v>
      </c>
      <c r="B254" s="5" t="s">
        <v>210</v>
      </c>
      <c r="C254" s="5">
        <v>5</v>
      </c>
      <c r="D254" s="7">
        <v>42911</v>
      </c>
      <c r="E254" s="20" t="s">
        <v>479</v>
      </c>
      <c r="F254" s="5" t="s">
        <v>464</v>
      </c>
      <c r="G254" s="5" t="s">
        <v>314</v>
      </c>
      <c r="H254" s="8">
        <f>VLOOKUP(Table1[[#This Row],[LastName]]&amp;"."&amp;Table1[[#This Row],[FirstName]],Fencers!C:I,2,FALSE)</f>
        <v>37201</v>
      </c>
      <c r="I254" s="5" t="str">
        <f>VLOOKUP(Table1[[#This Row],[LastName]]&amp;"."&amp;Table1[[#This Row],[FirstName]],Fencers!C:I,7,FALSE)</f>
        <v>Womens</v>
      </c>
      <c r="J254" s="8" t="str">
        <f>VLOOKUP(Table1[[#This Row],[LastName]]&amp;"."&amp;Table1[[#This Row],[FirstName]],Fencers!C:H,5,FALSE)</f>
        <v>ASC</v>
      </c>
      <c r="K254" s="8" t="str">
        <f>VLOOKUP(Table1[[#This Row],[LastName]]&amp;"."&amp;Table1[[#This Row],[FirstName]],Fencers!C:I,6,FALSE)</f>
        <v>AUS</v>
      </c>
      <c r="L254" s="6">
        <f>VLOOKUP(Table1[[#This Row],[LastName]]&amp;"."&amp;Table1[[#This Row],[FirstName]],Fencers!C:H,3,FALSE)</f>
        <v>16</v>
      </c>
      <c r="M254" s="6">
        <v>0</v>
      </c>
      <c r="N254" s="5">
        <f>IF(Table1[[#This Row],[Rank]]="Cancelled",1,IF(Table1[[#This Row],[Rank]]&gt;32,0,IF(M254=0,VLOOKUP(C254,'Ranking Values'!A:C,2,FALSE),VLOOKUP(C254,'Ranking Values'!A:C,3,FALSE))))</f>
        <v>6</v>
      </c>
    </row>
    <row r="255" spans="1:14" x14ac:dyDescent="0.35">
      <c r="A255" s="5" t="s">
        <v>125</v>
      </c>
      <c r="B255" s="5" t="s">
        <v>126</v>
      </c>
      <c r="C255" s="5">
        <v>1</v>
      </c>
      <c r="D255" s="7">
        <v>42932</v>
      </c>
      <c r="E255" s="20" t="s">
        <v>479</v>
      </c>
      <c r="F255" s="5" t="s">
        <v>461</v>
      </c>
      <c r="G255" s="5" t="s">
        <v>19</v>
      </c>
      <c r="H255" s="8">
        <f>VLOOKUP(Table1[[#This Row],[LastName]]&amp;"."&amp;Table1[[#This Row],[FirstName]],Fencers!C:I,2,FALSE)</f>
        <v>31399</v>
      </c>
      <c r="I255" s="5" t="str">
        <f>VLOOKUP(Table1[[#This Row],[LastName]]&amp;"."&amp;Table1[[#This Row],[FirstName]],Fencers!C:I,7,FALSE)</f>
        <v>Mens</v>
      </c>
      <c r="J255" s="8" t="str">
        <f>VLOOKUP(Table1[[#This Row],[LastName]]&amp;"."&amp;Table1[[#This Row],[FirstName]],Fencers!C:H,5,FALSE)</f>
        <v>ASC</v>
      </c>
      <c r="K255" s="8" t="str">
        <f>VLOOKUP(Table1[[#This Row],[LastName]]&amp;"."&amp;Table1[[#This Row],[FirstName]],Fencers!C:I,6,FALSE)</f>
        <v>AUS</v>
      </c>
      <c r="L255" s="6">
        <f>VLOOKUP(Table1[[#This Row],[LastName]]&amp;"."&amp;Table1[[#This Row],[FirstName]],Fencers!C:H,3,FALSE)</f>
        <v>32</v>
      </c>
      <c r="M255" s="5">
        <v>0</v>
      </c>
      <c r="N255" s="5">
        <f>IF(Table1[[#This Row],[Rank]]="Cancelled",1,IF(Table1[[#This Row],[Rank]]&gt;32,0,IF(M255=0,VLOOKUP(C255,'Ranking Values'!A:C,2,FALSE),VLOOKUP(C255,'Ranking Values'!A:C,3,FALSE))))</f>
        <v>10</v>
      </c>
    </row>
    <row r="256" spans="1:14" x14ac:dyDescent="0.35">
      <c r="A256" s="5" t="s">
        <v>373</v>
      </c>
      <c r="B256" s="5" t="s">
        <v>148</v>
      </c>
      <c r="C256" s="5">
        <v>2</v>
      </c>
      <c r="D256" s="7">
        <v>42932</v>
      </c>
      <c r="E256" s="20" t="s">
        <v>479</v>
      </c>
      <c r="F256" s="5" t="s">
        <v>461</v>
      </c>
      <c r="G256" s="5" t="s">
        <v>19</v>
      </c>
      <c r="H256" s="8">
        <f>VLOOKUP(Table1[[#This Row],[LastName]]&amp;"."&amp;Table1[[#This Row],[FirstName]],Fencers!C:I,2,FALSE)</f>
        <v>34256</v>
      </c>
      <c r="I256" s="5" t="str">
        <f>VLOOKUP(Table1[[#This Row],[LastName]]&amp;"."&amp;Table1[[#This Row],[FirstName]],Fencers!C:I,7,FALSE)</f>
        <v>Mens</v>
      </c>
      <c r="J256" s="8" t="str">
        <f>VLOOKUP(Table1[[#This Row],[LastName]]&amp;"."&amp;Table1[[#This Row],[FirstName]],Fencers!C:H,5,FALSE)</f>
        <v>IND</v>
      </c>
      <c r="K256" s="8" t="str">
        <f>VLOOKUP(Table1[[#This Row],[LastName]]&amp;"."&amp;Table1[[#This Row],[FirstName]],Fencers!C:I,6,FALSE)</f>
        <v>CAN</v>
      </c>
      <c r="L256" s="6">
        <f>VLOOKUP(Table1[[#This Row],[LastName]]&amp;"."&amp;Table1[[#This Row],[FirstName]],Fencers!C:H,3,FALSE)</f>
        <v>24</v>
      </c>
      <c r="M256" s="5">
        <v>0</v>
      </c>
      <c r="N256" s="5">
        <f>IF(Table1[[#This Row],[Rank]]="Cancelled",1,IF(Table1[[#This Row],[Rank]]&gt;32,0,IF(M256=0,VLOOKUP(C256,'Ranking Values'!A:C,2,FALSE),VLOOKUP(C256,'Ranking Values'!A:C,3,FALSE))))</f>
        <v>9</v>
      </c>
    </row>
    <row r="257" spans="1:14" x14ac:dyDescent="0.35">
      <c r="A257" s="5" t="s">
        <v>100</v>
      </c>
      <c r="B257" s="5" t="s">
        <v>101</v>
      </c>
      <c r="C257" s="5">
        <v>3</v>
      </c>
      <c r="D257" s="7">
        <v>42932</v>
      </c>
      <c r="E257" s="20" t="s">
        <v>479</v>
      </c>
      <c r="F257" s="5" t="s">
        <v>461</v>
      </c>
      <c r="G257" s="5" t="s">
        <v>19</v>
      </c>
      <c r="H257" s="8">
        <f>VLOOKUP(Table1[[#This Row],[LastName]]&amp;"."&amp;Table1[[#This Row],[FirstName]],Fencers!C:I,2,FALSE)</f>
        <v>26818</v>
      </c>
      <c r="I257" s="5" t="str">
        <f>VLOOKUP(Table1[[#This Row],[LastName]]&amp;"."&amp;Table1[[#This Row],[FirstName]],Fencers!C:I,7,FALSE)</f>
        <v>Mens</v>
      </c>
      <c r="J257" s="8" t="str">
        <f>VLOOKUP(Table1[[#This Row],[LastName]]&amp;"."&amp;Table1[[#This Row],[FirstName]],Fencers!C:H,5,FALSE)</f>
        <v>CSFC</v>
      </c>
      <c r="K257" s="8" t="str">
        <f>VLOOKUP(Table1[[#This Row],[LastName]]&amp;"."&amp;Table1[[#This Row],[FirstName]],Fencers!C:I,6,FALSE)</f>
        <v>AUS</v>
      </c>
      <c r="L257" s="6">
        <f>VLOOKUP(Table1[[#This Row],[LastName]]&amp;"."&amp;Table1[[#This Row],[FirstName]],Fencers!C:H,3,FALSE)</f>
        <v>44</v>
      </c>
      <c r="M257" s="5">
        <v>0</v>
      </c>
      <c r="N257" s="5">
        <f>IF(Table1[[#This Row],[Rank]]="Cancelled",1,IF(Table1[[#This Row],[Rank]]&gt;32,0,IF(M257=0,VLOOKUP(C257,'Ranking Values'!A:C,2,FALSE),VLOOKUP(C257,'Ranking Values'!A:C,3,FALSE))))</f>
        <v>8</v>
      </c>
    </row>
    <row r="258" spans="1:14" x14ac:dyDescent="0.35">
      <c r="A258" s="5" t="s">
        <v>107</v>
      </c>
      <c r="B258" s="5" t="s">
        <v>108</v>
      </c>
      <c r="C258" s="5">
        <v>3</v>
      </c>
      <c r="D258" s="7">
        <v>42932</v>
      </c>
      <c r="E258" s="20" t="s">
        <v>479</v>
      </c>
      <c r="F258" s="5" t="s">
        <v>461</v>
      </c>
      <c r="G258" s="5" t="s">
        <v>19</v>
      </c>
      <c r="H258" s="8">
        <f>VLOOKUP(Table1[[#This Row],[LastName]]&amp;"."&amp;Table1[[#This Row],[FirstName]],Fencers!C:I,2,FALSE)</f>
        <v>28067</v>
      </c>
      <c r="I258" s="5" t="str">
        <f>VLOOKUP(Table1[[#This Row],[LastName]]&amp;"."&amp;Table1[[#This Row],[FirstName]],Fencers!C:I,7,FALSE)</f>
        <v>Mens</v>
      </c>
      <c r="J258" s="8" t="str">
        <f>VLOOKUP(Table1[[#This Row],[LastName]]&amp;"."&amp;Table1[[#This Row],[FirstName]],Fencers!C:H,5,FALSE)</f>
        <v>AHFC</v>
      </c>
      <c r="K258" s="8" t="str">
        <f>VLOOKUP(Table1[[#This Row],[LastName]]&amp;"."&amp;Table1[[#This Row],[FirstName]],Fencers!C:I,6,FALSE)</f>
        <v>AUS</v>
      </c>
      <c r="L258" s="6">
        <f>VLOOKUP(Table1[[#This Row],[LastName]]&amp;"."&amp;Table1[[#This Row],[FirstName]],Fencers!C:H,3,FALSE)</f>
        <v>41</v>
      </c>
      <c r="M258" s="5">
        <v>0</v>
      </c>
      <c r="N258" s="5">
        <f>IF(Table1[[#This Row],[Rank]]="Cancelled",1,IF(Table1[[#This Row],[Rank]]&gt;32,0,IF(M258=0,VLOOKUP(C258,'Ranking Values'!A:C,2,FALSE),VLOOKUP(C258,'Ranking Values'!A:C,3,FALSE))))</f>
        <v>8</v>
      </c>
    </row>
    <row r="259" spans="1:14" x14ac:dyDescent="0.35">
      <c r="A259" s="5" t="s">
        <v>95</v>
      </c>
      <c r="B259" s="5" t="s">
        <v>96</v>
      </c>
      <c r="C259" s="5">
        <v>5</v>
      </c>
      <c r="D259" s="7">
        <v>42932</v>
      </c>
      <c r="E259" s="20" t="s">
        <v>479</v>
      </c>
      <c r="F259" s="5" t="s">
        <v>461</v>
      </c>
      <c r="G259" s="5" t="s">
        <v>19</v>
      </c>
      <c r="H259" s="8">
        <f>VLOOKUP(Table1[[#This Row],[LastName]]&amp;"."&amp;Table1[[#This Row],[FirstName]],Fencers!C:I,2,FALSE)</f>
        <v>26410</v>
      </c>
      <c r="I259" s="5" t="str">
        <f>VLOOKUP(Table1[[#This Row],[LastName]]&amp;"."&amp;Table1[[#This Row],[FirstName]],Fencers!C:I,7,FALSE)</f>
        <v>Mens</v>
      </c>
      <c r="J259" s="8" t="str">
        <f>VLOOKUP(Table1[[#This Row],[LastName]]&amp;"."&amp;Table1[[#This Row],[FirstName]],Fencers!C:H,5,FALSE)</f>
        <v>ASC</v>
      </c>
      <c r="K259" s="8" t="str">
        <f>VLOOKUP(Table1[[#This Row],[LastName]]&amp;"."&amp;Table1[[#This Row],[FirstName]],Fencers!C:I,6,FALSE)</f>
        <v>AUS</v>
      </c>
      <c r="L259" s="6">
        <f>VLOOKUP(Table1[[#This Row],[LastName]]&amp;"."&amp;Table1[[#This Row],[FirstName]],Fencers!C:H,3,FALSE)</f>
        <v>45</v>
      </c>
      <c r="M259" s="5">
        <v>0</v>
      </c>
      <c r="N259" s="5">
        <f>IF(Table1[[#This Row],[Rank]]="Cancelled",1,IF(Table1[[#This Row],[Rank]]&gt;32,0,IF(M259=0,VLOOKUP(C259,'Ranking Values'!A:C,2,FALSE),VLOOKUP(C259,'Ranking Values'!A:C,3,FALSE))))</f>
        <v>6</v>
      </c>
    </row>
    <row r="260" spans="1:14" x14ac:dyDescent="0.35">
      <c r="A260" s="5" t="s">
        <v>48</v>
      </c>
      <c r="B260" s="5" t="s">
        <v>49</v>
      </c>
      <c r="C260" s="5">
        <v>6</v>
      </c>
      <c r="D260" s="7">
        <v>42932</v>
      </c>
      <c r="E260" s="20" t="s">
        <v>479</v>
      </c>
      <c r="F260" s="5" t="s">
        <v>461</v>
      </c>
      <c r="G260" s="5" t="s">
        <v>19</v>
      </c>
      <c r="H260" s="8">
        <f>VLOOKUP(Table1[[#This Row],[LastName]]&amp;"."&amp;Table1[[#This Row],[FirstName]],Fencers!C:I,2,FALSE)</f>
        <v>19555</v>
      </c>
      <c r="I260" s="5" t="str">
        <f>VLOOKUP(Table1[[#This Row],[LastName]]&amp;"."&amp;Table1[[#This Row],[FirstName]],Fencers!C:I,7,FALSE)</f>
        <v>Mens</v>
      </c>
      <c r="J260" s="8" t="str">
        <f>VLOOKUP(Table1[[#This Row],[LastName]]&amp;"."&amp;Table1[[#This Row],[FirstName]],Fencers!C:H,5,FALSE)</f>
        <v>ASC</v>
      </c>
      <c r="K260" s="8" t="str">
        <f>VLOOKUP(Table1[[#This Row],[LastName]]&amp;"."&amp;Table1[[#This Row],[FirstName]],Fencers!C:I,6,FALSE)</f>
        <v>AUS</v>
      </c>
      <c r="L260" s="6">
        <f>VLOOKUP(Table1[[#This Row],[LastName]]&amp;"."&amp;Table1[[#This Row],[FirstName]],Fencers!C:H,3,FALSE)</f>
        <v>64</v>
      </c>
      <c r="M260" s="5">
        <v>0</v>
      </c>
      <c r="N260" s="5">
        <f>IF(Table1[[#This Row],[Rank]]="Cancelled",1,IF(Table1[[#This Row],[Rank]]&gt;32,0,IF(M260=0,VLOOKUP(C260,'Ranking Values'!A:C,2,FALSE),VLOOKUP(C260,'Ranking Values'!A:C,3,FALSE))))</f>
        <v>5</v>
      </c>
    </row>
    <row r="261" spans="1:14" x14ac:dyDescent="0.35">
      <c r="A261" s="5" t="s">
        <v>188</v>
      </c>
      <c r="B261" s="5" t="s">
        <v>189</v>
      </c>
      <c r="C261" s="5">
        <v>7</v>
      </c>
      <c r="D261" s="7">
        <v>42932</v>
      </c>
      <c r="E261" s="20" t="s">
        <v>479</v>
      </c>
      <c r="F261" s="5" t="s">
        <v>461</v>
      </c>
      <c r="G261" s="5" t="s">
        <v>19</v>
      </c>
      <c r="H261" s="8">
        <f>VLOOKUP(Table1[[#This Row],[LastName]]&amp;"."&amp;Table1[[#This Row],[FirstName]],Fencers!C:I,2,FALSE)</f>
        <v>36639</v>
      </c>
      <c r="I261" s="5" t="str">
        <f>VLOOKUP(Table1[[#This Row],[LastName]]&amp;"."&amp;Table1[[#This Row],[FirstName]],Fencers!C:I,7,FALSE)</f>
        <v>Mens</v>
      </c>
      <c r="J261" s="8" t="str">
        <f>VLOOKUP(Table1[[#This Row],[LastName]]&amp;"."&amp;Table1[[#This Row],[FirstName]],Fencers!C:H,5,FALSE)</f>
        <v>ASC</v>
      </c>
      <c r="K261" s="8" t="str">
        <f>VLOOKUP(Table1[[#This Row],[LastName]]&amp;"."&amp;Table1[[#This Row],[FirstName]],Fencers!C:I,6,FALSE)</f>
        <v>AUS</v>
      </c>
      <c r="L261" s="6">
        <f>VLOOKUP(Table1[[#This Row],[LastName]]&amp;"."&amp;Table1[[#This Row],[FirstName]],Fencers!C:H,3,FALSE)</f>
        <v>17</v>
      </c>
      <c r="M261" s="5">
        <v>0</v>
      </c>
      <c r="N261" s="5">
        <f>IF(Table1[[#This Row],[Rank]]="Cancelled",1,IF(Table1[[#This Row],[Rank]]&gt;32,0,IF(M261=0,VLOOKUP(C261,'Ranking Values'!A:C,2,FALSE),VLOOKUP(C261,'Ranking Values'!A:C,3,FALSE))))</f>
        <v>4</v>
      </c>
    </row>
    <row r="262" spans="1:14" x14ac:dyDescent="0.35">
      <c r="A262" s="5" t="s">
        <v>129</v>
      </c>
      <c r="B262" s="5" t="s">
        <v>130</v>
      </c>
      <c r="C262" s="5">
        <v>8</v>
      </c>
      <c r="D262" s="7">
        <v>42932</v>
      </c>
      <c r="E262" s="20" t="s">
        <v>479</v>
      </c>
      <c r="F262" s="5" t="s">
        <v>461</v>
      </c>
      <c r="G262" s="5" t="s">
        <v>19</v>
      </c>
      <c r="H262" s="8">
        <f>VLOOKUP(Table1[[#This Row],[LastName]]&amp;"."&amp;Table1[[#This Row],[FirstName]],Fencers!C:I,2,FALSE)</f>
        <v>31780</v>
      </c>
      <c r="I262" s="5" t="str">
        <f>VLOOKUP(Table1[[#This Row],[LastName]]&amp;"."&amp;Table1[[#This Row],[FirstName]],Fencers!C:I,7,FALSE)</f>
        <v>Mens</v>
      </c>
      <c r="J262" s="8" t="str">
        <f>VLOOKUP(Table1[[#This Row],[LastName]]&amp;"."&amp;Table1[[#This Row],[FirstName]],Fencers!C:H,5,FALSE)</f>
        <v>ASC</v>
      </c>
      <c r="K262" s="8" t="str">
        <f>VLOOKUP(Table1[[#This Row],[LastName]]&amp;"."&amp;Table1[[#This Row],[FirstName]],Fencers!C:I,6,FALSE)</f>
        <v>AUS</v>
      </c>
      <c r="L262" s="6">
        <f>VLOOKUP(Table1[[#This Row],[LastName]]&amp;"."&amp;Table1[[#This Row],[FirstName]],Fencers!C:H,3,FALSE)</f>
        <v>31</v>
      </c>
      <c r="M262" s="5">
        <v>0</v>
      </c>
      <c r="N262" s="5">
        <f>IF(Table1[[#This Row],[Rank]]="Cancelled",1,IF(Table1[[#This Row],[Rank]]&gt;32,0,IF(M262=0,VLOOKUP(C262,'Ranking Values'!A:C,2,FALSE),VLOOKUP(C262,'Ranking Values'!A:C,3,FALSE))))</f>
        <v>3</v>
      </c>
    </row>
    <row r="263" spans="1:14" x14ac:dyDescent="0.35">
      <c r="A263" s="5" t="s">
        <v>77</v>
      </c>
      <c r="B263" s="5" t="s">
        <v>78</v>
      </c>
      <c r="C263" s="5">
        <v>9</v>
      </c>
      <c r="D263" s="7">
        <v>42932</v>
      </c>
      <c r="E263" s="20" t="s">
        <v>479</v>
      </c>
      <c r="F263" s="5" t="s">
        <v>461</v>
      </c>
      <c r="G263" s="5" t="s">
        <v>19</v>
      </c>
      <c r="H263" s="8">
        <f>VLOOKUP(Table1[[#This Row],[LastName]]&amp;"."&amp;Table1[[#This Row],[FirstName]],Fencers!C:I,2,FALSE)</f>
        <v>25155</v>
      </c>
      <c r="I263" s="5" t="str">
        <f>VLOOKUP(Table1[[#This Row],[LastName]]&amp;"."&amp;Table1[[#This Row],[FirstName]],Fencers!C:I,7,FALSE)</f>
        <v>Mens</v>
      </c>
      <c r="J263" s="8" t="str">
        <f>VLOOKUP(Table1[[#This Row],[LastName]]&amp;"."&amp;Table1[[#This Row],[FirstName]],Fencers!C:H,5,FALSE)</f>
        <v>ASC</v>
      </c>
      <c r="K263" s="8" t="str">
        <f>VLOOKUP(Table1[[#This Row],[LastName]]&amp;"."&amp;Table1[[#This Row],[FirstName]],Fencers!C:I,6,FALSE)</f>
        <v>AUS</v>
      </c>
      <c r="L263" s="6">
        <f>VLOOKUP(Table1[[#This Row],[LastName]]&amp;"."&amp;Table1[[#This Row],[FirstName]],Fencers!C:H,3,FALSE)</f>
        <v>49</v>
      </c>
      <c r="M263" s="5">
        <v>0</v>
      </c>
      <c r="N263" s="5">
        <f>IF(Table1[[#This Row],[Rank]]="Cancelled",1,IF(Table1[[#This Row],[Rank]]&gt;32,0,IF(M263=0,VLOOKUP(C263,'Ranking Values'!A:C,2,FALSE),VLOOKUP(C263,'Ranking Values'!A:C,3,FALSE))))</f>
        <v>2</v>
      </c>
    </row>
    <row r="264" spans="1:14" x14ac:dyDescent="0.35">
      <c r="A264" s="5" t="s">
        <v>215</v>
      </c>
      <c r="B264" s="5" t="s">
        <v>15</v>
      </c>
      <c r="C264" s="5">
        <v>10</v>
      </c>
      <c r="D264" s="7">
        <v>42932</v>
      </c>
      <c r="E264" s="20" t="s">
        <v>479</v>
      </c>
      <c r="F264" s="5" t="s">
        <v>461</v>
      </c>
      <c r="G264" s="5" t="s">
        <v>19</v>
      </c>
      <c r="H264" s="8">
        <f>VLOOKUP(Table1[[#This Row],[LastName]]&amp;"."&amp;Table1[[#This Row],[FirstName]],Fencers!C:I,2,FALSE)</f>
        <v>37348</v>
      </c>
      <c r="I264" s="5" t="str">
        <f>VLOOKUP(Table1[[#This Row],[LastName]]&amp;"."&amp;Table1[[#This Row],[FirstName]],Fencers!C:I,7,FALSE)</f>
        <v>Mens</v>
      </c>
      <c r="J264" s="8" t="str">
        <f>VLOOKUP(Table1[[#This Row],[LastName]]&amp;"."&amp;Table1[[#This Row],[FirstName]],Fencers!C:H,5,FALSE)</f>
        <v>ASC</v>
      </c>
      <c r="K264" s="8" t="str">
        <f>VLOOKUP(Table1[[#This Row],[LastName]]&amp;"."&amp;Table1[[#This Row],[FirstName]],Fencers!C:I,6,FALSE)</f>
        <v>AUS</v>
      </c>
      <c r="L264" s="6">
        <f>VLOOKUP(Table1[[#This Row],[LastName]]&amp;"."&amp;Table1[[#This Row],[FirstName]],Fencers!C:H,3,FALSE)</f>
        <v>15</v>
      </c>
      <c r="M264" s="5">
        <v>0</v>
      </c>
      <c r="N264" s="5">
        <f>IF(Table1[[#This Row],[Rank]]="Cancelled",1,IF(Table1[[#This Row],[Rank]]&gt;32,0,IF(M264=0,VLOOKUP(C264,'Ranking Values'!A:C,2,FALSE),VLOOKUP(C264,'Ranking Values'!A:C,3,FALSE))))</f>
        <v>2</v>
      </c>
    </row>
    <row r="265" spans="1:14" x14ac:dyDescent="0.35">
      <c r="A265" s="5" t="s">
        <v>13</v>
      </c>
      <c r="B265" s="5" t="s">
        <v>14</v>
      </c>
      <c r="C265" s="5">
        <v>11</v>
      </c>
      <c r="D265" s="7">
        <v>42932</v>
      </c>
      <c r="E265" s="20" t="s">
        <v>479</v>
      </c>
      <c r="F265" s="5" t="s">
        <v>461</v>
      </c>
      <c r="G265" s="5" t="s">
        <v>19</v>
      </c>
      <c r="H265" s="8">
        <f>VLOOKUP(Table1[[#This Row],[LastName]]&amp;"."&amp;Table1[[#This Row],[FirstName]],Fencers!C:I,2,FALSE)</f>
        <v>37303</v>
      </c>
      <c r="I265" s="5" t="str">
        <f>VLOOKUP(Table1[[#This Row],[LastName]]&amp;"."&amp;Table1[[#This Row],[FirstName]],Fencers!C:I,7,FALSE)</f>
        <v>Mens</v>
      </c>
      <c r="J265" s="8" t="str">
        <f>VLOOKUP(Table1[[#This Row],[LastName]]&amp;"."&amp;Table1[[#This Row],[FirstName]],Fencers!C:H,5,FALSE)</f>
        <v>ASC</v>
      </c>
      <c r="K265" s="8" t="str">
        <f>VLOOKUP(Table1[[#This Row],[LastName]]&amp;"."&amp;Table1[[#This Row],[FirstName]],Fencers!C:I,6,FALSE)</f>
        <v>AUS</v>
      </c>
      <c r="L265" s="6">
        <f>VLOOKUP(Table1[[#This Row],[LastName]]&amp;"."&amp;Table1[[#This Row],[FirstName]],Fencers!C:H,3,FALSE)</f>
        <v>15</v>
      </c>
      <c r="M265" s="5">
        <v>0</v>
      </c>
      <c r="N265" s="5">
        <f>IF(Table1[[#This Row],[Rank]]="Cancelled",1,IF(Table1[[#This Row],[Rank]]&gt;32,0,IF(M265=0,VLOOKUP(C265,'Ranking Values'!A:C,2,FALSE),VLOOKUP(C265,'Ranking Values'!A:C,3,FALSE))))</f>
        <v>2</v>
      </c>
    </row>
    <row r="266" spans="1:14" x14ac:dyDescent="0.35">
      <c r="A266" s="5" t="s">
        <v>179</v>
      </c>
      <c r="B266" s="5" t="s">
        <v>63</v>
      </c>
      <c r="C266" s="5">
        <v>1</v>
      </c>
      <c r="D266" s="7">
        <v>42932</v>
      </c>
      <c r="E266" s="20" t="s">
        <v>479</v>
      </c>
      <c r="F266" s="5" t="s">
        <v>461</v>
      </c>
      <c r="G266" s="5" t="s">
        <v>19</v>
      </c>
      <c r="H266" s="8">
        <f>VLOOKUP(Table1[[#This Row],[LastName]]&amp;"."&amp;Table1[[#This Row],[FirstName]],Fencers!C:I,2,FALSE)</f>
        <v>36468</v>
      </c>
      <c r="I266" s="5" t="str">
        <f>VLOOKUP(Table1[[#This Row],[LastName]]&amp;"."&amp;Table1[[#This Row],[FirstName]],Fencers!C:I,7,FALSE)</f>
        <v>Womens</v>
      </c>
      <c r="J266" s="8" t="str">
        <f>VLOOKUP(Table1[[#This Row],[LastName]]&amp;"."&amp;Table1[[#This Row],[FirstName]],Fencers!C:H,5,FALSE)</f>
        <v>ASC</v>
      </c>
      <c r="K266" s="8" t="str">
        <f>VLOOKUP(Table1[[#This Row],[LastName]]&amp;"."&amp;Table1[[#This Row],[FirstName]],Fencers!C:I,6,FALSE)</f>
        <v>AUS</v>
      </c>
      <c r="L266" s="6">
        <f>VLOOKUP(Table1[[#This Row],[LastName]]&amp;"."&amp;Table1[[#This Row],[FirstName]],Fencers!C:H,3,FALSE)</f>
        <v>18</v>
      </c>
      <c r="M266" s="5">
        <v>0</v>
      </c>
      <c r="N266" s="5">
        <f>IF(Table1[[#This Row],[Rank]]="Cancelled",1,IF(Table1[[#This Row],[Rank]]&gt;32,0,IF(M266=0,VLOOKUP(C266,'Ranking Values'!A:C,2,FALSE),VLOOKUP(C266,'Ranking Values'!A:C,3,FALSE))))</f>
        <v>10</v>
      </c>
    </row>
    <row r="267" spans="1:14" x14ac:dyDescent="0.35">
      <c r="A267" s="5" t="s">
        <v>100</v>
      </c>
      <c r="B267" s="5" t="s">
        <v>102</v>
      </c>
      <c r="C267" s="5">
        <v>2</v>
      </c>
      <c r="D267" s="7">
        <v>42932</v>
      </c>
      <c r="E267" s="20" t="s">
        <v>479</v>
      </c>
      <c r="F267" s="5" t="s">
        <v>461</v>
      </c>
      <c r="G267" s="5" t="s">
        <v>19</v>
      </c>
      <c r="H267" s="8">
        <f>VLOOKUP(Table1[[#This Row],[LastName]]&amp;"."&amp;Table1[[#This Row],[FirstName]],Fencers!C:I,2,FALSE)</f>
        <v>27640</v>
      </c>
      <c r="I267" s="5" t="str">
        <f>VLOOKUP(Table1[[#This Row],[LastName]]&amp;"."&amp;Table1[[#This Row],[FirstName]],Fencers!C:I,7,FALSE)</f>
        <v>Womens</v>
      </c>
      <c r="J267" s="8" t="str">
        <f>VLOOKUP(Table1[[#This Row],[LastName]]&amp;"."&amp;Table1[[#This Row],[FirstName]],Fencers!C:H,5,FALSE)</f>
        <v>CSFC</v>
      </c>
      <c r="K267" s="8" t="str">
        <f>VLOOKUP(Table1[[#This Row],[LastName]]&amp;"."&amp;Table1[[#This Row],[FirstName]],Fencers!C:I,6,FALSE)</f>
        <v>AUS</v>
      </c>
      <c r="L267" s="6">
        <f>VLOOKUP(Table1[[#This Row],[LastName]]&amp;"."&amp;Table1[[#This Row],[FirstName]],Fencers!C:H,3,FALSE)</f>
        <v>42</v>
      </c>
      <c r="M267" s="5">
        <v>0</v>
      </c>
      <c r="N267" s="5">
        <f>IF(Table1[[#This Row],[Rank]]="Cancelled",1,IF(Table1[[#This Row],[Rank]]&gt;32,0,IF(M267=0,VLOOKUP(C267,'Ranking Values'!A:C,2,FALSE),VLOOKUP(C267,'Ranking Values'!A:C,3,FALSE))))</f>
        <v>9</v>
      </c>
    </row>
    <row r="268" spans="1:14" x14ac:dyDescent="0.35">
      <c r="A268" s="5" t="s">
        <v>77</v>
      </c>
      <c r="B268" s="5" t="s">
        <v>213</v>
      </c>
      <c r="C268" s="5">
        <v>3</v>
      </c>
      <c r="D268" s="7">
        <v>42932</v>
      </c>
      <c r="E268" s="20" t="s">
        <v>479</v>
      </c>
      <c r="F268" s="5" t="s">
        <v>461</v>
      </c>
      <c r="G268" s="5" t="s">
        <v>19</v>
      </c>
      <c r="H268" s="8">
        <f>VLOOKUP(Table1[[#This Row],[LastName]]&amp;"."&amp;Table1[[#This Row],[FirstName]],Fencers!C:I,2,FALSE)</f>
        <v>37326</v>
      </c>
      <c r="I268" s="5" t="str">
        <f>VLOOKUP(Table1[[#This Row],[LastName]]&amp;"."&amp;Table1[[#This Row],[FirstName]],Fencers!C:I,7,FALSE)</f>
        <v>Womens</v>
      </c>
      <c r="J268" s="8" t="str">
        <f>VLOOKUP(Table1[[#This Row],[LastName]]&amp;"."&amp;Table1[[#This Row],[FirstName]],Fencers!C:H,5,FALSE)</f>
        <v>ASC</v>
      </c>
      <c r="K268" s="8" t="str">
        <f>VLOOKUP(Table1[[#This Row],[LastName]]&amp;"."&amp;Table1[[#This Row],[FirstName]],Fencers!C:I,6,FALSE)</f>
        <v>AUS</v>
      </c>
      <c r="L268" s="6">
        <f>VLOOKUP(Table1[[#This Row],[LastName]]&amp;"."&amp;Table1[[#This Row],[FirstName]],Fencers!C:H,3,FALSE)</f>
        <v>15</v>
      </c>
      <c r="M268" s="5">
        <v>0</v>
      </c>
      <c r="N268" s="5">
        <f>IF(Table1[[#This Row],[Rank]]="Cancelled",1,IF(Table1[[#This Row],[Rank]]&gt;32,0,IF(M268=0,VLOOKUP(C268,'Ranking Values'!A:C,2,FALSE),VLOOKUP(C268,'Ranking Values'!A:C,3,FALSE))))</f>
        <v>8</v>
      </c>
    </row>
    <row r="269" spans="1:14" x14ac:dyDescent="0.35">
      <c r="A269" s="5" t="s">
        <v>123</v>
      </c>
      <c r="B269" s="5" t="s">
        <v>124</v>
      </c>
      <c r="C269" s="5">
        <v>3</v>
      </c>
      <c r="D269" s="7">
        <v>42932</v>
      </c>
      <c r="E269" s="20" t="s">
        <v>479</v>
      </c>
      <c r="F269" s="5" t="s">
        <v>461</v>
      </c>
      <c r="G269" s="5" t="s">
        <v>19</v>
      </c>
      <c r="H269" s="8">
        <f>VLOOKUP(Table1[[#This Row],[LastName]]&amp;"."&amp;Table1[[#This Row],[FirstName]],Fencers!C:I,2,FALSE)</f>
        <v>30658</v>
      </c>
      <c r="I269" s="5" t="str">
        <f>VLOOKUP(Table1[[#This Row],[LastName]]&amp;"."&amp;Table1[[#This Row],[FirstName]],Fencers!C:I,7,FALSE)</f>
        <v>Womens</v>
      </c>
      <c r="J269" s="8" t="str">
        <f>VLOOKUP(Table1[[#This Row],[LastName]]&amp;"."&amp;Table1[[#This Row],[FirstName]],Fencers!C:H,5,FALSE)</f>
        <v>AHFC</v>
      </c>
      <c r="K269" s="8" t="str">
        <f>VLOOKUP(Table1[[#This Row],[LastName]]&amp;"."&amp;Table1[[#This Row],[FirstName]],Fencers!C:I,6,FALSE)</f>
        <v>AUS</v>
      </c>
      <c r="L269" s="6">
        <f>VLOOKUP(Table1[[#This Row],[LastName]]&amp;"."&amp;Table1[[#This Row],[FirstName]],Fencers!C:H,3,FALSE)</f>
        <v>34</v>
      </c>
      <c r="M269" s="5">
        <v>0</v>
      </c>
      <c r="N269" s="5">
        <f>IF(Table1[[#This Row],[Rank]]="Cancelled",1,IF(Table1[[#This Row],[Rank]]&gt;32,0,IF(M269=0,VLOOKUP(C269,'Ranking Values'!A:C,2,FALSE),VLOOKUP(C269,'Ranking Values'!A:C,3,FALSE))))</f>
        <v>8</v>
      </c>
    </row>
    <row r="270" spans="1:14" x14ac:dyDescent="0.35">
      <c r="A270" s="5" t="s">
        <v>50</v>
      </c>
      <c r="B270" s="5" t="s">
        <v>51</v>
      </c>
      <c r="C270" s="5">
        <v>5</v>
      </c>
      <c r="D270" s="7">
        <v>42932</v>
      </c>
      <c r="E270" s="20" t="s">
        <v>479</v>
      </c>
      <c r="F270" s="5" t="s">
        <v>461</v>
      </c>
      <c r="G270" s="5" t="s">
        <v>19</v>
      </c>
      <c r="H270" s="8">
        <f>VLOOKUP(Table1[[#This Row],[LastName]]&amp;"."&amp;Table1[[#This Row],[FirstName]],Fencers!C:I,2,FALSE)</f>
        <v>21317</v>
      </c>
      <c r="I270" s="5" t="str">
        <f>VLOOKUP(Table1[[#This Row],[LastName]]&amp;"."&amp;Table1[[#This Row],[FirstName]],Fencers!C:I,7,FALSE)</f>
        <v>Womens</v>
      </c>
      <c r="J270" s="8" t="str">
        <f>VLOOKUP(Table1[[#This Row],[LastName]]&amp;"."&amp;Table1[[#This Row],[FirstName]],Fencers!C:H,5,FALSE)</f>
        <v>ASC</v>
      </c>
      <c r="K270" s="8" t="str">
        <f>VLOOKUP(Table1[[#This Row],[LastName]]&amp;"."&amp;Table1[[#This Row],[FirstName]],Fencers!C:I,6,FALSE)</f>
        <v>AUS</v>
      </c>
      <c r="L270" s="6">
        <f>VLOOKUP(Table1[[#This Row],[LastName]]&amp;"."&amp;Table1[[#This Row],[FirstName]],Fencers!C:H,3,FALSE)</f>
        <v>59</v>
      </c>
      <c r="M270" s="5">
        <v>0</v>
      </c>
      <c r="N270" s="5">
        <f>IF(Table1[[#This Row],[Rank]]="Cancelled",1,IF(Table1[[#This Row],[Rank]]&gt;32,0,IF(M270=0,VLOOKUP(C270,'Ranking Values'!A:C,2,FALSE),VLOOKUP(C270,'Ranking Values'!A:C,3,FALSE))))</f>
        <v>6</v>
      </c>
    </row>
    <row r="271" spans="1:14" x14ac:dyDescent="0.35">
      <c r="A271" s="5" t="s">
        <v>373</v>
      </c>
      <c r="B271" s="5" t="s">
        <v>148</v>
      </c>
      <c r="C271" s="5">
        <v>1</v>
      </c>
      <c r="D271" s="7">
        <v>42932</v>
      </c>
      <c r="E271" s="20" t="s">
        <v>479</v>
      </c>
      <c r="F271" s="5" t="s">
        <v>461</v>
      </c>
      <c r="G271" s="5" t="s">
        <v>314</v>
      </c>
      <c r="H271" s="8">
        <f>VLOOKUP(Table1[[#This Row],[LastName]]&amp;"."&amp;Table1[[#This Row],[FirstName]],Fencers!C:I,2,FALSE)</f>
        <v>34256</v>
      </c>
      <c r="I271" s="5" t="str">
        <f>VLOOKUP(Table1[[#This Row],[LastName]]&amp;"."&amp;Table1[[#This Row],[FirstName]],Fencers!C:I,7,FALSE)</f>
        <v>Mens</v>
      </c>
      <c r="J271" s="8" t="str">
        <f>VLOOKUP(Table1[[#This Row],[LastName]]&amp;"."&amp;Table1[[#This Row],[FirstName]],Fencers!C:H,5,FALSE)</f>
        <v>IND</v>
      </c>
      <c r="K271" s="8" t="str">
        <f>VLOOKUP(Table1[[#This Row],[LastName]]&amp;"."&amp;Table1[[#This Row],[FirstName]],Fencers!C:I,6,FALSE)</f>
        <v>CAN</v>
      </c>
      <c r="L271" s="6">
        <f>VLOOKUP(Table1[[#This Row],[LastName]]&amp;"."&amp;Table1[[#This Row],[FirstName]],Fencers!C:H,3,FALSE)</f>
        <v>24</v>
      </c>
      <c r="M271" s="6">
        <v>0</v>
      </c>
      <c r="N271" s="5">
        <f>IF(Table1[[#This Row],[Rank]]="Cancelled",1,IF(Table1[[#This Row],[Rank]]&gt;32,0,IF(M271=0,VLOOKUP(C271,'Ranking Values'!A:C,2,FALSE),VLOOKUP(C271,'Ranking Values'!A:C,3,FALSE))))</f>
        <v>10</v>
      </c>
    </row>
    <row r="272" spans="1:14" x14ac:dyDescent="0.35">
      <c r="A272" s="5" t="s">
        <v>67</v>
      </c>
      <c r="B272" s="5" t="s">
        <v>68</v>
      </c>
      <c r="C272" s="5">
        <v>2</v>
      </c>
      <c r="D272" s="7">
        <v>42932</v>
      </c>
      <c r="E272" s="20" t="s">
        <v>479</v>
      </c>
      <c r="F272" s="5" t="s">
        <v>461</v>
      </c>
      <c r="G272" s="5" t="s">
        <v>314</v>
      </c>
      <c r="H272" s="8">
        <f>VLOOKUP(Table1[[#This Row],[LastName]]&amp;"."&amp;Table1[[#This Row],[FirstName]],Fencers!C:I,2,FALSE)</f>
        <v>24161</v>
      </c>
      <c r="I272" s="5" t="str">
        <f>VLOOKUP(Table1[[#This Row],[LastName]]&amp;"."&amp;Table1[[#This Row],[FirstName]],Fencers!C:I,7,FALSE)</f>
        <v>Mens</v>
      </c>
      <c r="J272" s="8" t="str">
        <f>VLOOKUP(Table1[[#This Row],[LastName]]&amp;"."&amp;Table1[[#This Row],[FirstName]],Fencers!C:H,5,FALSE)</f>
        <v>ASC</v>
      </c>
      <c r="K272" s="8" t="str">
        <f>VLOOKUP(Table1[[#This Row],[LastName]]&amp;"."&amp;Table1[[#This Row],[FirstName]],Fencers!C:I,6,FALSE)</f>
        <v>AUS</v>
      </c>
      <c r="L272" s="6">
        <f>VLOOKUP(Table1[[#This Row],[LastName]]&amp;"."&amp;Table1[[#This Row],[FirstName]],Fencers!C:H,3,FALSE)</f>
        <v>51</v>
      </c>
      <c r="M272" s="6">
        <v>0</v>
      </c>
      <c r="N272" s="5">
        <f>IF(Table1[[#This Row],[Rank]]="Cancelled",1,IF(Table1[[#This Row],[Rank]]&gt;32,0,IF(M272=0,VLOOKUP(C272,'Ranking Values'!A:C,2,FALSE),VLOOKUP(C272,'Ranking Values'!A:C,3,FALSE))))</f>
        <v>9</v>
      </c>
    </row>
    <row r="273" spans="1:14" x14ac:dyDescent="0.35">
      <c r="A273" s="5" t="s">
        <v>90</v>
      </c>
      <c r="B273" s="5" t="s">
        <v>91</v>
      </c>
      <c r="C273" s="5">
        <v>3</v>
      </c>
      <c r="D273" s="7">
        <v>42932</v>
      </c>
      <c r="E273" s="20" t="s">
        <v>479</v>
      </c>
      <c r="F273" s="5" t="s">
        <v>461</v>
      </c>
      <c r="G273" s="5" t="s">
        <v>314</v>
      </c>
      <c r="H273" s="8">
        <f>VLOOKUP(Table1[[#This Row],[LastName]]&amp;"."&amp;Table1[[#This Row],[FirstName]],Fencers!C:I,2,FALSE)</f>
        <v>25938</v>
      </c>
      <c r="I273" s="5" t="str">
        <f>VLOOKUP(Table1[[#This Row],[LastName]]&amp;"."&amp;Table1[[#This Row],[FirstName]],Fencers!C:I,7,FALSE)</f>
        <v>Mens</v>
      </c>
      <c r="J273" s="8" t="str">
        <f>VLOOKUP(Table1[[#This Row],[LastName]]&amp;"."&amp;Table1[[#This Row],[FirstName]],Fencers!C:H,5,FALSE)</f>
        <v>AHFC</v>
      </c>
      <c r="K273" s="8" t="str">
        <f>VLOOKUP(Table1[[#This Row],[LastName]]&amp;"."&amp;Table1[[#This Row],[FirstName]],Fencers!C:I,6,FALSE)</f>
        <v>AUS</v>
      </c>
      <c r="L273" s="6">
        <f>VLOOKUP(Table1[[#This Row],[LastName]]&amp;"."&amp;Table1[[#This Row],[FirstName]],Fencers!C:H,3,FALSE)</f>
        <v>47</v>
      </c>
      <c r="M273" s="6">
        <v>0</v>
      </c>
      <c r="N273" s="5">
        <f>IF(Table1[[#This Row],[Rank]]="Cancelled",1,IF(Table1[[#This Row],[Rank]]&gt;32,0,IF(M273=0,VLOOKUP(C273,'Ranking Values'!A:C,2,FALSE),VLOOKUP(C273,'Ranking Values'!A:C,3,FALSE))))</f>
        <v>8</v>
      </c>
    </row>
    <row r="274" spans="1:14" x14ac:dyDescent="0.35">
      <c r="A274" s="5" t="s">
        <v>100</v>
      </c>
      <c r="B274" s="5" t="s">
        <v>192</v>
      </c>
      <c r="C274" s="5">
        <v>3</v>
      </c>
      <c r="D274" s="7">
        <v>42932</v>
      </c>
      <c r="E274" s="20" t="s">
        <v>479</v>
      </c>
      <c r="F274" s="5" t="s">
        <v>461</v>
      </c>
      <c r="G274" s="5" t="s">
        <v>314</v>
      </c>
      <c r="H274" s="8">
        <f>VLOOKUP(Table1[[#This Row],[LastName]]&amp;"."&amp;Table1[[#This Row],[FirstName]],Fencers!C:I,2,FALSE)</f>
        <v>36770</v>
      </c>
      <c r="I274" s="5" t="str">
        <f>VLOOKUP(Table1[[#This Row],[LastName]]&amp;"."&amp;Table1[[#This Row],[FirstName]],Fencers!C:I,7,FALSE)</f>
        <v>Mens</v>
      </c>
      <c r="J274" s="8" t="str">
        <f>VLOOKUP(Table1[[#This Row],[LastName]]&amp;"."&amp;Table1[[#This Row],[FirstName]],Fencers!C:H,5,FALSE)</f>
        <v>CSFC</v>
      </c>
      <c r="K274" s="8" t="str">
        <f>VLOOKUP(Table1[[#This Row],[LastName]]&amp;"."&amp;Table1[[#This Row],[FirstName]],Fencers!C:I,6,FALSE)</f>
        <v>AUS</v>
      </c>
      <c r="L274" s="6">
        <f>VLOOKUP(Table1[[#This Row],[LastName]]&amp;"."&amp;Table1[[#This Row],[FirstName]],Fencers!C:H,3,FALSE)</f>
        <v>17</v>
      </c>
      <c r="M274" s="6">
        <v>0</v>
      </c>
      <c r="N274" s="5">
        <f>IF(Table1[[#This Row],[Rank]]="Cancelled",1,IF(Table1[[#This Row],[Rank]]&gt;32,0,IF(M274=0,VLOOKUP(C274,'Ranking Values'!A:C,2,FALSE),VLOOKUP(C274,'Ranking Values'!A:C,3,FALSE))))</f>
        <v>8</v>
      </c>
    </row>
    <row r="275" spans="1:14" x14ac:dyDescent="0.35">
      <c r="A275" s="5" t="s">
        <v>156</v>
      </c>
      <c r="B275" s="5" t="s">
        <v>70</v>
      </c>
      <c r="C275" s="5">
        <v>6</v>
      </c>
      <c r="D275" s="7">
        <v>42932</v>
      </c>
      <c r="E275" s="20" t="s">
        <v>479</v>
      </c>
      <c r="F275" s="5" t="s">
        <v>461</v>
      </c>
      <c r="G275" s="5" t="s">
        <v>314</v>
      </c>
      <c r="H275" s="8">
        <f>VLOOKUP(Table1[[#This Row],[LastName]]&amp;"."&amp;Table1[[#This Row],[FirstName]],Fencers!C:I,2,FALSE)</f>
        <v>34859</v>
      </c>
      <c r="I275" s="5" t="str">
        <f>VLOOKUP(Table1[[#This Row],[LastName]]&amp;"."&amp;Table1[[#This Row],[FirstName]],Fencers!C:I,7,FALSE)</f>
        <v>Mens</v>
      </c>
      <c r="J275" s="8" t="str">
        <f>VLOOKUP(Table1[[#This Row],[LastName]]&amp;"."&amp;Table1[[#This Row],[FirstName]],Fencers!C:H,5,FALSE)</f>
        <v>AUFC</v>
      </c>
      <c r="K275" s="8" t="str">
        <f>VLOOKUP(Table1[[#This Row],[LastName]]&amp;"."&amp;Table1[[#This Row],[FirstName]],Fencers!C:I,6,FALSE)</f>
        <v>AUS</v>
      </c>
      <c r="L275" s="6">
        <f>VLOOKUP(Table1[[#This Row],[LastName]]&amp;"."&amp;Table1[[#This Row],[FirstName]],Fencers!C:H,3,FALSE)</f>
        <v>22</v>
      </c>
      <c r="M275" s="6">
        <v>0</v>
      </c>
      <c r="N275" s="5">
        <f>IF(Table1[[#This Row],[Rank]]="Cancelled",1,IF(Table1[[#This Row],[Rank]]&gt;32,0,IF(M275=0,VLOOKUP(C275,'Ranking Values'!A:C,2,FALSE),VLOOKUP(C275,'Ranking Values'!A:C,3,FALSE))))</f>
        <v>5</v>
      </c>
    </row>
    <row r="276" spans="1:14" x14ac:dyDescent="0.35">
      <c r="A276" s="5" t="s">
        <v>36</v>
      </c>
      <c r="B276" s="5" t="s">
        <v>144</v>
      </c>
      <c r="C276" s="5">
        <v>7</v>
      </c>
      <c r="D276" s="7">
        <v>42932</v>
      </c>
      <c r="E276" s="20" t="s">
        <v>479</v>
      </c>
      <c r="F276" s="5" t="s">
        <v>461</v>
      </c>
      <c r="G276" s="5" t="s">
        <v>314</v>
      </c>
      <c r="H276" s="8">
        <f>VLOOKUP(Table1[[#This Row],[LastName]]&amp;"."&amp;Table1[[#This Row],[FirstName]],Fencers!C:I,2,FALSE)</f>
        <v>34837</v>
      </c>
      <c r="I276" s="5" t="str">
        <f>VLOOKUP(Table1[[#This Row],[LastName]]&amp;"."&amp;Table1[[#This Row],[FirstName]],Fencers!C:I,7,FALSE)</f>
        <v>Mens</v>
      </c>
      <c r="J276" s="8" t="str">
        <f>VLOOKUP(Table1[[#This Row],[LastName]]&amp;"."&amp;Table1[[#This Row],[FirstName]],Fencers!C:H,5,FALSE)</f>
        <v>AUFC</v>
      </c>
      <c r="K276" s="8" t="str">
        <f>VLOOKUP(Table1[[#This Row],[LastName]]&amp;"."&amp;Table1[[#This Row],[FirstName]],Fencers!C:I,6,FALSE)</f>
        <v>AUS</v>
      </c>
      <c r="L276" s="6">
        <f>VLOOKUP(Table1[[#This Row],[LastName]]&amp;"."&amp;Table1[[#This Row],[FirstName]],Fencers!C:H,3,FALSE)</f>
        <v>22</v>
      </c>
      <c r="M276" s="6">
        <v>0</v>
      </c>
      <c r="N276" s="5">
        <f>IF(Table1[[#This Row],[Rank]]="Cancelled",1,IF(Table1[[#This Row],[Rank]]&gt;32,0,IF(M276=0,VLOOKUP(C276,'Ranking Values'!A:C,2,FALSE),VLOOKUP(C276,'Ranking Values'!A:C,3,FALSE))))</f>
        <v>4</v>
      </c>
    </row>
    <row r="277" spans="1:14" x14ac:dyDescent="0.35">
      <c r="A277" s="5" t="s">
        <v>215</v>
      </c>
      <c r="B277" s="5" t="s">
        <v>15</v>
      </c>
      <c r="C277" s="5">
        <v>8</v>
      </c>
      <c r="D277" s="7">
        <v>42932</v>
      </c>
      <c r="E277" s="20" t="s">
        <v>479</v>
      </c>
      <c r="F277" s="5" t="s">
        <v>461</v>
      </c>
      <c r="G277" s="5" t="s">
        <v>314</v>
      </c>
      <c r="H277" s="8">
        <f>VLOOKUP(Table1[[#This Row],[LastName]]&amp;"."&amp;Table1[[#This Row],[FirstName]],Fencers!C:I,2,FALSE)</f>
        <v>37348</v>
      </c>
      <c r="I277" s="5" t="str">
        <f>VLOOKUP(Table1[[#This Row],[LastName]]&amp;"."&amp;Table1[[#This Row],[FirstName]],Fencers!C:I,7,FALSE)</f>
        <v>Mens</v>
      </c>
      <c r="J277" s="8" t="str">
        <f>VLOOKUP(Table1[[#This Row],[LastName]]&amp;"."&amp;Table1[[#This Row],[FirstName]],Fencers!C:H,5,FALSE)</f>
        <v>ASC</v>
      </c>
      <c r="K277" s="8" t="str">
        <f>VLOOKUP(Table1[[#This Row],[LastName]]&amp;"."&amp;Table1[[#This Row],[FirstName]],Fencers!C:I,6,FALSE)</f>
        <v>AUS</v>
      </c>
      <c r="L277" s="6">
        <f>VLOOKUP(Table1[[#This Row],[LastName]]&amp;"."&amp;Table1[[#This Row],[FirstName]],Fencers!C:H,3,FALSE)</f>
        <v>15</v>
      </c>
      <c r="M277" s="6">
        <v>0</v>
      </c>
      <c r="N277" s="5">
        <f>IF(Table1[[#This Row],[Rank]]="Cancelled",1,IF(Table1[[#This Row],[Rank]]&gt;32,0,IF(M277=0,VLOOKUP(C277,'Ranking Values'!A:C,2,FALSE),VLOOKUP(C277,'Ranking Values'!A:C,3,FALSE))))</f>
        <v>3</v>
      </c>
    </row>
    <row r="278" spans="1:14" x14ac:dyDescent="0.35">
      <c r="A278" s="5" t="s">
        <v>113</v>
      </c>
      <c r="B278" s="5" t="s">
        <v>114</v>
      </c>
      <c r="C278" s="5">
        <v>5</v>
      </c>
      <c r="D278" s="7">
        <v>42932</v>
      </c>
      <c r="E278" s="20" t="s">
        <v>479</v>
      </c>
      <c r="F278" s="5" t="s">
        <v>461</v>
      </c>
      <c r="G278" s="5" t="s">
        <v>314</v>
      </c>
      <c r="H278" s="8">
        <f>VLOOKUP(Table1[[#This Row],[LastName]]&amp;"."&amp;Table1[[#This Row],[FirstName]],Fencers!C:I,2,FALSE)</f>
        <v>28706</v>
      </c>
      <c r="I278" s="5" t="str">
        <f>VLOOKUP(Table1[[#This Row],[LastName]]&amp;"."&amp;Table1[[#This Row],[FirstName]],Fencers!C:I,7,FALSE)</f>
        <v>Womens</v>
      </c>
      <c r="J278" s="8" t="str">
        <f>VLOOKUP(Table1[[#This Row],[LastName]]&amp;"."&amp;Table1[[#This Row],[FirstName]],Fencers!C:H,5,FALSE)</f>
        <v>CSFC</v>
      </c>
      <c r="K278" s="8" t="str">
        <f>VLOOKUP(Table1[[#This Row],[LastName]]&amp;"."&amp;Table1[[#This Row],[FirstName]],Fencers!C:I,6,FALSE)</f>
        <v>AUS</v>
      </c>
      <c r="L278" s="6">
        <f>VLOOKUP(Table1[[#This Row],[LastName]]&amp;"."&amp;Table1[[#This Row],[FirstName]],Fencers!C:H,3,FALSE)</f>
        <v>39</v>
      </c>
      <c r="M278" s="6">
        <v>0</v>
      </c>
      <c r="N278" s="5">
        <f>IF(Table1[[#This Row],[Rank]]="Cancelled",1,IF(Table1[[#This Row],[Rank]]&gt;32,0,IF(M278=0,VLOOKUP(C278,'Ranking Values'!A:C,2,FALSE),VLOOKUP(C278,'Ranking Values'!A:C,3,FALSE))))</f>
        <v>6</v>
      </c>
    </row>
    <row r="279" spans="1:14" x14ac:dyDescent="0.35">
      <c r="A279" s="5" t="s">
        <v>13</v>
      </c>
      <c r="B279" s="5" t="s">
        <v>15</v>
      </c>
      <c r="C279" s="5">
        <v>1</v>
      </c>
      <c r="D279" s="7">
        <v>42932</v>
      </c>
      <c r="E279" s="20" t="s">
        <v>479</v>
      </c>
      <c r="F279" s="5" t="s">
        <v>461</v>
      </c>
      <c r="G279" s="5" t="s">
        <v>20</v>
      </c>
      <c r="H279" s="8">
        <f>VLOOKUP(Table1[[#This Row],[LastName]]&amp;"."&amp;Table1[[#This Row],[FirstName]],Fencers!C:I,2,FALSE)</f>
        <v>37883</v>
      </c>
      <c r="I279" s="5" t="str">
        <f>VLOOKUP(Table1[[#This Row],[LastName]]&amp;"."&amp;Table1[[#This Row],[FirstName]],Fencers!C:I,7,FALSE)</f>
        <v>Mens</v>
      </c>
      <c r="J279" s="8" t="str">
        <f>VLOOKUP(Table1[[#This Row],[LastName]]&amp;"."&amp;Table1[[#This Row],[FirstName]],Fencers!C:H,5,FALSE)</f>
        <v>ASC</v>
      </c>
      <c r="K279" s="8" t="str">
        <f>VLOOKUP(Table1[[#This Row],[LastName]]&amp;"."&amp;Table1[[#This Row],[FirstName]],Fencers!C:I,6,FALSE)</f>
        <v>AUS</v>
      </c>
      <c r="L279" s="6">
        <f>VLOOKUP(Table1[[#This Row],[LastName]]&amp;"."&amp;Table1[[#This Row],[FirstName]],Fencers!C:H,3,FALSE)</f>
        <v>14</v>
      </c>
      <c r="M279" s="5">
        <v>0</v>
      </c>
      <c r="N279" s="5">
        <f>IF(Table1[[#This Row],[Rank]]="Cancelled",1,IF(Table1[[#This Row],[Rank]]&gt;32,0,IF(M279=0,VLOOKUP(C279,'Ranking Values'!A:C,2,FALSE),VLOOKUP(C279,'Ranking Values'!A:C,3,FALSE))))</f>
        <v>10</v>
      </c>
    </row>
    <row r="280" spans="1:14" x14ac:dyDescent="0.35">
      <c r="A280" s="5" t="s">
        <v>36</v>
      </c>
      <c r="B280" s="5" t="s">
        <v>144</v>
      </c>
      <c r="C280" s="5">
        <v>2</v>
      </c>
      <c r="D280" s="7">
        <v>42932</v>
      </c>
      <c r="E280" s="20" t="s">
        <v>479</v>
      </c>
      <c r="F280" s="5" t="s">
        <v>461</v>
      </c>
      <c r="G280" s="5" t="s">
        <v>20</v>
      </c>
      <c r="H280" s="8">
        <f>VLOOKUP(Table1[[#This Row],[LastName]]&amp;"."&amp;Table1[[#This Row],[FirstName]],Fencers!C:I,2,FALSE)</f>
        <v>34837</v>
      </c>
      <c r="I280" s="5" t="str">
        <f>VLOOKUP(Table1[[#This Row],[LastName]]&amp;"."&amp;Table1[[#This Row],[FirstName]],Fencers!C:I,7,FALSE)</f>
        <v>Mens</v>
      </c>
      <c r="J280" s="8" t="str">
        <f>VLOOKUP(Table1[[#This Row],[LastName]]&amp;"."&amp;Table1[[#This Row],[FirstName]],Fencers!C:H,5,FALSE)</f>
        <v>AUFC</v>
      </c>
      <c r="K280" s="8" t="str">
        <f>VLOOKUP(Table1[[#This Row],[LastName]]&amp;"."&amp;Table1[[#This Row],[FirstName]],Fencers!C:I,6,FALSE)</f>
        <v>AUS</v>
      </c>
      <c r="L280" s="6">
        <f>VLOOKUP(Table1[[#This Row],[LastName]]&amp;"."&amp;Table1[[#This Row],[FirstName]],Fencers!C:H,3,FALSE)</f>
        <v>22</v>
      </c>
      <c r="M280" s="5">
        <v>0</v>
      </c>
      <c r="N280" s="5">
        <f>IF(Table1[[#This Row],[Rank]]="Cancelled",1,IF(Table1[[#This Row],[Rank]]&gt;32,0,IF(M280=0,VLOOKUP(C280,'Ranking Values'!A:C,2,FALSE),VLOOKUP(C280,'Ranking Values'!A:C,3,FALSE))))</f>
        <v>9</v>
      </c>
    </row>
    <row r="281" spans="1:14" x14ac:dyDescent="0.35">
      <c r="A281" s="5" t="s">
        <v>21</v>
      </c>
      <c r="B281" s="5" t="s">
        <v>22</v>
      </c>
      <c r="C281" s="5">
        <v>3</v>
      </c>
      <c r="D281" s="7">
        <v>42932</v>
      </c>
      <c r="E281" s="20" t="s">
        <v>479</v>
      </c>
      <c r="F281" s="5" t="s">
        <v>461</v>
      </c>
      <c r="G281" s="5" t="s">
        <v>20</v>
      </c>
      <c r="H281" s="8">
        <f>VLOOKUP(Table1[[#This Row],[LastName]]&amp;"."&amp;Table1[[#This Row],[FirstName]],Fencers!C:I,2,FALSE)</f>
        <v>23206</v>
      </c>
      <c r="I281" s="5" t="str">
        <f>VLOOKUP(Table1[[#This Row],[LastName]]&amp;"."&amp;Table1[[#This Row],[FirstName]],Fencers!C:I,7,FALSE)</f>
        <v>Mens</v>
      </c>
      <c r="J281" s="8" t="str">
        <f>VLOOKUP(Table1[[#This Row],[LastName]]&amp;"."&amp;Table1[[#This Row],[FirstName]],Fencers!C:H,5,FALSE)</f>
        <v>AUFC</v>
      </c>
      <c r="K281" s="8" t="str">
        <f>VLOOKUP(Table1[[#This Row],[LastName]]&amp;"."&amp;Table1[[#This Row],[FirstName]],Fencers!C:I,6,FALSE)</f>
        <v>AUS</v>
      </c>
      <c r="L281" s="6">
        <f>VLOOKUP(Table1[[#This Row],[LastName]]&amp;"."&amp;Table1[[#This Row],[FirstName]],Fencers!C:H,3,FALSE)</f>
        <v>54</v>
      </c>
      <c r="M281" s="5">
        <v>0</v>
      </c>
      <c r="N281" s="5">
        <f>IF(Table1[[#This Row],[Rank]]="Cancelled",1,IF(Table1[[#This Row],[Rank]]&gt;32,0,IF(M281=0,VLOOKUP(C281,'Ranking Values'!A:C,2,FALSE),VLOOKUP(C281,'Ranking Values'!A:C,3,FALSE))))</f>
        <v>8</v>
      </c>
    </row>
    <row r="282" spans="1:14" x14ac:dyDescent="0.35">
      <c r="A282" s="5" t="s">
        <v>35</v>
      </c>
      <c r="B282" s="5" t="s">
        <v>120</v>
      </c>
      <c r="C282" s="5">
        <v>5</v>
      </c>
      <c r="D282" s="7">
        <v>42932</v>
      </c>
      <c r="E282" s="20" t="s">
        <v>479</v>
      </c>
      <c r="F282" s="5" t="s">
        <v>461</v>
      </c>
      <c r="G282" s="5" t="s">
        <v>20</v>
      </c>
      <c r="H282" s="8">
        <f>VLOOKUP(Table1[[#This Row],[LastName]]&amp;"."&amp;Table1[[#This Row],[FirstName]],Fencers!C:I,2,FALSE)</f>
        <v>29514</v>
      </c>
      <c r="I282" s="5" t="str">
        <f>VLOOKUP(Table1[[#This Row],[LastName]]&amp;"."&amp;Table1[[#This Row],[FirstName]],Fencers!C:I,7,FALSE)</f>
        <v>Mens</v>
      </c>
      <c r="J282" s="8" t="str">
        <f>VLOOKUP(Table1[[#This Row],[LastName]]&amp;"."&amp;Table1[[#This Row],[FirstName]],Fencers!C:H,5,FALSE)</f>
        <v>CSFC</v>
      </c>
      <c r="K282" s="8" t="str">
        <f>VLOOKUP(Table1[[#This Row],[LastName]]&amp;"."&amp;Table1[[#This Row],[FirstName]],Fencers!C:I,6,FALSE)</f>
        <v>AUS</v>
      </c>
      <c r="L282" s="6">
        <f>VLOOKUP(Table1[[#This Row],[LastName]]&amp;"."&amp;Table1[[#This Row],[FirstName]],Fencers!C:H,3,FALSE)</f>
        <v>37</v>
      </c>
      <c r="M282" s="6">
        <v>0</v>
      </c>
      <c r="N282" s="5">
        <f>IF(Table1[[#This Row],[Rank]]="Cancelled",1,IF(Table1[[#This Row],[Rank]]&gt;32,0,IF(M282=0,VLOOKUP(C282,'Ranking Values'!A:C,2,FALSE),VLOOKUP(C282,'Ranking Values'!A:C,3,FALSE))))</f>
        <v>6</v>
      </c>
    </row>
    <row r="283" spans="1:14" x14ac:dyDescent="0.35">
      <c r="A283" s="5" t="s">
        <v>31</v>
      </c>
      <c r="B283" s="5" t="s">
        <v>32</v>
      </c>
      <c r="C283" s="5">
        <v>6</v>
      </c>
      <c r="D283" s="7">
        <v>42932</v>
      </c>
      <c r="E283" s="20" t="s">
        <v>479</v>
      </c>
      <c r="F283" s="5" t="s">
        <v>461</v>
      </c>
      <c r="G283" s="5" t="s">
        <v>20</v>
      </c>
      <c r="H283" s="8">
        <f>VLOOKUP(Table1[[#This Row],[LastName]]&amp;"."&amp;Table1[[#This Row],[FirstName]],Fencers!C:I,2,FALSE)</f>
        <v>37603</v>
      </c>
      <c r="I283" s="5" t="str">
        <f>VLOOKUP(Table1[[#This Row],[LastName]]&amp;"."&amp;Table1[[#This Row],[FirstName]],Fencers!C:I,7,FALSE)</f>
        <v>Mens</v>
      </c>
      <c r="J283" s="8" t="str">
        <f>VLOOKUP(Table1[[#This Row],[LastName]]&amp;"."&amp;Table1[[#This Row],[FirstName]],Fencers!C:H,5,FALSE)</f>
        <v>ASC</v>
      </c>
      <c r="K283" s="8" t="str">
        <f>VLOOKUP(Table1[[#This Row],[LastName]]&amp;"."&amp;Table1[[#This Row],[FirstName]],Fencers!C:I,6,FALSE)</f>
        <v>AUS</v>
      </c>
      <c r="L283" s="6">
        <f>VLOOKUP(Table1[[#This Row],[LastName]]&amp;"."&amp;Table1[[#This Row],[FirstName]],Fencers!C:H,3,FALSE)</f>
        <v>15</v>
      </c>
      <c r="M283" s="5">
        <v>0</v>
      </c>
      <c r="N283" s="5">
        <f>IF(Table1[[#This Row],[Rank]]="Cancelled",1,IF(Table1[[#This Row],[Rank]]&gt;32,0,IF(M283=0,VLOOKUP(C283,'Ranking Values'!A:C,2,FALSE),VLOOKUP(C283,'Ranking Values'!A:C,3,FALSE))))</f>
        <v>5</v>
      </c>
    </row>
    <row r="284" spans="1:14" x14ac:dyDescent="0.35">
      <c r="A284" s="5" t="s">
        <v>29</v>
      </c>
      <c r="B284" s="5" t="s">
        <v>144</v>
      </c>
      <c r="C284" s="5">
        <v>7</v>
      </c>
      <c r="D284" s="7">
        <v>42932</v>
      </c>
      <c r="E284" s="20" t="s">
        <v>479</v>
      </c>
      <c r="F284" s="5" t="s">
        <v>461</v>
      </c>
      <c r="G284" s="5" t="s">
        <v>20</v>
      </c>
      <c r="H284" s="8">
        <f>VLOOKUP(Table1[[#This Row],[LastName]]&amp;"."&amp;Table1[[#This Row],[FirstName]],Fencers!C:I,2,FALSE)</f>
        <v>37528</v>
      </c>
      <c r="I284" s="5" t="str">
        <f>VLOOKUP(Table1[[#This Row],[LastName]]&amp;"."&amp;Table1[[#This Row],[FirstName]],Fencers!C:I,7,FALSE)</f>
        <v>Mens</v>
      </c>
      <c r="J284" s="8" t="str">
        <f>VLOOKUP(Table1[[#This Row],[LastName]]&amp;"."&amp;Table1[[#This Row],[FirstName]],Fencers!C:H,5,FALSE)</f>
        <v>ASC</v>
      </c>
      <c r="K284" s="8" t="str">
        <f>VLOOKUP(Table1[[#This Row],[LastName]]&amp;"."&amp;Table1[[#This Row],[FirstName]],Fencers!C:I,6,FALSE)</f>
        <v>AUS</v>
      </c>
      <c r="L284" s="6">
        <f>VLOOKUP(Table1[[#This Row],[LastName]]&amp;"."&amp;Table1[[#This Row],[FirstName]],Fencers!C:H,3,FALSE)</f>
        <v>15</v>
      </c>
      <c r="M284" s="5">
        <v>0</v>
      </c>
      <c r="N284" s="5">
        <f>IF(Table1[[#This Row],[Rank]]="Cancelled",1,IF(Table1[[#This Row],[Rank]]&gt;32,0,IF(M284=0,VLOOKUP(C284,'Ranking Values'!A:C,2,FALSE),VLOOKUP(C284,'Ranking Values'!A:C,3,FALSE))))</f>
        <v>4</v>
      </c>
    </row>
    <row r="285" spans="1:14" x14ac:dyDescent="0.35">
      <c r="A285" s="5" t="s">
        <v>27</v>
      </c>
      <c r="B285" s="5" t="s">
        <v>28</v>
      </c>
      <c r="C285" s="5">
        <v>3</v>
      </c>
      <c r="D285" s="7">
        <v>42932</v>
      </c>
      <c r="E285" s="20" t="s">
        <v>479</v>
      </c>
      <c r="F285" s="5" t="s">
        <v>461</v>
      </c>
      <c r="G285" s="5" t="s">
        <v>20</v>
      </c>
      <c r="H285" s="8">
        <f>VLOOKUP(Table1[[#This Row],[LastName]]&amp;"."&amp;Table1[[#This Row],[FirstName]],Fencers!C:I,2,FALSE)</f>
        <v>34621</v>
      </c>
      <c r="I285" s="5" t="str">
        <f>VLOOKUP(Table1[[#This Row],[LastName]]&amp;"."&amp;Table1[[#This Row],[FirstName]],Fencers!C:I,7,FALSE)</f>
        <v>Womens</v>
      </c>
      <c r="J285" s="8" t="str">
        <f>VLOOKUP(Table1[[#This Row],[LastName]]&amp;"."&amp;Table1[[#This Row],[FirstName]],Fencers!C:H,5,FALSE)</f>
        <v>CSFC</v>
      </c>
      <c r="K285" s="8" t="str">
        <f>VLOOKUP(Table1[[#This Row],[LastName]]&amp;"."&amp;Table1[[#This Row],[FirstName]],Fencers!C:I,6,FALSE)</f>
        <v>AUS</v>
      </c>
      <c r="L285" s="6">
        <f>VLOOKUP(Table1[[#This Row],[LastName]]&amp;"."&amp;Table1[[#This Row],[FirstName]],Fencers!C:H,3,FALSE)</f>
        <v>23</v>
      </c>
      <c r="M285" s="6">
        <v>0</v>
      </c>
      <c r="N285" s="5">
        <f>IF(Table1[[#This Row],[Rank]]="Cancelled",1,IF(Table1[[#This Row],[Rank]]&gt;32,0,IF(M285=0,VLOOKUP(C285,'Ranking Values'!A:C,2,FALSE),VLOOKUP(C285,'Ranking Values'!A:C,3,FALSE))))</f>
        <v>8</v>
      </c>
    </row>
    <row r="286" spans="1:14" x14ac:dyDescent="0.35">
      <c r="A286" s="5" t="s">
        <v>100</v>
      </c>
      <c r="B286" s="5" t="s">
        <v>101</v>
      </c>
      <c r="C286" s="5">
        <v>1</v>
      </c>
      <c r="D286" s="7">
        <v>42932</v>
      </c>
      <c r="E286" s="20" t="s">
        <v>479</v>
      </c>
      <c r="F286" s="5" t="s">
        <v>318</v>
      </c>
      <c r="G286" s="5" t="s">
        <v>19</v>
      </c>
      <c r="H286" s="8">
        <f>VLOOKUP(Table1[[#This Row],[LastName]]&amp;"."&amp;Table1[[#This Row],[FirstName]],Fencers!C:I,2,FALSE)</f>
        <v>26818</v>
      </c>
      <c r="I286" s="5" t="str">
        <f>VLOOKUP(Table1[[#This Row],[LastName]]&amp;"."&amp;Table1[[#This Row],[FirstName]],Fencers!C:I,7,FALSE)</f>
        <v>Mens</v>
      </c>
      <c r="J286" s="8" t="str">
        <f>VLOOKUP(Table1[[#This Row],[LastName]]&amp;"."&amp;Table1[[#This Row],[FirstName]],Fencers!C:H,5,FALSE)</f>
        <v>CSFC</v>
      </c>
      <c r="K286" s="8" t="str">
        <f>VLOOKUP(Table1[[#This Row],[LastName]]&amp;"."&amp;Table1[[#This Row],[FirstName]],Fencers!C:I,6,FALSE)</f>
        <v>AUS</v>
      </c>
      <c r="L286" s="6">
        <f>VLOOKUP(Table1[[#This Row],[LastName]]&amp;"."&amp;Table1[[#This Row],[FirstName]],Fencers!C:H,3,FALSE)</f>
        <v>44</v>
      </c>
      <c r="M286" s="6">
        <v>0</v>
      </c>
      <c r="N286" s="5">
        <f>IF(Table1[[#This Row],[Rank]]="Cancelled",1,IF(Table1[[#This Row],[Rank]]&gt;32,0,IF(M286=0,VLOOKUP(C286,'Ranking Values'!A:C,2,FALSE),VLOOKUP(C286,'Ranking Values'!A:C,3,FALSE))))</f>
        <v>10</v>
      </c>
    </row>
    <row r="287" spans="1:14" x14ac:dyDescent="0.35">
      <c r="A287" s="5" t="s">
        <v>107</v>
      </c>
      <c r="B287" s="5" t="s">
        <v>108</v>
      </c>
      <c r="C287" s="5">
        <v>2</v>
      </c>
      <c r="D287" s="7">
        <v>42932</v>
      </c>
      <c r="E287" s="20" t="s">
        <v>479</v>
      </c>
      <c r="F287" s="5" t="s">
        <v>318</v>
      </c>
      <c r="G287" s="5" t="s">
        <v>19</v>
      </c>
      <c r="H287" s="8">
        <f>VLOOKUP(Table1[[#This Row],[LastName]]&amp;"."&amp;Table1[[#This Row],[FirstName]],Fencers!C:I,2,FALSE)</f>
        <v>28067</v>
      </c>
      <c r="I287" s="5" t="str">
        <f>VLOOKUP(Table1[[#This Row],[LastName]]&amp;"."&amp;Table1[[#This Row],[FirstName]],Fencers!C:I,7,FALSE)</f>
        <v>Mens</v>
      </c>
      <c r="J287" s="8" t="str">
        <f>VLOOKUP(Table1[[#This Row],[LastName]]&amp;"."&amp;Table1[[#This Row],[FirstName]],Fencers!C:H,5,FALSE)</f>
        <v>AHFC</v>
      </c>
      <c r="K287" s="8" t="str">
        <f>VLOOKUP(Table1[[#This Row],[LastName]]&amp;"."&amp;Table1[[#This Row],[FirstName]],Fencers!C:I,6,FALSE)</f>
        <v>AUS</v>
      </c>
      <c r="L287" s="6">
        <f>VLOOKUP(Table1[[#This Row],[LastName]]&amp;"."&amp;Table1[[#This Row],[FirstName]],Fencers!C:H,3,FALSE)</f>
        <v>41</v>
      </c>
      <c r="M287" s="5">
        <v>0</v>
      </c>
      <c r="N287" s="5">
        <f>IF(Table1[[#This Row],[Rank]]="Cancelled",1,IF(Table1[[#This Row],[Rank]]&gt;32,0,IF(M287=0,VLOOKUP(C287,'Ranking Values'!A:C,2,FALSE),VLOOKUP(C287,'Ranking Values'!A:C,3,FALSE))))</f>
        <v>9</v>
      </c>
    </row>
    <row r="288" spans="1:14" x14ac:dyDescent="0.35">
      <c r="A288" s="5" t="s">
        <v>48</v>
      </c>
      <c r="B288" s="5" t="s">
        <v>49</v>
      </c>
      <c r="C288" s="5">
        <v>3</v>
      </c>
      <c r="D288" s="7">
        <v>42932</v>
      </c>
      <c r="E288" s="20" t="s">
        <v>479</v>
      </c>
      <c r="F288" s="5" t="s">
        <v>318</v>
      </c>
      <c r="G288" s="5" t="s">
        <v>19</v>
      </c>
      <c r="H288" s="8">
        <f>VLOOKUP(Table1[[#This Row],[LastName]]&amp;"."&amp;Table1[[#This Row],[FirstName]],Fencers!C:I,2,FALSE)</f>
        <v>19555</v>
      </c>
      <c r="I288" s="5" t="str">
        <f>VLOOKUP(Table1[[#This Row],[LastName]]&amp;"."&amp;Table1[[#This Row],[FirstName]],Fencers!C:I,7,FALSE)</f>
        <v>Mens</v>
      </c>
      <c r="J288" s="8" t="str">
        <f>VLOOKUP(Table1[[#This Row],[LastName]]&amp;"."&amp;Table1[[#This Row],[FirstName]],Fencers!C:H,5,FALSE)</f>
        <v>ASC</v>
      </c>
      <c r="K288" s="8" t="str">
        <f>VLOOKUP(Table1[[#This Row],[LastName]]&amp;"."&amp;Table1[[#This Row],[FirstName]],Fencers!C:I,6,FALSE)</f>
        <v>AUS</v>
      </c>
      <c r="L288" s="6">
        <f>VLOOKUP(Table1[[#This Row],[LastName]]&amp;"."&amp;Table1[[#This Row],[FirstName]],Fencers!C:H,3,FALSE)</f>
        <v>64</v>
      </c>
      <c r="M288" s="5">
        <v>0</v>
      </c>
      <c r="N288" s="5">
        <f>IF(Table1[[#This Row],[Rank]]="Cancelled",1,IF(Table1[[#This Row],[Rank]]&gt;32,0,IF(M288=0,VLOOKUP(C288,'Ranking Values'!A:C,2,FALSE),VLOOKUP(C288,'Ranking Values'!A:C,3,FALSE))))</f>
        <v>8</v>
      </c>
    </row>
    <row r="289" spans="1:14" x14ac:dyDescent="0.35">
      <c r="A289" s="5" t="s">
        <v>95</v>
      </c>
      <c r="B289" s="5" t="s">
        <v>96</v>
      </c>
      <c r="C289" s="5">
        <v>3</v>
      </c>
      <c r="D289" s="7">
        <v>42932</v>
      </c>
      <c r="E289" s="20" t="s">
        <v>479</v>
      </c>
      <c r="F289" s="5" t="s">
        <v>318</v>
      </c>
      <c r="G289" s="5" t="s">
        <v>19</v>
      </c>
      <c r="H289" s="8">
        <f>VLOOKUP(Table1[[#This Row],[LastName]]&amp;"."&amp;Table1[[#This Row],[FirstName]],Fencers!C:I,2,FALSE)</f>
        <v>26410</v>
      </c>
      <c r="I289" s="5" t="str">
        <f>VLOOKUP(Table1[[#This Row],[LastName]]&amp;"."&amp;Table1[[#This Row],[FirstName]],Fencers!C:I,7,FALSE)</f>
        <v>Mens</v>
      </c>
      <c r="J289" s="8" t="str">
        <f>VLOOKUP(Table1[[#This Row],[LastName]]&amp;"."&amp;Table1[[#This Row],[FirstName]],Fencers!C:H,5,FALSE)</f>
        <v>ASC</v>
      </c>
      <c r="K289" s="8" t="str">
        <f>VLOOKUP(Table1[[#This Row],[LastName]]&amp;"."&amp;Table1[[#This Row],[FirstName]],Fencers!C:I,6,FALSE)</f>
        <v>AUS</v>
      </c>
      <c r="L289" s="6">
        <f>VLOOKUP(Table1[[#This Row],[LastName]]&amp;"."&amp;Table1[[#This Row],[FirstName]],Fencers!C:H,3,FALSE)</f>
        <v>45</v>
      </c>
      <c r="M289" s="5">
        <v>0</v>
      </c>
      <c r="N289" s="5">
        <f>IF(Table1[[#This Row],[Rank]]="Cancelled",1,IF(Table1[[#This Row],[Rank]]&gt;32,0,IF(M289=0,VLOOKUP(C289,'Ranking Values'!A:C,2,FALSE),VLOOKUP(C289,'Ranking Values'!A:C,3,FALSE))))</f>
        <v>8</v>
      </c>
    </row>
    <row r="290" spans="1:14" x14ac:dyDescent="0.35">
      <c r="A290" s="5" t="s">
        <v>77</v>
      </c>
      <c r="B290" s="5" t="s">
        <v>78</v>
      </c>
      <c r="C290" s="5">
        <v>5</v>
      </c>
      <c r="D290" s="7">
        <v>42932</v>
      </c>
      <c r="E290" s="20" t="s">
        <v>479</v>
      </c>
      <c r="F290" s="5" t="s">
        <v>318</v>
      </c>
      <c r="G290" s="5" t="s">
        <v>19</v>
      </c>
      <c r="H290" s="8">
        <f>VLOOKUP(Table1[[#This Row],[LastName]]&amp;"."&amp;Table1[[#This Row],[FirstName]],Fencers!C:I,2,FALSE)</f>
        <v>25155</v>
      </c>
      <c r="I290" s="5" t="str">
        <f>VLOOKUP(Table1[[#This Row],[LastName]]&amp;"."&amp;Table1[[#This Row],[FirstName]],Fencers!C:I,7,FALSE)</f>
        <v>Mens</v>
      </c>
      <c r="J290" s="8" t="str">
        <f>VLOOKUP(Table1[[#This Row],[LastName]]&amp;"."&amp;Table1[[#This Row],[FirstName]],Fencers!C:H,5,FALSE)</f>
        <v>ASC</v>
      </c>
      <c r="K290" s="8" t="str">
        <f>VLOOKUP(Table1[[#This Row],[LastName]]&amp;"."&amp;Table1[[#This Row],[FirstName]],Fencers!C:I,6,FALSE)</f>
        <v>AUS</v>
      </c>
      <c r="L290" s="6">
        <f>VLOOKUP(Table1[[#This Row],[LastName]]&amp;"."&amp;Table1[[#This Row],[FirstName]],Fencers!C:H,3,FALSE)</f>
        <v>49</v>
      </c>
      <c r="M290" s="5">
        <v>0</v>
      </c>
      <c r="N290" s="5">
        <f>IF(Table1[[#This Row],[Rank]]="Cancelled",1,IF(Table1[[#This Row],[Rank]]&gt;32,0,IF(M290=0,VLOOKUP(C290,'Ranking Values'!A:C,2,FALSE),VLOOKUP(C290,'Ranking Values'!A:C,3,FALSE))))</f>
        <v>6</v>
      </c>
    </row>
    <row r="291" spans="1:14" x14ac:dyDescent="0.35">
      <c r="A291" s="5" t="s">
        <v>100</v>
      </c>
      <c r="B291" s="5" t="s">
        <v>102</v>
      </c>
      <c r="C291" s="5">
        <v>1</v>
      </c>
      <c r="D291" s="7">
        <v>42932</v>
      </c>
      <c r="E291" s="20" t="s">
        <v>479</v>
      </c>
      <c r="F291" s="5" t="s">
        <v>318</v>
      </c>
      <c r="G291" s="5" t="s">
        <v>19</v>
      </c>
      <c r="H291" s="8">
        <f>VLOOKUP(Table1[[#This Row],[LastName]]&amp;"."&amp;Table1[[#This Row],[FirstName]],Fencers!C:I,2,FALSE)</f>
        <v>27640</v>
      </c>
      <c r="I291" s="5" t="str">
        <f>VLOOKUP(Table1[[#This Row],[LastName]]&amp;"."&amp;Table1[[#This Row],[FirstName]],Fencers!C:I,7,FALSE)</f>
        <v>Womens</v>
      </c>
      <c r="J291" s="8" t="str">
        <f>VLOOKUP(Table1[[#This Row],[LastName]]&amp;"."&amp;Table1[[#This Row],[FirstName]],Fencers!C:H,5,FALSE)</f>
        <v>CSFC</v>
      </c>
      <c r="K291" s="8" t="str">
        <f>VLOOKUP(Table1[[#This Row],[LastName]]&amp;"."&amp;Table1[[#This Row],[FirstName]],Fencers!C:I,6,FALSE)</f>
        <v>AUS</v>
      </c>
      <c r="L291" s="6">
        <f>VLOOKUP(Table1[[#This Row],[LastName]]&amp;"."&amp;Table1[[#This Row],[FirstName]],Fencers!C:H,3,FALSE)</f>
        <v>42</v>
      </c>
      <c r="M291" s="5">
        <v>0</v>
      </c>
      <c r="N291" s="5">
        <f>IF(Table1[[#This Row],[Rank]]="Cancelled",1,IF(Table1[[#This Row],[Rank]]&gt;32,0,IF(M291=0,VLOOKUP(C291,'Ranking Values'!A:C,2,FALSE),VLOOKUP(C291,'Ranking Values'!A:C,3,FALSE))))</f>
        <v>10</v>
      </c>
    </row>
    <row r="292" spans="1:14" x14ac:dyDescent="0.35">
      <c r="A292" s="5" t="s">
        <v>50</v>
      </c>
      <c r="B292" s="5" t="s">
        <v>51</v>
      </c>
      <c r="C292" s="5">
        <v>2</v>
      </c>
      <c r="D292" s="7">
        <v>42932</v>
      </c>
      <c r="E292" s="20" t="s">
        <v>479</v>
      </c>
      <c r="F292" s="5" t="s">
        <v>318</v>
      </c>
      <c r="G292" s="5" t="s">
        <v>19</v>
      </c>
      <c r="H292" s="8">
        <f>VLOOKUP(Table1[[#This Row],[LastName]]&amp;"."&amp;Table1[[#This Row],[FirstName]],Fencers!C:I,2,FALSE)</f>
        <v>21317</v>
      </c>
      <c r="I292" s="5" t="str">
        <f>VLOOKUP(Table1[[#This Row],[LastName]]&amp;"."&amp;Table1[[#This Row],[FirstName]],Fencers!C:I,7,FALSE)</f>
        <v>Womens</v>
      </c>
      <c r="J292" s="8" t="str">
        <f>VLOOKUP(Table1[[#This Row],[LastName]]&amp;"."&amp;Table1[[#This Row],[FirstName]],Fencers!C:H,5,FALSE)</f>
        <v>ASC</v>
      </c>
      <c r="K292" s="8" t="str">
        <f>VLOOKUP(Table1[[#This Row],[LastName]]&amp;"."&amp;Table1[[#This Row],[FirstName]],Fencers!C:I,6,FALSE)</f>
        <v>AUS</v>
      </c>
      <c r="L292" s="6">
        <f>VLOOKUP(Table1[[#This Row],[LastName]]&amp;"."&amp;Table1[[#This Row],[FirstName]],Fencers!C:H,3,FALSE)</f>
        <v>59</v>
      </c>
      <c r="M292" s="5">
        <v>0</v>
      </c>
      <c r="N292" s="5">
        <f>IF(Table1[[#This Row],[Rank]]="Cancelled",1,IF(Table1[[#This Row],[Rank]]&gt;32,0,IF(M292=0,VLOOKUP(C292,'Ranking Values'!A:C,2,FALSE),VLOOKUP(C292,'Ranking Values'!A:C,3,FALSE))))</f>
        <v>9</v>
      </c>
    </row>
    <row r="293" spans="1:14" x14ac:dyDescent="0.35">
      <c r="A293" s="5" t="s">
        <v>226</v>
      </c>
      <c r="B293" s="5" t="s">
        <v>227</v>
      </c>
      <c r="C293" s="5">
        <v>1</v>
      </c>
      <c r="D293" s="7">
        <v>42953</v>
      </c>
      <c r="E293" s="20" t="s">
        <v>479</v>
      </c>
      <c r="F293" s="5" t="s">
        <v>463</v>
      </c>
      <c r="G293" s="5" t="s">
        <v>19</v>
      </c>
      <c r="H293" s="8">
        <f>VLOOKUP(Table1[[#This Row],[LastName]]&amp;"."&amp;Table1[[#This Row],[FirstName]],Fencers!C:I,2,FALSE)</f>
        <v>37556</v>
      </c>
      <c r="I293" s="5" t="str">
        <f>VLOOKUP(Table1[[#This Row],[LastName]]&amp;"."&amp;Table1[[#This Row],[FirstName]],Fencers!C:I,7,FALSE)</f>
        <v>Mens</v>
      </c>
      <c r="J293" s="8" t="str">
        <f>VLOOKUP(Table1[[#This Row],[LastName]]&amp;"."&amp;Table1[[#This Row],[FirstName]],Fencers!C:H,5,FALSE)</f>
        <v>ASC</v>
      </c>
      <c r="K293" s="8" t="str">
        <f>VLOOKUP(Table1[[#This Row],[LastName]]&amp;"."&amp;Table1[[#This Row],[FirstName]],Fencers!C:I,6,FALSE)</f>
        <v>AUS</v>
      </c>
      <c r="L293" s="6">
        <f>VLOOKUP(Table1[[#This Row],[LastName]]&amp;"."&amp;Table1[[#This Row],[FirstName]],Fencers!C:H,3,FALSE)</f>
        <v>15</v>
      </c>
      <c r="M293" s="5">
        <v>0</v>
      </c>
      <c r="N293" s="5">
        <f>IF(Table1[[#This Row],[Rank]]="Cancelled",1,IF(Table1[[#This Row],[Rank]]&gt;32,0,IF(M293=0,VLOOKUP(C293,'Ranking Values'!A:C,2,FALSE),VLOOKUP(C293,'Ranking Values'!A:C,3,FALSE))))</f>
        <v>10</v>
      </c>
    </row>
    <row r="294" spans="1:14" x14ac:dyDescent="0.35">
      <c r="A294" s="5" t="s">
        <v>188</v>
      </c>
      <c r="B294" s="5" t="s">
        <v>189</v>
      </c>
      <c r="C294" s="5">
        <v>2</v>
      </c>
      <c r="D294" s="7">
        <v>42953</v>
      </c>
      <c r="E294" s="20" t="s">
        <v>479</v>
      </c>
      <c r="F294" s="5" t="s">
        <v>463</v>
      </c>
      <c r="G294" s="5" t="s">
        <v>19</v>
      </c>
      <c r="H294" s="8">
        <f>VLOOKUP(Table1[[#This Row],[LastName]]&amp;"."&amp;Table1[[#This Row],[FirstName]],Fencers!C:I,2,FALSE)</f>
        <v>36639</v>
      </c>
      <c r="I294" s="5" t="str">
        <f>VLOOKUP(Table1[[#This Row],[LastName]]&amp;"."&amp;Table1[[#This Row],[FirstName]],Fencers!C:I,7,FALSE)</f>
        <v>Mens</v>
      </c>
      <c r="J294" s="8" t="str">
        <f>VLOOKUP(Table1[[#This Row],[LastName]]&amp;"."&amp;Table1[[#This Row],[FirstName]],Fencers!C:H,5,FALSE)</f>
        <v>ASC</v>
      </c>
      <c r="K294" s="8" t="str">
        <f>VLOOKUP(Table1[[#This Row],[LastName]]&amp;"."&amp;Table1[[#This Row],[FirstName]],Fencers!C:I,6,FALSE)</f>
        <v>AUS</v>
      </c>
      <c r="L294" s="6">
        <f>VLOOKUP(Table1[[#This Row],[LastName]]&amp;"."&amp;Table1[[#This Row],[FirstName]],Fencers!C:H,3,FALSE)</f>
        <v>17</v>
      </c>
      <c r="M294" s="5">
        <v>0</v>
      </c>
      <c r="N294" s="5">
        <f>IF(Table1[[#This Row],[Rank]]="Cancelled",1,IF(Table1[[#This Row],[Rank]]&gt;32,0,IF(M294=0,VLOOKUP(C294,'Ranking Values'!A:C,2,FALSE),VLOOKUP(C294,'Ranking Values'!A:C,3,FALSE))))</f>
        <v>9</v>
      </c>
    </row>
    <row r="295" spans="1:14" x14ac:dyDescent="0.35">
      <c r="A295" s="5" t="s">
        <v>226</v>
      </c>
      <c r="B295" s="5" t="s">
        <v>228</v>
      </c>
      <c r="C295" s="5">
        <v>3</v>
      </c>
      <c r="D295" s="7">
        <v>42953</v>
      </c>
      <c r="E295" s="20" t="s">
        <v>479</v>
      </c>
      <c r="F295" s="5" t="s">
        <v>463</v>
      </c>
      <c r="G295" s="5" t="s">
        <v>19</v>
      </c>
      <c r="H295" s="8">
        <f>VLOOKUP(Table1[[#This Row],[LastName]]&amp;"."&amp;Table1[[#This Row],[FirstName]],Fencers!C:I,2,FALSE)</f>
        <v>37556</v>
      </c>
      <c r="I295" s="5" t="str">
        <f>VLOOKUP(Table1[[#This Row],[LastName]]&amp;"."&amp;Table1[[#This Row],[FirstName]],Fencers!C:I,7,FALSE)</f>
        <v>Mens</v>
      </c>
      <c r="J295" s="8" t="str">
        <f>VLOOKUP(Table1[[#This Row],[LastName]]&amp;"."&amp;Table1[[#This Row],[FirstName]],Fencers!C:H,5,FALSE)</f>
        <v>ASC</v>
      </c>
      <c r="K295" s="8" t="str">
        <f>VLOOKUP(Table1[[#This Row],[LastName]]&amp;"."&amp;Table1[[#This Row],[FirstName]],Fencers!C:I,6,FALSE)</f>
        <v>AUS</v>
      </c>
      <c r="L295" s="6">
        <f>VLOOKUP(Table1[[#This Row],[LastName]]&amp;"."&amp;Table1[[#This Row],[FirstName]],Fencers!C:H,3,FALSE)</f>
        <v>15</v>
      </c>
      <c r="M295" s="5">
        <v>0</v>
      </c>
      <c r="N295" s="5">
        <f>IF(Table1[[#This Row],[Rank]]="Cancelled",1,IF(Table1[[#This Row],[Rank]]&gt;32,0,IF(M295=0,VLOOKUP(C295,'Ranking Values'!A:C,2,FALSE),VLOOKUP(C295,'Ranking Values'!A:C,3,FALSE))))</f>
        <v>8</v>
      </c>
    </row>
    <row r="296" spans="1:14" x14ac:dyDescent="0.35">
      <c r="A296" s="5" t="s">
        <v>13</v>
      </c>
      <c r="B296" s="5" t="s">
        <v>14</v>
      </c>
      <c r="C296" s="5">
        <v>3</v>
      </c>
      <c r="D296" s="7">
        <v>42953</v>
      </c>
      <c r="E296" s="20" t="s">
        <v>479</v>
      </c>
      <c r="F296" s="5" t="s">
        <v>463</v>
      </c>
      <c r="G296" s="5" t="s">
        <v>19</v>
      </c>
      <c r="H296" s="8">
        <f>VLOOKUP(Table1[[#This Row],[LastName]]&amp;"."&amp;Table1[[#This Row],[FirstName]],Fencers!C:I,2,FALSE)</f>
        <v>37303</v>
      </c>
      <c r="I296" s="5" t="str">
        <f>VLOOKUP(Table1[[#This Row],[LastName]]&amp;"."&amp;Table1[[#This Row],[FirstName]],Fencers!C:I,7,FALSE)</f>
        <v>Mens</v>
      </c>
      <c r="J296" s="8" t="str">
        <f>VLOOKUP(Table1[[#This Row],[LastName]]&amp;"."&amp;Table1[[#This Row],[FirstName]],Fencers!C:H,5,FALSE)</f>
        <v>ASC</v>
      </c>
      <c r="K296" s="8" t="str">
        <f>VLOOKUP(Table1[[#This Row],[LastName]]&amp;"."&amp;Table1[[#This Row],[FirstName]],Fencers!C:I,6,FALSE)</f>
        <v>AUS</v>
      </c>
      <c r="L296" s="6">
        <f>VLOOKUP(Table1[[#This Row],[LastName]]&amp;"."&amp;Table1[[#This Row],[FirstName]],Fencers!C:H,3,FALSE)</f>
        <v>15</v>
      </c>
      <c r="M296" s="5">
        <v>0</v>
      </c>
      <c r="N296" s="5">
        <f>IF(Table1[[#This Row],[Rank]]="Cancelled",1,IF(Table1[[#This Row],[Rank]]&gt;32,0,IF(M296=0,VLOOKUP(C296,'Ranking Values'!A:C,2,FALSE),VLOOKUP(C296,'Ranking Values'!A:C,3,FALSE))))</f>
        <v>8</v>
      </c>
    </row>
    <row r="297" spans="1:14" x14ac:dyDescent="0.35">
      <c r="A297" s="5" t="s">
        <v>215</v>
      </c>
      <c r="B297" s="5" t="s">
        <v>15</v>
      </c>
      <c r="C297" s="5">
        <v>5</v>
      </c>
      <c r="D297" s="7">
        <v>42953</v>
      </c>
      <c r="E297" s="20" t="s">
        <v>479</v>
      </c>
      <c r="F297" s="5" t="s">
        <v>463</v>
      </c>
      <c r="G297" s="5" t="s">
        <v>19</v>
      </c>
      <c r="H297" s="8">
        <f>VLOOKUP(Table1[[#This Row],[LastName]]&amp;"."&amp;Table1[[#This Row],[FirstName]],Fencers!C:I,2,FALSE)</f>
        <v>37348</v>
      </c>
      <c r="I297" s="5" t="str">
        <f>VLOOKUP(Table1[[#This Row],[LastName]]&amp;"."&amp;Table1[[#This Row],[FirstName]],Fencers!C:I,7,FALSE)</f>
        <v>Mens</v>
      </c>
      <c r="J297" s="8" t="str">
        <f>VLOOKUP(Table1[[#This Row],[LastName]]&amp;"."&amp;Table1[[#This Row],[FirstName]],Fencers!C:H,5,FALSE)</f>
        <v>ASC</v>
      </c>
      <c r="K297" s="8" t="str">
        <f>VLOOKUP(Table1[[#This Row],[LastName]]&amp;"."&amp;Table1[[#This Row],[FirstName]],Fencers!C:I,6,FALSE)</f>
        <v>AUS</v>
      </c>
      <c r="L297" s="6">
        <f>VLOOKUP(Table1[[#This Row],[LastName]]&amp;"."&amp;Table1[[#This Row],[FirstName]],Fencers!C:H,3,FALSE)</f>
        <v>15</v>
      </c>
      <c r="M297" s="5">
        <v>0</v>
      </c>
      <c r="N297" s="5">
        <f>IF(Table1[[#This Row],[Rank]]="Cancelled",1,IF(Table1[[#This Row],[Rank]]&gt;32,0,IF(M297=0,VLOOKUP(C297,'Ranking Values'!A:C,2,FALSE),VLOOKUP(C297,'Ranking Values'!A:C,3,FALSE))))</f>
        <v>6</v>
      </c>
    </row>
    <row r="298" spans="1:14" x14ac:dyDescent="0.35">
      <c r="A298" s="5" t="s">
        <v>77</v>
      </c>
      <c r="B298" s="5" t="s">
        <v>78</v>
      </c>
      <c r="C298" s="5">
        <v>6</v>
      </c>
      <c r="D298" s="7">
        <v>42953</v>
      </c>
      <c r="E298" s="20" t="s">
        <v>479</v>
      </c>
      <c r="F298" s="5" t="s">
        <v>463</v>
      </c>
      <c r="G298" s="5" t="s">
        <v>19</v>
      </c>
      <c r="H298" s="8">
        <f>VLOOKUP(Table1[[#This Row],[LastName]]&amp;"."&amp;Table1[[#This Row],[FirstName]],Fencers!C:I,2,FALSE)</f>
        <v>25155</v>
      </c>
      <c r="I298" s="5" t="str">
        <f>VLOOKUP(Table1[[#This Row],[LastName]]&amp;"."&amp;Table1[[#This Row],[FirstName]],Fencers!C:I,7,FALSE)</f>
        <v>Mens</v>
      </c>
      <c r="J298" s="8" t="str">
        <f>VLOOKUP(Table1[[#This Row],[LastName]]&amp;"."&amp;Table1[[#This Row],[FirstName]],Fencers!C:H,5,FALSE)</f>
        <v>ASC</v>
      </c>
      <c r="K298" s="8" t="str">
        <f>VLOOKUP(Table1[[#This Row],[LastName]]&amp;"."&amp;Table1[[#This Row],[FirstName]],Fencers!C:I,6,FALSE)</f>
        <v>AUS</v>
      </c>
      <c r="L298" s="6">
        <f>VLOOKUP(Table1[[#This Row],[LastName]]&amp;"."&amp;Table1[[#This Row],[FirstName]],Fencers!C:H,3,FALSE)</f>
        <v>49</v>
      </c>
      <c r="M298" s="5">
        <v>0</v>
      </c>
      <c r="N298" s="5">
        <f>IF(Table1[[#This Row],[Rank]]="Cancelled",1,IF(Table1[[#This Row],[Rank]]&gt;32,0,IF(M298=0,VLOOKUP(C298,'Ranking Values'!A:C,2,FALSE),VLOOKUP(C298,'Ranking Values'!A:C,3,FALSE))))</f>
        <v>5</v>
      </c>
    </row>
    <row r="299" spans="1:14" x14ac:dyDescent="0.35">
      <c r="A299" s="5" t="s">
        <v>230</v>
      </c>
      <c r="B299" s="5" t="s">
        <v>251</v>
      </c>
      <c r="C299" s="5">
        <v>7</v>
      </c>
      <c r="D299" s="7">
        <v>42953</v>
      </c>
      <c r="E299" s="20" t="s">
        <v>479</v>
      </c>
      <c r="F299" s="5" t="s">
        <v>463</v>
      </c>
      <c r="G299" s="5" t="s">
        <v>19</v>
      </c>
      <c r="H299" s="8">
        <f>VLOOKUP(Table1[[#This Row],[LastName]]&amp;"."&amp;Table1[[#This Row],[FirstName]],Fencers!C:I,2,FALSE)</f>
        <v>37719</v>
      </c>
      <c r="I299" s="5" t="str">
        <f>VLOOKUP(Table1[[#This Row],[LastName]]&amp;"."&amp;Table1[[#This Row],[FirstName]],Fencers!C:I,7,FALSE)</f>
        <v>Mens</v>
      </c>
      <c r="J299" s="8" t="str">
        <f>VLOOKUP(Table1[[#This Row],[LastName]]&amp;"."&amp;Table1[[#This Row],[FirstName]],Fencers!C:H,5,FALSE)</f>
        <v>ASC</v>
      </c>
      <c r="K299" s="8" t="str">
        <f>VLOOKUP(Table1[[#This Row],[LastName]]&amp;"."&amp;Table1[[#This Row],[FirstName]],Fencers!C:I,6,FALSE)</f>
        <v>AUS</v>
      </c>
      <c r="L299" s="6">
        <f>VLOOKUP(Table1[[#This Row],[LastName]]&amp;"."&amp;Table1[[#This Row],[FirstName]],Fencers!C:H,3,FALSE)</f>
        <v>14</v>
      </c>
      <c r="M299" s="5">
        <v>0</v>
      </c>
      <c r="N299" s="5">
        <f>IF(Table1[[#This Row],[Rank]]="Cancelled",1,IF(Table1[[#This Row],[Rank]]&gt;32,0,IF(M299=0,VLOOKUP(C299,'Ranking Values'!A:C,2,FALSE),VLOOKUP(C299,'Ranking Values'!A:C,3,FALSE))))</f>
        <v>4</v>
      </c>
    </row>
    <row r="300" spans="1:14" x14ac:dyDescent="0.35">
      <c r="A300" s="5" t="s">
        <v>75</v>
      </c>
      <c r="B300" s="5" t="s">
        <v>76</v>
      </c>
      <c r="C300" s="5">
        <v>8</v>
      </c>
      <c r="D300" s="7">
        <v>42953</v>
      </c>
      <c r="E300" s="20" t="s">
        <v>479</v>
      </c>
      <c r="F300" s="5" t="s">
        <v>463</v>
      </c>
      <c r="G300" s="5" t="s">
        <v>19</v>
      </c>
      <c r="H300" s="8">
        <f>VLOOKUP(Table1[[#This Row],[LastName]]&amp;"."&amp;Table1[[#This Row],[FirstName]],Fencers!C:I,2,FALSE)</f>
        <v>25103</v>
      </c>
      <c r="I300" s="5" t="str">
        <f>VLOOKUP(Table1[[#This Row],[LastName]]&amp;"."&amp;Table1[[#This Row],[FirstName]],Fencers!C:I,7,FALSE)</f>
        <v>Mens</v>
      </c>
      <c r="J300" s="8" t="str">
        <f>VLOOKUP(Table1[[#This Row],[LastName]]&amp;"."&amp;Table1[[#This Row],[FirstName]],Fencers!C:H,5,FALSE)</f>
        <v>CSFC</v>
      </c>
      <c r="K300" s="8" t="str">
        <f>VLOOKUP(Table1[[#This Row],[LastName]]&amp;"."&amp;Table1[[#This Row],[FirstName]],Fencers!C:I,6,FALSE)</f>
        <v>AUS</v>
      </c>
      <c r="L300" s="6">
        <f>VLOOKUP(Table1[[#This Row],[LastName]]&amp;"."&amp;Table1[[#This Row],[FirstName]],Fencers!C:H,3,FALSE)</f>
        <v>49</v>
      </c>
      <c r="M300" s="5">
        <v>0</v>
      </c>
      <c r="N300" s="5">
        <f>IF(Table1[[#This Row],[Rank]]="Cancelled",1,IF(Table1[[#This Row],[Rank]]&gt;32,0,IF(M300=0,VLOOKUP(C300,'Ranking Values'!A:C,2,FALSE),VLOOKUP(C300,'Ranking Values'!A:C,3,FALSE))))</f>
        <v>3</v>
      </c>
    </row>
    <row r="301" spans="1:14" x14ac:dyDescent="0.35">
      <c r="A301" s="11" t="s">
        <v>50</v>
      </c>
      <c r="B301" s="11" t="s">
        <v>51</v>
      </c>
      <c r="C301" s="5">
        <v>1</v>
      </c>
      <c r="D301" s="7">
        <v>42953</v>
      </c>
      <c r="E301" s="20" t="s">
        <v>479</v>
      </c>
      <c r="F301" s="5" t="s">
        <v>463</v>
      </c>
      <c r="G301" s="11" t="s">
        <v>19</v>
      </c>
      <c r="H301" s="8">
        <f>VLOOKUP(Table1[[#This Row],[LastName]]&amp;"."&amp;Table1[[#This Row],[FirstName]],Fencers!C:I,2,FALSE)</f>
        <v>21317</v>
      </c>
      <c r="I301" s="5" t="str">
        <f>VLOOKUP(Table1[[#This Row],[LastName]]&amp;"."&amp;Table1[[#This Row],[FirstName]],Fencers!C:I,7,FALSE)</f>
        <v>Womens</v>
      </c>
      <c r="J301" s="8" t="str">
        <f>VLOOKUP(Table1[[#This Row],[LastName]]&amp;"."&amp;Table1[[#This Row],[FirstName]],Fencers!C:H,5,FALSE)</f>
        <v>ASC</v>
      </c>
      <c r="K301" s="8" t="str">
        <f>VLOOKUP(Table1[[#This Row],[LastName]]&amp;"."&amp;Table1[[#This Row],[FirstName]],Fencers!C:I,6,FALSE)</f>
        <v>AUS</v>
      </c>
      <c r="L301" s="6">
        <f>VLOOKUP(Table1[[#This Row],[LastName]]&amp;"."&amp;Table1[[#This Row],[FirstName]],Fencers!C:H,3,FALSE)</f>
        <v>59</v>
      </c>
      <c r="M301" s="5">
        <v>0</v>
      </c>
      <c r="N301" s="5">
        <f>IF(Table1[[#This Row],[Rank]]="Cancelled",1,IF(Table1[[#This Row],[Rank]]&gt;32,0,IF(M301=0,VLOOKUP(C301,'Ranking Values'!A:C,2,FALSE),VLOOKUP(C301,'Ranking Values'!A:C,3,FALSE))))</f>
        <v>10</v>
      </c>
    </row>
    <row r="302" spans="1:14" x14ac:dyDescent="0.35">
      <c r="A302" s="11" t="s">
        <v>230</v>
      </c>
      <c r="B302" s="11" t="s">
        <v>385</v>
      </c>
      <c r="C302" s="5">
        <v>2</v>
      </c>
      <c r="D302" s="7">
        <v>42953</v>
      </c>
      <c r="E302" s="20" t="s">
        <v>479</v>
      </c>
      <c r="F302" s="5" t="s">
        <v>463</v>
      </c>
      <c r="G302" s="11" t="s">
        <v>19</v>
      </c>
      <c r="H302" s="8">
        <f>VLOOKUP(Table1[[#This Row],[LastName]]&amp;"."&amp;Table1[[#This Row],[FirstName]],Fencers!C:I,2,FALSE)</f>
        <v>38416</v>
      </c>
      <c r="I302" s="5" t="str">
        <f>VLOOKUP(Table1[[#This Row],[LastName]]&amp;"."&amp;Table1[[#This Row],[FirstName]],Fencers!C:I,7,FALSE)</f>
        <v>Womens</v>
      </c>
      <c r="J302" s="8" t="str">
        <f>VLOOKUP(Table1[[#This Row],[LastName]]&amp;"."&amp;Table1[[#This Row],[FirstName]],Fencers!C:H,5,FALSE)</f>
        <v>ASC</v>
      </c>
      <c r="K302" s="8" t="str">
        <f>VLOOKUP(Table1[[#This Row],[LastName]]&amp;"."&amp;Table1[[#This Row],[FirstName]],Fencers!C:I,6,FALSE)</f>
        <v>AUS</v>
      </c>
      <c r="L302" s="6">
        <f>VLOOKUP(Table1[[#This Row],[LastName]]&amp;"."&amp;Table1[[#This Row],[FirstName]],Fencers!C:H,3,FALSE)</f>
        <v>12</v>
      </c>
      <c r="M302" s="5">
        <v>0</v>
      </c>
      <c r="N302" s="5">
        <f>IF(Table1[[#This Row],[Rank]]="Cancelled",1,IF(Table1[[#This Row],[Rank]]&gt;32,0,IF(M302=0,VLOOKUP(C302,'Ranking Values'!A:C,2,FALSE),VLOOKUP(C302,'Ranking Values'!A:C,3,FALSE))))</f>
        <v>9</v>
      </c>
    </row>
    <row r="303" spans="1:14" x14ac:dyDescent="0.35">
      <c r="A303" s="5" t="s">
        <v>226</v>
      </c>
      <c r="B303" s="5" t="s">
        <v>227</v>
      </c>
      <c r="C303" s="5">
        <v>1</v>
      </c>
      <c r="D303" s="7">
        <v>42953</v>
      </c>
      <c r="E303" s="20" t="s">
        <v>479</v>
      </c>
      <c r="F303" s="5" t="s">
        <v>463</v>
      </c>
      <c r="G303" s="5" t="s">
        <v>314</v>
      </c>
      <c r="H303" s="8">
        <f>VLOOKUP(Table1[[#This Row],[LastName]]&amp;"."&amp;Table1[[#This Row],[FirstName]],Fencers!C:I,2,FALSE)</f>
        <v>37556</v>
      </c>
      <c r="I303" s="5" t="str">
        <f>VLOOKUP(Table1[[#This Row],[LastName]]&amp;"."&amp;Table1[[#This Row],[FirstName]],Fencers!C:I,7,FALSE)</f>
        <v>Mens</v>
      </c>
      <c r="J303" s="8" t="str">
        <f>VLOOKUP(Table1[[#This Row],[LastName]]&amp;"."&amp;Table1[[#This Row],[FirstName]],Fencers!C:H,5,FALSE)</f>
        <v>ASC</v>
      </c>
      <c r="K303" s="8" t="str">
        <f>VLOOKUP(Table1[[#This Row],[LastName]]&amp;"."&amp;Table1[[#This Row],[FirstName]],Fencers!C:I,6,FALSE)</f>
        <v>AUS</v>
      </c>
      <c r="L303" s="6">
        <f>VLOOKUP(Table1[[#This Row],[LastName]]&amp;"."&amp;Table1[[#This Row],[FirstName]],Fencers!C:H,3,FALSE)</f>
        <v>15</v>
      </c>
      <c r="M303" s="5">
        <v>0</v>
      </c>
      <c r="N303" s="5">
        <f>IF(Table1[[#This Row],[Rank]]="Cancelled",1,IF(Table1[[#This Row],[Rank]]&gt;32,0,IF(M303=0,VLOOKUP(C303,'Ranking Values'!A:C,2,FALSE),VLOOKUP(C303,'Ranking Values'!A:C,3,FALSE))))</f>
        <v>10</v>
      </c>
    </row>
    <row r="304" spans="1:14" x14ac:dyDescent="0.35">
      <c r="A304" s="5" t="s">
        <v>226</v>
      </c>
      <c r="B304" s="5" t="s">
        <v>228</v>
      </c>
      <c r="C304" s="5">
        <v>2</v>
      </c>
      <c r="D304" s="7">
        <v>42953</v>
      </c>
      <c r="E304" s="20" t="s">
        <v>479</v>
      </c>
      <c r="F304" s="5" t="s">
        <v>463</v>
      </c>
      <c r="G304" s="5" t="s">
        <v>314</v>
      </c>
      <c r="H304" s="8">
        <f>VLOOKUP(Table1[[#This Row],[LastName]]&amp;"."&amp;Table1[[#This Row],[FirstName]],Fencers!C:I,2,FALSE)</f>
        <v>37556</v>
      </c>
      <c r="I304" s="5" t="str">
        <f>VLOOKUP(Table1[[#This Row],[LastName]]&amp;"."&amp;Table1[[#This Row],[FirstName]],Fencers!C:I,7,FALSE)</f>
        <v>Mens</v>
      </c>
      <c r="J304" s="8" t="str">
        <f>VLOOKUP(Table1[[#This Row],[LastName]]&amp;"."&amp;Table1[[#This Row],[FirstName]],Fencers!C:H,5,FALSE)</f>
        <v>ASC</v>
      </c>
      <c r="K304" s="8" t="str">
        <f>VLOOKUP(Table1[[#This Row],[LastName]]&amp;"."&amp;Table1[[#This Row],[FirstName]],Fencers!C:I,6,FALSE)</f>
        <v>AUS</v>
      </c>
      <c r="L304" s="6">
        <f>VLOOKUP(Table1[[#This Row],[LastName]]&amp;"."&amp;Table1[[#This Row],[FirstName]],Fencers!C:H,3,FALSE)</f>
        <v>15</v>
      </c>
      <c r="M304" s="5">
        <v>0</v>
      </c>
      <c r="N304" s="5">
        <f>IF(Table1[[#This Row],[Rank]]="Cancelled",1,IF(Table1[[#This Row],[Rank]]&gt;32,0,IF(M304=0,VLOOKUP(C304,'Ranking Values'!A:C,2,FALSE),VLOOKUP(C304,'Ranking Values'!A:C,3,FALSE))))</f>
        <v>9</v>
      </c>
    </row>
    <row r="305" spans="1:14" x14ac:dyDescent="0.35">
      <c r="A305" s="5" t="s">
        <v>115</v>
      </c>
      <c r="B305" s="5" t="s">
        <v>116</v>
      </c>
      <c r="C305" s="5">
        <v>3</v>
      </c>
      <c r="D305" s="7">
        <v>42953</v>
      </c>
      <c r="E305" s="20" t="s">
        <v>479</v>
      </c>
      <c r="F305" s="5" t="s">
        <v>463</v>
      </c>
      <c r="G305" s="5" t="s">
        <v>314</v>
      </c>
      <c r="H305" s="8">
        <f>VLOOKUP(Table1[[#This Row],[LastName]]&amp;"."&amp;Table1[[#This Row],[FirstName]],Fencers!C:I,2,FALSE)</f>
        <v>28796</v>
      </c>
      <c r="I305" s="5" t="str">
        <f>VLOOKUP(Table1[[#This Row],[LastName]]&amp;"."&amp;Table1[[#This Row],[FirstName]],Fencers!C:I,7,FALSE)</f>
        <v>Mens</v>
      </c>
      <c r="J305" s="8" t="str">
        <f>VLOOKUP(Table1[[#This Row],[LastName]]&amp;"."&amp;Table1[[#This Row],[FirstName]],Fencers!C:H,5,FALSE)</f>
        <v>CSFC</v>
      </c>
      <c r="K305" s="8" t="str">
        <f>VLOOKUP(Table1[[#This Row],[LastName]]&amp;"."&amp;Table1[[#This Row],[FirstName]],Fencers!C:I,6,FALSE)</f>
        <v>AUS</v>
      </c>
      <c r="L305" s="6">
        <f>VLOOKUP(Table1[[#This Row],[LastName]]&amp;"."&amp;Table1[[#This Row],[FirstName]],Fencers!C:H,3,FALSE)</f>
        <v>39</v>
      </c>
      <c r="M305" s="5">
        <v>0</v>
      </c>
      <c r="N305" s="5">
        <f>IF(Table1[[#This Row],[Rank]]="Cancelled",1,IF(Table1[[#This Row],[Rank]]&gt;32,0,IF(M305=0,VLOOKUP(C305,'Ranking Values'!A:C,2,FALSE),VLOOKUP(C305,'Ranking Values'!A:C,3,FALSE))))</f>
        <v>8</v>
      </c>
    </row>
    <row r="306" spans="1:14" x14ac:dyDescent="0.35">
      <c r="A306" s="5" t="s">
        <v>36</v>
      </c>
      <c r="B306" s="5" t="s">
        <v>144</v>
      </c>
      <c r="C306" s="5">
        <v>3</v>
      </c>
      <c r="D306" s="7">
        <v>42953</v>
      </c>
      <c r="E306" s="20" t="s">
        <v>479</v>
      </c>
      <c r="F306" s="5" t="s">
        <v>463</v>
      </c>
      <c r="G306" s="5" t="s">
        <v>314</v>
      </c>
      <c r="H306" s="8">
        <f>VLOOKUP(Table1[[#This Row],[LastName]]&amp;"."&amp;Table1[[#This Row],[FirstName]],Fencers!C:I,2,FALSE)</f>
        <v>34837</v>
      </c>
      <c r="I306" s="5" t="str">
        <f>VLOOKUP(Table1[[#This Row],[LastName]]&amp;"."&amp;Table1[[#This Row],[FirstName]],Fencers!C:I,7,FALSE)</f>
        <v>Mens</v>
      </c>
      <c r="J306" s="8" t="str">
        <f>VLOOKUP(Table1[[#This Row],[LastName]]&amp;"."&amp;Table1[[#This Row],[FirstName]],Fencers!C:H,5,FALSE)</f>
        <v>AUFC</v>
      </c>
      <c r="K306" s="8" t="str">
        <f>VLOOKUP(Table1[[#This Row],[LastName]]&amp;"."&amp;Table1[[#This Row],[FirstName]],Fencers!C:I,6,FALSE)</f>
        <v>AUS</v>
      </c>
      <c r="L306" s="6">
        <f>VLOOKUP(Table1[[#This Row],[LastName]]&amp;"."&amp;Table1[[#This Row],[FirstName]],Fencers!C:H,3,FALSE)</f>
        <v>22</v>
      </c>
      <c r="M306" s="5">
        <v>0</v>
      </c>
      <c r="N306" s="5">
        <f>IF(Table1[[#This Row],[Rank]]="Cancelled",1,IF(Table1[[#This Row],[Rank]]&gt;32,0,IF(M306=0,VLOOKUP(C306,'Ranking Values'!A:C,2,FALSE),VLOOKUP(C306,'Ranking Values'!A:C,3,FALSE))))</f>
        <v>8</v>
      </c>
    </row>
    <row r="307" spans="1:14" x14ac:dyDescent="0.35">
      <c r="A307" s="5" t="s">
        <v>215</v>
      </c>
      <c r="B307" s="5" t="s">
        <v>15</v>
      </c>
      <c r="C307" s="5">
        <v>5</v>
      </c>
      <c r="D307" s="7">
        <v>42953</v>
      </c>
      <c r="E307" s="20" t="s">
        <v>479</v>
      </c>
      <c r="F307" s="5" t="s">
        <v>463</v>
      </c>
      <c r="G307" s="5" t="s">
        <v>314</v>
      </c>
      <c r="H307" s="8">
        <f>VLOOKUP(Table1[[#This Row],[LastName]]&amp;"."&amp;Table1[[#This Row],[FirstName]],Fencers!C:I,2,FALSE)</f>
        <v>37348</v>
      </c>
      <c r="I307" s="5" t="str">
        <f>VLOOKUP(Table1[[#This Row],[LastName]]&amp;"."&amp;Table1[[#This Row],[FirstName]],Fencers!C:I,7,FALSE)</f>
        <v>Mens</v>
      </c>
      <c r="J307" s="8" t="str">
        <f>VLOOKUP(Table1[[#This Row],[LastName]]&amp;"."&amp;Table1[[#This Row],[FirstName]],Fencers!C:H,5,FALSE)</f>
        <v>ASC</v>
      </c>
      <c r="K307" s="8" t="str">
        <f>VLOOKUP(Table1[[#This Row],[LastName]]&amp;"."&amp;Table1[[#This Row],[FirstName]],Fencers!C:I,6,FALSE)</f>
        <v>AUS</v>
      </c>
      <c r="L307" s="6">
        <f>VLOOKUP(Table1[[#This Row],[LastName]]&amp;"."&amp;Table1[[#This Row],[FirstName]],Fencers!C:H,3,FALSE)</f>
        <v>15</v>
      </c>
      <c r="M307" s="5">
        <v>0</v>
      </c>
      <c r="N307" s="5">
        <f>IF(Table1[[#This Row],[Rank]]="Cancelled",1,IF(Table1[[#This Row],[Rank]]&gt;32,0,IF(M307=0,VLOOKUP(C307,'Ranking Values'!A:C,2,FALSE),VLOOKUP(C307,'Ranking Values'!A:C,3,FALSE))))</f>
        <v>6</v>
      </c>
    </row>
    <row r="308" spans="1:14" x14ac:dyDescent="0.35">
      <c r="A308" s="5" t="s">
        <v>177</v>
      </c>
      <c r="B308" s="5" t="s">
        <v>112</v>
      </c>
      <c r="C308" s="5">
        <v>7</v>
      </c>
      <c r="D308" s="7">
        <v>42953</v>
      </c>
      <c r="E308" s="20" t="s">
        <v>479</v>
      </c>
      <c r="F308" s="5" t="s">
        <v>463</v>
      </c>
      <c r="G308" s="5" t="s">
        <v>314</v>
      </c>
      <c r="H308" s="8">
        <f>VLOOKUP(Table1[[#This Row],[LastName]]&amp;"."&amp;Table1[[#This Row],[FirstName]],Fencers!C:I,2,FALSE)</f>
        <v>36332</v>
      </c>
      <c r="I308" s="5" t="str">
        <f>VLOOKUP(Table1[[#This Row],[LastName]]&amp;"."&amp;Table1[[#This Row],[FirstName]],Fencers!C:I,7,FALSE)</f>
        <v>Mens</v>
      </c>
      <c r="J308" s="8" t="str">
        <f>VLOOKUP(Table1[[#This Row],[LastName]]&amp;"."&amp;Table1[[#This Row],[FirstName]],Fencers!C:H,5,FALSE)</f>
        <v>ASC</v>
      </c>
      <c r="K308" s="8" t="str">
        <f>VLOOKUP(Table1[[#This Row],[LastName]]&amp;"."&amp;Table1[[#This Row],[FirstName]],Fencers!C:I,6,FALSE)</f>
        <v>AUS</v>
      </c>
      <c r="L308" s="6">
        <f>VLOOKUP(Table1[[#This Row],[LastName]]&amp;"."&amp;Table1[[#This Row],[FirstName]],Fencers!C:H,3,FALSE)</f>
        <v>18</v>
      </c>
      <c r="M308" s="5">
        <v>0</v>
      </c>
      <c r="N308" s="5">
        <f>IF(Table1[[#This Row],[Rank]]="Cancelled",1,IF(Table1[[#This Row],[Rank]]&gt;32,0,IF(M308=0,VLOOKUP(C308,'Ranking Values'!A:C,2,FALSE),VLOOKUP(C308,'Ranking Values'!A:C,3,FALSE))))</f>
        <v>4</v>
      </c>
    </row>
    <row r="309" spans="1:14" x14ac:dyDescent="0.35">
      <c r="A309" s="5" t="s">
        <v>230</v>
      </c>
      <c r="B309" s="5" t="s">
        <v>385</v>
      </c>
      <c r="C309" s="5">
        <v>6</v>
      </c>
      <c r="D309" s="7">
        <v>42953</v>
      </c>
      <c r="E309" s="20" t="s">
        <v>479</v>
      </c>
      <c r="F309" s="5" t="s">
        <v>463</v>
      </c>
      <c r="G309" s="5" t="s">
        <v>314</v>
      </c>
      <c r="H309" s="8">
        <f>VLOOKUP(Table1[[#This Row],[LastName]]&amp;"."&amp;Table1[[#This Row],[FirstName]],Fencers!C:I,2,FALSE)</f>
        <v>38416</v>
      </c>
      <c r="I309" s="5" t="str">
        <f>VLOOKUP(Table1[[#This Row],[LastName]]&amp;"."&amp;Table1[[#This Row],[FirstName]],Fencers!C:I,7,FALSE)</f>
        <v>Womens</v>
      </c>
      <c r="J309" s="8" t="str">
        <f>VLOOKUP(Table1[[#This Row],[LastName]]&amp;"."&amp;Table1[[#This Row],[FirstName]],Fencers!C:H,5,FALSE)</f>
        <v>ASC</v>
      </c>
      <c r="K309" s="8" t="str">
        <f>VLOOKUP(Table1[[#This Row],[LastName]]&amp;"."&amp;Table1[[#This Row],[FirstName]],Fencers!C:I,6,FALSE)</f>
        <v>AUS</v>
      </c>
      <c r="L309" s="6">
        <f>VLOOKUP(Table1[[#This Row],[LastName]]&amp;"."&amp;Table1[[#This Row],[FirstName]],Fencers!C:H,3,FALSE)</f>
        <v>12</v>
      </c>
      <c r="M309" s="5">
        <v>0</v>
      </c>
      <c r="N309" s="5">
        <f>IF(Table1[[#This Row],[Rank]]="Cancelled",1,IF(Table1[[#This Row],[Rank]]&gt;32,0,IF(M309=0,VLOOKUP(C309,'Ranking Values'!A:C,2,FALSE),VLOOKUP(C309,'Ranking Values'!A:C,3,FALSE))))</f>
        <v>5</v>
      </c>
    </row>
    <row r="310" spans="1:14" x14ac:dyDescent="0.35">
      <c r="A310" s="5" t="s">
        <v>251</v>
      </c>
      <c r="B310" s="5" t="s">
        <v>284</v>
      </c>
      <c r="C310" s="5">
        <v>1</v>
      </c>
      <c r="D310" s="7">
        <v>42953</v>
      </c>
      <c r="E310" s="20" t="s">
        <v>479</v>
      </c>
      <c r="F310" s="5" t="s">
        <v>337</v>
      </c>
      <c r="G310" s="5" t="s">
        <v>314</v>
      </c>
      <c r="H310" s="8">
        <f>VLOOKUP(Table1[[#This Row],[LastName]]&amp;"."&amp;Table1[[#This Row],[FirstName]],Fencers!C:I,2,FALSE)</f>
        <v>39051</v>
      </c>
      <c r="I310" s="5" t="str">
        <f>VLOOKUP(Table1[[#This Row],[LastName]]&amp;"."&amp;Table1[[#This Row],[FirstName]],Fencers!C:I,7,FALSE)</f>
        <v>Mens</v>
      </c>
      <c r="J310" s="8" t="str">
        <f>VLOOKUP(Table1[[#This Row],[LastName]]&amp;"."&amp;Table1[[#This Row],[FirstName]],Fencers!C:H,5,FALSE)</f>
        <v>AHFC</v>
      </c>
      <c r="K310" s="8" t="str">
        <f>VLOOKUP(Table1[[#This Row],[LastName]]&amp;"."&amp;Table1[[#This Row],[FirstName]],Fencers!C:I,6,FALSE)</f>
        <v>AUS</v>
      </c>
      <c r="L310" s="6">
        <f>VLOOKUP(Table1[[#This Row],[LastName]]&amp;"."&amp;Table1[[#This Row],[FirstName]],Fencers!C:H,3,FALSE)</f>
        <v>11</v>
      </c>
      <c r="M310" s="5">
        <v>0</v>
      </c>
      <c r="N310" s="5">
        <f>IF(Table1[[#This Row],[Rank]]="Cancelled",1,IF(Table1[[#This Row],[Rank]]&gt;32,0,IF(M310=0,VLOOKUP(C310,'Ranking Values'!A:C,2,FALSE),VLOOKUP(C310,'Ranking Values'!A:C,3,FALSE))))</f>
        <v>10</v>
      </c>
    </row>
    <row r="311" spans="1:14" x14ac:dyDescent="0.35">
      <c r="A311" s="5" t="s">
        <v>100</v>
      </c>
      <c r="B311" s="5" t="s">
        <v>6</v>
      </c>
      <c r="C311" s="5">
        <v>3</v>
      </c>
      <c r="D311" s="7">
        <v>42953</v>
      </c>
      <c r="E311" s="20" t="s">
        <v>479</v>
      </c>
      <c r="F311" s="5" t="s">
        <v>337</v>
      </c>
      <c r="G311" s="5" t="s">
        <v>314</v>
      </c>
      <c r="H311" s="8">
        <f>VLOOKUP(Table1[[#This Row],[LastName]]&amp;"."&amp;Table1[[#This Row],[FirstName]],Fencers!C:I,2,FALSE)</f>
        <v>39420</v>
      </c>
      <c r="I311" s="5" t="str">
        <f>VLOOKUP(Table1[[#This Row],[LastName]]&amp;"."&amp;Table1[[#This Row],[FirstName]],Fencers!C:I,7,FALSE)</f>
        <v>Mens</v>
      </c>
      <c r="J311" s="8" t="str">
        <f>VLOOKUP(Table1[[#This Row],[LastName]]&amp;"."&amp;Table1[[#This Row],[FirstName]],Fencers!C:H,5,FALSE)</f>
        <v>CSFC</v>
      </c>
      <c r="K311" s="8" t="str">
        <f>VLOOKUP(Table1[[#This Row],[LastName]]&amp;"."&amp;Table1[[#This Row],[FirstName]],Fencers!C:I,6,FALSE)</f>
        <v>AUS</v>
      </c>
      <c r="L311" s="6">
        <f>VLOOKUP(Table1[[#This Row],[LastName]]&amp;"."&amp;Table1[[#This Row],[FirstName]],Fencers!C:H,3,FALSE)</f>
        <v>10</v>
      </c>
      <c r="M311" s="5">
        <v>0</v>
      </c>
      <c r="N311" s="5">
        <f>IF(Table1[[#This Row],[Rank]]="Cancelled",1,IF(Table1[[#This Row],[Rank]]&gt;32,0,IF(M311=0,VLOOKUP(C311,'Ranking Values'!A:C,2,FALSE),VLOOKUP(C311,'Ranking Values'!A:C,3,FALSE))))</f>
        <v>8</v>
      </c>
    </row>
    <row r="312" spans="1:14" x14ac:dyDescent="0.35">
      <c r="A312" s="11" t="s">
        <v>506</v>
      </c>
      <c r="B312" s="5" t="s">
        <v>347</v>
      </c>
      <c r="C312" s="5">
        <v>3</v>
      </c>
      <c r="D312" s="7">
        <v>42953</v>
      </c>
      <c r="E312" s="20" t="s">
        <v>479</v>
      </c>
      <c r="F312" s="5" t="s">
        <v>337</v>
      </c>
      <c r="G312" s="5" t="s">
        <v>314</v>
      </c>
      <c r="H312" s="8">
        <f>VLOOKUP(Table1[[#This Row],[LastName]]&amp;"."&amp;Table1[[#This Row],[FirstName]],Fencers!C:I,2,FALSE)</f>
        <v>38849</v>
      </c>
      <c r="I312" s="5" t="str">
        <f>VLOOKUP(Table1[[#This Row],[LastName]]&amp;"."&amp;Table1[[#This Row],[FirstName]],Fencers!C:I,7,FALSE)</f>
        <v>Mens</v>
      </c>
      <c r="J312" s="8" t="str">
        <f>VLOOKUP(Table1[[#This Row],[LastName]]&amp;"."&amp;Table1[[#This Row],[FirstName]],Fencers!C:H,5,FALSE)</f>
        <v>ASC</v>
      </c>
      <c r="K312" s="8" t="str">
        <f>VLOOKUP(Table1[[#This Row],[LastName]]&amp;"."&amp;Table1[[#This Row],[FirstName]],Fencers!C:I,6,FALSE)</f>
        <v>AUS</v>
      </c>
      <c r="L312" s="6">
        <f>VLOOKUP(Table1[[#This Row],[LastName]]&amp;"."&amp;Table1[[#This Row],[FirstName]],Fencers!C:H,3,FALSE)</f>
        <v>11</v>
      </c>
      <c r="M312" s="5">
        <v>0</v>
      </c>
      <c r="N312" s="5">
        <f>IF(Table1[[#This Row],[Rank]]="Cancelled",1,IF(Table1[[#This Row],[Rank]]&gt;32,0,IF(M312=0,VLOOKUP(C312,'Ranking Values'!A:C,2,FALSE),VLOOKUP(C312,'Ranking Values'!A:C,3,FALSE))))</f>
        <v>8</v>
      </c>
    </row>
    <row r="313" spans="1:14" x14ac:dyDescent="0.35">
      <c r="A313" s="5" t="s">
        <v>107</v>
      </c>
      <c r="B313" s="5" t="s">
        <v>8</v>
      </c>
      <c r="C313" s="5">
        <v>6</v>
      </c>
      <c r="D313" s="7">
        <v>42953</v>
      </c>
      <c r="E313" s="20" t="s">
        <v>479</v>
      </c>
      <c r="F313" s="5" t="s">
        <v>337</v>
      </c>
      <c r="G313" s="5" t="s">
        <v>314</v>
      </c>
      <c r="H313" s="8">
        <f>VLOOKUP(Table1[[#This Row],[LastName]]&amp;"."&amp;Table1[[#This Row],[FirstName]],Fencers!C:I,2,FALSE)</f>
        <v>39299</v>
      </c>
      <c r="I313" s="5" t="str">
        <f>VLOOKUP(Table1[[#This Row],[LastName]]&amp;"."&amp;Table1[[#This Row],[FirstName]],Fencers!C:I,7,FALSE)</f>
        <v>Mens</v>
      </c>
      <c r="J313" s="8" t="str">
        <f>VLOOKUP(Table1[[#This Row],[LastName]]&amp;"."&amp;Table1[[#This Row],[FirstName]],Fencers!C:H,5,FALSE)</f>
        <v>AHFC</v>
      </c>
      <c r="K313" s="8" t="str">
        <f>VLOOKUP(Table1[[#This Row],[LastName]]&amp;"."&amp;Table1[[#This Row],[FirstName]],Fencers!C:I,6,FALSE)</f>
        <v>AUS</v>
      </c>
      <c r="L313" s="6">
        <f>VLOOKUP(Table1[[#This Row],[LastName]]&amp;"."&amp;Table1[[#This Row],[FirstName]],Fencers!C:H,3,FALSE)</f>
        <v>10</v>
      </c>
      <c r="M313" s="5">
        <v>0</v>
      </c>
      <c r="N313" s="5">
        <f>IF(Table1[[#This Row],[Rank]]="Cancelled",1,IF(Table1[[#This Row],[Rank]]&gt;32,0,IF(M313=0,VLOOKUP(C313,'Ranking Values'!A:C,2,FALSE),VLOOKUP(C313,'Ranking Values'!A:C,3,FALSE))))</f>
        <v>5</v>
      </c>
    </row>
    <row r="314" spans="1:14" x14ac:dyDescent="0.35">
      <c r="A314" s="5" t="s">
        <v>282</v>
      </c>
      <c r="B314" s="5" t="s">
        <v>283</v>
      </c>
      <c r="C314" s="5">
        <v>7</v>
      </c>
      <c r="D314" s="7">
        <v>42953</v>
      </c>
      <c r="E314" s="20" t="s">
        <v>479</v>
      </c>
      <c r="F314" s="5" t="s">
        <v>337</v>
      </c>
      <c r="G314" s="5" t="s">
        <v>314</v>
      </c>
      <c r="H314" s="8">
        <f>VLOOKUP(Table1[[#This Row],[LastName]]&amp;"."&amp;Table1[[#This Row],[FirstName]],Fencers!C:I,2,FALSE)</f>
        <v>38912</v>
      </c>
      <c r="I314" s="5" t="str">
        <f>VLOOKUP(Table1[[#This Row],[LastName]]&amp;"."&amp;Table1[[#This Row],[FirstName]],Fencers!C:I,7,FALSE)</f>
        <v>Mens</v>
      </c>
      <c r="J314" s="8" t="str">
        <f>VLOOKUP(Table1[[#This Row],[LastName]]&amp;"."&amp;Table1[[#This Row],[FirstName]],Fencers!C:H,5,FALSE)</f>
        <v>AHFC</v>
      </c>
      <c r="K314" s="8" t="str">
        <f>VLOOKUP(Table1[[#This Row],[LastName]]&amp;"."&amp;Table1[[#This Row],[FirstName]],Fencers!C:I,6,FALSE)</f>
        <v>AUS</v>
      </c>
      <c r="L314" s="6">
        <f>VLOOKUP(Table1[[#This Row],[LastName]]&amp;"."&amp;Table1[[#This Row],[FirstName]],Fencers!C:H,3,FALSE)</f>
        <v>11</v>
      </c>
      <c r="M314" s="5">
        <v>0</v>
      </c>
      <c r="N314" s="5">
        <f>IF(Table1[[#This Row],[Rank]]="Cancelled",1,IF(Table1[[#This Row],[Rank]]&gt;32,0,IF(M314=0,VLOOKUP(C314,'Ranking Values'!A:C,2,FALSE),VLOOKUP(C314,'Ranking Values'!A:C,3,FALSE))))</f>
        <v>4</v>
      </c>
    </row>
    <row r="315" spans="1:14" x14ac:dyDescent="0.35">
      <c r="A315" s="5" t="s">
        <v>46</v>
      </c>
      <c r="B315" s="5" t="s">
        <v>294</v>
      </c>
      <c r="C315" s="5">
        <v>8</v>
      </c>
      <c r="D315" s="7">
        <v>42953</v>
      </c>
      <c r="E315" s="20" t="s">
        <v>479</v>
      </c>
      <c r="F315" s="5" t="s">
        <v>337</v>
      </c>
      <c r="G315" s="5" t="s">
        <v>314</v>
      </c>
      <c r="H315" s="8">
        <f>VLOOKUP(Table1[[#This Row],[LastName]]&amp;"."&amp;Table1[[#This Row],[FirstName]],Fencers!C:I,2,FALSE)</f>
        <v>39567</v>
      </c>
      <c r="I315" s="5" t="str">
        <f>VLOOKUP(Table1[[#This Row],[LastName]]&amp;"."&amp;Table1[[#This Row],[FirstName]],Fencers!C:I,7,FALSE)</f>
        <v>Mens</v>
      </c>
      <c r="J315" s="8" t="str">
        <f>VLOOKUP(Table1[[#This Row],[LastName]]&amp;"."&amp;Table1[[#This Row],[FirstName]],Fencers!C:H,5,FALSE)</f>
        <v>ASC</v>
      </c>
      <c r="K315" s="8" t="str">
        <f>VLOOKUP(Table1[[#This Row],[LastName]]&amp;"."&amp;Table1[[#This Row],[FirstName]],Fencers!C:I,6,FALSE)</f>
        <v>AUS</v>
      </c>
      <c r="L315" s="6">
        <f>VLOOKUP(Table1[[#This Row],[LastName]]&amp;"."&amp;Table1[[#This Row],[FirstName]],Fencers!C:H,3,FALSE)</f>
        <v>9</v>
      </c>
      <c r="M315" s="5">
        <v>0</v>
      </c>
      <c r="N315" s="5">
        <f>IF(Table1[[#This Row],[Rank]]="Cancelled",1,IF(Table1[[#This Row],[Rank]]&gt;32,0,IF(M315=0,VLOOKUP(C315,'Ranking Values'!A:C,2,FALSE),VLOOKUP(C315,'Ranking Values'!A:C,3,FALSE))))</f>
        <v>3</v>
      </c>
    </row>
    <row r="316" spans="1:14" x14ac:dyDescent="0.35">
      <c r="A316" s="5" t="s">
        <v>276</v>
      </c>
      <c r="B316" s="5" t="s">
        <v>277</v>
      </c>
      <c r="C316" s="5">
        <v>2</v>
      </c>
      <c r="D316" s="7">
        <v>42953</v>
      </c>
      <c r="E316" s="20" t="s">
        <v>479</v>
      </c>
      <c r="F316" s="5" t="s">
        <v>337</v>
      </c>
      <c r="G316" s="5" t="s">
        <v>314</v>
      </c>
      <c r="H316" s="8">
        <f>VLOOKUP(Table1[[#This Row],[LastName]]&amp;"."&amp;Table1[[#This Row],[FirstName]],Fencers!C:I,2,FALSE)</f>
        <v>38788</v>
      </c>
      <c r="I316" s="5" t="str">
        <f>VLOOKUP(Table1[[#This Row],[LastName]]&amp;"."&amp;Table1[[#This Row],[FirstName]],Fencers!C:I,7,FALSE)</f>
        <v>Womens</v>
      </c>
      <c r="J316" s="8" t="str">
        <f>VLOOKUP(Table1[[#This Row],[LastName]]&amp;"."&amp;Table1[[#This Row],[FirstName]],Fencers!C:H,5,FALSE)</f>
        <v>TPFC</v>
      </c>
      <c r="K316" s="8" t="str">
        <f>VLOOKUP(Table1[[#This Row],[LastName]]&amp;"."&amp;Table1[[#This Row],[FirstName]],Fencers!C:I,6,FALSE)</f>
        <v>AUS</v>
      </c>
      <c r="L316" s="6">
        <f>VLOOKUP(Table1[[#This Row],[LastName]]&amp;"."&amp;Table1[[#This Row],[FirstName]],Fencers!C:H,3,FALSE)</f>
        <v>11</v>
      </c>
      <c r="M316" s="5">
        <v>0</v>
      </c>
      <c r="N316" s="5">
        <f>IF(Table1[[#This Row],[Rank]]="Cancelled",1,IF(Table1[[#This Row],[Rank]]&gt;32,0,IF(M316=0,VLOOKUP(C316,'Ranking Values'!A:C,2,FALSE),VLOOKUP(C316,'Ranking Values'!A:C,3,FALSE))))</f>
        <v>9</v>
      </c>
    </row>
    <row r="317" spans="1:14" x14ac:dyDescent="0.35">
      <c r="A317" s="5" t="s">
        <v>133</v>
      </c>
      <c r="B317" s="5" t="s">
        <v>289</v>
      </c>
      <c r="C317" s="5">
        <v>5</v>
      </c>
      <c r="D317" s="7">
        <v>42953</v>
      </c>
      <c r="E317" s="20" t="s">
        <v>479</v>
      </c>
      <c r="F317" s="5" t="s">
        <v>337</v>
      </c>
      <c r="G317" s="5" t="s">
        <v>314</v>
      </c>
      <c r="H317" s="8">
        <f>VLOOKUP(Table1[[#This Row],[LastName]]&amp;"."&amp;Table1[[#This Row],[FirstName]],Fencers!C:I,2,FALSE)</f>
        <v>39128</v>
      </c>
      <c r="I317" s="5" t="str">
        <f>VLOOKUP(Table1[[#This Row],[LastName]]&amp;"."&amp;Table1[[#This Row],[FirstName]],Fencers!C:I,7,FALSE)</f>
        <v>Womens</v>
      </c>
      <c r="J317" s="8" t="str">
        <f>VLOOKUP(Table1[[#This Row],[LastName]]&amp;"."&amp;Table1[[#This Row],[FirstName]],Fencers!C:H,5,FALSE)</f>
        <v>AHFC</v>
      </c>
      <c r="K317" s="8" t="str">
        <f>VLOOKUP(Table1[[#This Row],[LastName]]&amp;"."&amp;Table1[[#This Row],[FirstName]],Fencers!C:I,6,FALSE)</f>
        <v>AUS</v>
      </c>
      <c r="L317" s="6">
        <f>VLOOKUP(Table1[[#This Row],[LastName]]&amp;"."&amp;Table1[[#This Row],[FirstName]],Fencers!C:H,3,FALSE)</f>
        <v>10</v>
      </c>
      <c r="M317" s="5">
        <v>0</v>
      </c>
      <c r="N317" s="5">
        <f>IF(Table1[[#This Row],[Rank]]="Cancelled",1,IF(Table1[[#This Row],[Rank]]&gt;32,0,IF(M317=0,VLOOKUP(C317,'Ranking Values'!A:C,2,FALSE),VLOOKUP(C317,'Ranking Values'!A:C,3,FALSE))))</f>
        <v>6</v>
      </c>
    </row>
    <row r="318" spans="1:14" x14ac:dyDescent="0.35">
      <c r="A318" s="5" t="s">
        <v>245</v>
      </c>
      <c r="B318" s="5" t="s">
        <v>246</v>
      </c>
      <c r="C318" s="5">
        <v>1</v>
      </c>
      <c r="D318" s="7">
        <v>42953</v>
      </c>
      <c r="E318" s="20" t="s">
        <v>479</v>
      </c>
      <c r="F318" s="5" t="s">
        <v>331</v>
      </c>
      <c r="G318" s="5" t="s">
        <v>314</v>
      </c>
      <c r="H318" s="8">
        <f>VLOOKUP(Table1[[#This Row],[LastName]]&amp;"."&amp;Table1[[#This Row],[FirstName]],Fencers!C:I,2,FALSE)</f>
        <v>38052</v>
      </c>
      <c r="I318" s="5" t="str">
        <f>VLOOKUP(Table1[[#This Row],[LastName]]&amp;"."&amp;Table1[[#This Row],[FirstName]],Fencers!C:I,7,FALSE)</f>
        <v>Mens</v>
      </c>
      <c r="J318" s="8" t="str">
        <f>VLOOKUP(Table1[[#This Row],[LastName]]&amp;"."&amp;Table1[[#This Row],[FirstName]],Fencers!C:H,5,FALSE)</f>
        <v>AHFC</v>
      </c>
      <c r="K318" s="8" t="str">
        <f>VLOOKUP(Table1[[#This Row],[LastName]]&amp;"."&amp;Table1[[#This Row],[FirstName]],Fencers!C:I,6,FALSE)</f>
        <v>AUS</v>
      </c>
      <c r="L318" s="6">
        <f>VLOOKUP(Table1[[#This Row],[LastName]]&amp;"."&amp;Table1[[#This Row],[FirstName]],Fencers!C:H,3,FALSE)</f>
        <v>13</v>
      </c>
      <c r="M318" s="5">
        <v>0</v>
      </c>
      <c r="N318" s="5">
        <f>IF(Table1[[#This Row],[Rank]]="Cancelled",1,IF(Table1[[#This Row],[Rank]]&gt;32,0,IF(M318=0,VLOOKUP(C318,'Ranking Values'!A:C,2,FALSE),VLOOKUP(C318,'Ranking Values'!A:C,3,FALSE))))</f>
        <v>10</v>
      </c>
    </row>
    <row r="319" spans="1:14" x14ac:dyDescent="0.35">
      <c r="A319" s="5" t="s">
        <v>133</v>
      </c>
      <c r="B319" s="5" t="s">
        <v>252</v>
      </c>
      <c r="C319" s="5">
        <v>2</v>
      </c>
      <c r="D319" s="7">
        <v>42953</v>
      </c>
      <c r="E319" s="20" t="s">
        <v>479</v>
      </c>
      <c r="F319" s="5" t="s">
        <v>331</v>
      </c>
      <c r="G319" s="5" t="s">
        <v>314</v>
      </c>
      <c r="H319" s="8">
        <f>VLOOKUP(Table1[[#This Row],[LastName]]&amp;"."&amp;Table1[[#This Row],[FirstName]],Fencers!C:I,2,FALSE)</f>
        <v>38279</v>
      </c>
      <c r="I319" s="5" t="str">
        <f>VLOOKUP(Table1[[#This Row],[LastName]]&amp;"."&amp;Table1[[#This Row],[FirstName]],Fencers!C:I,7,FALSE)</f>
        <v>Mens</v>
      </c>
      <c r="J319" s="8" t="str">
        <f>VLOOKUP(Table1[[#This Row],[LastName]]&amp;"."&amp;Table1[[#This Row],[FirstName]],Fencers!C:H,5,FALSE)</f>
        <v>AHFC</v>
      </c>
      <c r="K319" s="8" t="str">
        <f>VLOOKUP(Table1[[#This Row],[LastName]]&amp;"."&amp;Table1[[#This Row],[FirstName]],Fencers!C:I,6,FALSE)</f>
        <v>AUS</v>
      </c>
      <c r="L319" s="6">
        <f>VLOOKUP(Table1[[#This Row],[LastName]]&amp;"."&amp;Table1[[#This Row],[FirstName]],Fencers!C:H,3,FALSE)</f>
        <v>13</v>
      </c>
      <c r="M319" s="5">
        <v>0</v>
      </c>
      <c r="N319" s="5">
        <f>IF(Table1[[#This Row],[Rank]]="Cancelled",1,IF(Table1[[#This Row],[Rank]]&gt;32,0,IF(M319=0,VLOOKUP(C319,'Ranking Values'!A:C,2,FALSE),VLOOKUP(C319,'Ranking Values'!A:C,3,FALSE))))</f>
        <v>9</v>
      </c>
    </row>
    <row r="320" spans="1:14" x14ac:dyDescent="0.35">
      <c r="A320" s="5" t="s">
        <v>251</v>
      </c>
      <c r="B320" s="5" t="s">
        <v>15</v>
      </c>
      <c r="C320" s="5">
        <v>3</v>
      </c>
      <c r="D320" s="7">
        <v>42953</v>
      </c>
      <c r="E320" s="20" t="s">
        <v>479</v>
      </c>
      <c r="F320" s="5" t="s">
        <v>331</v>
      </c>
      <c r="G320" s="5" t="s">
        <v>314</v>
      </c>
      <c r="H320" s="8">
        <f>VLOOKUP(Table1[[#This Row],[LastName]]&amp;"."&amp;Table1[[#This Row],[FirstName]],Fencers!C:I,2,FALSE)</f>
        <v>38516</v>
      </c>
      <c r="I320" s="5" t="str">
        <f>VLOOKUP(Table1[[#This Row],[LastName]]&amp;"."&amp;Table1[[#This Row],[FirstName]],Fencers!C:I,7,FALSE)</f>
        <v>Mens</v>
      </c>
      <c r="J320" s="8" t="str">
        <f>VLOOKUP(Table1[[#This Row],[LastName]]&amp;"."&amp;Table1[[#This Row],[FirstName]],Fencers!C:H,5,FALSE)</f>
        <v>AHFC</v>
      </c>
      <c r="K320" s="8" t="str">
        <f>VLOOKUP(Table1[[#This Row],[LastName]]&amp;"."&amp;Table1[[#This Row],[FirstName]],Fencers!C:I,6,FALSE)</f>
        <v>AUS</v>
      </c>
      <c r="L320" s="6">
        <f>VLOOKUP(Table1[[#This Row],[LastName]]&amp;"."&amp;Table1[[#This Row],[FirstName]],Fencers!C:H,3,FALSE)</f>
        <v>12</v>
      </c>
      <c r="M320" s="5">
        <v>0</v>
      </c>
      <c r="N320" s="5">
        <f>IF(Table1[[#This Row],[Rank]]="Cancelled",1,IF(Table1[[#This Row],[Rank]]&gt;32,0,IF(M320=0,VLOOKUP(C320,'Ranking Values'!A:C,2,FALSE),VLOOKUP(C320,'Ranking Values'!A:C,3,FALSE))))</f>
        <v>8</v>
      </c>
    </row>
    <row r="321" spans="1:14" x14ac:dyDescent="0.35">
      <c r="A321" s="5" t="s">
        <v>270</v>
      </c>
      <c r="B321" s="5" t="s">
        <v>271</v>
      </c>
      <c r="C321" s="5">
        <v>5</v>
      </c>
      <c r="D321" s="7">
        <v>42953</v>
      </c>
      <c r="E321" s="20" t="s">
        <v>479</v>
      </c>
      <c r="F321" s="5" t="s">
        <v>331</v>
      </c>
      <c r="G321" s="5" t="s">
        <v>314</v>
      </c>
      <c r="H321" s="8">
        <f>VLOOKUP(Table1[[#This Row],[LastName]]&amp;"."&amp;Table1[[#This Row],[FirstName]],Fencers!C:I,2,FALSE)</f>
        <v>38595</v>
      </c>
      <c r="I321" s="5" t="str">
        <f>VLOOKUP(Table1[[#This Row],[LastName]]&amp;"."&amp;Table1[[#This Row],[FirstName]],Fencers!C:I,7,FALSE)</f>
        <v>Mens</v>
      </c>
      <c r="J321" s="8" t="str">
        <f>VLOOKUP(Table1[[#This Row],[LastName]]&amp;"."&amp;Table1[[#This Row],[FirstName]],Fencers!C:H,5,FALSE)</f>
        <v>TPFC</v>
      </c>
      <c r="K321" s="8" t="str">
        <f>VLOOKUP(Table1[[#This Row],[LastName]]&amp;"."&amp;Table1[[#This Row],[FirstName]],Fencers!C:I,6,FALSE)</f>
        <v>AUS</v>
      </c>
      <c r="L321" s="6">
        <f>VLOOKUP(Table1[[#This Row],[LastName]]&amp;"."&amp;Table1[[#This Row],[FirstName]],Fencers!C:H,3,FALSE)</f>
        <v>12</v>
      </c>
      <c r="M321" s="5">
        <v>0</v>
      </c>
      <c r="N321" s="5">
        <f>IF(Table1[[#This Row],[Rank]]="Cancelled",1,IF(Table1[[#This Row],[Rank]]&gt;32,0,IF(M321=0,VLOOKUP(C321,'Ranking Values'!A:C,2,FALSE),VLOOKUP(C321,'Ranking Values'!A:C,3,FALSE))))</f>
        <v>6</v>
      </c>
    </row>
    <row r="322" spans="1:14" x14ac:dyDescent="0.35">
      <c r="A322" s="5" t="s">
        <v>243</v>
      </c>
      <c r="B322" s="5" t="s">
        <v>244</v>
      </c>
      <c r="C322" s="5">
        <v>6</v>
      </c>
      <c r="D322" s="7">
        <v>42953</v>
      </c>
      <c r="E322" s="20" t="s">
        <v>479</v>
      </c>
      <c r="F322" s="5" t="s">
        <v>331</v>
      </c>
      <c r="G322" s="5" t="s">
        <v>314</v>
      </c>
      <c r="H322" s="8">
        <f>VLOOKUP(Table1[[#This Row],[LastName]]&amp;"."&amp;Table1[[#This Row],[FirstName]],Fencers!C:I,2,FALSE)</f>
        <v>38033</v>
      </c>
      <c r="I322" s="5" t="str">
        <f>VLOOKUP(Table1[[#This Row],[LastName]]&amp;"."&amp;Table1[[#This Row],[FirstName]],Fencers!C:I,7,FALSE)</f>
        <v>Mens</v>
      </c>
      <c r="J322" s="8" t="str">
        <f>VLOOKUP(Table1[[#This Row],[LastName]]&amp;"."&amp;Table1[[#This Row],[FirstName]],Fencers!C:H,5,FALSE)</f>
        <v>ASC</v>
      </c>
      <c r="K322" s="8" t="str">
        <f>VLOOKUP(Table1[[#This Row],[LastName]]&amp;"."&amp;Table1[[#This Row],[FirstName]],Fencers!C:I,6,FALSE)</f>
        <v>AUS</v>
      </c>
      <c r="L322" s="6">
        <f>VLOOKUP(Table1[[#This Row],[LastName]]&amp;"."&amp;Table1[[#This Row],[FirstName]],Fencers!C:H,3,FALSE)</f>
        <v>13</v>
      </c>
      <c r="M322" s="5">
        <v>0</v>
      </c>
      <c r="N322" s="5">
        <f>IF(Table1[[#This Row],[Rank]]="Cancelled",1,IF(Table1[[#This Row],[Rank]]&gt;32,0,IF(M322=0,VLOOKUP(C322,'Ranking Values'!A:C,2,FALSE),VLOOKUP(C322,'Ranking Values'!A:C,3,FALSE))))</f>
        <v>5</v>
      </c>
    </row>
    <row r="323" spans="1:14" x14ac:dyDescent="0.35">
      <c r="A323" s="5" t="s">
        <v>262</v>
      </c>
      <c r="B323" s="5" t="s">
        <v>263</v>
      </c>
      <c r="C323" s="5">
        <v>7</v>
      </c>
      <c r="D323" s="7">
        <v>42953</v>
      </c>
      <c r="E323" s="20" t="s">
        <v>479</v>
      </c>
      <c r="F323" s="5" t="s">
        <v>331</v>
      </c>
      <c r="G323" s="5" t="s">
        <v>314</v>
      </c>
      <c r="H323" s="8">
        <f>VLOOKUP(Table1[[#This Row],[LastName]]&amp;"."&amp;Table1[[#This Row],[FirstName]],Fencers!C:I,2,FALSE)</f>
        <v>38492</v>
      </c>
      <c r="I323" s="5" t="str">
        <f>VLOOKUP(Table1[[#This Row],[LastName]]&amp;"."&amp;Table1[[#This Row],[FirstName]],Fencers!C:I,7,FALSE)</f>
        <v>Mens</v>
      </c>
      <c r="J323" s="8" t="str">
        <f>VLOOKUP(Table1[[#This Row],[LastName]]&amp;"."&amp;Table1[[#This Row],[FirstName]],Fencers!C:H,5,FALSE)</f>
        <v>AHFC</v>
      </c>
      <c r="K323" s="8" t="str">
        <f>VLOOKUP(Table1[[#This Row],[LastName]]&amp;"."&amp;Table1[[#This Row],[FirstName]],Fencers!C:I,6,FALSE)</f>
        <v>AUS</v>
      </c>
      <c r="L323" s="6">
        <f>VLOOKUP(Table1[[#This Row],[LastName]]&amp;"."&amp;Table1[[#This Row],[FirstName]],Fencers!C:H,3,FALSE)</f>
        <v>12</v>
      </c>
      <c r="M323" s="5">
        <v>0</v>
      </c>
      <c r="N323" s="5">
        <f>IF(Table1[[#This Row],[Rank]]="Cancelled",1,IF(Table1[[#This Row],[Rank]]&gt;32,0,IF(M323=0,VLOOKUP(C323,'Ranking Values'!A:C,2,FALSE),VLOOKUP(C323,'Ranking Values'!A:C,3,FALSE))))</f>
        <v>4</v>
      </c>
    </row>
    <row r="324" spans="1:14" x14ac:dyDescent="0.35">
      <c r="A324" s="5" t="s">
        <v>255</v>
      </c>
      <c r="B324" s="5" t="s">
        <v>256</v>
      </c>
      <c r="C324" s="5">
        <v>8</v>
      </c>
      <c r="D324" s="7">
        <v>42953</v>
      </c>
      <c r="E324" s="20" t="s">
        <v>479</v>
      </c>
      <c r="F324" s="5" t="s">
        <v>331</v>
      </c>
      <c r="G324" s="5" t="s">
        <v>314</v>
      </c>
      <c r="H324" s="8">
        <f>VLOOKUP(Table1[[#This Row],[LastName]]&amp;"."&amp;Table1[[#This Row],[FirstName]],Fencers!C:I,2,FALSE)</f>
        <v>38304</v>
      </c>
      <c r="I324" s="5" t="str">
        <f>VLOOKUP(Table1[[#This Row],[LastName]]&amp;"."&amp;Table1[[#This Row],[FirstName]],Fencers!C:I,7,FALSE)</f>
        <v>Mens</v>
      </c>
      <c r="J324" s="8" t="str">
        <f>VLOOKUP(Table1[[#This Row],[LastName]]&amp;"."&amp;Table1[[#This Row],[FirstName]],Fencers!C:H,5,FALSE)</f>
        <v>ASC</v>
      </c>
      <c r="K324" s="8" t="str">
        <f>VLOOKUP(Table1[[#This Row],[LastName]]&amp;"."&amp;Table1[[#This Row],[FirstName]],Fencers!C:I,6,FALSE)</f>
        <v>AUS</v>
      </c>
      <c r="L324" s="6">
        <f>VLOOKUP(Table1[[#This Row],[LastName]]&amp;"."&amp;Table1[[#This Row],[FirstName]],Fencers!C:H,3,FALSE)</f>
        <v>13</v>
      </c>
      <c r="M324" s="5">
        <v>0</v>
      </c>
      <c r="N324" s="5">
        <f>IF(Table1[[#This Row],[Rank]]="Cancelled",1,IF(Table1[[#This Row],[Rank]]&gt;32,0,IF(M324=0,VLOOKUP(C324,'Ranking Values'!A:C,2,FALSE),VLOOKUP(C324,'Ranking Values'!A:C,3,FALSE))))</f>
        <v>3</v>
      </c>
    </row>
    <row r="325" spans="1:14" x14ac:dyDescent="0.35">
      <c r="A325" s="5" t="s">
        <v>250</v>
      </c>
      <c r="B325" s="5" t="s">
        <v>251</v>
      </c>
      <c r="C325" s="5">
        <v>9</v>
      </c>
      <c r="D325" s="7">
        <v>42953</v>
      </c>
      <c r="E325" s="20" t="s">
        <v>479</v>
      </c>
      <c r="F325" s="5" t="s">
        <v>331</v>
      </c>
      <c r="G325" s="5" t="s">
        <v>314</v>
      </c>
      <c r="H325" s="8">
        <f>VLOOKUP(Table1[[#This Row],[LastName]]&amp;"."&amp;Table1[[#This Row],[FirstName]],Fencers!C:I,2,FALSE)</f>
        <v>38237</v>
      </c>
      <c r="I325" s="5" t="str">
        <f>VLOOKUP(Table1[[#This Row],[LastName]]&amp;"."&amp;Table1[[#This Row],[FirstName]],Fencers!C:I,7,FALSE)</f>
        <v>Mens</v>
      </c>
      <c r="J325" s="8" t="str">
        <f>VLOOKUP(Table1[[#This Row],[LastName]]&amp;"."&amp;Table1[[#This Row],[FirstName]],Fencers!C:H,5,FALSE)</f>
        <v>AHFC</v>
      </c>
      <c r="K325" s="8" t="str">
        <f>VLOOKUP(Table1[[#This Row],[LastName]]&amp;"."&amp;Table1[[#This Row],[FirstName]],Fencers!C:I,6,FALSE)</f>
        <v>AUS</v>
      </c>
      <c r="L325" s="6">
        <f>VLOOKUP(Table1[[#This Row],[LastName]]&amp;"."&amp;Table1[[#This Row],[FirstName]],Fencers!C:H,3,FALSE)</f>
        <v>13</v>
      </c>
      <c r="M325" s="5">
        <v>0</v>
      </c>
      <c r="N325" s="5">
        <f>IF(Table1[[#This Row],[Rank]]="Cancelled",1,IF(Table1[[#This Row],[Rank]]&gt;32,0,IF(M325=0,VLOOKUP(C325,'Ranking Values'!A:C,2,FALSE),VLOOKUP(C325,'Ranking Values'!A:C,3,FALSE))))</f>
        <v>2</v>
      </c>
    </row>
    <row r="326" spans="1:14" x14ac:dyDescent="0.35">
      <c r="A326" s="5" t="s">
        <v>261</v>
      </c>
      <c r="B326" s="5" t="s">
        <v>249</v>
      </c>
      <c r="C326" s="5">
        <v>10</v>
      </c>
      <c r="D326" s="7">
        <v>42953</v>
      </c>
      <c r="E326" s="20" t="s">
        <v>479</v>
      </c>
      <c r="F326" s="5" t="s">
        <v>331</v>
      </c>
      <c r="G326" s="5" t="s">
        <v>314</v>
      </c>
      <c r="H326" s="8">
        <f>VLOOKUP(Table1[[#This Row],[LastName]]&amp;"."&amp;Table1[[#This Row],[FirstName]],Fencers!C:I,2,FALSE)</f>
        <v>38456</v>
      </c>
      <c r="I326" s="5" t="str">
        <f>VLOOKUP(Table1[[#This Row],[LastName]]&amp;"."&amp;Table1[[#This Row],[FirstName]],Fencers!C:I,7,FALSE)</f>
        <v>Mens</v>
      </c>
      <c r="J326" s="8" t="str">
        <f>VLOOKUP(Table1[[#This Row],[LastName]]&amp;"."&amp;Table1[[#This Row],[FirstName]],Fencers!C:H,5,FALSE)</f>
        <v>ASC</v>
      </c>
      <c r="K326" s="8" t="str">
        <f>VLOOKUP(Table1[[#This Row],[LastName]]&amp;"."&amp;Table1[[#This Row],[FirstName]],Fencers!C:I,6,FALSE)</f>
        <v>AUS</v>
      </c>
      <c r="L326" s="6">
        <f>VLOOKUP(Table1[[#This Row],[LastName]]&amp;"."&amp;Table1[[#This Row],[FirstName]],Fencers!C:H,3,FALSE)</f>
        <v>12</v>
      </c>
      <c r="M326" s="5">
        <v>0</v>
      </c>
      <c r="N326" s="5">
        <f>IF(Table1[[#This Row],[Rank]]="Cancelled",1,IF(Table1[[#This Row],[Rank]]&gt;32,0,IF(M326=0,VLOOKUP(C326,'Ranking Values'!A:C,2,FALSE),VLOOKUP(C326,'Ranking Values'!A:C,3,FALSE))))</f>
        <v>2</v>
      </c>
    </row>
    <row r="327" spans="1:14" x14ac:dyDescent="0.35">
      <c r="A327" s="5" t="s">
        <v>278</v>
      </c>
      <c r="B327" s="5" t="s">
        <v>252</v>
      </c>
      <c r="C327" s="5">
        <v>11</v>
      </c>
      <c r="D327" s="7">
        <v>42953</v>
      </c>
      <c r="E327" s="20" t="s">
        <v>479</v>
      </c>
      <c r="F327" s="5" t="s">
        <v>331</v>
      </c>
      <c r="G327" s="5" t="s">
        <v>314</v>
      </c>
      <c r="H327" s="8">
        <f>VLOOKUP(Table1[[#This Row],[LastName]]&amp;"."&amp;Table1[[#This Row],[FirstName]],Fencers!C:I,2,FALSE)</f>
        <v>38810</v>
      </c>
      <c r="I327" s="5" t="str">
        <f>VLOOKUP(Table1[[#This Row],[LastName]]&amp;"."&amp;Table1[[#This Row],[FirstName]],Fencers!C:I,7,FALSE)</f>
        <v>Mens</v>
      </c>
      <c r="J327" s="8" t="str">
        <f>VLOOKUP(Table1[[#This Row],[LastName]]&amp;"."&amp;Table1[[#This Row],[FirstName]],Fencers!C:H,5,FALSE)</f>
        <v>ASC</v>
      </c>
      <c r="K327" s="8" t="str">
        <f>VLOOKUP(Table1[[#This Row],[LastName]]&amp;"."&amp;Table1[[#This Row],[FirstName]],Fencers!C:I,6,FALSE)</f>
        <v>AUS</v>
      </c>
      <c r="L327" s="6">
        <f>VLOOKUP(Table1[[#This Row],[LastName]]&amp;"."&amp;Table1[[#This Row],[FirstName]],Fencers!C:H,3,FALSE)</f>
        <v>11</v>
      </c>
      <c r="M327" s="5">
        <v>0</v>
      </c>
      <c r="N327" s="5">
        <f>IF(Table1[[#This Row],[Rank]]="Cancelled",1,IF(Table1[[#This Row],[Rank]]&gt;32,0,IF(M327=0,VLOOKUP(C327,'Ranking Values'!A:C,2,FALSE),VLOOKUP(C327,'Ranking Values'!A:C,3,FALSE))))</f>
        <v>2</v>
      </c>
    </row>
    <row r="328" spans="1:14" x14ac:dyDescent="0.35">
      <c r="A328" s="5" t="s">
        <v>230</v>
      </c>
      <c r="B328" s="5" t="s">
        <v>385</v>
      </c>
      <c r="C328" s="5">
        <v>3</v>
      </c>
      <c r="D328" s="7">
        <v>42953</v>
      </c>
      <c r="E328" s="20" t="s">
        <v>479</v>
      </c>
      <c r="F328" s="5" t="s">
        <v>331</v>
      </c>
      <c r="G328" s="5" t="s">
        <v>314</v>
      </c>
      <c r="H328" s="8">
        <f>VLOOKUP(Table1[[#This Row],[LastName]]&amp;"."&amp;Table1[[#This Row],[FirstName]],Fencers!C:I,2,FALSE)</f>
        <v>38416</v>
      </c>
      <c r="I328" s="5" t="str">
        <f>VLOOKUP(Table1[[#This Row],[LastName]]&amp;"."&amp;Table1[[#This Row],[FirstName]],Fencers!C:I,7,FALSE)</f>
        <v>Womens</v>
      </c>
      <c r="J328" s="8" t="str">
        <f>VLOOKUP(Table1[[#This Row],[LastName]]&amp;"."&amp;Table1[[#This Row],[FirstName]],Fencers!C:H,5,FALSE)</f>
        <v>ASC</v>
      </c>
      <c r="K328" s="8" t="str">
        <f>VLOOKUP(Table1[[#This Row],[LastName]]&amp;"."&amp;Table1[[#This Row],[FirstName]],Fencers!C:I,6,FALSE)</f>
        <v>AUS</v>
      </c>
      <c r="L328" s="6">
        <f>VLOOKUP(Table1[[#This Row],[LastName]]&amp;"."&amp;Table1[[#This Row],[FirstName]],Fencers!C:H,3,FALSE)</f>
        <v>12</v>
      </c>
      <c r="M328" s="5">
        <v>0</v>
      </c>
      <c r="N328" s="5">
        <f>IF(Table1[[#This Row],[Rank]]="Cancelled",1,IF(Table1[[#This Row],[Rank]]&gt;32,0,IF(M328=0,VLOOKUP(C328,'Ranking Values'!A:C,2,FALSE),VLOOKUP(C328,'Ranking Values'!A:C,3,FALSE))))</f>
        <v>8</v>
      </c>
    </row>
    <row r="329" spans="1:14" x14ac:dyDescent="0.35">
      <c r="A329" s="5" t="s">
        <v>125</v>
      </c>
      <c r="B329" s="5" t="s">
        <v>126</v>
      </c>
      <c r="C329" s="5">
        <v>1</v>
      </c>
      <c r="D329" s="7">
        <v>42967</v>
      </c>
      <c r="E329" s="20" t="s">
        <v>479</v>
      </c>
      <c r="F329" s="5" t="s">
        <v>461</v>
      </c>
      <c r="G329" s="5" t="s">
        <v>19</v>
      </c>
      <c r="H329" s="8">
        <f>VLOOKUP(Table1[[#This Row],[LastName]]&amp;"."&amp;Table1[[#This Row],[FirstName]],Fencers!C:I,2,FALSE)</f>
        <v>31399</v>
      </c>
      <c r="I329" s="5" t="str">
        <f>VLOOKUP(Table1[[#This Row],[LastName]]&amp;"."&amp;Table1[[#This Row],[FirstName]],Fencers!C:I,7,FALSE)</f>
        <v>Mens</v>
      </c>
      <c r="J329" s="8" t="str">
        <f>VLOOKUP(Table1[[#This Row],[LastName]]&amp;"."&amp;Table1[[#This Row],[FirstName]],Fencers!C:H,5,FALSE)</f>
        <v>ASC</v>
      </c>
      <c r="K329" s="8" t="str">
        <f>VLOOKUP(Table1[[#This Row],[LastName]]&amp;"."&amp;Table1[[#This Row],[FirstName]],Fencers!C:I,6,FALSE)</f>
        <v>AUS</v>
      </c>
      <c r="L329" s="6">
        <f>VLOOKUP(Table1[[#This Row],[LastName]]&amp;"."&amp;Table1[[#This Row],[FirstName]],Fencers!C:H,3,FALSE)</f>
        <v>32</v>
      </c>
      <c r="M329" s="5">
        <v>0</v>
      </c>
      <c r="N329" s="5">
        <f>IF(Table1[[#This Row],[Rank]]="Cancelled",1,IF(Table1[[#This Row],[Rank]]&gt;32,0,IF(M329=0,VLOOKUP(C329,'Ranking Values'!A:C,2,FALSE),VLOOKUP(C329,'Ranking Values'!A:C,3,FALSE))))</f>
        <v>10</v>
      </c>
    </row>
    <row r="330" spans="1:14" x14ac:dyDescent="0.35">
      <c r="A330" s="5" t="s">
        <v>129</v>
      </c>
      <c r="B330" s="5" t="s">
        <v>130</v>
      </c>
      <c r="C330" s="5">
        <v>2</v>
      </c>
      <c r="D330" s="7">
        <v>42967</v>
      </c>
      <c r="E330" s="20" t="s">
        <v>479</v>
      </c>
      <c r="F330" s="5" t="s">
        <v>461</v>
      </c>
      <c r="G330" s="5" t="s">
        <v>19</v>
      </c>
      <c r="H330" s="8">
        <f>VLOOKUP(Table1[[#This Row],[LastName]]&amp;"."&amp;Table1[[#This Row],[FirstName]],Fencers!C:I,2,FALSE)</f>
        <v>31780</v>
      </c>
      <c r="I330" s="5" t="str">
        <f>VLOOKUP(Table1[[#This Row],[LastName]]&amp;"."&amp;Table1[[#This Row],[FirstName]],Fencers!C:I,7,FALSE)</f>
        <v>Mens</v>
      </c>
      <c r="J330" s="8" t="str">
        <f>VLOOKUP(Table1[[#This Row],[LastName]]&amp;"."&amp;Table1[[#This Row],[FirstName]],Fencers!C:H,5,FALSE)</f>
        <v>ASC</v>
      </c>
      <c r="K330" s="8" t="str">
        <f>VLOOKUP(Table1[[#This Row],[LastName]]&amp;"."&amp;Table1[[#This Row],[FirstName]],Fencers!C:I,6,FALSE)</f>
        <v>AUS</v>
      </c>
      <c r="L330" s="6">
        <f>VLOOKUP(Table1[[#This Row],[LastName]]&amp;"."&amp;Table1[[#This Row],[FirstName]],Fencers!C:H,3,FALSE)</f>
        <v>31</v>
      </c>
      <c r="M330" s="5">
        <v>0</v>
      </c>
      <c r="N330" s="5">
        <f>IF(Table1[[#This Row],[Rank]]="Cancelled",1,IF(Table1[[#This Row],[Rank]]&gt;32,0,IF(M330=0,VLOOKUP(C330,'Ranking Values'!A:C,2,FALSE),VLOOKUP(C330,'Ranking Values'!A:C,3,FALSE))))</f>
        <v>9</v>
      </c>
    </row>
    <row r="331" spans="1:14" x14ac:dyDescent="0.35">
      <c r="A331" s="5" t="s">
        <v>100</v>
      </c>
      <c r="B331" s="5" t="s">
        <v>101</v>
      </c>
      <c r="C331" s="5">
        <v>3</v>
      </c>
      <c r="D331" s="7">
        <v>42967</v>
      </c>
      <c r="E331" s="20" t="s">
        <v>479</v>
      </c>
      <c r="F331" s="5" t="s">
        <v>461</v>
      </c>
      <c r="G331" s="5" t="s">
        <v>19</v>
      </c>
      <c r="H331" s="8">
        <f>VLOOKUP(Table1[[#This Row],[LastName]]&amp;"."&amp;Table1[[#This Row],[FirstName]],Fencers!C:I,2,FALSE)</f>
        <v>26818</v>
      </c>
      <c r="I331" s="5" t="str">
        <f>VLOOKUP(Table1[[#This Row],[LastName]]&amp;"."&amp;Table1[[#This Row],[FirstName]],Fencers!C:I,7,FALSE)</f>
        <v>Mens</v>
      </c>
      <c r="J331" s="8" t="str">
        <f>VLOOKUP(Table1[[#This Row],[LastName]]&amp;"."&amp;Table1[[#This Row],[FirstName]],Fencers!C:H,5,FALSE)</f>
        <v>CSFC</v>
      </c>
      <c r="K331" s="8" t="str">
        <f>VLOOKUP(Table1[[#This Row],[LastName]]&amp;"."&amp;Table1[[#This Row],[FirstName]],Fencers!C:I,6,FALSE)</f>
        <v>AUS</v>
      </c>
      <c r="L331" s="6">
        <f>VLOOKUP(Table1[[#This Row],[LastName]]&amp;"."&amp;Table1[[#This Row],[FirstName]],Fencers!C:H,3,FALSE)</f>
        <v>44</v>
      </c>
      <c r="M331" s="5">
        <v>0</v>
      </c>
      <c r="N331" s="5">
        <f>IF(Table1[[#This Row],[Rank]]="Cancelled",1,IF(Table1[[#This Row],[Rank]]&gt;32,0,IF(M331=0,VLOOKUP(C331,'Ranking Values'!A:C,2,FALSE),VLOOKUP(C331,'Ranking Values'!A:C,3,FALSE))))</f>
        <v>8</v>
      </c>
    </row>
    <row r="332" spans="1:14" x14ac:dyDescent="0.35">
      <c r="A332" s="5" t="s">
        <v>84</v>
      </c>
      <c r="B332" s="5" t="s">
        <v>85</v>
      </c>
      <c r="C332" s="5">
        <v>3</v>
      </c>
      <c r="D332" s="7">
        <v>42967</v>
      </c>
      <c r="E332" s="20" t="s">
        <v>479</v>
      </c>
      <c r="F332" s="5" t="s">
        <v>461</v>
      </c>
      <c r="G332" s="5" t="s">
        <v>19</v>
      </c>
      <c r="H332" s="8">
        <f>VLOOKUP(Table1[[#This Row],[LastName]]&amp;"."&amp;Table1[[#This Row],[FirstName]],Fencers!C:I,2,FALSE)</f>
        <v>25841</v>
      </c>
      <c r="I332" s="5" t="str">
        <f>VLOOKUP(Table1[[#This Row],[LastName]]&amp;"."&amp;Table1[[#This Row],[FirstName]],Fencers!C:I,7,FALSE)</f>
        <v>Mens</v>
      </c>
      <c r="J332" s="8" t="str">
        <f>VLOOKUP(Table1[[#This Row],[LastName]]&amp;"."&amp;Table1[[#This Row],[FirstName]],Fencers!C:H,5,FALSE)</f>
        <v>AHFC</v>
      </c>
      <c r="K332" s="8" t="str">
        <f>VLOOKUP(Table1[[#This Row],[LastName]]&amp;"."&amp;Table1[[#This Row],[FirstName]],Fencers!C:I,6,FALSE)</f>
        <v>AUS</v>
      </c>
      <c r="L332" s="6">
        <f>VLOOKUP(Table1[[#This Row],[LastName]]&amp;"."&amp;Table1[[#This Row],[FirstName]],Fencers!C:H,3,FALSE)</f>
        <v>47</v>
      </c>
      <c r="M332" s="5">
        <v>0</v>
      </c>
      <c r="N332" s="5">
        <f>IF(Table1[[#This Row],[Rank]]="Cancelled",1,IF(Table1[[#This Row],[Rank]]&gt;32,0,IF(M332=0,VLOOKUP(C332,'Ranking Values'!A:C,2,FALSE),VLOOKUP(C332,'Ranking Values'!A:C,3,FALSE))))</f>
        <v>8</v>
      </c>
    </row>
    <row r="333" spans="1:14" x14ac:dyDescent="0.35">
      <c r="A333" s="5" t="s">
        <v>178</v>
      </c>
      <c r="B333" s="5" t="s">
        <v>144</v>
      </c>
      <c r="C333" s="5">
        <v>5</v>
      </c>
      <c r="D333" s="7">
        <v>42967</v>
      </c>
      <c r="E333" s="20" t="s">
        <v>479</v>
      </c>
      <c r="F333" s="5" t="s">
        <v>461</v>
      </c>
      <c r="G333" s="5" t="s">
        <v>19</v>
      </c>
      <c r="H333" s="8">
        <f>VLOOKUP(Table1[[#This Row],[LastName]]&amp;"."&amp;Table1[[#This Row],[FirstName]],Fencers!C:I,2,FALSE)</f>
        <v>36344</v>
      </c>
      <c r="I333" s="5" t="str">
        <f>VLOOKUP(Table1[[#This Row],[LastName]]&amp;"."&amp;Table1[[#This Row],[FirstName]],Fencers!C:I,7,FALSE)</f>
        <v>Mens</v>
      </c>
      <c r="J333" s="8" t="str">
        <f>VLOOKUP(Table1[[#This Row],[LastName]]&amp;"."&amp;Table1[[#This Row],[FirstName]],Fencers!C:H,5,FALSE)</f>
        <v>ASC</v>
      </c>
      <c r="K333" s="8" t="str">
        <f>VLOOKUP(Table1[[#This Row],[LastName]]&amp;"."&amp;Table1[[#This Row],[FirstName]],Fencers!C:I,6,FALSE)</f>
        <v>AUS</v>
      </c>
      <c r="L333" s="6">
        <f>VLOOKUP(Table1[[#This Row],[LastName]]&amp;"."&amp;Table1[[#This Row],[FirstName]],Fencers!C:H,3,FALSE)</f>
        <v>18</v>
      </c>
      <c r="M333" s="5">
        <v>0</v>
      </c>
      <c r="N333" s="5">
        <f>IF(Table1[[#This Row],[Rank]]="Cancelled",1,IF(Table1[[#This Row],[Rank]]&gt;32,0,IF(M333=0,VLOOKUP(C333,'Ranking Values'!A:C,2,FALSE),VLOOKUP(C333,'Ranking Values'!A:C,3,FALSE))))</f>
        <v>6</v>
      </c>
    </row>
    <row r="334" spans="1:14" x14ac:dyDescent="0.35">
      <c r="A334" s="5" t="s">
        <v>13</v>
      </c>
      <c r="B334" s="5" t="s">
        <v>14</v>
      </c>
      <c r="C334" s="5">
        <v>6</v>
      </c>
      <c r="D334" s="7">
        <v>42967</v>
      </c>
      <c r="E334" s="20" t="s">
        <v>479</v>
      </c>
      <c r="F334" s="5" t="s">
        <v>461</v>
      </c>
      <c r="G334" s="5" t="s">
        <v>19</v>
      </c>
      <c r="H334" s="8">
        <f>VLOOKUP(Table1[[#This Row],[LastName]]&amp;"."&amp;Table1[[#This Row],[FirstName]],Fencers!C:I,2,FALSE)</f>
        <v>37303</v>
      </c>
      <c r="I334" s="5" t="str">
        <f>VLOOKUP(Table1[[#This Row],[LastName]]&amp;"."&amp;Table1[[#This Row],[FirstName]],Fencers!C:I,7,FALSE)</f>
        <v>Mens</v>
      </c>
      <c r="J334" s="8" t="str">
        <f>VLOOKUP(Table1[[#This Row],[LastName]]&amp;"."&amp;Table1[[#This Row],[FirstName]],Fencers!C:H,5,FALSE)</f>
        <v>ASC</v>
      </c>
      <c r="K334" s="8" t="str">
        <f>VLOOKUP(Table1[[#This Row],[LastName]]&amp;"."&amp;Table1[[#This Row],[FirstName]],Fencers!C:I,6,FALSE)</f>
        <v>AUS</v>
      </c>
      <c r="L334" s="6">
        <f>VLOOKUP(Table1[[#This Row],[LastName]]&amp;"."&amp;Table1[[#This Row],[FirstName]],Fencers!C:H,3,FALSE)</f>
        <v>15</v>
      </c>
      <c r="M334" s="5">
        <v>0</v>
      </c>
      <c r="N334" s="5">
        <f>IF(Table1[[#This Row],[Rank]]="Cancelled",1,IF(Table1[[#This Row],[Rank]]&gt;32,0,IF(M334=0,VLOOKUP(C334,'Ranking Values'!A:C,2,FALSE),VLOOKUP(C334,'Ranking Values'!A:C,3,FALSE))))</f>
        <v>5</v>
      </c>
    </row>
    <row r="335" spans="1:14" x14ac:dyDescent="0.35">
      <c r="A335" s="5" t="s">
        <v>107</v>
      </c>
      <c r="B335" s="5" t="s">
        <v>108</v>
      </c>
      <c r="C335" s="5">
        <v>7</v>
      </c>
      <c r="D335" s="7">
        <v>42967</v>
      </c>
      <c r="E335" s="20" t="s">
        <v>479</v>
      </c>
      <c r="F335" s="5" t="s">
        <v>461</v>
      </c>
      <c r="G335" s="5" t="s">
        <v>19</v>
      </c>
      <c r="H335" s="8">
        <f>VLOOKUP(Table1[[#This Row],[LastName]]&amp;"."&amp;Table1[[#This Row],[FirstName]],Fencers!C:I,2,FALSE)</f>
        <v>28067</v>
      </c>
      <c r="I335" s="5" t="str">
        <f>VLOOKUP(Table1[[#This Row],[LastName]]&amp;"."&amp;Table1[[#This Row],[FirstName]],Fencers!C:I,7,FALSE)</f>
        <v>Mens</v>
      </c>
      <c r="J335" s="8" t="str">
        <f>VLOOKUP(Table1[[#This Row],[LastName]]&amp;"."&amp;Table1[[#This Row],[FirstName]],Fencers!C:H,5,FALSE)</f>
        <v>AHFC</v>
      </c>
      <c r="K335" s="8" t="str">
        <f>VLOOKUP(Table1[[#This Row],[LastName]]&amp;"."&amp;Table1[[#This Row],[FirstName]],Fencers!C:I,6,FALSE)</f>
        <v>AUS</v>
      </c>
      <c r="L335" s="6">
        <f>VLOOKUP(Table1[[#This Row],[LastName]]&amp;"."&amp;Table1[[#This Row],[FirstName]],Fencers!C:H,3,FALSE)</f>
        <v>41</v>
      </c>
      <c r="M335" s="5">
        <v>0</v>
      </c>
      <c r="N335" s="5">
        <f>IF(Table1[[#This Row],[Rank]]="Cancelled",1,IF(Table1[[#This Row],[Rank]]&gt;32,0,IF(M335=0,VLOOKUP(C335,'Ranking Values'!A:C,2,FALSE),VLOOKUP(C335,'Ranking Values'!A:C,3,FALSE))))</f>
        <v>4</v>
      </c>
    </row>
    <row r="336" spans="1:14" x14ac:dyDescent="0.35">
      <c r="A336" s="5" t="s">
        <v>48</v>
      </c>
      <c r="B336" s="5" t="s">
        <v>49</v>
      </c>
      <c r="C336" s="5">
        <v>8</v>
      </c>
      <c r="D336" s="7">
        <v>42967</v>
      </c>
      <c r="E336" s="20" t="s">
        <v>479</v>
      </c>
      <c r="F336" s="5" t="s">
        <v>461</v>
      </c>
      <c r="G336" s="5" t="s">
        <v>19</v>
      </c>
      <c r="H336" s="8">
        <f>VLOOKUP(Table1[[#This Row],[LastName]]&amp;"."&amp;Table1[[#This Row],[FirstName]],Fencers!C:I,2,FALSE)</f>
        <v>19555</v>
      </c>
      <c r="I336" s="5" t="str">
        <f>VLOOKUP(Table1[[#This Row],[LastName]]&amp;"."&amp;Table1[[#This Row],[FirstName]],Fencers!C:I,7,FALSE)</f>
        <v>Mens</v>
      </c>
      <c r="J336" s="8" t="str">
        <f>VLOOKUP(Table1[[#This Row],[LastName]]&amp;"."&amp;Table1[[#This Row],[FirstName]],Fencers!C:H,5,FALSE)</f>
        <v>ASC</v>
      </c>
      <c r="K336" s="8" t="str">
        <f>VLOOKUP(Table1[[#This Row],[LastName]]&amp;"."&amp;Table1[[#This Row],[FirstName]],Fencers!C:I,6,FALSE)</f>
        <v>AUS</v>
      </c>
      <c r="L336" s="6">
        <f>VLOOKUP(Table1[[#This Row],[LastName]]&amp;"."&amp;Table1[[#This Row],[FirstName]],Fencers!C:H,3,FALSE)</f>
        <v>64</v>
      </c>
      <c r="M336" s="5">
        <v>0</v>
      </c>
      <c r="N336" s="5">
        <f>IF(Table1[[#This Row],[Rank]]="Cancelled",1,IF(Table1[[#This Row],[Rank]]&gt;32,0,IF(M336=0,VLOOKUP(C336,'Ranking Values'!A:C,2,FALSE),VLOOKUP(C336,'Ranking Values'!A:C,3,FALSE))))</f>
        <v>3</v>
      </c>
    </row>
    <row r="337" spans="1:14" x14ac:dyDescent="0.35">
      <c r="A337" s="5" t="s">
        <v>77</v>
      </c>
      <c r="B337" s="5" t="s">
        <v>78</v>
      </c>
      <c r="C337" s="5">
        <v>9</v>
      </c>
      <c r="D337" s="7">
        <v>42967</v>
      </c>
      <c r="E337" s="20" t="s">
        <v>479</v>
      </c>
      <c r="F337" s="5" t="s">
        <v>461</v>
      </c>
      <c r="G337" s="5" t="s">
        <v>19</v>
      </c>
      <c r="H337" s="8">
        <f>VLOOKUP(Table1[[#This Row],[LastName]]&amp;"."&amp;Table1[[#This Row],[FirstName]],Fencers!C:I,2,FALSE)</f>
        <v>25155</v>
      </c>
      <c r="I337" s="5" t="str">
        <f>VLOOKUP(Table1[[#This Row],[LastName]]&amp;"."&amp;Table1[[#This Row],[FirstName]],Fencers!C:I,7,FALSE)</f>
        <v>Mens</v>
      </c>
      <c r="J337" s="8" t="str">
        <f>VLOOKUP(Table1[[#This Row],[LastName]]&amp;"."&amp;Table1[[#This Row],[FirstName]],Fencers!C:H,5,FALSE)</f>
        <v>ASC</v>
      </c>
      <c r="K337" s="8" t="str">
        <f>VLOOKUP(Table1[[#This Row],[LastName]]&amp;"."&amp;Table1[[#This Row],[FirstName]],Fencers!C:I,6,FALSE)</f>
        <v>AUS</v>
      </c>
      <c r="L337" s="6">
        <f>VLOOKUP(Table1[[#This Row],[LastName]]&amp;"."&amp;Table1[[#This Row],[FirstName]],Fencers!C:H,3,FALSE)</f>
        <v>49</v>
      </c>
      <c r="M337" s="5">
        <v>0</v>
      </c>
      <c r="N337" s="5">
        <f>IF(Table1[[#This Row],[Rank]]="Cancelled",1,IF(Table1[[#This Row],[Rank]]&gt;32,0,IF(M337=0,VLOOKUP(C337,'Ranking Values'!A:C,2,FALSE),VLOOKUP(C337,'Ranking Values'!A:C,3,FALSE))))</f>
        <v>2</v>
      </c>
    </row>
    <row r="338" spans="1:14" x14ac:dyDescent="0.35">
      <c r="A338" s="5" t="s">
        <v>95</v>
      </c>
      <c r="B338" s="5" t="s">
        <v>96</v>
      </c>
      <c r="C338" s="5">
        <v>10</v>
      </c>
      <c r="D338" s="7">
        <v>42967</v>
      </c>
      <c r="E338" s="20" t="s">
        <v>479</v>
      </c>
      <c r="F338" s="5" t="s">
        <v>461</v>
      </c>
      <c r="G338" s="5" t="s">
        <v>19</v>
      </c>
      <c r="H338" s="8">
        <f>VLOOKUP(Table1[[#This Row],[LastName]]&amp;"."&amp;Table1[[#This Row],[FirstName]],Fencers!C:I,2,FALSE)</f>
        <v>26410</v>
      </c>
      <c r="I338" s="5" t="str">
        <f>VLOOKUP(Table1[[#This Row],[LastName]]&amp;"."&amp;Table1[[#This Row],[FirstName]],Fencers!C:I,7,FALSE)</f>
        <v>Mens</v>
      </c>
      <c r="J338" s="8" t="str">
        <f>VLOOKUP(Table1[[#This Row],[LastName]]&amp;"."&amp;Table1[[#This Row],[FirstName]],Fencers!C:H,5,FALSE)</f>
        <v>ASC</v>
      </c>
      <c r="K338" s="8" t="str">
        <f>VLOOKUP(Table1[[#This Row],[LastName]]&amp;"."&amp;Table1[[#This Row],[FirstName]],Fencers!C:I,6,FALSE)</f>
        <v>AUS</v>
      </c>
      <c r="L338" s="6">
        <f>VLOOKUP(Table1[[#This Row],[LastName]]&amp;"."&amp;Table1[[#This Row],[FirstName]],Fencers!C:H,3,FALSE)</f>
        <v>45</v>
      </c>
      <c r="M338" s="5">
        <v>0</v>
      </c>
      <c r="N338" s="5">
        <f>IF(Table1[[#This Row],[Rank]]="Cancelled",1,IF(Table1[[#This Row],[Rank]]&gt;32,0,IF(M338=0,VLOOKUP(C338,'Ranking Values'!A:C,2,FALSE),VLOOKUP(C338,'Ranking Values'!A:C,3,FALSE))))</f>
        <v>2</v>
      </c>
    </row>
    <row r="339" spans="1:14" x14ac:dyDescent="0.35">
      <c r="A339" s="5" t="s">
        <v>215</v>
      </c>
      <c r="B339" s="5" t="s">
        <v>15</v>
      </c>
      <c r="C339" s="5">
        <v>11</v>
      </c>
      <c r="D339" s="7">
        <v>42967</v>
      </c>
      <c r="E339" s="20" t="s">
        <v>479</v>
      </c>
      <c r="F339" s="5" t="s">
        <v>461</v>
      </c>
      <c r="G339" s="5" t="s">
        <v>19</v>
      </c>
      <c r="H339" s="8">
        <f>VLOOKUP(Table1[[#This Row],[LastName]]&amp;"."&amp;Table1[[#This Row],[FirstName]],Fencers!C:I,2,FALSE)</f>
        <v>37348</v>
      </c>
      <c r="I339" s="5" t="str">
        <f>VLOOKUP(Table1[[#This Row],[LastName]]&amp;"."&amp;Table1[[#This Row],[FirstName]],Fencers!C:I,7,FALSE)</f>
        <v>Mens</v>
      </c>
      <c r="J339" s="8" t="str">
        <f>VLOOKUP(Table1[[#This Row],[LastName]]&amp;"."&amp;Table1[[#This Row],[FirstName]],Fencers!C:H,5,FALSE)</f>
        <v>ASC</v>
      </c>
      <c r="K339" s="8" t="str">
        <f>VLOOKUP(Table1[[#This Row],[LastName]]&amp;"."&amp;Table1[[#This Row],[FirstName]],Fencers!C:I,6,FALSE)</f>
        <v>AUS</v>
      </c>
      <c r="L339" s="6">
        <f>VLOOKUP(Table1[[#This Row],[LastName]]&amp;"."&amp;Table1[[#This Row],[FirstName]],Fencers!C:H,3,FALSE)</f>
        <v>15</v>
      </c>
      <c r="M339" s="5">
        <v>0</v>
      </c>
      <c r="N339" s="5">
        <f>IF(Table1[[#This Row],[Rank]]="Cancelled",1,IF(Table1[[#This Row],[Rank]]&gt;32,0,IF(M339=0,VLOOKUP(C339,'Ranking Values'!A:C,2,FALSE),VLOOKUP(C339,'Ranking Values'!A:C,3,FALSE))))</f>
        <v>2</v>
      </c>
    </row>
    <row r="340" spans="1:14" x14ac:dyDescent="0.35">
      <c r="A340" s="5" t="s">
        <v>179</v>
      </c>
      <c r="B340" s="5" t="s">
        <v>63</v>
      </c>
      <c r="C340" s="5">
        <v>1</v>
      </c>
      <c r="D340" s="7">
        <v>42967</v>
      </c>
      <c r="E340" s="20" t="s">
        <v>479</v>
      </c>
      <c r="F340" s="5" t="s">
        <v>461</v>
      </c>
      <c r="G340" s="5" t="s">
        <v>19</v>
      </c>
      <c r="H340" s="8">
        <f>VLOOKUP(Table1[[#This Row],[LastName]]&amp;"."&amp;Table1[[#This Row],[FirstName]],Fencers!C:I,2,FALSE)</f>
        <v>36468</v>
      </c>
      <c r="I340" s="5" t="str">
        <f>VLOOKUP(Table1[[#This Row],[LastName]]&amp;"."&amp;Table1[[#This Row],[FirstName]],Fencers!C:I,7,FALSE)</f>
        <v>Womens</v>
      </c>
      <c r="J340" s="8" t="str">
        <f>VLOOKUP(Table1[[#This Row],[LastName]]&amp;"."&amp;Table1[[#This Row],[FirstName]],Fencers!C:H,5,FALSE)</f>
        <v>ASC</v>
      </c>
      <c r="K340" s="8" t="str">
        <f>VLOOKUP(Table1[[#This Row],[LastName]]&amp;"."&amp;Table1[[#This Row],[FirstName]],Fencers!C:I,6,FALSE)</f>
        <v>AUS</v>
      </c>
      <c r="L340" s="6">
        <f>VLOOKUP(Table1[[#This Row],[LastName]]&amp;"."&amp;Table1[[#This Row],[FirstName]],Fencers!C:H,3,FALSE)</f>
        <v>18</v>
      </c>
      <c r="M340" s="5">
        <v>0</v>
      </c>
      <c r="N340" s="5">
        <f>IF(Table1[[#This Row],[Rank]]="Cancelled",1,IF(Table1[[#This Row],[Rank]]&gt;32,0,IF(M340=0,VLOOKUP(C340,'Ranking Values'!A:C,2,FALSE),VLOOKUP(C340,'Ranking Values'!A:C,3,FALSE))))</f>
        <v>10</v>
      </c>
    </row>
    <row r="341" spans="1:14" x14ac:dyDescent="0.35">
      <c r="A341" s="5" t="s">
        <v>100</v>
      </c>
      <c r="B341" s="5" t="s">
        <v>102</v>
      </c>
      <c r="C341" s="5">
        <v>2</v>
      </c>
      <c r="D341" s="7">
        <v>42967</v>
      </c>
      <c r="E341" s="20" t="s">
        <v>479</v>
      </c>
      <c r="F341" s="5" t="s">
        <v>461</v>
      </c>
      <c r="G341" s="5" t="s">
        <v>19</v>
      </c>
      <c r="H341" s="8">
        <f>VLOOKUP(Table1[[#This Row],[LastName]]&amp;"."&amp;Table1[[#This Row],[FirstName]],Fencers!C:I,2,FALSE)</f>
        <v>27640</v>
      </c>
      <c r="I341" s="5" t="str">
        <f>VLOOKUP(Table1[[#This Row],[LastName]]&amp;"."&amp;Table1[[#This Row],[FirstName]],Fencers!C:I,7,FALSE)</f>
        <v>Womens</v>
      </c>
      <c r="J341" s="8" t="str">
        <f>VLOOKUP(Table1[[#This Row],[LastName]]&amp;"."&amp;Table1[[#This Row],[FirstName]],Fencers!C:H,5,FALSE)</f>
        <v>CSFC</v>
      </c>
      <c r="K341" s="8" t="str">
        <f>VLOOKUP(Table1[[#This Row],[LastName]]&amp;"."&amp;Table1[[#This Row],[FirstName]],Fencers!C:I,6,FALSE)</f>
        <v>AUS</v>
      </c>
      <c r="L341" s="6">
        <f>VLOOKUP(Table1[[#This Row],[LastName]]&amp;"."&amp;Table1[[#This Row],[FirstName]],Fencers!C:H,3,FALSE)</f>
        <v>42</v>
      </c>
      <c r="M341" s="5">
        <v>0</v>
      </c>
      <c r="N341" s="5">
        <f>IF(Table1[[#This Row],[Rank]]="Cancelled",1,IF(Table1[[#This Row],[Rank]]&gt;32,0,IF(M341=0,VLOOKUP(C341,'Ranking Values'!A:C,2,FALSE),VLOOKUP(C341,'Ranking Values'!A:C,3,FALSE))))</f>
        <v>9</v>
      </c>
    </row>
    <row r="342" spans="1:14" x14ac:dyDescent="0.35">
      <c r="A342" s="5" t="s">
        <v>62</v>
      </c>
      <c r="B342" s="5" t="s">
        <v>63</v>
      </c>
      <c r="C342" s="5">
        <v>3</v>
      </c>
      <c r="D342" s="7">
        <v>42967</v>
      </c>
      <c r="E342" s="20" t="s">
        <v>479</v>
      </c>
      <c r="F342" s="5" t="s">
        <v>461</v>
      </c>
      <c r="G342" s="5" t="s">
        <v>19</v>
      </c>
      <c r="H342" s="8">
        <f>VLOOKUP(Table1[[#This Row],[LastName]]&amp;"."&amp;Table1[[#This Row],[FirstName]],Fencers!C:I,2,FALSE)</f>
        <v>23752</v>
      </c>
      <c r="I342" s="5" t="str">
        <f>VLOOKUP(Table1[[#This Row],[LastName]]&amp;"."&amp;Table1[[#This Row],[FirstName]],Fencers!C:I,7,FALSE)</f>
        <v>Womens</v>
      </c>
      <c r="J342" s="8" t="str">
        <f>VLOOKUP(Table1[[#This Row],[LastName]]&amp;"."&amp;Table1[[#This Row],[FirstName]],Fencers!C:H,5,FALSE)</f>
        <v>ASC</v>
      </c>
      <c r="K342" s="8" t="str">
        <f>VLOOKUP(Table1[[#This Row],[LastName]]&amp;"."&amp;Table1[[#This Row],[FirstName]],Fencers!C:I,6,FALSE)</f>
        <v>AUS</v>
      </c>
      <c r="L342" s="6">
        <f>VLOOKUP(Table1[[#This Row],[LastName]]&amp;"."&amp;Table1[[#This Row],[FirstName]],Fencers!C:H,3,FALSE)</f>
        <v>53</v>
      </c>
      <c r="M342" s="5">
        <v>0</v>
      </c>
      <c r="N342" s="5">
        <f>IF(Table1[[#This Row],[Rank]]="Cancelled",1,IF(Table1[[#This Row],[Rank]]&gt;32,0,IF(M342=0,VLOOKUP(C342,'Ranking Values'!A:C,2,FALSE),VLOOKUP(C342,'Ranking Values'!A:C,3,FALSE))))</f>
        <v>8</v>
      </c>
    </row>
    <row r="343" spans="1:14" x14ac:dyDescent="0.35">
      <c r="A343" s="5" t="s">
        <v>77</v>
      </c>
      <c r="B343" s="5" t="s">
        <v>213</v>
      </c>
      <c r="C343" s="5">
        <v>3</v>
      </c>
      <c r="D343" s="7">
        <v>42967</v>
      </c>
      <c r="E343" s="20" t="s">
        <v>479</v>
      </c>
      <c r="F343" s="5" t="s">
        <v>461</v>
      </c>
      <c r="G343" s="5" t="s">
        <v>19</v>
      </c>
      <c r="H343" s="8">
        <f>VLOOKUP(Table1[[#This Row],[LastName]]&amp;"."&amp;Table1[[#This Row],[FirstName]],Fencers!C:I,2,FALSE)</f>
        <v>37326</v>
      </c>
      <c r="I343" s="5" t="str">
        <f>VLOOKUP(Table1[[#This Row],[LastName]]&amp;"."&amp;Table1[[#This Row],[FirstName]],Fencers!C:I,7,FALSE)</f>
        <v>Womens</v>
      </c>
      <c r="J343" s="8" t="str">
        <f>VLOOKUP(Table1[[#This Row],[LastName]]&amp;"."&amp;Table1[[#This Row],[FirstName]],Fencers!C:H,5,FALSE)</f>
        <v>ASC</v>
      </c>
      <c r="K343" s="8" t="str">
        <f>VLOOKUP(Table1[[#This Row],[LastName]]&amp;"."&amp;Table1[[#This Row],[FirstName]],Fencers!C:I,6,FALSE)</f>
        <v>AUS</v>
      </c>
      <c r="L343" s="6">
        <f>VLOOKUP(Table1[[#This Row],[LastName]]&amp;"."&amp;Table1[[#This Row],[FirstName]],Fencers!C:H,3,FALSE)</f>
        <v>15</v>
      </c>
      <c r="M343" s="5">
        <v>0</v>
      </c>
      <c r="N343" s="5">
        <f>IF(Table1[[#This Row],[Rank]]="Cancelled",1,IF(Table1[[#This Row],[Rank]]&gt;32,0,IF(M343=0,VLOOKUP(C343,'Ranking Values'!A:C,2,FALSE),VLOOKUP(C343,'Ranking Values'!A:C,3,FALSE))))</f>
        <v>8</v>
      </c>
    </row>
    <row r="344" spans="1:14" x14ac:dyDescent="0.35">
      <c r="A344" s="5" t="s">
        <v>50</v>
      </c>
      <c r="B344" s="5" t="s">
        <v>51</v>
      </c>
      <c r="C344" s="5">
        <v>5</v>
      </c>
      <c r="D344" s="7">
        <v>42967</v>
      </c>
      <c r="E344" s="20" t="s">
        <v>479</v>
      </c>
      <c r="F344" s="5" t="s">
        <v>461</v>
      </c>
      <c r="G344" s="5" t="s">
        <v>19</v>
      </c>
      <c r="H344" s="8">
        <f>VLOOKUP(Table1[[#This Row],[LastName]]&amp;"."&amp;Table1[[#This Row],[FirstName]],Fencers!C:I,2,FALSE)</f>
        <v>21317</v>
      </c>
      <c r="I344" s="5" t="str">
        <f>VLOOKUP(Table1[[#This Row],[LastName]]&amp;"."&amp;Table1[[#This Row],[FirstName]],Fencers!C:I,7,FALSE)</f>
        <v>Womens</v>
      </c>
      <c r="J344" s="8" t="str">
        <f>VLOOKUP(Table1[[#This Row],[LastName]]&amp;"."&amp;Table1[[#This Row],[FirstName]],Fencers!C:H,5,FALSE)</f>
        <v>ASC</v>
      </c>
      <c r="K344" s="8" t="str">
        <f>VLOOKUP(Table1[[#This Row],[LastName]]&amp;"."&amp;Table1[[#This Row],[FirstName]],Fencers!C:I,6,FALSE)</f>
        <v>AUS</v>
      </c>
      <c r="L344" s="6">
        <f>VLOOKUP(Table1[[#This Row],[LastName]]&amp;"."&amp;Table1[[#This Row],[FirstName]],Fencers!C:H,3,FALSE)</f>
        <v>59</v>
      </c>
      <c r="M344" s="5">
        <v>0</v>
      </c>
      <c r="N344" s="5">
        <f>IF(Table1[[#This Row],[Rank]]="Cancelled",1,IF(Table1[[#This Row],[Rank]]&gt;32,0,IF(M344=0,VLOOKUP(C344,'Ranking Values'!A:C,2,FALSE),VLOOKUP(C344,'Ranking Values'!A:C,3,FALSE))))</f>
        <v>6</v>
      </c>
    </row>
    <row r="345" spans="1:14" x14ac:dyDescent="0.35">
      <c r="A345" s="5" t="s">
        <v>90</v>
      </c>
      <c r="B345" s="5" t="s">
        <v>91</v>
      </c>
      <c r="C345" s="5">
        <v>1</v>
      </c>
      <c r="D345" s="7">
        <v>42967</v>
      </c>
      <c r="E345" s="20" t="s">
        <v>479</v>
      </c>
      <c r="F345" s="5" t="s">
        <v>461</v>
      </c>
      <c r="G345" s="5" t="s">
        <v>314</v>
      </c>
      <c r="H345" s="8">
        <f>VLOOKUP(Table1[[#This Row],[LastName]]&amp;"."&amp;Table1[[#This Row],[FirstName]],Fencers!C:I,2,FALSE)</f>
        <v>25938</v>
      </c>
      <c r="I345" s="5" t="str">
        <f>VLOOKUP(Table1[[#This Row],[LastName]]&amp;"."&amp;Table1[[#This Row],[FirstName]],Fencers!C:I,7,FALSE)</f>
        <v>Mens</v>
      </c>
      <c r="J345" s="8" t="str">
        <f>VLOOKUP(Table1[[#This Row],[LastName]]&amp;"."&amp;Table1[[#This Row],[FirstName]],Fencers!C:H,5,FALSE)</f>
        <v>AHFC</v>
      </c>
      <c r="K345" s="8" t="str">
        <f>VLOOKUP(Table1[[#This Row],[LastName]]&amp;"."&amp;Table1[[#This Row],[FirstName]],Fencers!C:I,6,FALSE)</f>
        <v>AUS</v>
      </c>
      <c r="L345" s="6">
        <f>VLOOKUP(Table1[[#This Row],[LastName]]&amp;"."&amp;Table1[[#This Row],[FirstName]],Fencers!C:H,3,FALSE)</f>
        <v>47</v>
      </c>
      <c r="M345" s="5">
        <v>0</v>
      </c>
      <c r="N345" s="5">
        <f>IF(Table1[[#This Row],[Rank]]="Cancelled",1,IF(Table1[[#This Row],[Rank]]&gt;32,0,IF(M345=0,VLOOKUP(C345,'Ranking Values'!A:C,2,FALSE),VLOOKUP(C345,'Ranking Values'!A:C,3,FALSE))))</f>
        <v>10</v>
      </c>
    </row>
    <row r="346" spans="1:14" x14ac:dyDescent="0.35">
      <c r="A346" s="5" t="s">
        <v>100</v>
      </c>
      <c r="B346" s="5" t="s">
        <v>192</v>
      </c>
      <c r="C346" s="5">
        <v>2</v>
      </c>
      <c r="D346" s="7">
        <v>42967</v>
      </c>
      <c r="E346" s="20" t="s">
        <v>479</v>
      </c>
      <c r="F346" s="5" t="s">
        <v>461</v>
      </c>
      <c r="G346" s="5" t="s">
        <v>314</v>
      </c>
      <c r="H346" s="8">
        <f>VLOOKUP(Table1[[#This Row],[LastName]]&amp;"."&amp;Table1[[#This Row],[FirstName]],Fencers!C:I,2,FALSE)</f>
        <v>36770</v>
      </c>
      <c r="I346" s="5" t="str">
        <f>VLOOKUP(Table1[[#This Row],[LastName]]&amp;"."&amp;Table1[[#This Row],[FirstName]],Fencers!C:I,7,FALSE)</f>
        <v>Mens</v>
      </c>
      <c r="J346" s="8" t="str">
        <f>VLOOKUP(Table1[[#This Row],[LastName]]&amp;"."&amp;Table1[[#This Row],[FirstName]],Fencers!C:H,5,FALSE)</f>
        <v>CSFC</v>
      </c>
      <c r="K346" s="8" t="str">
        <f>VLOOKUP(Table1[[#This Row],[LastName]]&amp;"."&amp;Table1[[#This Row],[FirstName]],Fencers!C:I,6,FALSE)</f>
        <v>AUS</v>
      </c>
      <c r="L346" s="6">
        <f>VLOOKUP(Table1[[#This Row],[LastName]]&amp;"."&amp;Table1[[#This Row],[FirstName]],Fencers!C:H,3,FALSE)</f>
        <v>17</v>
      </c>
      <c r="M346" s="5">
        <v>0</v>
      </c>
      <c r="N346" s="5">
        <f>IF(Table1[[#This Row],[Rank]]="Cancelled",1,IF(Table1[[#This Row],[Rank]]&gt;32,0,IF(M346=0,VLOOKUP(C346,'Ranking Values'!A:C,2,FALSE),VLOOKUP(C346,'Ranking Values'!A:C,3,FALSE))))</f>
        <v>9</v>
      </c>
    </row>
    <row r="347" spans="1:14" x14ac:dyDescent="0.35">
      <c r="A347" s="5" t="s">
        <v>178</v>
      </c>
      <c r="B347" s="5" t="s">
        <v>144</v>
      </c>
      <c r="C347" s="5">
        <v>3</v>
      </c>
      <c r="D347" s="7">
        <v>42967</v>
      </c>
      <c r="E347" s="20" t="s">
        <v>479</v>
      </c>
      <c r="F347" s="5" t="s">
        <v>461</v>
      </c>
      <c r="G347" s="5" t="s">
        <v>314</v>
      </c>
      <c r="H347" s="8">
        <f>VLOOKUP(Table1[[#This Row],[LastName]]&amp;"."&amp;Table1[[#This Row],[FirstName]],Fencers!C:I,2,FALSE)</f>
        <v>36344</v>
      </c>
      <c r="I347" s="5" t="str">
        <f>VLOOKUP(Table1[[#This Row],[LastName]]&amp;"."&amp;Table1[[#This Row],[FirstName]],Fencers!C:I,7,FALSE)</f>
        <v>Mens</v>
      </c>
      <c r="J347" s="8" t="str">
        <f>VLOOKUP(Table1[[#This Row],[LastName]]&amp;"."&amp;Table1[[#This Row],[FirstName]],Fencers!C:H,5,FALSE)</f>
        <v>ASC</v>
      </c>
      <c r="K347" s="8" t="str">
        <f>VLOOKUP(Table1[[#This Row],[LastName]]&amp;"."&amp;Table1[[#This Row],[FirstName]],Fencers!C:I,6,FALSE)</f>
        <v>AUS</v>
      </c>
      <c r="L347" s="6">
        <f>VLOOKUP(Table1[[#This Row],[LastName]]&amp;"."&amp;Table1[[#This Row],[FirstName]],Fencers!C:H,3,FALSE)</f>
        <v>18</v>
      </c>
      <c r="M347" s="5">
        <v>0</v>
      </c>
      <c r="N347" s="5">
        <f>IF(Table1[[#This Row],[Rank]]="Cancelled",1,IF(Table1[[#This Row],[Rank]]&gt;32,0,IF(M347=0,VLOOKUP(C347,'Ranking Values'!A:C,2,FALSE),VLOOKUP(C347,'Ranking Values'!A:C,3,FALSE))))</f>
        <v>8</v>
      </c>
    </row>
    <row r="348" spans="1:14" x14ac:dyDescent="0.35">
      <c r="A348" s="5" t="s">
        <v>59</v>
      </c>
      <c r="B348" s="5" t="s">
        <v>39</v>
      </c>
      <c r="C348" s="5">
        <v>3</v>
      </c>
      <c r="D348" s="7">
        <v>42967</v>
      </c>
      <c r="E348" s="20" t="s">
        <v>479</v>
      </c>
      <c r="F348" s="5" t="s">
        <v>461</v>
      </c>
      <c r="G348" s="5" t="s">
        <v>314</v>
      </c>
      <c r="H348" s="8">
        <f>VLOOKUP(Table1[[#This Row],[LastName]]&amp;"."&amp;Table1[[#This Row],[FirstName]],Fencers!C:I,2,FALSE)</f>
        <v>22033</v>
      </c>
      <c r="I348" s="5" t="str">
        <f>VLOOKUP(Table1[[#This Row],[LastName]]&amp;"."&amp;Table1[[#This Row],[FirstName]],Fencers!C:I,7,FALSE)</f>
        <v>Mens</v>
      </c>
      <c r="J348" s="8" t="str">
        <f>VLOOKUP(Table1[[#This Row],[LastName]]&amp;"."&amp;Table1[[#This Row],[FirstName]],Fencers!C:H,5,FALSE)</f>
        <v>AUFC</v>
      </c>
      <c r="K348" s="8" t="str">
        <f>VLOOKUP(Table1[[#This Row],[LastName]]&amp;"."&amp;Table1[[#This Row],[FirstName]],Fencers!C:I,6,FALSE)</f>
        <v>AUS</v>
      </c>
      <c r="L348" s="6">
        <f>VLOOKUP(Table1[[#This Row],[LastName]]&amp;"."&amp;Table1[[#This Row],[FirstName]],Fencers!C:H,3,FALSE)</f>
        <v>57</v>
      </c>
      <c r="M348" s="5">
        <v>0</v>
      </c>
      <c r="N348" s="5">
        <f>IF(Table1[[#This Row],[Rank]]="Cancelled",1,IF(Table1[[#This Row],[Rank]]&gt;32,0,IF(M348=0,VLOOKUP(C348,'Ranking Values'!A:C,2,FALSE),VLOOKUP(C348,'Ranking Values'!A:C,3,FALSE))))</f>
        <v>8</v>
      </c>
    </row>
    <row r="349" spans="1:14" x14ac:dyDescent="0.35">
      <c r="A349" s="5" t="s">
        <v>67</v>
      </c>
      <c r="B349" s="5" t="s">
        <v>68</v>
      </c>
      <c r="C349" s="5">
        <v>5</v>
      </c>
      <c r="D349" s="7">
        <v>42967</v>
      </c>
      <c r="E349" s="20" t="s">
        <v>479</v>
      </c>
      <c r="F349" s="5" t="s">
        <v>461</v>
      </c>
      <c r="G349" s="5" t="s">
        <v>314</v>
      </c>
      <c r="H349" s="8">
        <f>VLOOKUP(Table1[[#This Row],[LastName]]&amp;"."&amp;Table1[[#This Row],[FirstName]],Fencers!C:I,2,FALSE)</f>
        <v>24161</v>
      </c>
      <c r="I349" s="5" t="str">
        <f>VLOOKUP(Table1[[#This Row],[LastName]]&amp;"."&amp;Table1[[#This Row],[FirstName]],Fencers!C:I,7,FALSE)</f>
        <v>Mens</v>
      </c>
      <c r="J349" s="8" t="str">
        <f>VLOOKUP(Table1[[#This Row],[LastName]]&amp;"."&amp;Table1[[#This Row],[FirstName]],Fencers!C:H,5,FALSE)</f>
        <v>ASC</v>
      </c>
      <c r="K349" s="8" t="str">
        <f>VLOOKUP(Table1[[#This Row],[LastName]]&amp;"."&amp;Table1[[#This Row],[FirstName]],Fencers!C:I,6,FALSE)</f>
        <v>AUS</v>
      </c>
      <c r="L349" s="6">
        <f>VLOOKUP(Table1[[#This Row],[LastName]]&amp;"."&amp;Table1[[#This Row],[FirstName]],Fencers!C:H,3,FALSE)</f>
        <v>51</v>
      </c>
      <c r="M349" s="5">
        <v>0</v>
      </c>
      <c r="N349" s="5">
        <f>IF(Table1[[#This Row],[Rank]]="Cancelled",1,IF(Table1[[#This Row],[Rank]]&gt;32,0,IF(M349=0,VLOOKUP(C349,'Ranking Values'!A:C,2,FALSE),VLOOKUP(C349,'Ranking Values'!A:C,3,FALSE))))</f>
        <v>6</v>
      </c>
    </row>
    <row r="350" spans="1:14" x14ac:dyDescent="0.35">
      <c r="A350" s="5" t="s">
        <v>33</v>
      </c>
      <c r="B350" s="5" t="s">
        <v>34</v>
      </c>
      <c r="C350" s="5">
        <v>6</v>
      </c>
      <c r="D350" s="7">
        <v>42967</v>
      </c>
      <c r="E350" s="20" t="s">
        <v>479</v>
      </c>
      <c r="F350" s="5" t="s">
        <v>461</v>
      </c>
      <c r="G350" s="5" t="s">
        <v>314</v>
      </c>
      <c r="H350" s="8">
        <f>VLOOKUP(Table1[[#This Row],[LastName]]&amp;"."&amp;Table1[[#This Row],[FirstName]],Fencers!C:I,2,FALSE)</f>
        <v>35971</v>
      </c>
      <c r="I350" s="5" t="str">
        <f>VLOOKUP(Table1[[#This Row],[LastName]]&amp;"."&amp;Table1[[#This Row],[FirstName]],Fencers!C:I,7,FALSE)</f>
        <v>Mens</v>
      </c>
      <c r="J350" s="8" t="str">
        <f>VLOOKUP(Table1[[#This Row],[LastName]]&amp;"."&amp;Table1[[#This Row],[FirstName]],Fencers!C:H,5,FALSE)</f>
        <v>ASC</v>
      </c>
      <c r="K350" s="8" t="str">
        <f>VLOOKUP(Table1[[#This Row],[LastName]]&amp;"."&amp;Table1[[#This Row],[FirstName]],Fencers!C:I,6,FALSE)</f>
        <v>AUS</v>
      </c>
      <c r="L350" s="6">
        <f>VLOOKUP(Table1[[#This Row],[LastName]]&amp;"."&amp;Table1[[#This Row],[FirstName]],Fencers!C:H,3,FALSE)</f>
        <v>19</v>
      </c>
      <c r="M350" s="5">
        <v>0</v>
      </c>
      <c r="N350" s="5">
        <f>IF(Table1[[#This Row],[Rank]]="Cancelled",1,IF(Table1[[#This Row],[Rank]]&gt;32,0,IF(M350=0,VLOOKUP(C350,'Ranking Values'!A:C,2,FALSE),VLOOKUP(C350,'Ranking Values'!A:C,3,FALSE))))</f>
        <v>5</v>
      </c>
    </row>
    <row r="351" spans="1:14" x14ac:dyDescent="0.35">
      <c r="A351" s="5" t="s">
        <v>156</v>
      </c>
      <c r="B351" s="5" t="s">
        <v>70</v>
      </c>
      <c r="C351" s="5">
        <v>7</v>
      </c>
      <c r="D351" s="7">
        <v>42967</v>
      </c>
      <c r="E351" s="20" t="s">
        <v>479</v>
      </c>
      <c r="F351" s="5" t="s">
        <v>461</v>
      </c>
      <c r="G351" s="5" t="s">
        <v>314</v>
      </c>
      <c r="H351" s="8">
        <f>VLOOKUP(Table1[[#This Row],[LastName]]&amp;"."&amp;Table1[[#This Row],[FirstName]],Fencers!C:I,2,FALSE)</f>
        <v>34859</v>
      </c>
      <c r="I351" s="5" t="str">
        <f>VLOOKUP(Table1[[#This Row],[LastName]]&amp;"."&amp;Table1[[#This Row],[FirstName]],Fencers!C:I,7,FALSE)</f>
        <v>Mens</v>
      </c>
      <c r="J351" s="8" t="str">
        <f>VLOOKUP(Table1[[#This Row],[LastName]]&amp;"."&amp;Table1[[#This Row],[FirstName]],Fencers!C:H,5,FALSE)</f>
        <v>AUFC</v>
      </c>
      <c r="K351" s="8" t="str">
        <f>VLOOKUP(Table1[[#This Row],[LastName]]&amp;"."&amp;Table1[[#This Row],[FirstName]],Fencers!C:I,6,FALSE)</f>
        <v>AUS</v>
      </c>
      <c r="L351" s="6">
        <f>VLOOKUP(Table1[[#This Row],[LastName]]&amp;"."&amp;Table1[[#This Row],[FirstName]],Fencers!C:H,3,FALSE)</f>
        <v>22</v>
      </c>
      <c r="M351" s="5">
        <v>0</v>
      </c>
      <c r="N351" s="5">
        <f>IF(Table1[[#This Row],[Rank]]="Cancelled",1,IF(Table1[[#This Row],[Rank]]&gt;32,0,IF(M351=0,VLOOKUP(C351,'Ranking Values'!A:C,2,FALSE),VLOOKUP(C351,'Ranking Values'!A:C,3,FALSE))))</f>
        <v>4</v>
      </c>
    </row>
    <row r="352" spans="1:14" x14ac:dyDescent="0.35">
      <c r="A352" s="5" t="s">
        <v>36</v>
      </c>
      <c r="B352" s="5" t="s">
        <v>144</v>
      </c>
      <c r="C352" s="5">
        <v>9</v>
      </c>
      <c r="D352" s="7">
        <v>42967</v>
      </c>
      <c r="E352" s="20" t="s">
        <v>479</v>
      </c>
      <c r="F352" s="5" t="s">
        <v>461</v>
      </c>
      <c r="G352" s="5" t="s">
        <v>314</v>
      </c>
      <c r="H352" s="8">
        <f>VLOOKUP(Table1[[#This Row],[LastName]]&amp;"."&amp;Table1[[#This Row],[FirstName]],Fencers!C:I,2,FALSE)</f>
        <v>34837</v>
      </c>
      <c r="I352" s="5" t="str">
        <f>VLOOKUP(Table1[[#This Row],[LastName]]&amp;"."&amp;Table1[[#This Row],[FirstName]],Fencers!C:I,7,FALSE)</f>
        <v>Mens</v>
      </c>
      <c r="J352" s="8" t="str">
        <f>VLOOKUP(Table1[[#This Row],[LastName]]&amp;"."&amp;Table1[[#This Row],[FirstName]],Fencers!C:H,5,FALSE)</f>
        <v>AUFC</v>
      </c>
      <c r="K352" s="8" t="str">
        <f>VLOOKUP(Table1[[#This Row],[LastName]]&amp;"."&amp;Table1[[#This Row],[FirstName]],Fencers!C:I,6,FALSE)</f>
        <v>AUS</v>
      </c>
      <c r="L352" s="6">
        <f>VLOOKUP(Table1[[#This Row],[LastName]]&amp;"."&amp;Table1[[#This Row],[FirstName]],Fencers!C:H,3,FALSE)</f>
        <v>22</v>
      </c>
      <c r="M352" s="5">
        <v>0</v>
      </c>
      <c r="N352" s="5">
        <f>IF(Table1[[#This Row],[Rank]]="Cancelled",1,IF(Table1[[#This Row],[Rank]]&gt;32,0,IF(M352=0,VLOOKUP(C352,'Ranking Values'!A:C,2,FALSE),VLOOKUP(C352,'Ranking Values'!A:C,3,FALSE))))</f>
        <v>2</v>
      </c>
    </row>
    <row r="353" spans="1:14" x14ac:dyDescent="0.35">
      <c r="A353" s="5" t="s">
        <v>209</v>
      </c>
      <c r="B353" s="5" t="s">
        <v>210</v>
      </c>
      <c r="C353" s="5">
        <v>8</v>
      </c>
      <c r="D353" s="7">
        <v>42967</v>
      </c>
      <c r="E353" s="20" t="s">
        <v>479</v>
      </c>
      <c r="F353" s="5" t="s">
        <v>461</v>
      </c>
      <c r="G353" s="5" t="s">
        <v>314</v>
      </c>
      <c r="H353" s="8">
        <f>VLOOKUP(Table1[[#This Row],[LastName]]&amp;"."&amp;Table1[[#This Row],[FirstName]],Fencers!C:I,2,FALSE)</f>
        <v>37201</v>
      </c>
      <c r="I353" s="5" t="str">
        <f>VLOOKUP(Table1[[#This Row],[LastName]]&amp;"."&amp;Table1[[#This Row],[FirstName]],Fencers!C:I,7,FALSE)</f>
        <v>Womens</v>
      </c>
      <c r="J353" s="8" t="str">
        <f>VLOOKUP(Table1[[#This Row],[LastName]]&amp;"."&amp;Table1[[#This Row],[FirstName]],Fencers!C:H,5,FALSE)</f>
        <v>ASC</v>
      </c>
      <c r="K353" s="8" t="str">
        <f>VLOOKUP(Table1[[#This Row],[LastName]]&amp;"."&amp;Table1[[#This Row],[FirstName]],Fencers!C:I,6,FALSE)</f>
        <v>AUS</v>
      </c>
      <c r="L353" s="6">
        <f>VLOOKUP(Table1[[#This Row],[LastName]]&amp;"."&amp;Table1[[#This Row],[FirstName]],Fencers!C:H,3,FALSE)</f>
        <v>16</v>
      </c>
      <c r="M353" s="5">
        <v>0</v>
      </c>
      <c r="N353" s="5">
        <f>IF(Table1[[#This Row],[Rank]]="Cancelled",1,IF(Table1[[#This Row],[Rank]]&gt;32,0,IF(M353=0,VLOOKUP(C353,'Ranking Values'!A:C,2,FALSE),VLOOKUP(C353,'Ranking Values'!A:C,3,FALSE))))</f>
        <v>3</v>
      </c>
    </row>
    <row r="354" spans="1:14" x14ac:dyDescent="0.35">
      <c r="A354" s="5" t="s">
        <v>21</v>
      </c>
      <c r="B354" s="5" t="s">
        <v>22</v>
      </c>
      <c r="C354" s="5">
        <v>1</v>
      </c>
      <c r="D354" s="7">
        <v>42967</v>
      </c>
      <c r="E354" s="20" t="s">
        <v>479</v>
      </c>
      <c r="F354" s="5" t="s">
        <v>461</v>
      </c>
      <c r="G354" s="5" t="s">
        <v>20</v>
      </c>
      <c r="H354" s="8">
        <f>VLOOKUP(Table1[[#This Row],[LastName]]&amp;"."&amp;Table1[[#This Row],[FirstName]],Fencers!C:I,2,FALSE)</f>
        <v>23206</v>
      </c>
      <c r="I354" s="5" t="str">
        <f>VLOOKUP(Table1[[#This Row],[LastName]]&amp;"."&amp;Table1[[#This Row],[FirstName]],Fencers!C:I,7,FALSE)</f>
        <v>Mens</v>
      </c>
      <c r="J354" s="8" t="str">
        <f>VLOOKUP(Table1[[#This Row],[LastName]]&amp;"."&amp;Table1[[#This Row],[FirstName]],Fencers!C:H,5,FALSE)</f>
        <v>AUFC</v>
      </c>
      <c r="K354" s="8" t="str">
        <f>VLOOKUP(Table1[[#This Row],[LastName]]&amp;"."&amp;Table1[[#This Row],[FirstName]],Fencers!C:I,6,FALSE)</f>
        <v>AUS</v>
      </c>
      <c r="L354" s="6">
        <f>VLOOKUP(Table1[[#This Row],[LastName]]&amp;"."&amp;Table1[[#This Row],[FirstName]],Fencers!C:H,3,FALSE)</f>
        <v>54</v>
      </c>
      <c r="M354" s="5">
        <v>0</v>
      </c>
      <c r="N354" s="5">
        <f>IF(Table1[[#This Row],[Rank]]="Cancelled",1,IF(Table1[[#This Row],[Rank]]&gt;32,0,IF(M354=0,VLOOKUP(C354,'Ranking Values'!A:C,2,FALSE),VLOOKUP(C354,'Ranking Values'!A:C,3,FALSE))))</f>
        <v>10</v>
      </c>
    </row>
    <row r="355" spans="1:14" x14ac:dyDescent="0.35">
      <c r="A355" s="5" t="s">
        <v>35</v>
      </c>
      <c r="B355" s="5" t="s">
        <v>120</v>
      </c>
      <c r="C355" s="5">
        <v>2</v>
      </c>
      <c r="D355" s="7">
        <v>42967</v>
      </c>
      <c r="E355" s="20" t="s">
        <v>479</v>
      </c>
      <c r="F355" s="5" t="s">
        <v>461</v>
      </c>
      <c r="G355" s="5" t="s">
        <v>20</v>
      </c>
      <c r="H355" s="8">
        <f>VLOOKUP(Table1[[#This Row],[LastName]]&amp;"."&amp;Table1[[#This Row],[FirstName]],Fencers!C:I,2,FALSE)</f>
        <v>29514</v>
      </c>
      <c r="I355" s="5" t="str">
        <f>VLOOKUP(Table1[[#This Row],[LastName]]&amp;"."&amp;Table1[[#This Row],[FirstName]],Fencers!C:I,7,FALSE)</f>
        <v>Mens</v>
      </c>
      <c r="J355" s="8" t="str">
        <f>VLOOKUP(Table1[[#This Row],[LastName]]&amp;"."&amp;Table1[[#This Row],[FirstName]],Fencers!C:H,5,FALSE)</f>
        <v>CSFC</v>
      </c>
      <c r="K355" s="8" t="str">
        <f>VLOOKUP(Table1[[#This Row],[LastName]]&amp;"."&amp;Table1[[#This Row],[FirstName]],Fencers!C:I,6,FALSE)</f>
        <v>AUS</v>
      </c>
      <c r="L355" s="6">
        <f>VLOOKUP(Table1[[#This Row],[LastName]]&amp;"."&amp;Table1[[#This Row],[FirstName]],Fencers!C:H,3,FALSE)</f>
        <v>37</v>
      </c>
      <c r="M355" s="5">
        <v>0</v>
      </c>
      <c r="N355" s="5">
        <f>IF(Table1[[#This Row],[Rank]]="Cancelled",1,IF(Table1[[#This Row],[Rank]]&gt;32,0,IF(M355=0,VLOOKUP(C355,'Ranking Values'!A:C,2,FALSE),VLOOKUP(C355,'Ranking Values'!A:C,3,FALSE))))</f>
        <v>9</v>
      </c>
    </row>
    <row r="356" spans="1:14" x14ac:dyDescent="0.35">
      <c r="A356" s="5" t="s">
        <v>13</v>
      </c>
      <c r="B356" s="5" t="s">
        <v>15</v>
      </c>
      <c r="C356" s="5">
        <v>3</v>
      </c>
      <c r="D356" s="7">
        <v>42967</v>
      </c>
      <c r="E356" s="20" t="s">
        <v>479</v>
      </c>
      <c r="F356" s="5" t="s">
        <v>461</v>
      </c>
      <c r="G356" s="5" t="s">
        <v>20</v>
      </c>
      <c r="H356" s="8">
        <f>VLOOKUP(Table1[[#This Row],[LastName]]&amp;"."&amp;Table1[[#This Row],[FirstName]],Fencers!C:I,2,FALSE)</f>
        <v>37883</v>
      </c>
      <c r="I356" s="5" t="str">
        <f>VLOOKUP(Table1[[#This Row],[LastName]]&amp;"."&amp;Table1[[#This Row],[FirstName]],Fencers!C:I,7,FALSE)</f>
        <v>Mens</v>
      </c>
      <c r="J356" s="8" t="str">
        <f>VLOOKUP(Table1[[#This Row],[LastName]]&amp;"."&amp;Table1[[#This Row],[FirstName]],Fencers!C:H,5,FALSE)</f>
        <v>ASC</v>
      </c>
      <c r="K356" s="8" t="str">
        <f>VLOOKUP(Table1[[#This Row],[LastName]]&amp;"."&amp;Table1[[#This Row],[FirstName]],Fencers!C:I,6,FALSE)</f>
        <v>AUS</v>
      </c>
      <c r="L356" s="6">
        <f>VLOOKUP(Table1[[#This Row],[LastName]]&amp;"."&amp;Table1[[#This Row],[FirstName]],Fencers!C:H,3,FALSE)</f>
        <v>14</v>
      </c>
      <c r="M356" s="5">
        <v>0</v>
      </c>
      <c r="N356" s="5">
        <f>IF(Table1[[#This Row],[Rank]]="Cancelled",1,IF(Table1[[#This Row],[Rank]]&gt;32,0,IF(M356=0,VLOOKUP(C356,'Ranking Values'!A:C,2,FALSE),VLOOKUP(C356,'Ranking Values'!A:C,3,FALSE))))</f>
        <v>8</v>
      </c>
    </row>
    <row r="357" spans="1:14" x14ac:dyDescent="0.35">
      <c r="A357" s="5" t="s">
        <v>27</v>
      </c>
      <c r="B357" s="5" t="s">
        <v>28</v>
      </c>
      <c r="C357" s="5">
        <v>1</v>
      </c>
      <c r="D357" s="7">
        <v>42967</v>
      </c>
      <c r="E357" s="20" t="s">
        <v>479</v>
      </c>
      <c r="F357" s="5" t="s">
        <v>461</v>
      </c>
      <c r="G357" s="5" t="s">
        <v>20</v>
      </c>
      <c r="H357" s="8">
        <f>VLOOKUP(Table1[[#This Row],[LastName]]&amp;"."&amp;Table1[[#This Row],[FirstName]],Fencers!C:I,2,FALSE)</f>
        <v>34621</v>
      </c>
      <c r="I357" s="5" t="str">
        <f>VLOOKUP(Table1[[#This Row],[LastName]]&amp;"."&amp;Table1[[#This Row],[FirstName]],Fencers!C:I,7,FALSE)</f>
        <v>Womens</v>
      </c>
      <c r="J357" s="8" t="str">
        <f>VLOOKUP(Table1[[#This Row],[LastName]]&amp;"."&amp;Table1[[#This Row],[FirstName]],Fencers!C:H,5,FALSE)</f>
        <v>CSFC</v>
      </c>
      <c r="K357" s="8" t="str">
        <f>VLOOKUP(Table1[[#This Row],[LastName]]&amp;"."&amp;Table1[[#This Row],[FirstName]],Fencers!C:I,6,FALSE)</f>
        <v>AUS</v>
      </c>
      <c r="L357" s="6">
        <f>VLOOKUP(Table1[[#This Row],[LastName]]&amp;"."&amp;Table1[[#This Row],[FirstName]],Fencers!C:H,3,FALSE)</f>
        <v>23</v>
      </c>
      <c r="M357" s="5">
        <v>0</v>
      </c>
      <c r="N357" s="5">
        <f>IF(Table1[[#This Row],[Rank]]="Cancelled",1,IF(Table1[[#This Row],[Rank]]&gt;32,0,IF(M357=0,VLOOKUP(C357,'Ranking Values'!A:C,2,FALSE),VLOOKUP(C357,'Ranking Values'!A:C,3,FALSE))))</f>
        <v>10</v>
      </c>
    </row>
    <row r="358" spans="1:14" x14ac:dyDescent="0.35">
      <c r="A358" s="5" t="s">
        <v>50</v>
      </c>
      <c r="B358" s="5" t="s">
        <v>51</v>
      </c>
      <c r="C358" s="5">
        <v>2</v>
      </c>
      <c r="D358" s="7">
        <v>42967</v>
      </c>
      <c r="E358" s="20" t="s">
        <v>479</v>
      </c>
      <c r="F358" s="5" t="s">
        <v>461</v>
      </c>
      <c r="G358" s="5" t="s">
        <v>20</v>
      </c>
      <c r="H358" s="8">
        <f>VLOOKUP(Table1[[#This Row],[LastName]]&amp;"."&amp;Table1[[#This Row],[FirstName]],Fencers!C:I,2,FALSE)</f>
        <v>21317</v>
      </c>
      <c r="I358" s="5" t="str">
        <f>VLOOKUP(Table1[[#This Row],[LastName]]&amp;"."&amp;Table1[[#This Row],[FirstName]],Fencers!C:I,7,FALSE)</f>
        <v>Womens</v>
      </c>
      <c r="J358" s="8" t="str">
        <f>VLOOKUP(Table1[[#This Row],[LastName]]&amp;"."&amp;Table1[[#This Row],[FirstName]],Fencers!C:H,5,FALSE)</f>
        <v>ASC</v>
      </c>
      <c r="K358" s="8" t="str">
        <f>VLOOKUP(Table1[[#This Row],[LastName]]&amp;"."&amp;Table1[[#This Row],[FirstName]],Fencers!C:I,6,FALSE)</f>
        <v>AUS</v>
      </c>
      <c r="L358" s="6">
        <f>VLOOKUP(Table1[[#This Row],[LastName]]&amp;"."&amp;Table1[[#This Row],[FirstName]],Fencers!C:H,3,FALSE)</f>
        <v>59</v>
      </c>
      <c r="M358" s="5">
        <v>0</v>
      </c>
      <c r="N358" s="5">
        <f>IF(Table1[[#This Row],[Rank]]="Cancelled",1,IF(Table1[[#This Row],[Rank]]&gt;32,0,IF(M358=0,VLOOKUP(C358,'Ranking Values'!A:C,2,FALSE),VLOOKUP(C358,'Ranking Values'!A:C,3,FALSE))))</f>
        <v>9</v>
      </c>
    </row>
    <row r="359" spans="1:14" x14ac:dyDescent="0.35">
      <c r="A359" s="5" t="s">
        <v>100</v>
      </c>
      <c r="B359" s="5" t="s">
        <v>101</v>
      </c>
      <c r="C359" s="5">
        <v>1</v>
      </c>
      <c r="D359" s="7">
        <v>42967</v>
      </c>
      <c r="E359" s="20" t="s">
        <v>479</v>
      </c>
      <c r="F359" s="5" t="s">
        <v>318</v>
      </c>
      <c r="G359" s="5" t="s">
        <v>19</v>
      </c>
      <c r="H359" s="8">
        <f>VLOOKUP(Table1[[#This Row],[LastName]]&amp;"."&amp;Table1[[#This Row],[FirstName]],Fencers!C:I,2,FALSE)</f>
        <v>26818</v>
      </c>
      <c r="I359" s="5" t="str">
        <f>VLOOKUP(Table1[[#This Row],[LastName]]&amp;"."&amp;Table1[[#This Row],[FirstName]],Fencers!C:I,7,FALSE)</f>
        <v>Mens</v>
      </c>
      <c r="J359" s="8" t="str">
        <f>VLOOKUP(Table1[[#This Row],[LastName]]&amp;"."&amp;Table1[[#This Row],[FirstName]],Fencers!C:H,5,FALSE)</f>
        <v>CSFC</v>
      </c>
      <c r="K359" s="8" t="str">
        <f>VLOOKUP(Table1[[#This Row],[LastName]]&amp;"."&amp;Table1[[#This Row],[FirstName]],Fencers!C:I,6,FALSE)</f>
        <v>AUS</v>
      </c>
      <c r="L359" s="6">
        <f>VLOOKUP(Table1[[#This Row],[LastName]]&amp;"."&amp;Table1[[#This Row],[FirstName]],Fencers!C:H,3,FALSE)</f>
        <v>44</v>
      </c>
      <c r="M359" s="5">
        <v>0</v>
      </c>
      <c r="N359" s="5">
        <f>IF(Table1[[#This Row],[Rank]]="Cancelled",1,IF(Table1[[#This Row],[Rank]]&gt;32,0,IF(M359=0,VLOOKUP(C359,'Ranking Values'!A:C,2,FALSE),VLOOKUP(C359,'Ranking Values'!A:C,3,FALSE))))</f>
        <v>10</v>
      </c>
    </row>
    <row r="360" spans="1:14" x14ac:dyDescent="0.35">
      <c r="A360" s="5" t="s">
        <v>48</v>
      </c>
      <c r="B360" s="5" t="s">
        <v>49</v>
      </c>
      <c r="C360" s="5">
        <v>2</v>
      </c>
      <c r="D360" s="7">
        <v>42967</v>
      </c>
      <c r="E360" s="20" t="s">
        <v>479</v>
      </c>
      <c r="F360" s="5" t="s">
        <v>318</v>
      </c>
      <c r="G360" s="5" t="s">
        <v>19</v>
      </c>
      <c r="H360" s="8">
        <f>VLOOKUP(Table1[[#This Row],[LastName]]&amp;"."&amp;Table1[[#This Row],[FirstName]],Fencers!C:I,2,FALSE)</f>
        <v>19555</v>
      </c>
      <c r="I360" s="5" t="str">
        <f>VLOOKUP(Table1[[#This Row],[LastName]]&amp;"."&amp;Table1[[#This Row],[FirstName]],Fencers!C:I,7,FALSE)</f>
        <v>Mens</v>
      </c>
      <c r="J360" s="8" t="str">
        <f>VLOOKUP(Table1[[#This Row],[LastName]]&amp;"."&amp;Table1[[#This Row],[FirstName]],Fencers!C:H,5,FALSE)</f>
        <v>ASC</v>
      </c>
      <c r="K360" s="8" t="str">
        <f>VLOOKUP(Table1[[#This Row],[LastName]]&amp;"."&amp;Table1[[#This Row],[FirstName]],Fencers!C:I,6,FALSE)</f>
        <v>AUS</v>
      </c>
      <c r="L360" s="6">
        <f>VLOOKUP(Table1[[#This Row],[LastName]]&amp;"."&amp;Table1[[#This Row],[FirstName]],Fencers!C:H,3,FALSE)</f>
        <v>64</v>
      </c>
      <c r="M360" s="5">
        <v>0</v>
      </c>
      <c r="N360" s="5">
        <f>IF(Table1[[#This Row],[Rank]]="Cancelled",1,IF(Table1[[#This Row],[Rank]]&gt;32,0,IF(M360=0,VLOOKUP(C360,'Ranking Values'!A:C,2,FALSE),VLOOKUP(C360,'Ranking Values'!A:C,3,FALSE))))</f>
        <v>9</v>
      </c>
    </row>
    <row r="361" spans="1:14" x14ac:dyDescent="0.35">
      <c r="A361" s="5" t="s">
        <v>84</v>
      </c>
      <c r="B361" s="5" t="s">
        <v>85</v>
      </c>
      <c r="C361" s="5">
        <v>3</v>
      </c>
      <c r="D361" s="7">
        <v>42967</v>
      </c>
      <c r="E361" s="20" t="s">
        <v>479</v>
      </c>
      <c r="F361" s="5" t="s">
        <v>318</v>
      </c>
      <c r="G361" s="5" t="s">
        <v>19</v>
      </c>
      <c r="H361" s="8">
        <f>VLOOKUP(Table1[[#This Row],[LastName]]&amp;"."&amp;Table1[[#This Row],[FirstName]],Fencers!C:I,2,FALSE)</f>
        <v>25841</v>
      </c>
      <c r="I361" s="5" t="str">
        <f>VLOOKUP(Table1[[#This Row],[LastName]]&amp;"."&amp;Table1[[#This Row],[FirstName]],Fencers!C:I,7,FALSE)</f>
        <v>Mens</v>
      </c>
      <c r="J361" s="8" t="str">
        <f>VLOOKUP(Table1[[#This Row],[LastName]]&amp;"."&amp;Table1[[#This Row],[FirstName]],Fencers!C:H,5,FALSE)</f>
        <v>AHFC</v>
      </c>
      <c r="K361" s="8" t="str">
        <f>VLOOKUP(Table1[[#This Row],[LastName]]&amp;"."&amp;Table1[[#This Row],[FirstName]],Fencers!C:I,6,FALSE)</f>
        <v>AUS</v>
      </c>
      <c r="L361" s="6">
        <f>VLOOKUP(Table1[[#This Row],[LastName]]&amp;"."&amp;Table1[[#This Row],[FirstName]],Fencers!C:H,3,FALSE)</f>
        <v>47</v>
      </c>
      <c r="M361" s="5">
        <v>0</v>
      </c>
      <c r="N361" s="5">
        <f>IF(Table1[[#This Row],[Rank]]="Cancelled",1,IF(Table1[[#This Row],[Rank]]&gt;32,0,IF(M361=0,VLOOKUP(C361,'Ranking Values'!A:C,2,FALSE),VLOOKUP(C361,'Ranking Values'!A:C,3,FALSE))))</f>
        <v>8</v>
      </c>
    </row>
    <row r="362" spans="1:14" x14ac:dyDescent="0.35">
      <c r="A362" s="5" t="s">
        <v>107</v>
      </c>
      <c r="B362" s="5" t="s">
        <v>108</v>
      </c>
      <c r="C362" s="5">
        <v>3</v>
      </c>
      <c r="D362" s="7">
        <v>42967</v>
      </c>
      <c r="E362" s="20" t="s">
        <v>479</v>
      </c>
      <c r="F362" s="5" t="s">
        <v>318</v>
      </c>
      <c r="G362" s="5" t="s">
        <v>19</v>
      </c>
      <c r="H362" s="8">
        <f>VLOOKUP(Table1[[#This Row],[LastName]]&amp;"."&amp;Table1[[#This Row],[FirstName]],Fencers!C:I,2,FALSE)</f>
        <v>28067</v>
      </c>
      <c r="I362" s="5" t="str">
        <f>VLOOKUP(Table1[[#This Row],[LastName]]&amp;"."&amp;Table1[[#This Row],[FirstName]],Fencers!C:I,7,FALSE)</f>
        <v>Mens</v>
      </c>
      <c r="J362" s="8" t="str">
        <f>VLOOKUP(Table1[[#This Row],[LastName]]&amp;"."&amp;Table1[[#This Row],[FirstName]],Fencers!C:H,5,FALSE)</f>
        <v>AHFC</v>
      </c>
      <c r="K362" s="8" t="str">
        <f>VLOOKUP(Table1[[#This Row],[LastName]]&amp;"."&amp;Table1[[#This Row],[FirstName]],Fencers!C:I,6,FALSE)</f>
        <v>AUS</v>
      </c>
      <c r="L362" s="6">
        <f>VLOOKUP(Table1[[#This Row],[LastName]]&amp;"."&amp;Table1[[#This Row],[FirstName]],Fencers!C:H,3,FALSE)</f>
        <v>41</v>
      </c>
      <c r="M362" s="5">
        <v>0</v>
      </c>
      <c r="N362" s="5">
        <f>IF(Table1[[#This Row],[Rank]]="Cancelled",1,IF(Table1[[#This Row],[Rank]]&gt;32,0,IF(M362=0,VLOOKUP(C362,'Ranking Values'!A:C,2,FALSE),VLOOKUP(C362,'Ranking Values'!A:C,3,FALSE))))</f>
        <v>8</v>
      </c>
    </row>
    <row r="363" spans="1:14" x14ac:dyDescent="0.35">
      <c r="A363" s="5" t="s">
        <v>95</v>
      </c>
      <c r="B363" s="5" t="s">
        <v>96</v>
      </c>
      <c r="C363" s="5">
        <v>5</v>
      </c>
      <c r="D363" s="7">
        <v>42967</v>
      </c>
      <c r="E363" s="20" t="s">
        <v>479</v>
      </c>
      <c r="F363" s="5" t="s">
        <v>318</v>
      </c>
      <c r="G363" s="5" t="s">
        <v>19</v>
      </c>
      <c r="H363" s="8">
        <f>VLOOKUP(Table1[[#This Row],[LastName]]&amp;"."&amp;Table1[[#This Row],[FirstName]],Fencers!C:I,2,FALSE)</f>
        <v>26410</v>
      </c>
      <c r="I363" s="5" t="str">
        <f>VLOOKUP(Table1[[#This Row],[LastName]]&amp;"."&amp;Table1[[#This Row],[FirstName]],Fencers!C:I,7,FALSE)</f>
        <v>Mens</v>
      </c>
      <c r="J363" s="8" t="str">
        <f>VLOOKUP(Table1[[#This Row],[LastName]]&amp;"."&amp;Table1[[#This Row],[FirstName]],Fencers!C:H,5,FALSE)</f>
        <v>ASC</v>
      </c>
      <c r="K363" s="8" t="str">
        <f>VLOOKUP(Table1[[#This Row],[LastName]]&amp;"."&amp;Table1[[#This Row],[FirstName]],Fencers!C:I,6,FALSE)</f>
        <v>AUS</v>
      </c>
      <c r="L363" s="6">
        <f>VLOOKUP(Table1[[#This Row],[LastName]]&amp;"."&amp;Table1[[#This Row],[FirstName]],Fencers!C:H,3,FALSE)</f>
        <v>45</v>
      </c>
      <c r="M363" s="5">
        <v>0</v>
      </c>
      <c r="N363" s="5">
        <f>IF(Table1[[#This Row],[Rank]]="Cancelled",1,IF(Table1[[#This Row],[Rank]]&gt;32,0,IF(M363=0,VLOOKUP(C363,'Ranking Values'!A:C,2,FALSE),VLOOKUP(C363,'Ranking Values'!A:C,3,FALSE))))</f>
        <v>6</v>
      </c>
    </row>
    <row r="364" spans="1:14" x14ac:dyDescent="0.35">
      <c r="A364" s="5" t="s">
        <v>77</v>
      </c>
      <c r="B364" s="5" t="s">
        <v>78</v>
      </c>
      <c r="C364" s="5">
        <v>6</v>
      </c>
      <c r="D364" s="7">
        <v>42967</v>
      </c>
      <c r="E364" s="20" t="s">
        <v>479</v>
      </c>
      <c r="F364" s="5" t="s">
        <v>318</v>
      </c>
      <c r="G364" s="5" t="s">
        <v>19</v>
      </c>
      <c r="H364" s="8">
        <f>VLOOKUP(Table1[[#This Row],[LastName]]&amp;"."&amp;Table1[[#This Row],[FirstName]],Fencers!C:I,2,FALSE)</f>
        <v>25155</v>
      </c>
      <c r="I364" s="5" t="str">
        <f>VLOOKUP(Table1[[#This Row],[LastName]]&amp;"."&amp;Table1[[#This Row],[FirstName]],Fencers!C:I,7,FALSE)</f>
        <v>Mens</v>
      </c>
      <c r="J364" s="8" t="str">
        <f>VLOOKUP(Table1[[#This Row],[LastName]]&amp;"."&amp;Table1[[#This Row],[FirstName]],Fencers!C:H,5,FALSE)</f>
        <v>ASC</v>
      </c>
      <c r="K364" s="8" t="str">
        <f>VLOOKUP(Table1[[#This Row],[LastName]]&amp;"."&amp;Table1[[#This Row],[FirstName]],Fencers!C:I,6,FALSE)</f>
        <v>AUS</v>
      </c>
      <c r="L364" s="6">
        <f>VLOOKUP(Table1[[#This Row],[LastName]]&amp;"."&amp;Table1[[#This Row],[FirstName]],Fencers!C:H,3,FALSE)</f>
        <v>49</v>
      </c>
      <c r="M364" s="5">
        <v>0</v>
      </c>
      <c r="N364" s="5">
        <f>IF(Table1[[#This Row],[Rank]]="Cancelled",1,IF(Table1[[#This Row],[Rank]]&gt;32,0,IF(M364=0,VLOOKUP(C364,'Ranking Values'!A:C,2,FALSE),VLOOKUP(C364,'Ranking Values'!A:C,3,FALSE))))</f>
        <v>5</v>
      </c>
    </row>
    <row r="365" spans="1:14" x14ac:dyDescent="0.35">
      <c r="A365" s="5" t="s">
        <v>100</v>
      </c>
      <c r="B365" s="5" t="s">
        <v>102</v>
      </c>
      <c r="C365" s="5">
        <v>1</v>
      </c>
      <c r="D365" s="7">
        <v>42967</v>
      </c>
      <c r="E365" s="20" t="s">
        <v>479</v>
      </c>
      <c r="F365" s="5" t="s">
        <v>318</v>
      </c>
      <c r="G365" s="5" t="s">
        <v>19</v>
      </c>
      <c r="H365" s="8">
        <f>VLOOKUP(Table1[[#This Row],[LastName]]&amp;"."&amp;Table1[[#This Row],[FirstName]],Fencers!C:I,2,FALSE)</f>
        <v>27640</v>
      </c>
      <c r="I365" s="5" t="str">
        <f>VLOOKUP(Table1[[#This Row],[LastName]]&amp;"."&amp;Table1[[#This Row],[FirstName]],Fencers!C:I,7,FALSE)</f>
        <v>Womens</v>
      </c>
      <c r="J365" s="8" t="str">
        <f>VLOOKUP(Table1[[#This Row],[LastName]]&amp;"."&amp;Table1[[#This Row],[FirstName]],Fencers!C:H,5,FALSE)</f>
        <v>CSFC</v>
      </c>
      <c r="K365" s="8" t="str">
        <f>VLOOKUP(Table1[[#This Row],[LastName]]&amp;"."&amp;Table1[[#This Row],[FirstName]],Fencers!C:I,6,FALSE)</f>
        <v>AUS</v>
      </c>
      <c r="L365" s="6">
        <f>VLOOKUP(Table1[[#This Row],[LastName]]&amp;"."&amp;Table1[[#This Row],[FirstName]],Fencers!C:H,3,FALSE)</f>
        <v>42</v>
      </c>
      <c r="M365" s="5">
        <v>0</v>
      </c>
      <c r="N365" s="5">
        <f>IF(Table1[[#This Row],[Rank]]="Cancelled",1,IF(Table1[[#This Row],[Rank]]&gt;32,0,IF(M365=0,VLOOKUP(C365,'Ranking Values'!A:C,2,FALSE),VLOOKUP(C365,'Ranking Values'!A:C,3,FALSE))))</f>
        <v>10</v>
      </c>
    </row>
    <row r="366" spans="1:14" x14ac:dyDescent="0.35">
      <c r="A366" s="5" t="s">
        <v>50</v>
      </c>
      <c r="B366" s="5" t="s">
        <v>51</v>
      </c>
      <c r="C366" s="5">
        <v>2</v>
      </c>
      <c r="D366" s="7">
        <v>42967</v>
      </c>
      <c r="E366" s="20" t="s">
        <v>479</v>
      </c>
      <c r="F366" s="5" t="s">
        <v>318</v>
      </c>
      <c r="G366" s="5" t="s">
        <v>19</v>
      </c>
      <c r="H366" s="8">
        <f>VLOOKUP(Table1[[#This Row],[LastName]]&amp;"."&amp;Table1[[#This Row],[FirstName]],Fencers!C:I,2,FALSE)</f>
        <v>21317</v>
      </c>
      <c r="I366" s="5" t="str">
        <f>VLOOKUP(Table1[[#This Row],[LastName]]&amp;"."&amp;Table1[[#This Row],[FirstName]],Fencers!C:I,7,FALSE)</f>
        <v>Womens</v>
      </c>
      <c r="J366" s="8" t="str">
        <f>VLOOKUP(Table1[[#This Row],[LastName]]&amp;"."&amp;Table1[[#This Row],[FirstName]],Fencers!C:H,5,FALSE)</f>
        <v>ASC</v>
      </c>
      <c r="K366" s="8" t="str">
        <f>VLOOKUP(Table1[[#This Row],[LastName]]&amp;"."&amp;Table1[[#This Row],[FirstName]],Fencers!C:I,6,FALSE)</f>
        <v>AUS</v>
      </c>
      <c r="L366" s="6">
        <f>VLOOKUP(Table1[[#This Row],[LastName]]&amp;"."&amp;Table1[[#This Row],[FirstName]],Fencers!C:H,3,FALSE)</f>
        <v>59</v>
      </c>
      <c r="M366" s="5">
        <v>0</v>
      </c>
      <c r="N366" s="5">
        <f>IF(Table1[[#This Row],[Rank]]="Cancelled",1,IF(Table1[[#This Row],[Rank]]&gt;32,0,IF(M366=0,VLOOKUP(C366,'Ranking Values'!A:C,2,FALSE),VLOOKUP(C366,'Ranking Values'!A:C,3,FALSE))))</f>
        <v>9</v>
      </c>
    </row>
    <row r="367" spans="1:14" x14ac:dyDescent="0.35">
      <c r="A367" s="5" t="s">
        <v>131</v>
      </c>
      <c r="B367" s="5" t="s">
        <v>132</v>
      </c>
      <c r="C367" s="5">
        <v>1</v>
      </c>
      <c r="D367" s="7">
        <v>42988</v>
      </c>
      <c r="E367" s="20" t="s">
        <v>479</v>
      </c>
      <c r="F367" s="5" t="s">
        <v>463</v>
      </c>
      <c r="G367" s="5" t="s">
        <v>19</v>
      </c>
      <c r="H367" s="8">
        <f>VLOOKUP(Table1[[#This Row],[LastName]]&amp;"."&amp;Table1[[#This Row],[FirstName]],Fencers!C:I,2,FALSE)</f>
        <v>32198</v>
      </c>
      <c r="I367" s="5" t="str">
        <f>VLOOKUP(Table1[[#This Row],[LastName]]&amp;"."&amp;Table1[[#This Row],[FirstName]],Fencers!C:I,7,FALSE)</f>
        <v>Mens</v>
      </c>
      <c r="J367" s="8" t="str">
        <f>VLOOKUP(Table1[[#This Row],[LastName]]&amp;"."&amp;Table1[[#This Row],[FirstName]],Fencers!C:H,5,FALSE)</f>
        <v>AHFC</v>
      </c>
      <c r="K367" s="8" t="str">
        <f>VLOOKUP(Table1[[#This Row],[LastName]]&amp;"."&amp;Table1[[#This Row],[FirstName]],Fencers!C:I,6,FALSE)</f>
        <v>AUS</v>
      </c>
      <c r="L367" s="6">
        <f>VLOOKUP(Table1[[#This Row],[LastName]]&amp;"."&amp;Table1[[#This Row],[FirstName]],Fencers!C:H,3,FALSE)</f>
        <v>29</v>
      </c>
      <c r="M367" s="5">
        <v>0</v>
      </c>
      <c r="N367" s="5">
        <f>IF(Table1[[#This Row],[Rank]]="Cancelled",1,IF(Table1[[#This Row],[Rank]]&gt;32,0,IF(M367=0,VLOOKUP(C367,'Ranking Values'!A:C,2,FALSE),VLOOKUP(C367,'Ranking Values'!A:C,3,FALSE))))</f>
        <v>10</v>
      </c>
    </row>
    <row r="368" spans="1:14" x14ac:dyDescent="0.35">
      <c r="A368" s="5" t="s">
        <v>77</v>
      </c>
      <c r="B368" s="5" t="s">
        <v>78</v>
      </c>
      <c r="C368" s="5">
        <v>2</v>
      </c>
      <c r="D368" s="7">
        <v>42988</v>
      </c>
      <c r="E368" s="20" t="s">
        <v>479</v>
      </c>
      <c r="F368" s="5" t="s">
        <v>463</v>
      </c>
      <c r="G368" s="5" t="s">
        <v>19</v>
      </c>
      <c r="H368" s="8">
        <f>VLOOKUP(Table1[[#This Row],[LastName]]&amp;"."&amp;Table1[[#This Row],[FirstName]],Fencers!C:I,2,FALSE)</f>
        <v>25155</v>
      </c>
      <c r="I368" s="5" t="str">
        <f>VLOOKUP(Table1[[#This Row],[LastName]]&amp;"."&amp;Table1[[#This Row],[FirstName]],Fencers!C:I,7,FALSE)</f>
        <v>Mens</v>
      </c>
      <c r="J368" s="8" t="str">
        <f>VLOOKUP(Table1[[#This Row],[LastName]]&amp;"."&amp;Table1[[#This Row],[FirstName]],Fencers!C:H,5,FALSE)</f>
        <v>ASC</v>
      </c>
      <c r="K368" s="8" t="str">
        <f>VLOOKUP(Table1[[#This Row],[LastName]]&amp;"."&amp;Table1[[#This Row],[FirstName]],Fencers!C:I,6,FALSE)</f>
        <v>AUS</v>
      </c>
      <c r="L368" s="6">
        <f>VLOOKUP(Table1[[#This Row],[LastName]]&amp;"."&amp;Table1[[#This Row],[FirstName]],Fencers!C:H,3,FALSE)</f>
        <v>49</v>
      </c>
      <c r="M368" s="5">
        <v>0</v>
      </c>
      <c r="N368" s="5">
        <f>IF(Table1[[#This Row],[Rank]]="Cancelled",1,IF(Table1[[#This Row],[Rank]]&gt;32,0,IF(M368=0,VLOOKUP(C368,'Ranking Values'!A:C,2,FALSE),VLOOKUP(C368,'Ranking Values'!A:C,3,FALSE))))</f>
        <v>9</v>
      </c>
    </row>
    <row r="369" spans="1:14" x14ac:dyDescent="0.35">
      <c r="A369" s="5" t="s">
        <v>13</v>
      </c>
      <c r="B369" s="5" t="s">
        <v>14</v>
      </c>
      <c r="C369" s="5">
        <v>3</v>
      </c>
      <c r="D369" s="7">
        <v>42988</v>
      </c>
      <c r="E369" s="20" t="s">
        <v>479</v>
      </c>
      <c r="F369" s="5" t="s">
        <v>463</v>
      </c>
      <c r="G369" s="5" t="s">
        <v>19</v>
      </c>
      <c r="H369" s="8">
        <f>VLOOKUP(Table1[[#This Row],[LastName]]&amp;"."&amp;Table1[[#This Row],[FirstName]],Fencers!C:I,2,FALSE)</f>
        <v>37303</v>
      </c>
      <c r="I369" s="5" t="str">
        <f>VLOOKUP(Table1[[#This Row],[LastName]]&amp;"."&amp;Table1[[#This Row],[FirstName]],Fencers!C:I,7,FALSE)</f>
        <v>Mens</v>
      </c>
      <c r="J369" s="8" t="str">
        <f>VLOOKUP(Table1[[#This Row],[LastName]]&amp;"."&amp;Table1[[#This Row],[FirstName]],Fencers!C:H,5,FALSE)</f>
        <v>ASC</v>
      </c>
      <c r="K369" s="8" t="str">
        <f>VLOOKUP(Table1[[#This Row],[LastName]]&amp;"."&amp;Table1[[#This Row],[FirstName]],Fencers!C:I,6,FALSE)</f>
        <v>AUS</v>
      </c>
      <c r="L369" s="6">
        <f>VLOOKUP(Table1[[#This Row],[LastName]]&amp;"."&amp;Table1[[#This Row],[FirstName]],Fencers!C:H,3,FALSE)</f>
        <v>15</v>
      </c>
      <c r="M369" s="5">
        <v>0</v>
      </c>
      <c r="N369" s="5">
        <f>IF(Table1[[#This Row],[Rank]]="Cancelled",1,IF(Table1[[#This Row],[Rank]]&gt;32,0,IF(M369=0,VLOOKUP(C369,'Ranking Values'!A:C,2,FALSE),VLOOKUP(C369,'Ranking Values'!A:C,3,FALSE))))</f>
        <v>8</v>
      </c>
    </row>
    <row r="370" spans="1:14" x14ac:dyDescent="0.35">
      <c r="A370" s="5" t="s">
        <v>215</v>
      </c>
      <c r="B370" s="5" t="s">
        <v>15</v>
      </c>
      <c r="C370" s="5">
        <v>3</v>
      </c>
      <c r="D370" s="7">
        <v>42988</v>
      </c>
      <c r="E370" s="20" t="s">
        <v>479</v>
      </c>
      <c r="F370" s="5" t="s">
        <v>463</v>
      </c>
      <c r="G370" s="5" t="s">
        <v>19</v>
      </c>
      <c r="H370" s="8">
        <f>VLOOKUP(Table1[[#This Row],[LastName]]&amp;"."&amp;Table1[[#This Row],[FirstName]],Fencers!C:I,2,FALSE)</f>
        <v>37348</v>
      </c>
      <c r="I370" s="5" t="str">
        <f>VLOOKUP(Table1[[#This Row],[LastName]]&amp;"."&amp;Table1[[#This Row],[FirstName]],Fencers!C:I,7,FALSE)</f>
        <v>Mens</v>
      </c>
      <c r="J370" s="8" t="str">
        <f>VLOOKUP(Table1[[#This Row],[LastName]]&amp;"."&amp;Table1[[#This Row],[FirstName]],Fencers!C:H,5,FALSE)</f>
        <v>ASC</v>
      </c>
      <c r="K370" s="8" t="str">
        <f>VLOOKUP(Table1[[#This Row],[LastName]]&amp;"."&amp;Table1[[#This Row],[FirstName]],Fencers!C:I,6,FALSE)</f>
        <v>AUS</v>
      </c>
      <c r="L370" s="6">
        <f>VLOOKUP(Table1[[#This Row],[LastName]]&amp;"."&amp;Table1[[#This Row],[FirstName]],Fencers!C:H,3,FALSE)</f>
        <v>15</v>
      </c>
      <c r="M370" s="5">
        <v>0</v>
      </c>
      <c r="N370" s="5">
        <f>IF(Table1[[#This Row],[Rank]]="Cancelled",1,IF(Table1[[#This Row],[Rank]]&gt;32,0,IF(M370=0,VLOOKUP(C370,'Ranking Values'!A:C,2,FALSE),VLOOKUP(C370,'Ranking Values'!A:C,3,FALSE))))</f>
        <v>8</v>
      </c>
    </row>
    <row r="371" spans="1:14" x14ac:dyDescent="0.35">
      <c r="A371" s="11" t="s">
        <v>506</v>
      </c>
      <c r="B371" s="5" t="s">
        <v>83</v>
      </c>
      <c r="C371" s="5">
        <v>5</v>
      </c>
      <c r="D371" s="7">
        <v>42988</v>
      </c>
      <c r="E371" s="20" t="s">
        <v>479</v>
      </c>
      <c r="F371" s="5" t="s">
        <v>463</v>
      </c>
      <c r="G371" s="5" t="s">
        <v>19</v>
      </c>
      <c r="H371" s="8">
        <f>VLOOKUP(Table1[[#This Row],[LastName]]&amp;"."&amp;Table1[[#This Row],[FirstName]],Fencers!C:I,2,FALSE)</f>
        <v>25771</v>
      </c>
      <c r="I371" s="5" t="str">
        <f>VLOOKUP(Table1[[#This Row],[LastName]]&amp;"."&amp;Table1[[#This Row],[FirstName]],Fencers!C:I,7,FALSE)</f>
        <v>Mens</v>
      </c>
      <c r="J371" s="8" t="str">
        <f>VLOOKUP(Table1[[#This Row],[LastName]]&amp;"."&amp;Table1[[#This Row],[FirstName]],Fencers!C:H,5,FALSE)</f>
        <v>ASC</v>
      </c>
      <c r="K371" s="8" t="str">
        <f>VLOOKUP(Table1[[#This Row],[LastName]]&amp;"."&amp;Table1[[#This Row],[FirstName]],Fencers!C:I,6,FALSE)</f>
        <v>AUS</v>
      </c>
      <c r="L371" s="6">
        <f>VLOOKUP(Table1[[#This Row],[LastName]]&amp;"."&amp;Table1[[#This Row],[FirstName]],Fencers!C:H,3,FALSE)</f>
        <v>47</v>
      </c>
      <c r="M371" s="5">
        <v>0</v>
      </c>
      <c r="N371" s="5">
        <f>IF(Table1[[#This Row],[Rank]]="Cancelled",1,IF(Table1[[#This Row],[Rank]]&gt;32,0,IF(M371=0,VLOOKUP(C371,'Ranking Values'!A:C,2,FALSE),VLOOKUP(C371,'Ranking Values'!A:C,3,FALSE))))</f>
        <v>6</v>
      </c>
    </row>
    <row r="372" spans="1:14" x14ac:dyDescent="0.35">
      <c r="A372" s="5" t="s">
        <v>251</v>
      </c>
      <c r="B372" s="5" t="s">
        <v>284</v>
      </c>
      <c r="C372" s="5">
        <v>1</v>
      </c>
      <c r="D372" s="7">
        <v>42988</v>
      </c>
      <c r="E372" s="20" t="s">
        <v>479</v>
      </c>
      <c r="F372" s="5" t="s">
        <v>337</v>
      </c>
      <c r="G372" s="5" t="s">
        <v>314</v>
      </c>
      <c r="H372" s="8">
        <f>VLOOKUP(Table1[[#This Row],[LastName]]&amp;"."&amp;Table1[[#This Row],[FirstName]],Fencers!C:I,2,FALSE)</f>
        <v>39051</v>
      </c>
      <c r="I372" s="5" t="str">
        <f>VLOOKUP(Table1[[#This Row],[LastName]]&amp;"."&amp;Table1[[#This Row],[FirstName]],Fencers!C:I,7,FALSE)</f>
        <v>Mens</v>
      </c>
      <c r="J372" s="8" t="str">
        <f>VLOOKUP(Table1[[#This Row],[LastName]]&amp;"."&amp;Table1[[#This Row],[FirstName]],Fencers!C:H,5,FALSE)</f>
        <v>AHFC</v>
      </c>
      <c r="K372" s="8" t="str">
        <f>VLOOKUP(Table1[[#This Row],[LastName]]&amp;"."&amp;Table1[[#This Row],[FirstName]],Fencers!C:I,6,FALSE)</f>
        <v>AUS</v>
      </c>
      <c r="L372" s="6">
        <f>VLOOKUP(Table1[[#This Row],[LastName]]&amp;"."&amp;Table1[[#This Row],[FirstName]],Fencers!C:H,3,FALSE)</f>
        <v>11</v>
      </c>
      <c r="M372" s="5">
        <v>0</v>
      </c>
      <c r="N372" s="5">
        <f>IF(Table1[[#This Row],[Rank]]="Cancelled",1,IF(Table1[[#This Row],[Rank]]&gt;32,0,IF(M372=0,VLOOKUP(C372,'Ranking Values'!A:C,2,FALSE),VLOOKUP(C372,'Ranking Values'!A:C,3,FALSE))))</f>
        <v>10</v>
      </c>
    </row>
    <row r="373" spans="1:14" x14ac:dyDescent="0.35">
      <c r="A373" s="5" t="s">
        <v>100</v>
      </c>
      <c r="B373" s="5" t="s">
        <v>6</v>
      </c>
      <c r="C373" s="5">
        <v>2</v>
      </c>
      <c r="D373" s="7">
        <v>42988</v>
      </c>
      <c r="E373" s="20" t="s">
        <v>479</v>
      </c>
      <c r="F373" s="5" t="s">
        <v>337</v>
      </c>
      <c r="G373" s="5" t="s">
        <v>314</v>
      </c>
      <c r="H373" s="8">
        <f>VLOOKUP(Table1[[#This Row],[LastName]]&amp;"."&amp;Table1[[#This Row],[FirstName]],Fencers!C:I,2,FALSE)</f>
        <v>39420</v>
      </c>
      <c r="I373" s="5" t="str">
        <f>VLOOKUP(Table1[[#This Row],[LastName]]&amp;"."&amp;Table1[[#This Row],[FirstName]],Fencers!C:I,7,FALSE)</f>
        <v>Mens</v>
      </c>
      <c r="J373" s="8" t="str">
        <f>VLOOKUP(Table1[[#This Row],[LastName]]&amp;"."&amp;Table1[[#This Row],[FirstName]],Fencers!C:H,5,FALSE)</f>
        <v>CSFC</v>
      </c>
      <c r="K373" s="8" t="str">
        <f>VLOOKUP(Table1[[#This Row],[LastName]]&amp;"."&amp;Table1[[#This Row],[FirstName]],Fencers!C:I,6,FALSE)</f>
        <v>AUS</v>
      </c>
      <c r="L373" s="6">
        <f>VLOOKUP(Table1[[#This Row],[LastName]]&amp;"."&amp;Table1[[#This Row],[FirstName]],Fencers!C:H,3,FALSE)</f>
        <v>10</v>
      </c>
      <c r="M373" s="5">
        <v>0</v>
      </c>
      <c r="N373" s="5">
        <f>IF(Table1[[#This Row],[Rank]]="Cancelled",1,IF(Table1[[#This Row],[Rank]]&gt;32,0,IF(M373=0,VLOOKUP(C373,'Ranking Values'!A:C,2,FALSE),VLOOKUP(C373,'Ranking Values'!A:C,3,FALSE))))</f>
        <v>9</v>
      </c>
    </row>
    <row r="374" spans="1:14" x14ac:dyDescent="0.35">
      <c r="A374" s="5" t="s">
        <v>282</v>
      </c>
      <c r="B374" s="5" t="s">
        <v>283</v>
      </c>
      <c r="C374" s="5">
        <v>3</v>
      </c>
      <c r="D374" s="7">
        <v>42988</v>
      </c>
      <c r="E374" s="20" t="s">
        <v>479</v>
      </c>
      <c r="F374" s="5" t="s">
        <v>337</v>
      </c>
      <c r="G374" s="5" t="s">
        <v>314</v>
      </c>
      <c r="H374" s="8">
        <f>VLOOKUP(Table1[[#This Row],[LastName]]&amp;"."&amp;Table1[[#This Row],[FirstName]],Fencers!C:I,2,FALSE)</f>
        <v>38912</v>
      </c>
      <c r="I374" s="5" t="str">
        <f>VLOOKUP(Table1[[#This Row],[LastName]]&amp;"."&amp;Table1[[#This Row],[FirstName]],Fencers!C:I,7,FALSE)</f>
        <v>Mens</v>
      </c>
      <c r="J374" s="8" t="str">
        <f>VLOOKUP(Table1[[#This Row],[LastName]]&amp;"."&amp;Table1[[#This Row],[FirstName]],Fencers!C:H,5,FALSE)</f>
        <v>AHFC</v>
      </c>
      <c r="K374" s="8" t="str">
        <f>VLOOKUP(Table1[[#This Row],[LastName]]&amp;"."&amp;Table1[[#This Row],[FirstName]],Fencers!C:I,6,FALSE)</f>
        <v>AUS</v>
      </c>
      <c r="L374" s="6">
        <f>VLOOKUP(Table1[[#This Row],[LastName]]&amp;"."&amp;Table1[[#This Row],[FirstName]],Fencers!C:H,3,FALSE)</f>
        <v>11</v>
      </c>
      <c r="M374" s="5">
        <v>0</v>
      </c>
      <c r="N374" s="5">
        <f>IF(Table1[[#This Row],[Rank]]="Cancelled",1,IF(Table1[[#This Row],[Rank]]&gt;32,0,IF(M374=0,VLOOKUP(C374,'Ranking Values'!A:C,2,FALSE),VLOOKUP(C374,'Ranking Values'!A:C,3,FALSE))))</f>
        <v>8</v>
      </c>
    </row>
    <row r="375" spans="1:14" x14ac:dyDescent="0.35">
      <c r="A375" s="11" t="s">
        <v>506</v>
      </c>
      <c r="B375" s="5" t="s">
        <v>347</v>
      </c>
      <c r="C375" s="5">
        <v>3</v>
      </c>
      <c r="D375" s="7">
        <v>42988</v>
      </c>
      <c r="E375" s="20" t="s">
        <v>479</v>
      </c>
      <c r="F375" s="5" t="s">
        <v>337</v>
      </c>
      <c r="G375" s="5" t="s">
        <v>314</v>
      </c>
      <c r="H375" s="8">
        <f>VLOOKUP(Table1[[#This Row],[LastName]]&amp;"."&amp;Table1[[#This Row],[FirstName]],Fencers!C:I,2,FALSE)</f>
        <v>38849</v>
      </c>
      <c r="I375" s="5" t="str">
        <f>VLOOKUP(Table1[[#This Row],[LastName]]&amp;"."&amp;Table1[[#This Row],[FirstName]],Fencers!C:I,7,FALSE)</f>
        <v>Mens</v>
      </c>
      <c r="J375" s="8" t="str">
        <f>VLOOKUP(Table1[[#This Row],[LastName]]&amp;"."&amp;Table1[[#This Row],[FirstName]],Fencers!C:H,5,FALSE)</f>
        <v>ASC</v>
      </c>
      <c r="K375" s="8" t="str">
        <f>VLOOKUP(Table1[[#This Row],[LastName]]&amp;"."&amp;Table1[[#This Row],[FirstName]],Fencers!C:I,6,FALSE)</f>
        <v>AUS</v>
      </c>
      <c r="L375" s="6">
        <f>VLOOKUP(Table1[[#This Row],[LastName]]&amp;"."&amp;Table1[[#This Row],[FirstName]],Fencers!C:H,3,FALSE)</f>
        <v>11</v>
      </c>
      <c r="M375" s="5">
        <v>0</v>
      </c>
      <c r="N375" s="5">
        <f>IF(Table1[[#This Row],[Rank]]="Cancelled",1,IF(Table1[[#This Row],[Rank]]&gt;32,0,IF(M375=0,VLOOKUP(C375,'Ranking Values'!A:C,2,FALSE),VLOOKUP(C375,'Ranking Values'!A:C,3,FALSE))))</f>
        <v>8</v>
      </c>
    </row>
    <row r="376" spans="1:14" x14ac:dyDescent="0.35">
      <c r="A376" s="5" t="s">
        <v>278</v>
      </c>
      <c r="B376" s="5" t="s">
        <v>252</v>
      </c>
      <c r="C376" s="5">
        <v>5</v>
      </c>
      <c r="D376" s="7">
        <v>42988</v>
      </c>
      <c r="E376" s="20" t="s">
        <v>479</v>
      </c>
      <c r="F376" s="5" t="s">
        <v>337</v>
      </c>
      <c r="G376" s="5" t="s">
        <v>314</v>
      </c>
      <c r="H376" s="8">
        <f>VLOOKUP(Table1[[#This Row],[LastName]]&amp;"."&amp;Table1[[#This Row],[FirstName]],Fencers!C:I,2,FALSE)</f>
        <v>38810</v>
      </c>
      <c r="I376" s="5" t="str">
        <f>VLOOKUP(Table1[[#This Row],[LastName]]&amp;"."&amp;Table1[[#This Row],[FirstName]],Fencers!C:I,7,FALSE)</f>
        <v>Mens</v>
      </c>
      <c r="J376" s="8" t="str">
        <f>VLOOKUP(Table1[[#This Row],[LastName]]&amp;"."&amp;Table1[[#This Row],[FirstName]],Fencers!C:H,5,FALSE)</f>
        <v>ASC</v>
      </c>
      <c r="K376" s="8" t="str">
        <f>VLOOKUP(Table1[[#This Row],[LastName]]&amp;"."&amp;Table1[[#This Row],[FirstName]],Fencers!C:I,6,FALSE)</f>
        <v>AUS</v>
      </c>
      <c r="L376" s="6">
        <f>VLOOKUP(Table1[[#This Row],[LastName]]&amp;"."&amp;Table1[[#This Row],[FirstName]],Fencers!C:H,3,FALSE)</f>
        <v>11</v>
      </c>
      <c r="M376" s="5">
        <v>0</v>
      </c>
      <c r="N376" s="5">
        <f>IF(Table1[[#This Row],[Rank]]="Cancelled",1,IF(Table1[[#This Row],[Rank]]&gt;32,0,IF(M376=0,VLOOKUP(C376,'Ranking Values'!A:C,2,FALSE),VLOOKUP(C376,'Ranking Values'!A:C,3,FALSE))))</f>
        <v>6</v>
      </c>
    </row>
    <row r="377" spans="1:14" x14ac:dyDescent="0.35">
      <c r="A377" s="5" t="s">
        <v>107</v>
      </c>
      <c r="B377" s="5" t="s">
        <v>8</v>
      </c>
      <c r="C377" s="5">
        <v>6</v>
      </c>
      <c r="D377" s="7">
        <v>42988</v>
      </c>
      <c r="E377" s="20" t="s">
        <v>479</v>
      </c>
      <c r="F377" s="5" t="s">
        <v>337</v>
      </c>
      <c r="G377" s="5" t="s">
        <v>314</v>
      </c>
      <c r="H377" s="8">
        <f>VLOOKUP(Table1[[#This Row],[LastName]]&amp;"."&amp;Table1[[#This Row],[FirstName]],Fencers!C:I,2,FALSE)</f>
        <v>39299</v>
      </c>
      <c r="I377" s="5" t="str">
        <f>VLOOKUP(Table1[[#This Row],[LastName]]&amp;"."&amp;Table1[[#This Row],[FirstName]],Fencers!C:I,7,FALSE)</f>
        <v>Mens</v>
      </c>
      <c r="J377" s="8" t="str">
        <f>VLOOKUP(Table1[[#This Row],[LastName]]&amp;"."&amp;Table1[[#This Row],[FirstName]],Fencers!C:H,5,FALSE)</f>
        <v>AHFC</v>
      </c>
      <c r="K377" s="8" t="str">
        <f>VLOOKUP(Table1[[#This Row],[LastName]]&amp;"."&amp;Table1[[#This Row],[FirstName]],Fencers!C:I,6,FALSE)</f>
        <v>AUS</v>
      </c>
      <c r="L377" s="6">
        <f>VLOOKUP(Table1[[#This Row],[LastName]]&amp;"."&amp;Table1[[#This Row],[FirstName]],Fencers!C:H,3,FALSE)</f>
        <v>10</v>
      </c>
      <c r="M377" s="5">
        <v>0</v>
      </c>
      <c r="N377" s="5">
        <f>IF(Table1[[#This Row],[Rank]]="Cancelled",1,IF(Table1[[#This Row],[Rank]]&gt;32,0,IF(M377=0,VLOOKUP(C377,'Ranking Values'!A:C,2,FALSE),VLOOKUP(C377,'Ranking Values'!A:C,3,FALSE))))</f>
        <v>5</v>
      </c>
    </row>
    <row r="378" spans="1:14" x14ac:dyDescent="0.35">
      <c r="A378" s="5" t="s">
        <v>46</v>
      </c>
      <c r="B378" s="5" t="s">
        <v>294</v>
      </c>
      <c r="C378" s="5">
        <v>7</v>
      </c>
      <c r="D378" s="7">
        <v>42988</v>
      </c>
      <c r="E378" s="20" t="s">
        <v>479</v>
      </c>
      <c r="F378" s="5" t="s">
        <v>337</v>
      </c>
      <c r="G378" s="5" t="s">
        <v>314</v>
      </c>
      <c r="H378" s="8">
        <f>VLOOKUP(Table1[[#This Row],[LastName]]&amp;"."&amp;Table1[[#This Row],[FirstName]],Fencers!C:I,2,FALSE)</f>
        <v>39567</v>
      </c>
      <c r="I378" s="5" t="str">
        <f>VLOOKUP(Table1[[#This Row],[LastName]]&amp;"."&amp;Table1[[#This Row],[FirstName]],Fencers!C:I,7,FALSE)</f>
        <v>Mens</v>
      </c>
      <c r="J378" s="8" t="str">
        <f>VLOOKUP(Table1[[#This Row],[LastName]]&amp;"."&amp;Table1[[#This Row],[FirstName]],Fencers!C:H,5,FALSE)</f>
        <v>ASC</v>
      </c>
      <c r="K378" s="8" t="str">
        <f>VLOOKUP(Table1[[#This Row],[LastName]]&amp;"."&amp;Table1[[#This Row],[FirstName]],Fencers!C:I,6,FALSE)</f>
        <v>AUS</v>
      </c>
      <c r="L378" s="6">
        <f>VLOOKUP(Table1[[#This Row],[LastName]]&amp;"."&amp;Table1[[#This Row],[FirstName]],Fencers!C:H,3,FALSE)</f>
        <v>9</v>
      </c>
      <c r="M378" s="5">
        <v>0</v>
      </c>
      <c r="N378" s="5">
        <f>IF(Table1[[#This Row],[Rank]]="Cancelled",1,IF(Table1[[#This Row],[Rank]]&gt;32,0,IF(M378=0,VLOOKUP(C378,'Ranking Values'!A:C,2,FALSE),VLOOKUP(C378,'Ranking Values'!A:C,3,FALSE))))</f>
        <v>4</v>
      </c>
    </row>
    <row r="379" spans="1:14" x14ac:dyDescent="0.35">
      <c r="A379" s="5" t="s">
        <v>133</v>
      </c>
      <c r="B379" s="5" t="s">
        <v>289</v>
      </c>
      <c r="C379" s="5">
        <v>1</v>
      </c>
      <c r="D379" s="7">
        <v>42988</v>
      </c>
      <c r="E379" s="20" t="s">
        <v>479</v>
      </c>
      <c r="F379" s="5" t="s">
        <v>337</v>
      </c>
      <c r="G379" s="5" t="s">
        <v>314</v>
      </c>
      <c r="H379" s="8">
        <f>VLOOKUP(Table1[[#This Row],[LastName]]&amp;"."&amp;Table1[[#This Row],[FirstName]],Fencers!C:I,2,FALSE)</f>
        <v>39128</v>
      </c>
      <c r="I379" s="5" t="str">
        <f>VLOOKUP(Table1[[#This Row],[LastName]]&amp;"."&amp;Table1[[#This Row],[FirstName]],Fencers!C:I,7,FALSE)</f>
        <v>Womens</v>
      </c>
      <c r="J379" s="8" t="str">
        <f>VLOOKUP(Table1[[#This Row],[LastName]]&amp;"."&amp;Table1[[#This Row],[FirstName]],Fencers!C:H,5,FALSE)</f>
        <v>AHFC</v>
      </c>
      <c r="K379" s="8" t="str">
        <f>VLOOKUP(Table1[[#This Row],[LastName]]&amp;"."&amp;Table1[[#This Row],[FirstName]],Fencers!C:I,6,FALSE)</f>
        <v>AUS</v>
      </c>
      <c r="L379" s="6">
        <f>VLOOKUP(Table1[[#This Row],[LastName]]&amp;"."&amp;Table1[[#This Row],[FirstName]],Fencers!C:H,3,FALSE)</f>
        <v>10</v>
      </c>
      <c r="M379" s="5">
        <v>0</v>
      </c>
      <c r="N379" s="5">
        <f>IF(Table1[[#This Row],[Rank]]="Cancelled",1,IF(Table1[[#This Row],[Rank]]&gt;32,0,IF(M379=0,VLOOKUP(C379,'Ranking Values'!A:C,2,FALSE),VLOOKUP(C379,'Ranking Values'!A:C,3,FALSE))))</f>
        <v>10</v>
      </c>
    </row>
    <row r="380" spans="1:14" x14ac:dyDescent="0.35">
      <c r="A380" s="5" t="s">
        <v>276</v>
      </c>
      <c r="B380" s="5" t="s">
        <v>277</v>
      </c>
      <c r="C380" s="5">
        <v>2</v>
      </c>
      <c r="D380" s="7">
        <v>42988</v>
      </c>
      <c r="E380" s="20" t="s">
        <v>479</v>
      </c>
      <c r="F380" s="5" t="s">
        <v>337</v>
      </c>
      <c r="G380" s="5" t="s">
        <v>314</v>
      </c>
      <c r="H380" s="8">
        <f>VLOOKUP(Table1[[#This Row],[LastName]]&amp;"."&amp;Table1[[#This Row],[FirstName]],Fencers!C:I,2,FALSE)</f>
        <v>38788</v>
      </c>
      <c r="I380" s="5" t="str">
        <f>VLOOKUP(Table1[[#This Row],[LastName]]&amp;"."&amp;Table1[[#This Row],[FirstName]],Fencers!C:I,7,FALSE)</f>
        <v>Womens</v>
      </c>
      <c r="J380" s="8" t="str">
        <f>VLOOKUP(Table1[[#This Row],[LastName]]&amp;"."&amp;Table1[[#This Row],[FirstName]],Fencers!C:H,5,FALSE)</f>
        <v>TPFC</v>
      </c>
      <c r="K380" s="8" t="str">
        <f>VLOOKUP(Table1[[#This Row],[LastName]]&amp;"."&amp;Table1[[#This Row],[FirstName]],Fencers!C:I,6,FALSE)</f>
        <v>AUS</v>
      </c>
      <c r="L380" s="6">
        <f>VLOOKUP(Table1[[#This Row],[LastName]]&amp;"."&amp;Table1[[#This Row],[FirstName]],Fencers!C:H,3,FALSE)</f>
        <v>11</v>
      </c>
      <c r="M380" s="5">
        <v>0</v>
      </c>
      <c r="N380" s="5">
        <f>IF(Table1[[#This Row],[Rank]]="Cancelled",1,IF(Table1[[#This Row],[Rank]]&gt;32,0,IF(M380=0,VLOOKUP(C380,'Ranking Values'!A:C,2,FALSE),VLOOKUP(C380,'Ranking Values'!A:C,3,FALSE))))</f>
        <v>9</v>
      </c>
    </row>
    <row r="381" spans="1:14" x14ac:dyDescent="0.35">
      <c r="A381" s="5" t="s">
        <v>245</v>
      </c>
      <c r="B381" s="5" t="s">
        <v>246</v>
      </c>
      <c r="C381" s="5">
        <v>1</v>
      </c>
      <c r="D381" s="7">
        <v>42988</v>
      </c>
      <c r="E381" s="20" t="s">
        <v>479</v>
      </c>
      <c r="F381" s="5" t="s">
        <v>331</v>
      </c>
      <c r="G381" s="5" t="s">
        <v>314</v>
      </c>
      <c r="H381" s="8">
        <f>VLOOKUP(Table1[[#This Row],[LastName]]&amp;"."&amp;Table1[[#This Row],[FirstName]],Fencers!C:I,2,FALSE)</f>
        <v>38052</v>
      </c>
      <c r="I381" s="5" t="str">
        <f>VLOOKUP(Table1[[#This Row],[LastName]]&amp;"."&amp;Table1[[#This Row],[FirstName]],Fencers!C:I,7,FALSE)</f>
        <v>Mens</v>
      </c>
      <c r="J381" s="8" t="str">
        <f>VLOOKUP(Table1[[#This Row],[LastName]]&amp;"."&amp;Table1[[#This Row],[FirstName]],Fencers!C:H,5,FALSE)</f>
        <v>AHFC</v>
      </c>
      <c r="K381" s="8" t="str">
        <f>VLOOKUP(Table1[[#This Row],[LastName]]&amp;"."&amp;Table1[[#This Row],[FirstName]],Fencers!C:I,6,FALSE)</f>
        <v>AUS</v>
      </c>
      <c r="L381" s="6">
        <f>VLOOKUP(Table1[[#This Row],[LastName]]&amp;"."&amp;Table1[[#This Row],[FirstName]],Fencers!C:H,3,FALSE)</f>
        <v>13</v>
      </c>
      <c r="M381" s="5">
        <v>0</v>
      </c>
      <c r="N381" s="5">
        <f>IF(Table1[[#This Row],[Rank]]="Cancelled",1,IF(Table1[[#This Row],[Rank]]&gt;32,0,IF(M381=0,VLOOKUP(C381,'Ranking Values'!A:C,2,FALSE),VLOOKUP(C381,'Ranking Values'!A:C,3,FALSE))))</f>
        <v>10</v>
      </c>
    </row>
    <row r="382" spans="1:14" x14ac:dyDescent="0.35">
      <c r="A382" s="5" t="s">
        <v>251</v>
      </c>
      <c r="B382" s="5" t="s">
        <v>15</v>
      </c>
      <c r="C382" s="5">
        <v>2</v>
      </c>
      <c r="D382" s="7">
        <v>42988</v>
      </c>
      <c r="E382" s="20" t="s">
        <v>479</v>
      </c>
      <c r="F382" s="5" t="s">
        <v>331</v>
      </c>
      <c r="G382" s="5" t="s">
        <v>314</v>
      </c>
      <c r="H382" s="8">
        <f>VLOOKUP(Table1[[#This Row],[LastName]]&amp;"."&amp;Table1[[#This Row],[FirstName]],Fencers!C:I,2,FALSE)</f>
        <v>38516</v>
      </c>
      <c r="I382" s="5" t="str">
        <f>VLOOKUP(Table1[[#This Row],[LastName]]&amp;"."&amp;Table1[[#This Row],[FirstName]],Fencers!C:I,7,FALSE)</f>
        <v>Mens</v>
      </c>
      <c r="J382" s="8" t="str">
        <f>VLOOKUP(Table1[[#This Row],[LastName]]&amp;"."&amp;Table1[[#This Row],[FirstName]],Fencers!C:H,5,FALSE)</f>
        <v>AHFC</v>
      </c>
      <c r="K382" s="8" t="str">
        <f>VLOOKUP(Table1[[#This Row],[LastName]]&amp;"."&amp;Table1[[#This Row],[FirstName]],Fencers!C:I,6,FALSE)</f>
        <v>AUS</v>
      </c>
      <c r="L382" s="6">
        <f>VLOOKUP(Table1[[#This Row],[LastName]]&amp;"."&amp;Table1[[#This Row],[FirstName]],Fencers!C:H,3,FALSE)</f>
        <v>12</v>
      </c>
      <c r="M382" s="5">
        <v>0</v>
      </c>
      <c r="N382" s="5">
        <f>IF(Table1[[#This Row],[Rank]]="Cancelled",1,IF(Table1[[#This Row],[Rank]]&gt;32,0,IF(M382=0,VLOOKUP(C382,'Ranking Values'!A:C,2,FALSE),VLOOKUP(C382,'Ranking Values'!A:C,3,FALSE))))</f>
        <v>9</v>
      </c>
    </row>
    <row r="383" spans="1:14" x14ac:dyDescent="0.35">
      <c r="A383" s="5" t="s">
        <v>255</v>
      </c>
      <c r="B383" s="5" t="s">
        <v>256</v>
      </c>
      <c r="C383" s="5">
        <v>3</v>
      </c>
      <c r="D383" s="7">
        <v>42988</v>
      </c>
      <c r="E383" s="20" t="s">
        <v>479</v>
      </c>
      <c r="F383" s="5" t="s">
        <v>331</v>
      </c>
      <c r="G383" s="5" t="s">
        <v>314</v>
      </c>
      <c r="H383" s="8">
        <f>VLOOKUP(Table1[[#This Row],[LastName]]&amp;"."&amp;Table1[[#This Row],[FirstName]],Fencers!C:I,2,FALSE)</f>
        <v>38304</v>
      </c>
      <c r="I383" s="5" t="str">
        <f>VLOOKUP(Table1[[#This Row],[LastName]]&amp;"."&amp;Table1[[#This Row],[FirstName]],Fencers!C:I,7,FALSE)</f>
        <v>Mens</v>
      </c>
      <c r="J383" s="8" t="str">
        <f>VLOOKUP(Table1[[#This Row],[LastName]]&amp;"."&amp;Table1[[#This Row],[FirstName]],Fencers!C:H,5,FALSE)</f>
        <v>ASC</v>
      </c>
      <c r="K383" s="8" t="str">
        <f>VLOOKUP(Table1[[#This Row],[LastName]]&amp;"."&amp;Table1[[#This Row],[FirstName]],Fencers!C:I,6,FALSE)</f>
        <v>AUS</v>
      </c>
      <c r="L383" s="6">
        <f>VLOOKUP(Table1[[#This Row],[LastName]]&amp;"."&amp;Table1[[#This Row],[FirstName]],Fencers!C:H,3,FALSE)</f>
        <v>13</v>
      </c>
      <c r="M383" s="5">
        <v>0</v>
      </c>
      <c r="N383" s="5">
        <f>IF(Table1[[#This Row],[Rank]]="Cancelled",1,IF(Table1[[#This Row],[Rank]]&gt;32,0,IF(M383=0,VLOOKUP(C383,'Ranking Values'!A:C,2,FALSE),VLOOKUP(C383,'Ranking Values'!A:C,3,FALSE))))</f>
        <v>8</v>
      </c>
    </row>
    <row r="384" spans="1:14" x14ac:dyDescent="0.35">
      <c r="A384" s="5" t="s">
        <v>250</v>
      </c>
      <c r="B384" s="5" t="s">
        <v>251</v>
      </c>
      <c r="C384" s="5">
        <v>3</v>
      </c>
      <c r="D384" s="7">
        <v>42988</v>
      </c>
      <c r="E384" s="20" t="s">
        <v>479</v>
      </c>
      <c r="F384" s="5" t="s">
        <v>331</v>
      </c>
      <c r="G384" s="5" t="s">
        <v>314</v>
      </c>
      <c r="H384" s="8">
        <f>VLOOKUP(Table1[[#This Row],[LastName]]&amp;"."&amp;Table1[[#This Row],[FirstName]],Fencers!C:I,2,FALSE)</f>
        <v>38237</v>
      </c>
      <c r="I384" s="5" t="str">
        <f>VLOOKUP(Table1[[#This Row],[LastName]]&amp;"."&amp;Table1[[#This Row],[FirstName]],Fencers!C:I,7,FALSE)</f>
        <v>Mens</v>
      </c>
      <c r="J384" s="8" t="str">
        <f>VLOOKUP(Table1[[#This Row],[LastName]]&amp;"."&amp;Table1[[#This Row],[FirstName]],Fencers!C:H,5,FALSE)</f>
        <v>AHFC</v>
      </c>
      <c r="K384" s="8" t="str">
        <f>VLOOKUP(Table1[[#This Row],[LastName]]&amp;"."&amp;Table1[[#This Row],[FirstName]],Fencers!C:I,6,FALSE)</f>
        <v>AUS</v>
      </c>
      <c r="L384" s="6">
        <f>VLOOKUP(Table1[[#This Row],[LastName]]&amp;"."&amp;Table1[[#This Row],[FirstName]],Fencers!C:H,3,FALSE)</f>
        <v>13</v>
      </c>
      <c r="M384" s="5">
        <v>0</v>
      </c>
      <c r="N384" s="5">
        <f>IF(Table1[[#This Row],[Rank]]="Cancelled",1,IF(Table1[[#This Row],[Rank]]&gt;32,0,IF(M384=0,VLOOKUP(C384,'Ranking Values'!A:C,2,FALSE),VLOOKUP(C384,'Ranking Values'!A:C,3,FALSE))))</f>
        <v>8</v>
      </c>
    </row>
    <row r="385" spans="1:14" x14ac:dyDescent="0.35">
      <c r="A385" s="5" t="s">
        <v>253</v>
      </c>
      <c r="B385" s="5" t="s">
        <v>254</v>
      </c>
      <c r="C385" s="5">
        <v>5</v>
      </c>
      <c r="D385" s="7">
        <v>42988</v>
      </c>
      <c r="E385" s="20" t="s">
        <v>479</v>
      </c>
      <c r="F385" s="5" t="s">
        <v>331</v>
      </c>
      <c r="G385" s="5" t="s">
        <v>314</v>
      </c>
      <c r="H385" s="8">
        <f>VLOOKUP(Table1[[#This Row],[LastName]]&amp;"."&amp;Table1[[#This Row],[FirstName]],Fencers!C:I,2,FALSE)</f>
        <v>38298</v>
      </c>
      <c r="I385" s="5" t="str">
        <f>VLOOKUP(Table1[[#This Row],[LastName]]&amp;"."&amp;Table1[[#This Row],[FirstName]],Fencers!C:I,7,FALSE)</f>
        <v>Mens</v>
      </c>
      <c r="J385" s="8" t="str">
        <f>VLOOKUP(Table1[[#This Row],[LastName]]&amp;"."&amp;Table1[[#This Row],[FirstName]],Fencers!C:H,5,FALSE)</f>
        <v>AHFC</v>
      </c>
      <c r="K385" s="8" t="str">
        <f>VLOOKUP(Table1[[#This Row],[LastName]]&amp;"."&amp;Table1[[#This Row],[FirstName]],Fencers!C:I,6,FALSE)</f>
        <v>AUS</v>
      </c>
      <c r="L385" s="6">
        <f>VLOOKUP(Table1[[#This Row],[LastName]]&amp;"."&amp;Table1[[#This Row],[FirstName]],Fencers!C:H,3,FALSE)</f>
        <v>13</v>
      </c>
      <c r="M385" s="5">
        <v>0</v>
      </c>
      <c r="N385" s="5">
        <f>IF(Table1[[#This Row],[Rank]]="Cancelled",1,IF(Table1[[#This Row],[Rank]]&gt;32,0,IF(M385=0,VLOOKUP(C385,'Ranking Values'!A:C,2,FALSE),VLOOKUP(C385,'Ranking Values'!A:C,3,FALSE))))</f>
        <v>6</v>
      </c>
    </row>
    <row r="386" spans="1:14" x14ac:dyDescent="0.35">
      <c r="A386" s="5" t="s">
        <v>278</v>
      </c>
      <c r="B386" s="5" t="s">
        <v>252</v>
      </c>
      <c r="C386" s="5">
        <v>6</v>
      </c>
      <c r="D386" s="7">
        <v>42988</v>
      </c>
      <c r="E386" s="20" t="s">
        <v>479</v>
      </c>
      <c r="F386" s="5" t="s">
        <v>331</v>
      </c>
      <c r="G386" s="5" t="s">
        <v>314</v>
      </c>
      <c r="H386" s="8">
        <f>VLOOKUP(Table1[[#This Row],[LastName]]&amp;"."&amp;Table1[[#This Row],[FirstName]],Fencers!C:I,2,FALSE)</f>
        <v>38810</v>
      </c>
      <c r="I386" s="5" t="str">
        <f>VLOOKUP(Table1[[#This Row],[LastName]]&amp;"."&amp;Table1[[#This Row],[FirstName]],Fencers!C:I,7,FALSE)</f>
        <v>Mens</v>
      </c>
      <c r="J386" s="8" t="str">
        <f>VLOOKUP(Table1[[#This Row],[LastName]]&amp;"."&amp;Table1[[#This Row],[FirstName]],Fencers!C:H,5,FALSE)</f>
        <v>ASC</v>
      </c>
      <c r="K386" s="8" t="str">
        <f>VLOOKUP(Table1[[#This Row],[LastName]]&amp;"."&amp;Table1[[#This Row],[FirstName]],Fencers!C:I,6,FALSE)</f>
        <v>AUS</v>
      </c>
      <c r="L386" s="6">
        <f>VLOOKUP(Table1[[#This Row],[LastName]]&amp;"."&amp;Table1[[#This Row],[FirstName]],Fencers!C:H,3,FALSE)</f>
        <v>11</v>
      </c>
      <c r="M386" s="5">
        <v>0</v>
      </c>
      <c r="N386" s="5">
        <f>IF(Table1[[#This Row],[Rank]]="Cancelled",1,IF(Table1[[#This Row],[Rank]]&gt;32,0,IF(M386=0,VLOOKUP(C386,'Ranking Values'!A:C,2,FALSE),VLOOKUP(C386,'Ranking Values'!A:C,3,FALSE))))</f>
        <v>5</v>
      </c>
    </row>
    <row r="387" spans="1:14" x14ac:dyDescent="0.35">
      <c r="A387" s="5" t="s">
        <v>261</v>
      </c>
      <c r="B387" s="5" t="s">
        <v>249</v>
      </c>
      <c r="C387" s="5">
        <v>7</v>
      </c>
      <c r="D387" s="7">
        <v>42988</v>
      </c>
      <c r="E387" s="20" t="s">
        <v>479</v>
      </c>
      <c r="F387" s="5" t="s">
        <v>331</v>
      </c>
      <c r="G387" s="5" t="s">
        <v>314</v>
      </c>
      <c r="H387" s="8">
        <f>VLOOKUP(Table1[[#This Row],[LastName]]&amp;"."&amp;Table1[[#This Row],[FirstName]],Fencers!C:I,2,FALSE)</f>
        <v>38456</v>
      </c>
      <c r="I387" s="5" t="str">
        <f>VLOOKUP(Table1[[#This Row],[LastName]]&amp;"."&amp;Table1[[#This Row],[FirstName]],Fencers!C:I,7,FALSE)</f>
        <v>Mens</v>
      </c>
      <c r="J387" s="8" t="str">
        <f>VLOOKUP(Table1[[#This Row],[LastName]]&amp;"."&amp;Table1[[#This Row],[FirstName]],Fencers!C:H,5,FALSE)</f>
        <v>ASC</v>
      </c>
      <c r="K387" s="8" t="str">
        <f>VLOOKUP(Table1[[#This Row],[LastName]]&amp;"."&amp;Table1[[#This Row],[FirstName]],Fencers!C:I,6,FALSE)</f>
        <v>AUS</v>
      </c>
      <c r="L387" s="6">
        <f>VLOOKUP(Table1[[#This Row],[LastName]]&amp;"."&amp;Table1[[#This Row],[FirstName]],Fencers!C:H,3,FALSE)</f>
        <v>12</v>
      </c>
      <c r="M387" s="5">
        <v>0</v>
      </c>
      <c r="N387" s="5">
        <f>IF(Table1[[#This Row],[Rank]]="Cancelled",1,IF(Table1[[#This Row],[Rank]]&gt;32,0,IF(M387=0,VLOOKUP(C387,'Ranking Values'!A:C,2,FALSE),VLOOKUP(C387,'Ranking Values'!A:C,3,FALSE))))</f>
        <v>4</v>
      </c>
    </row>
    <row r="388" spans="1:14" x14ac:dyDescent="0.35">
      <c r="A388" s="5" t="s">
        <v>264</v>
      </c>
      <c r="B388" s="5" t="s">
        <v>265</v>
      </c>
      <c r="C388" s="5">
        <v>8</v>
      </c>
      <c r="D388" s="7">
        <v>42988</v>
      </c>
      <c r="E388" s="20" t="s">
        <v>479</v>
      </c>
      <c r="F388" s="5" t="s">
        <v>331</v>
      </c>
      <c r="G388" s="5" t="s">
        <v>314</v>
      </c>
      <c r="H388" s="8">
        <f>VLOOKUP(Table1[[#This Row],[LastName]]&amp;"."&amp;Table1[[#This Row],[FirstName]],Fencers!C:I,2,FALSE)</f>
        <v>38505</v>
      </c>
      <c r="I388" s="5" t="str">
        <f>VLOOKUP(Table1[[#This Row],[LastName]]&amp;"."&amp;Table1[[#This Row],[FirstName]],Fencers!C:I,7,FALSE)</f>
        <v>Womens</v>
      </c>
      <c r="J388" s="8" t="str">
        <f>VLOOKUP(Table1[[#This Row],[LastName]]&amp;"."&amp;Table1[[#This Row],[FirstName]],Fencers!C:H,5,FALSE)</f>
        <v>AHFC</v>
      </c>
      <c r="K388" s="8" t="str">
        <f>VLOOKUP(Table1[[#This Row],[LastName]]&amp;"."&amp;Table1[[#This Row],[FirstName]],Fencers!C:I,6,FALSE)</f>
        <v>AUS</v>
      </c>
      <c r="L388" s="6">
        <f>VLOOKUP(Table1[[#This Row],[LastName]]&amp;"."&amp;Table1[[#This Row],[FirstName]],Fencers!C:H,3,FALSE)</f>
        <v>12</v>
      </c>
      <c r="M388" s="5">
        <v>0</v>
      </c>
      <c r="N388" s="5">
        <f>IF(Table1[[#This Row],[Rank]]="Cancelled",1,IF(Table1[[#This Row],[Rank]]&gt;32,0,IF(M388=0,VLOOKUP(C388,'Ranking Values'!A:C,2,FALSE),VLOOKUP(C388,'Ranking Values'!A:C,3,FALSE))))</f>
        <v>3</v>
      </c>
    </row>
    <row r="389" spans="1:14" x14ac:dyDescent="0.35">
      <c r="A389" s="5" t="s">
        <v>125</v>
      </c>
      <c r="B389" s="5" t="s">
        <v>126</v>
      </c>
      <c r="C389" s="5">
        <v>1</v>
      </c>
      <c r="D389" s="7">
        <v>42995</v>
      </c>
      <c r="E389" s="20" t="s">
        <v>479</v>
      </c>
      <c r="F389" s="5" t="s">
        <v>461</v>
      </c>
      <c r="G389" s="5" t="s">
        <v>19</v>
      </c>
      <c r="H389" s="8">
        <f>VLOOKUP(Table1[[#This Row],[LastName]]&amp;"."&amp;Table1[[#This Row],[FirstName]],Fencers!C:I,2,FALSE)</f>
        <v>31399</v>
      </c>
      <c r="I389" s="5" t="str">
        <f>VLOOKUP(Table1[[#This Row],[LastName]]&amp;"."&amp;Table1[[#This Row],[FirstName]],Fencers!C:I,7,FALSE)</f>
        <v>Mens</v>
      </c>
      <c r="J389" s="8" t="str">
        <f>VLOOKUP(Table1[[#This Row],[LastName]]&amp;"."&amp;Table1[[#This Row],[FirstName]],Fencers!C:H,5,FALSE)</f>
        <v>ASC</v>
      </c>
      <c r="K389" s="8" t="str">
        <f>VLOOKUP(Table1[[#This Row],[LastName]]&amp;"."&amp;Table1[[#This Row],[FirstName]],Fencers!C:I,6,FALSE)</f>
        <v>AUS</v>
      </c>
      <c r="L389" s="6">
        <f>VLOOKUP(Table1[[#This Row],[LastName]]&amp;"."&amp;Table1[[#This Row],[FirstName]],Fencers!C:H,3,FALSE)</f>
        <v>32</v>
      </c>
      <c r="M389" s="5">
        <v>0</v>
      </c>
      <c r="N389" s="5">
        <f>IF(Table1[[#This Row],[Rank]]="Cancelled",1,IF(Table1[[#This Row],[Rank]]&gt;32,0,IF(M389=0,VLOOKUP(C389,'Ranking Values'!A:C,2,FALSE),VLOOKUP(C389,'Ranking Values'!A:C,3,FALSE))))</f>
        <v>10</v>
      </c>
    </row>
    <row r="390" spans="1:14" x14ac:dyDescent="0.35">
      <c r="A390" s="5" t="s">
        <v>157</v>
      </c>
      <c r="B390" s="5" t="s">
        <v>158</v>
      </c>
      <c r="C390" s="5">
        <v>2</v>
      </c>
      <c r="D390" s="7">
        <v>42995</v>
      </c>
      <c r="E390" s="20" t="s">
        <v>479</v>
      </c>
      <c r="F390" s="5" t="s">
        <v>461</v>
      </c>
      <c r="G390" s="5" t="s">
        <v>19</v>
      </c>
      <c r="H390" s="8">
        <f>VLOOKUP(Table1[[#This Row],[LastName]]&amp;"."&amp;Table1[[#This Row],[FirstName]],Fencers!C:I,2,FALSE)</f>
        <v>34944</v>
      </c>
      <c r="I390" s="5" t="str">
        <f>VLOOKUP(Table1[[#This Row],[LastName]]&amp;"."&amp;Table1[[#This Row],[FirstName]],Fencers!C:I,7,FALSE)</f>
        <v>Mens</v>
      </c>
      <c r="J390" s="8" t="str">
        <f>VLOOKUP(Table1[[#This Row],[LastName]]&amp;"."&amp;Table1[[#This Row],[FirstName]],Fencers!C:H,5,FALSE)</f>
        <v>ASC</v>
      </c>
      <c r="K390" s="8" t="str">
        <f>VLOOKUP(Table1[[#This Row],[LastName]]&amp;"."&amp;Table1[[#This Row],[FirstName]],Fencers!C:I,6,FALSE)</f>
        <v>AUS</v>
      </c>
      <c r="L390" s="6">
        <f>VLOOKUP(Table1[[#This Row],[LastName]]&amp;"."&amp;Table1[[#This Row],[FirstName]],Fencers!C:H,3,FALSE)</f>
        <v>22</v>
      </c>
      <c r="M390" s="5">
        <v>0</v>
      </c>
      <c r="N390" s="5">
        <f>IF(Table1[[#This Row],[Rank]]="Cancelled",1,IF(Table1[[#This Row],[Rank]]&gt;32,0,IF(M390=0,VLOOKUP(C390,'Ranking Values'!A:C,2,FALSE),VLOOKUP(C390,'Ranking Values'!A:C,3,FALSE))))</f>
        <v>9</v>
      </c>
    </row>
    <row r="391" spans="1:14" x14ac:dyDescent="0.35">
      <c r="A391" s="5" t="s">
        <v>373</v>
      </c>
      <c r="B391" s="5" t="s">
        <v>148</v>
      </c>
      <c r="C391" s="5">
        <v>3</v>
      </c>
      <c r="D391" s="7">
        <v>42995</v>
      </c>
      <c r="E391" s="20" t="s">
        <v>479</v>
      </c>
      <c r="F391" s="5" t="s">
        <v>461</v>
      </c>
      <c r="G391" s="5" t="s">
        <v>19</v>
      </c>
      <c r="H391" s="8">
        <f>VLOOKUP(Table1[[#This Row],[LastName]]&amp;"."&amp;Table1[[#This Row],[FirstName]],Fencers!C:I,2,FALSE)</f>
        <v>34256</v>
      </c>
      <c r="I391" s="5" t="str">
        <f>VLOOKUP(Table1[[#This Row],[LastName]]&amp;"."&amp;Table1[[#This Row],[FirstName]],Fencers!C:I,7,FALSE)</f>
        <v>Mens</v>
      </c>
      <c r="J391" s="8" t="str">
        <f>VLOOKUP(Table1[[#This Row],[LastName]]&amp;"."&amp;Table1[[#This Row],[FirstName]],Fencers!C:H,5,FALSE)</f>
        <v>IND</v>
      </c>
      <c r="K391" s="8" t="str">
        <f>VLOOKUP(Table1[[#This Row],[LastName]]&amp;"."&amp;Table1[[#This Row],[FirstName]],Fencers!C:I,6,FALSE)</f>
        <v>CAN</v>
      </c>
      <c r="L391" s="6">
        <f>VLOOKUP(Table1[[#This Row],[LastName]]&amp;"."&amp;Table1[[#This Row],[FirstName]],Fencers!C:H,3,FALSE)</f>
        <v>24</v>
      </c>
      <c r="M391" s="5">
        <v>0</v>
      </c>
      <c r="N391" s="5">
        <f>IF(Table1[[#This Row],[Rank]]="Cancelled",1,IF(Table1[[#This Row],[Rank]]&gt;32,0,IF(M391=0,VLOOKUP(C391,'Ranking Values'!A:C,2,FALSE),VLOOKUP(C391,'Ranking Values'!A:C,3,FALSE))))</f>
        <v>8</v>
      </c>
    </row>
    <row r="392" spans="1:14" x14ac:dyDescent="0.35">
      <c r="A392" s="5" t="s">
        <v>178</v>
      </c>
      <c r="B392" s="5" t="s">
        <v>144</v>
      </c>
      <c r="C392" s="5">
        <v>3</v>
      </c>
      <c r="D392" s="7">
        <v>42995</v>
      </c>
      <c r="E392" s="20" t="s">
        <v>479</v>
      </c>
      <c r="F392" s="5" t="s">
        <v>461</v>
      </c>
      <c r="G392" s="5" t="s">
        <v>19</v>
      </c>
      <c r="H392" s="8">
        <f>VLOOKUP(Table1[[#This Row],[LastName]]&amp;"."&amp;Table1[[#This Row],[FirstName]],Fencers!C:I,2,FALSE)</f>
        <v>36344</v>
      </c>
      <c r="I392" s="5" t="str">
        <f>VLOOKUP(Table1[[#This Row],[LastName]]&amp;"."&amp;Table1[[#This Row],[FirstName]],Fencers!C:I,7,FALSE)</f>
        <v>Mens</v>
      </c>
      <c r="J392" s="8" t="str">
        <f>VLOOKUP(Table1[[#This Row],[LastName]]&amp;"."&amp;Table1[[#This Row],[FirstName]],Fencers!C:H,5,FALSE)</f>
        <v>ASC</v>
      </c>
      <c r="K392" s="8" t="str">
        <f>VLOOKUP(Table1[[#This Row],[LastName]]&amp;"."&amp;Table1[[#This Row],[FirstName]],Fencers!C:I,6,FALSE)</f>
        <v>AUS</v>
      </c>
      <c r="L392" s="6">
        <f>VLOOKUP(Table1[[#This Row],[LastName]]&amp;"."&amp;Table1[[#This Row],[FirstName]],Fencers!C:H,3,FALSE)</f>
        <v>18</v>
      </c>
      <c r="M392" s="5">
        <v>0</v>
      </c>
      <c r="N392" s="5">
        <f>IF(Table1[[#This Row],[Rank]]="Cancelled",1,IF(Table1[[#This Row],[Rank]]&gt;32,0,IF(M392=0,VLOOKUP(C392,'Ranking Values'!A:C,2,FALSE),VLOOKUP(C392,'Ranking Values'!A:C,3,FALSE))))</f>
        <v>8</v>
      </c>
    </row>
    <row r="393" spans="1:14" x14ac:dyDescent="0.35">
      <c r="A393" s="5" t="s">
        <v>107</v>
      </c>
      <c r="B393" s="5" t="s">
        <v>108</v>
      </c>
      <c r="C393" s="5">
        <v>5</v>
      </c>
      <c r="D393" s="7">
        <v>42995</v>
      </c>
      <c r="E393" s="20" t="s">
        <v>479</v>
      </c>
      <c r="F393" s="5" t="s">
        <v>461</v>
      </c>
      <c r="G393" s="5" t="s">
        <v>19</v>
      </c>
      <c r="H393" s="8">
        <f>VLOOKUP(Table1[[#This Row],[LastName]]&amp;"."&amp;Table1[[#This Row],[FirstName]],Fencers!C:I,2,FALSE)</f>
        <v>28067</v>
      </c>
      <c r="I393" s="5" t="str">
        <f>VLOOKUP(Table1[[#This Row],[LastName]]&amp;"."&amp;Table1[[#This Row],[FirstName]],Fencers!C:I,7,FALSE)</f>
        <v>Mens</v>
      </c>
      <c r="J393" s="8" t="str">
        <f>VLOOKUP(Table1[[#This Row],[LastName]]&amp;"."&amp;Table1[[#This Row],[FirstName]],Fencers!C:H,5,FALSE)</f>
        <v>AHFC</v>
      </c>
      <c r="K393" s="8" t="str">
        <f>VLOOKUP(Table1[[#This Row],[LastName]]&amp;"."&amp;Table1[[#This Row],[FirstName]],Fencers!C:I,6,FALSE)</f>
        <v>AUS</v>
      </c>
      <c r="L393" s="6">
        <f>VLOOKUP(Table1[[#This Row],[LastName]]&amp;"."&amp;Table1[[#This Row],[FirstName]],Fencers!C:H,3,FALSE)</f>
        <v>41</v>
      </c>
      <c r="M393" s="5">
        <v>0</v>
      </c>
      <c r="N393" s="5">
        <f>IF(Table1[[#This Row],[Rank]]="Cancelled",1,IF(Table1[[#This Row],[Rank]]&gt;32,0,IF(M393=0,VLOOKUP(C393,'Ranking Values'!A:C,2,FALSE),VLOOKUP(C393,'Ranking Values'!A:C,3,FALSE))))</f>
        <v>6</v>
      </c>
    </row>
    <row r="394" spans="1:14" x14ac:dyDescent="0.35">
      <c r="A394" s="5" t="s">
        <v>129</v>
      </c>
      <c r="B394" s="5" t="s">
        <v>130</v>
      </c>
      <c r="C394" s="5">
        <v>6</v>
      </c>
      <c r="D394" s="7">
        <v>42995</v>
      </c>
      <c r="E394" s="20" t="s">
        <v>479</v>
      </c>
      <c r="F394" s="5" t="s">
        <v>461</v>
      </c>
      <c r="G394" s="5" t="s">
        <v>19</v>
      </c>
      <c r="H394" s="8">
        <f>VLOOKUP(Table1[[#This Row],[LastName]]&amp;"."&amp;Table1[[#This Row],[FirstName]],Fencers!C:I,2,FALSE)</f>
        <v>31780</v>
      </c>
      <c r="I394" s="5" t="str">
        <f>VLOOKUP(Table1[[#This Row],[LastName]]&amp;"."&amp;Table1[[#This Row],[FirstName]],Fencers!C:I,7,FALSE)</f>
        <v>Mens</v>
      </c>
      <c r="J394" s="8" t="str">
        <f>VLOOKUP(Table1[[#This Row],[LastName]]&amp;"."&amp;Table1[[#This Row],[FirstName]],Fencers!C:H,5,FALSE)</f>
        <v>ASC</v>
      </c>
      <c r="K394" s="8" t="str">
        <f>VLOOKUP(Table1[[#This Row],[LastName]]&amp;"."&amp;Table1[[#This Row],[FirstName]],Fencers!C:I,6,FALSE)</f>
        <v>AUS</v>
      </c>
      <c r="L394" s="6">
        <f>VLOOKUP(Table1[[#This Row],[LastName]]&amp;"."&amp;Table1[[#This Row],[FirstName]],Fencers!C:H,3,FALSE)</f>
        <v>31</v>
      </c>
      <c r="M394" s="5">
        <v>0</v>
      </c>
      <c r="N394" s="5">
        <f>IF(Table1[[#This Row],[Rank]]="Cancelled",1,IF(Table1[[#This Row],[Rank]]&gt;32,0,IF(M394=0,VLOOKUP(C394,'Ranking Values'!A:C,2,FALSE),VLOOKUP(C394,'Ranking Values'!A:C,3,FALSE))))</f>
        <v>5</v>
      </c>
    </row>
    <row r="395" spans="1:14" x14ac:dyDescent="0.35">
      <c r="A395" s="5" t="s">
        <v>226</v>
      </c>
      <c r="B395" s="5" t="s">
        <v>228</v>
      </c>
      <c r="C395" s="5">
        <v>7</v>
      </c>
      <c r="D395" s="7">
        <v>42995</v>
      </c>
      <c r="E395" s="20" t="s">
        <v>479</v>
      </c>
      <c r="F395" s="5" t="s">
        <v>461</v>
      </c>
      <c r="G395" s="5" t="s">
        <v>19</v>
      </c>
      <c r="H395" s="8">
        <f>VLOOKUP(Table1[[#This Row],[LastName]]&amp;"."&amp;Table1[[#This Row],[FirstName]],Fencers!C:I,2,FALSE)</f>
        <v>37556</v>
      </c>
      <c r="I395" s="5" t="str">
        <f>VLOOKUP(Table1[[#This Row],[LastName]]&amp;"."&amp;Table1[[#This Row],[FirstName]],Fencers!C:I,7,FALSE)</f>
        <v>Mens</v>
      </c>
      <c r="J395" s="8" t="str">
        <f>VLOOKUP(Table1[[#This Row],[LastName]]&amp;"."&amp;Table1[[#This Row],[FirstName]],Fencers!C:H,5,FALSE)</f>
        <v>ASC</v>
      </c>
      <c r="K395" s="8" t="str">
        <f>VLOOKUP(Table1[[#This Row],[LastName]]&amp;"."&amp;Table1[[#This Row],[FirstName]],Fencers!C:I,6,FALSE)</f>
        <v>AUS</v>
      </c>
      <c r="L395" s="6">
        <f>VLOOKUP(Table1[[#This Row],[LastName]]&amp;"."&amp;Table1[[#This Row],[FirstName]],Fencers!C:H,3,FALSE)</f>
        <v>15</v>
      </c>
      <c r="M395" s="5">
        <v>0</v>
      </c>
      <c r="N395" s="5">
        <f>IF(Table1[[#This Row],[Rank]]="Cancelled",1,IF(Table1[[#This Row],[Rank]]&gt;32,0,IF(M395=0,VLOOKUP(C395,'Ranking Values'!A:C,2,FALSE),VLOOKUP(C395,'Ranking Values'!A:C,3,FALSE))))</f>
        <v>4</v>
      </c>
    </row>
    <row r="396" spans="1:14" x14ac:dyDescent="0.35">
      <c r="A396" s="5" t="s">
        <v>36</v>
      </c>
      <c r="B396" s="5" t="s">
        <v>313</v>
      </c>
      <c r="C396" s="5">
        <v>8</v>
      </c>
      <c r="D396" s="7">
        <v>42995</v>
      </c>
      <c r="E396" s="20" t="s">
        <v>479</v>
      </c>
      <c r="F396" s="5" t="s">
        <v>461</v>
      </c>
      <c r="G396" s="5" t="s">
        <v>19</v>
      </c>
      <c r="H396" s="8">
        <f>VLOOKUP(Table1[[#This Row],[LastName]]&amp;"."&amp;Table1[[#This Row],[FirstName]],Fencers!C:I,2,FALSE)</f>
        <v>34512</v>
      </c>
      <c r="I396" s="5" t="str">
        <f>VLOOKUP(Table1[[#This Row],[LastName]]&amp;"."&amp;Table1[[#This Row],[FirstName]],Fencers!C:I,7,FALSE)</f>
        <v>Mens</v>
      </c>
      <c r="J396" s="8" t="str">
        <f>VLOOKUP(Table1[[#This Row],[LastName]]&amp;"."&amp;Table1[[#This Row],[FirstName]],Fencers!C:H,5,FALSE)</f>
        <v>IND</v>
      </c>
      <c r="K396" s="8" t="str">
        <f>VLOOKUP(Table1[[#This Row],[LastName]]&amp;"."&amp;Table1[[#This Row],[FirstName]],Fencers!C:I,6,FALSE)</f>
        <v>HKG</v>
      </c>
      <c r="L396" s="6">
        <f>VLOOKUP(Table1[[#This Row],[LastName]]&amp;"."&amp;Table1[[#This Row],[FirstName]],Fencers!C:H,3,FALSE)</f>
        <v>23</v>
      </c>
      <c r="M396" s="5">
        <v>0</v>
      </c>
      <c r="N396" s="5">
        <f>IF(Table1[[#This Row],[Rank]]="Cancelled",1,IF(Table1[[#This Row],[Rank]]&gt;32,0,IF(M396=0,VLOOKUP(C396,'Ranking Values'!A:C,2,FALSE),VLOOKUP(C396,'Ranking Values'!A:C,3,FALSE))))</f>
        <v>3</v>
      </c>
    </row>
    <row r="397" spans="1:14" x14ac:dyDescent="0.35">
      <c r="A397" s="5" t="s">
        <v>371</v>
      </c>
      <c r="B397" s="5" t="s">
        <v>372</v>
      </c>
      <c r="C397" s="5">
        <v>9</v>
      </c>
      <c r="D397" s="7">
        <v>42995</v>
      </c>
      <c r="E397" s="20" t="s">
        <v>479</v>
      </c>
      <c r="F397" s="5" t="s">
        <v>461</v>
      </c>
      <c r="G397" s="5" t="s">
        <v>19</v>
      </c>
      <c r="H397" s="8">
        <f>VLOOKUP(Table1[[#This Row],[LastName]]&amp;"."&amp;Table1[[#This Row],[FirstName]],Fencers!C:I,2,FALSE)</f>
        <v>26553</v>
      </c>
      <c r="I397" s="5" t="str">
        <f>VLOOKUP(Table1[[#This Row],[LastName]]&amp;"."&amp;Table1[[#This Row],[FirstName]],Fencers!C:I,7,FALSE)</f>
        <v>Mens</v>
      </c>
      <c r="J397" s="8" t="str">
        <f>VLOOKUP(Table1[[#This Row],[LastName]]&amp;"."&amp;Table1[[#This Row],[FirstName]],Fencers!C:H,5,FALSE)</f>
        <v>ASC</v>
      </c>
      <c r="K397" s="8" t="str">
        <f>VLOOKUP(Table1[[#This Row],[LastName]]&amp;"."&amp;Table1[[#This Row],[FirstName]],Fencers!C:I,6,FALSE)</f>
        <v>AUS</v>
      </c>
      <c r="L397" s="6">
        <f>VLOOKUP(Table1[[#This Row],[LastName]]&amp;"."&amp;Table1[[#This Row],[FirstName]],Fencers!C:H,3,FALSE)</f>
        <v>45</v>
      </c>
      <c r="M397" s="5">
        <v>0</v>
      </c>
      <c r="N397" s="5">
        <f>IF(Table1[[#This Row],[Rank]]="Cancelled",1,IF(Table1[[#This Row],[Rank]]&gt;32,0,IF(M397=0,VLOOKUP(C397,'Ranking Values'!A:C,2,FALSE),VLOOKUP(C397,'Ranking Values'!A:C,3,FALSE))))</f>
        <v>2</v>
      </c>
    </row>
    <row r="398" spans="1:14" x14ac:dyDescent="0.35">
      <c r="A398" s="5" t="s">
        <v>48</v>
      </c>
      <c r="B398" s="5" t="s">
        <v>49</v>
      </c>
      <c r="C398" s="5">
        <v>10</v>
      </c>
      <c r="D398" s="7">
        <v>42995</v>
      </c>
      <c r="E398" s="20" t="s">
        <v>479</v>
      </c>
      <c r="F398" s="5" t="s">
        <v>461</v>
      </c>
      <c r="G398" s="5" t="s">
        <v>19</v>
      </c>
      <c r="H398" s="8">
        <f>VLOOKUP(Table1[[#This Row],[LastName]]&amp;"."&amp;Table1[[#This Row],[FirstName]],Fencers!C:I,2,FALSE)</f>
        <v>19555</v>
      </c>
      <c r="I398" s="5" t="str">
        <f>VLOOKUP(Table1[[#This Row],[LastName]]&amp;"."&amp;Table1[[#This Row],[FirstName]],Fencers!C:I,7,FALSE)</f>
        <v>Mens</v>
      </c>
      <c r="J398" s="8" t="str">
        <f>VLOOKUP(Table1[[#This Row],[LastName]]&amp;"."&amp;Table1[[#This Row],[FirstName]],Fencers!C:H,5,FALSE)</f>
        <v>ASC</v>
      </c>
      <c r="K398" s="8" t="str">
        <f>VLOOKUP(Table1[[#This Row],[LastName]]&amp;"."&amp;Table1[[#This Row],[FirstName]],Fencers!C:I,6,FALSE)</f>
        <v>AUS</v>
      </c>
      <c r="L398" s="6">
        <f>VLOOKUP(Table1[[#This Row],[LastName]]&amp;"."&amp;Table1[[#This Row],[FirstName]],Fencers!C:H,3,FALSE)</f>
        <v>64</v>
      </c>
      <c r="M398" s="5">
        <v>0</v>
      </c>
      <c r="N398" s="5">
        <f>IF(Table1[[#This Row],[Rank]]="Cancelled",1,IF(Table1[[#This Row],[Rank]]&gt;32,0,IF(M398=0,VLOOKUP(C398,'Ranking Values'!A:C,2,FALSE),VLOOKUP(C398,'Ranking Values'!A:C,3,FALSE))))</f>
        <v>2</v>
      </c>
    </row>
    <row r="399" spans="1:14" x14ac:dyDescent="0.35">
      <c r="A399" s="5" t="s">
        <v>100</v>
      </c>
      <c r="B399" s="5" t="s">
        <v>101</v>
      </c>
      <c r="C399" s="5">
        <v>11</v>
      </c>
      <c r="D399" s="7">
        <v>42995</v>
      </c>
      <c r="E399" s="20" t="s">
        <v>479</v>
      </c>
      <c r="F399" s="5" t="s">
        <v>461</v>
      </c>
      <c r="G399" s="5" t="s">
        <v>19</v>
      </c>
      <c r="H399" s="8">
        <f>VLOOKUP(Table1[[#This Row],[LastName]]&amp;"."&amp;Table1[[#This Row],[FirstName]],Fencers!C:I,2,FALSE)</f>
        <v>26818</v>
      </c>
      <c r="I399" s="5" t="str">
        <f>VLOOKUP(Table1[[#This Row],[LastName]]&amp;"."&amp;Table1[[#This Row],[FirstName]],Fencers!C:I,7,FALSE)</f>
        <v>Mens</v>
      </c>
      <c r="J399" s="8" t="str">
        <f>VLOOKUP(Table1[[#This Row],[LastName]]&amp;"."&amp;Table1[[#This Row],[FirstName]],Fencers!C:H,5,FALSE)</f>
        <v>CSFC</v>
      </c>
      <c r="K399" s="8" t="str">
        <f>VLOOKUP(Table1[[#This Row],[LastName]]&amp;"."&amp;Table1[[#This Row],[FirstName]],Fencers!C:I,6,FALSE)</f>
        <v>AUS</v>
      </c>
      <c r="L399" s="6">
        <f>VLOOKUP(Table1[[#This Row],[LastName]]&amp;"."&amp;Table1[[#This Row],[FirstName]],Fencers!C:H,3,FALSE)</f>
        <v>44</v>
      </c>
      <c r="M399" s="5">
        <v>0</v>
      </c>
      <c r="N399" s="5">
        <f>IF(Table1[[#This Row],[Rank]]="Cancelled",1,IF(Table1[[#This Row],[Rank]]&gt;32,0,IF(M399=0,VLOOKUP(C399,'Ranking Values'!A:C,2,FALSE),VLOOKUP(C399,'Ranking Values'!A:C,3,FALSE))))</f>
        <v>2</v>
      </c>
    </row>
    <row r="400" spans="1:14" x14ac:dyDescent="0.35">
      <c r="A400" s="5" t="s">
        <v>64</v>
      </c>
      <c r="B400" s="5" t="s">
        <v>65</v>
      </c>
      <c r="C400" s="5">
        <v>12</v>
      </c>
      <c r="D400" s="7">
        <v>42995</v>
      </c>
      <c r="E400" s="20" t="s">
        <v>479</v>
      </c>
      <c r="F400" s="5" t="s">
        <v>461</v>
      </c>
      <c r="G400" s="5" t="s">
        <v>19</v>
      </c>
      <c r="H400" s="8">
        <f>VLOOKUP(Table1[[#This Row],[LastName]]&amp;"."&amp;Table1[[#This Row],[FirstName]],Fencers!C:I,2,FALSE)</f>
        <v>23836</v>
      </c>
      <c r="I400" s="5" t="str">
        <f>VLOOKUP(Table1[[#This Row],[LastName]]&amp;"."&amp;Table1[[#This Row],[FirstName]],Fencers!C:I,7,FALSE)</f>
        <v>Mens</v>
      </c>
      <c r="J400" s="8" t="str">
        <f>VLOOKUP(Table1[[#This Row],[LastName]]&amp;"."&amp;Table1[[#This Row],[FirstName]],Fencers!C:H,5,FALSE)</f>
        <v>ASC</v>
      </c>
      <c r="K400" s="8" t="str">
        <f>VLOOKUP(Table1[[#This Row],[LastName]]&amp;"."&amp;Table1[[#This Row],[FirstName]],Fencers!C:I,6,FALSE)</f>
        <v>AUS</v>
      </c>
      <c r="L400" s="6">
        <f>VLOOKUP(Table1[[#This Row],[LastName]]&amp;"."&amp;Table1[[#This Row],[FirstName]],Fencers!C:H,3,FALSE)</f>
        <v>52</v>
      </c>
      <c r="M400" s="5">
        <v>0</v>
      </c>
      <c r="N400" s="5">
        <f>IF(Table1[[#This Row],[Rank]]="Cancelled",1,IF(Table1[[#This Row],[Rank]]&gt;32,0,IF(M400=0,VLOOKUP(C400,'Ranking Values'!A:C,2,FALSE),VLOOKUP(C400,'Ranking Values'!A:C,3,FALSE))))</f>
        <v>2</v>
      </c>
    </row>
    <row r="401" spans="1:14" x14ac:dyDescent="0.35">
      <c r="A401" s="5" t="s">
        <v>13</v>
      </c>
      <c r="B401" s="5" t="s">
        <v>14</v>
      </c>
      <c r="C401" s="5">
        <v>13</v>
      </c>
      <c r="D401" s="7">
        <v>42995</v>
      </c>
      <c r="E401" s="20" t="s">
        <v>479</v>
      </c>
      <c r="F401" s="5" t="s">
        <v>461</v>
      </c>
      <c r="G401" s="5" t="s">
        <v>19</v>
      </c>
      <c r="H401" s="8">
        <f>VLOOKUP(Table1[[#This Row],[LastName]]&amp;"."&amp;Table1[[#This Row],[FirstName]],Fencers!C:I,2,FALSE)</f>
        <v>37303</v>
      </c>
      <c r="I401" s="5" t="str">
        <f>VLOOKUP(Table1[[#This Row],[LastName]]&amp;"."&amp;Table1[[#This Row],[FirstName]],Fencers!C:I,7,FALSE)</f>
        <v>Mens</v>
      </c>
      <c r="J401" s="8" t="str">
        <f>VLOOKUP(Table1[[#This Row],[LastName]]&amp;"."&amp;Table1[[#This Row],[FirstName]],Fencers!C:H,5,FALSE)</f>
        <v>ASC</v>
      </c>
      <c r="K401" s="8" t="str">
        <f>VLOOKUP(Table1[[#This Row],[LastName]]&amp;"."&amp;Table1[[#This Row],[FirstName]],Fencers!C:I,6,FALSE)</f>
        <v>AUS</v>
      </c>
      <c r="L401" s="6">
        <f>VLOOKUP(Table1[[#This Row],[LastName]]&amp;"."&amp;Table1[[#This Row],[FirstName]],Fencers!C:H,3,FALSE)</f>
        <v>15</v>
      </c>
      <c r="M401" s="5">
        <v>0</v>
      </c>
      <c r="N401" s="5">
        <f>IF(Table1[[#This Row],[Rank]]="Cancelled",1,IF(Table1[[#This Row],[Rank]]&gt;32,0,IF(M401=0,VLOOKUP(C401,'Ranking Values'!A:C,2,FALSE),VLOOKUP(C401,'Ranking Values'!A:C,3,FALSE))))</f>
        <v>2</v>
      </c>
    </row>
    <row r="402" spans="1:14" x14ac:dyDescent="0.35">
      <c r="A402" s="5" t="s">
        <v>77</v>
      </c>
      <c r="B402" s="5" t="s">
        <v>78</v>
      </c>
      <c r="C402" s="5">
        <v>14</v>
      </c>
      <c r="D402" s="7">
        <v>42995</v>
      </c>
      <c r="E402" s="20" t="s">
        <v>479</v>
      </c>
      <c r="F402" s="5" t="s">
        <v>461</v>
      </c>
      <c r="G402" s="5" t="s">
        <v>19</v>
      </c>
      <c r="H402" s="8">
        <f>VLOOKUP(Table1[[#This Row],[LastName]]&amp;"."&amp;Table1[[#This Row],[FirstName]],Fencers!C:I,2,FALSE)</f>
        <v>25155</v>
      </c>
      <c r="I402" s="5" t="str">
        <f>VLOOKUP(Table1[[#This Row],[LastName]]&amp;"."&amp;Table1[[#This Row],[FirstName]],Fencers!C:I,7,FALSE)</f>
        <v>Mens</v>
      </c>
      <c r="J402" s="8" t="str">
        <f>VLOOKUP(Table1[[#This Row],[LastName]]&amp;"."&amp;Table1[[#This Row],[FirstName]],Fencers!C:H,5,FALSE)</f>
        <v>ASC</v>
      </c>
      <c r="K402" s="8" t="str">
        <f>VLOOKUP(Table1[[#This Row],[LastName]]&amp;"."&amp;Table1[[#This Row],[FirstName]],Fencers!C:I,6,FALSE)</f>
        <v>AUS</v>
      </c>
      <c r="L402" s="6">
        <f>VLOOKUP(Table1[[#This Row],[LastName]]&amp;"."&amp;Table1[[#This Row],[FirstName]],Fencers!C:H,3,FALSE)</f>
        <v>49</v>
      </c>
      <c r="M402" s="5">
        <v>0</v>
      </c>
      <c r="N402" s="5">
        <f>IF(Table1[[#This Row],[Rank]]="Cancelled",1,IF(Table1[[#This Row],[Rank]]&gt;32,0,IF(M402=0,VLOOKUP(C402,'Ranking Values'!A:C,2,FALSE),VLOOKUP(C402,'Ranking Values'!A:C,3,FALSE))))</f>
        <v>2</v>
      </c>
    </row>
    <row r="403" spans="1:14" x14ac:dyDescent="0.35">
      <c r="A403" s="5" t="s">
        <v>95</v>
      </c>
      <c r="B403" s="5" t="s">
        <v>96</v>
      </c>
      <c r="C403" s="5">
        <v>15</v>
      </c>
      <c r="D403" s="7">
        <v>42995</v>
      </c>
      <c r="E403" s="20" t="s">
        <v>479</v>
      </c>
      <c r="F403" s="5" t="s">
        <v>461</v>
      </c>
      <c r="G403" s="5" t="s">
        <v>19</v>
      </c>
      <c r="H403" s="8">
        <f>VLOOKUP(Table1[[#This Row],[LastName]]&amp;"."&amp;Table1[[#This Row],[FirstName]],Fencers!C:I,2,FALSE)</f>
        <v>26410</v>
      </c>
      <c r="I403" s="5" t="str">
        <f>VLOOKUP(Table1[[#This Row],[LastName]]&amp;"."&amp;Table1[[#This Row],[FirstName]],Fencers!C:I,7,FALSE)</f>
        <v>Mens</v>
      </c>
      <c r="J403" s="8" t="str">
        <f>VLOOKUP(Table1[[#This Row],[LastName]]&amp;"."&amp;Table1[[#This Row],[FirstName]],Fencers!C:H,5,FALSE)</f>
        <v>ASC</v>
      </c>
      <c r="K403" s="8" t="str">
        <f>VLOOKUP(Table1[[#This Row],[LastName]]&amp;"."&amp;Table1[[#This Row],[FirstName]],Fencers!C:I,6,FALSE)</f>
        <v>AUS</v>
      </c>
      <c r="L403" s="6">
        <f>VLOOKUP(Table1[[#This Row],[LastName]]&amp;"."&amp;Table1[[#This Row],[FirstName]],Fencers!C:H,3,FALSE)</f>
        <v>45</v>
      </c>
      <c r="M403" s="5">
        <v>0</v>
      </c>
      <c r="N403" s="5">
        <f>IF(Table1[[#This Row],[Rank]]="Cancelled",1,IF(Table1[[#This Row],[Rank]]&gt;32,0,IF(M403=0,VLOOKUP(C403,'Ranking Values'!A:C,2,FALSE),VLOOKUP(C403,'Ranking Values'!A:C,3,FALSE))))</f>
        <v>2</v>
      </c>
    </row>
    <row r="404" spans="1:14" x14ac:dyDescent="0.35">
      <c r="A404" s="5" t="s">
        <v>215</v>
      </c>
      <c r="B404" s="5" t="s">
        <v>15</v>
      </c>
      <c r="C404" s="5">
        <v>16</v>
      </c>
      <c r="D404" s="7">
        <v>42995</v>
      </c>
      <c r="E404" s="20" t="s">
        <v>479</v>
      </c>
      <c r="F404" s="5" t="s">
        <v>461</v>
      </c>
      <c r="G404" s="5" t="s">
        <v>19</v>
      </c>
      <c r="H404" s="8">
        <f>VLOOKUP(Table1[[#This Row],[LastName]]&amp;"."&amp;Table1[[#This Row],[FirstName]],Fencers!C:I,2,FALSE)</f>
        <v>37348</v>
      </c>
      <c r="I404" s="5" t="str">
        <f>VLOOKUP(Table1[[#This Row],[LastName]]&amp;"."&amp;Table1[[#This Row],[FirstName]],Fencers!C:I,7,FALSE)</f>
        <v>Mens</v>
      </c>
      <c r="J404" s="8" t="str">
        <f>VLOOKUP(Table1[[#This Row],[LastName]]&amp;"."&amp;Table1[[#This Row],[FirstName]],Fencers!C:H,5,FALSE)</f>
        <v>ASC</v>
      </c>
      <c r="K404" s="8" t="str">
        <f>VLOOKUP(Table1[[#This Row],[LastName]]&amp;"."&amp;Table1[[#This Row],[FirstName]],Fencers!C:I,6,FALSE)</f>
        <v>AUS</v>
      </c>
      <c r="L404" s="6">
        <f>VLOOKUP(Table1[[#This Row],[LastName]]&amp;"."&amp;Table1[[#This Row],[FirstName]],Fencers!C:H,3,FALSE)</f>
        <v>15</v>
      </c>
      <c r="M404" s="5">
        <v>0</v>
      </c>
      <c r="N404" s="5">
        <f>IF(Table1[[#This Row],[Rank]]="Cancelled",1,IF(Table1[[#This Row],[Rank]]&gt;32,0,IF(M404=0,VLOOKUP(C404,'Ranking Values'!A:C,2,FALSE),VLOOKUP(C404,'Ranking Values'!A:C,3,FALSE))))</f>
        <v>2</v>
      </c>
    </row>
    <row r="405" spans="1:14" x14ac:dyDescent="0.35">
      <c r="A405" s="5" t="s">
        <v>100</v>
      </c>
      <c r="B405" s="5" t="s">
        <v>102</v>
      </c>
      <c r="C405" s="5">
        <v>1</v>
      </c>
      <c r="D405" s="7">
        <v>42995</v>
      </c>
      <c r="E405" s="20" t="s">
        <v>479</v>
      </c>
      <c r="F405" s="5" t="s">
        <v>461</v>
      </c>
      <c r="G405" s="5" t="s">
        <v>19</v>
      </c>
      <c r="H405" s="8">
        <f>VLOOKUP(Table1[[#This Row],[LastName]]&amp;"."&amp;Table1[[#This Row],[FirstName]],Fencers!C:I,2,FALSE)</f>
        <v>27640</v>
      </c>
      <c r="I405" s="5" t="str">
        <f>VLOOKUP(Table1[[#This Row],[LastName]]&amp;"."&amp;Table1[[#This Row],[FirstName]],Fencers!C:I,7,FALSE)</f>
        <v>Womens</v>
      </c>
      <c r="J405" s="8" t="str">
        <f>VLOOKUP(Table1[[#This Row],[LastName]]&amp;"."&amp;Table1[[#This Row],[FirstName]],Fencers!C:H,5,FALSE)</f>
        <v>CSFC</v>
      </c>
      <c r="K405" s="8" t="str">
        <f>VLOOKUP(Table1[[#This Row],[LastName]]&amp;"."&amp;Table1[[#This Row],[FirstName]],Fencers!C:I,6,FALSE)</f>
        <v>AUS</v>
      </c>
      <c r="L405" s="6">
        <f>VLOOKUP(Table1[[#This Row],[LastName]]&amp;"."&amp;Table1[[#This Row],[FirstName]],Fencers!C:H,3,FALSE)</f>
        <v>42</v>
      </c>
      <c r="M405" s="5">
        <v>0</v>
      </c>
      <c r="N405" s="5">
        <f>IF(Table1[[#This Row],[Rank]]="Cancelled",1,IF(Table1[[#This Row],[Rank]]&gt;32,0,IF(M405=0,VLOOKUP(C405,'Ranking Values'!A:C,2,FALSE),VLOOKUP(C405,'Ranking Values'!A:C,3,FALSE))))</f>
        <v>10</v>
      </c>
    </row>
    <row r="406" spans="1:14" x14ac:dyDescent="0.35">
      <c r="A406" s="5" t="s">
        <v>77</v>
      </c>
      <c r="B406" s="5" t="s">
        <v>213</v>
      </c>
      <c r="C406" s="5">
        <v>2</v>
      </c>
      <c r="D406" s="7">
        <v>42995</v>
      </c>
      <c r="E406" s="20" t="s">
        <v>479</v>
      </c>
      <c r="F406" s="5" t="s">
        <v>461</v>
      </c>
      <c r="G406" s="5" t="s">
        <v>19</v>
      </c>
      <c r="H406" s="8">
        <f>VLOOKUP(Table1[[#This Row],[LastName]]&amp;"."&amp;Table1[[#This Row],[FirstName]],Fencers!C:I,2,FALSE)</f>
        <v>37326</v>
      </c>
      <c r="I406" s="5" t="str">
        <f>VLOOKUP(Table1[[#This Row],[LastName]]&amp;"."&amp;Table1[[#This Row],[FirstName]],Fencers!C:I,7,FALSE)</f>
        <v>Womens</v>
      </c>
      <c r="J406" s="8" t="str">
        <f>VLOOKUP(Table1[[#This Row],[LastName]]&amp;"."&amp;Table1[[#This Row],[FirstName]],Fencers!C:H,5,FALSE)</f>
        <v>ASC</v>
      </c>
      <c r="K406" s="8" t="str">
        <f>VLOOKUP(Table1[[#This Row],[LastName]]&amp;"."&amp;Table1[[#This Row],[FirstName]],Fencers!C:I,6,FALSE)</f>
        <v>AUS</v>
      </c>
      <c r="L406" s="6">
        <f>VLOOKUP(Table1[[#This Row],[LastName]]&amp;"."&amp;Table1[[#This Row],[FirstName]],Fencers!C:H,3,FALSE)</f>
        <v>15</v>
      </c>
      <c r="M406" s="5">
        <v>0</v>
      </c>
      <c r="N406" s="5">
        <f>IF(Table1[[#This Row],[Rank]]="Cancelled",1,IF(Table1[[#This Row],[Rank]]&gt;32,0,IF(M406=0,VLOOKUP(C406,'Ranking Values'!A:C,2,FALSE),VLOOKUP(C406,'Ranking Values'!A:C,3,FALSE))))</f>
        <v>9</v>
      </c>
    </row>
    <row r="407" spans="1:14" x14ac:dyDescent="0.35">
      <c r="A407" s="5" t="s">
        <v>50</v>
      </c>
      <c r="B407" s="5" t="s">
        <v>51</v>
      </c>
      <c r="C407" s="5">
        <v>3</v>
      </c>
      <c r="D407" s="7">
        <v>42995</v>
      </c>
      <c r="E407" s="20" t="s">
        <v>479</v>
      </c>
      <c r="F407" s="5" t="s">
        <v>461</v>
      </c>
      <c r="G407" s="5" t="s">
        <v>19</v>
      </c>
      <c r="H407" s="8">
        <f>VLOOKUP(Table1[[#This Row],[LastName]]&amp;"."&amp;Table1[[#This Row],[FirstName]],Fencers!C:I,2,FALSE)</f>
        <v>21317</v>
      </c>
      <c r="I407" s="5" t="str">
        <f>VLOOKUP(Table1[[#This Row],[LastName]]&amp;"."&amp;Table1[[#This Row],[FirstName]],Fencers!C:I,7,FALSE)</f>
        <v>Womens</v>
      </c>
      <c r="J407" s="8" t="str">
        <f>VLOOKUP(Table1[[#This Row],[LastName]]&amp;"."&amp;Table1[[#This Row],[FirstName]],Fencers!C:H,5,FALSE)</f>
        <v>ASC</v>
      </c>
      <c r="K407" s="8" t="str">
        <f>VLOOKUP(Table1[[#This Row],[LastName]]&amp;"."&amp;Table1[[#This Row],[FirstName]],Fencers!C:I,6,FALSE)</f>
        <v>AUS</v>
      </c>
      <c r="L407" s="6">
        <f>VLOOKUP(Table1[[#This Row],[LastName]]&amp;"."&amp;Table1[[#This Row],[FirstName]],Fencers!C:H,3,FALSE)</f>
        <v>59</v>
      </c>
      <c r="M407" s="5">
        <v>0</v>
      </c>
      <c r="N407" s="5">
        <f>IF(Table1[[#This Row],[Rank]]="Cancelled",1,IF(Table1[[#This Row],[Rank]]&gt;32,0,IF(M407=0,VLOOKUP(C407,'Ranking Values'!A:C,2,FALSE),VLOOKUP(C407,'Ranking Values'!A:C,3,FALSE))))</f>
        <v>8</v>
      </c>
    </row>
    <row r="408" spans="1:14" x14ac:dyDescent="0.35">
      <c r="A408" s="5" t="s">
        <v>178</v>
      </c>
      <c r="B408" s="5" t="s">
        <v>144</v>
      </c>
      <c r="C408" s="5">
        <v>1</v>
      </c>
      <c r="D408" s="7">
        <v>42995</v>
      </c>
      <c r="E408" s="20" t="s">
        <v>479</v>
      </c>
      <c r="F408" s="5" t="s">
        <v>461</v>
      </c>
      <c r="G408" s="5" t="s">
        <v>314</v>
      </c>
      <c r="H408" s="8">
        <f>VLOOKUP(Table1[[#This Row],[LastName]]&amp;"."&amp;Table1[[#This Row],[FirstName]],Fencers!C:I,2,FALSE)</f>
        <v>36344</v>
      </c>
      <c r="I408" s="5" t="str">
        <f>VLOOKUP(Table1[[#This Row],[LastName]]&amp;"."&amp;Table1[[#This Row],[FirstName]],Fencers!C:I,7,FALSE)</f>
        <v>Mens</v>
      </c>
      <c r="J408" s="8" t="str">
        <f>VLOOKUP(Table1[[#This Row],[LastName]]&amp;"."&amp;Table1[[#This Row],[FirstName]],Fencers!C:H,5,FALSE)</f>
        <v>ASC</v>
      </c>
      <c r="K408" s="8" t="str">
        <f>VLOOKUP(Table1[[#This Row],[LastName]]&amp;"."&amp;Table1[[#This Row],[FirstName]],Fencers!C:I,6,FALSE)</f>
        <v>AUS</v>
      </c>
      <c r="L408" s="6">
        <f>VLOOKUP(Table1[[#This Row],[LastName]]&amp;"."&amp;Table1[[#This Row],[FirstName]],Fencers!C:H,3,FALSE)</f>
        <v>18</v>
      </c>
      <c r="M408" s="5">
        <v>0</v>
      </c>
      <c r="N408" s="5">
        <f>IF(Table1[[#This Row],[Rank]]="Cancelled",1,IF(Table1[[#This Row],[Rank]]&gt;32,0,IF(M408=0,VLOOKUP(C408,'Ranking Values'!A:C,2,FALSE),VLOOKUP(C408,'Ranking Values'!A:C,3,FALSE))))</f>
        <v>10</v>
      </c>
    </row>
    <row r="409" spans="1:14" x14ac:dyDescent="0.35">
      <c r="A409" s="5" t="s">
        <v>90</v>
      </c>
      <c r="B409" s="5" t="s">
        <v>91</v>
      </c>
      <c r="C409" s="5">
        <v>2</v>
      </c>
      <c r="D409" s="7">
        <v>42995</v>
      </c>
      <c r="E409" s="20" t="s">
        <v>479</v>
      </c>
      <c r="F409" s="5" t="s">
        <v>461</v>
      </c>
      <c r="G409" s="5" t="s">
        <v>314</v>
      </c>
      <c r="H409" s="8">
        <f>VLOOKUP(Table1[[#This Row],[LastName]]&amp;"."&amp;Table1[[#This Row],[FirstName]],Fencers!C:I,2,FALSE)</f>
        <v>25938</v>
      </c>
      <c r="I409" s="5" t="str">
        <f>VLOOKUP(Table1[[#This Row],[LastName]]&amp;"."&amp;Table1[[#This Row],[FirstName]],Fencers!C:I,7,FALSE)</f>
        <v>Mens</v>
      </c>
      <c r="J409" s="8" t="str">
        <f>VLOOKUP(Table1[[#This Row],[LastName]]&amp;"."&amp;Table1[[#This Row],[FirstName]],Fencers!C:H,5,FALSE)</f>
        <v>AHFC</v>
      </c>
      <c r="K409" s="8" t="str">
        <f>VLOOKUP(Table1[[#This Row],[LastName]]&amp;"."&amp;Table1[[#This Row],[FirstName]],Fencers!C:I,6,FALSE)</f>
        <v>AUS</v>
      </c>
      <c r="L409" s="6">
        <f>VLOOKUP(Table1[[#This Row],[LastName]]&amp;"."&amp;Table1[[#This Row],[FirstName]],Fencers!C:H,3,FALSE)</f>
        <v>47</v>
      </c>
      <c r="M409" s="5">
        <v>0</v>
      </c>
      <c r="N409" s="5">
        <f>IF(Table1[[#This Row],[Rank]]="Cancelled",1,IF(Table1[[#This Row],[Rank]]&gt;32,0,IF(M409=0,VLOOKUP(C409,'Ranking Values'!A:C,2,FALSE),VLOOKUP(C409,'Ranking Values'!A:C,3,FALSE))))</f>
        <v>9</v>
      </c>
    </row>
    <row r="410" spans="1:14" x14ac:dyDescent="0.35">
      <c r="A410" s="5" t="s">
        <v>226</v>
      </c>
      <c r="B410" s="5" t="s">
        <v>227</v>
      </c>
      <c r="C410" s="5">
        <v>3</v>
      </c>
      <c r="D410" s="7">
        <v>42995</v>
      </c>
      <c r="E410" s="20" t="s">
        <v>479</v>
      </c>
      <c r="F410" s="5" t="s">
        <v>461</v>
      </c>
      <c r="G410" s="5" t="s">
        <v>314</v>
      </c>
      <c r="H410" s="8">
        <f>VLOOKUP(Table1[[#This Row],[LastName]]&amp;"."&amp;Table1[[#This Row],[FirstName]],Fencers!C:I,2,FALSE)</f>
        <v>37556</v>
      </c>
      <c r="I410" s="5" t="str">
        <f>VLOOKUP(Table1[[#This Row],[LastName]]&amp;"."&amp;Table1[[#This Row],[FirstName]],Fencers!C:I,7,FALSE)</f>
        <v>Mens</v>
      </c>
      <c r="J410" s="8" t="str">
        <f>VLOOKUP(Table1[[#This Row],[LastName]]&amp;"."&amp;Table1[[#This Row],[FirstName]],Fencers!C:H,5,FALSE)</f>
        <v>ASC</v>
      </c>
      <c r="K410" s="8" t="str">
        <f>VLOOKUP(Table1[[#This Row],[LastName]]&amp;"."&amp;Table1[[#This Row],[FirstName]],Fencers!C:I,6,FALSE)</f>
        <v>AUS</v>
      </c>
      <c r="L410" s="6">
        <f>VLOOKUP(Table1[[#This Row],[LastName]]&amp;"."&amp;Table1[[#This Row],[FirstName]],Fencers!C:H,3,FALSE)</f>
        <v>15</v>
      </c>
      <c r="M410" s="5">
        <v>0</v>
      </c>
      <c r="N410" s="5">
        <f>IF(Table1[[#This Row],[Rank]]="Cancelled",1,IF(Table1[[#This Row],[Rank]]&gt;32,0,IF(M410=0,VLOOKUP(C410,'Ranking Values'!A:C,2,FALSE),VLOOKUP(C410,'Ranking Values'!A:C,3,FALSE))))</f>
        <v>8</v>
      </c>
    </row>
    <row r="411" spans="1:14" x14ac:dyDescent="0.35">
      <c r="A411" s="5" t="s">
        <v>36</v>
      </c>
      <c r="B411" s="5" t="s">
        <v>313</v>
      </c>
      <c r="C411" s="5">
        <v>3</v>
      </c>
      <c r="D411" s="7">
        <v>42995</v>
      </c>
      <c r="E411" s="20" t="s">
        <v>479</v>
      </c>
      <c r="F411" s="5" t="s">
        <v>461</v>
      </c>
      <c r="G411" s="5" t="s">
        <v>314</v>
      </c>
      <c r="H411" s="8">
        <f>VLOOKUP(Table1[[#This Row],[LastName]]&amp;"."&amp;Table1[[#This Row],[FirstName]],Fencers!C:I,2,FALSE)</f>
        <v>34512</v>
      </c>
      <c r="I411" s="5" t="str">
        <f>VLOOKUP(Table1[[#This Row],[LastName]]&amp;"."&amp;Table1[[#This Row],[FirstName]],Fencers!C:I,7,FALSE)</f>
        <v>Mens</v>
      </c>
      <c r="J411" s="8" t="str">
        <f>VLOOKUP(Table1[[#This Row],[LastName]]&amp;"."&amp;Table1[[#This Row],[FirstName]],Fencers!C:H,5,FALSE)</f>
        <v>IND</v>
      </c>
      <c r="K411" s="8" t="str">
        <f>VLOOKUP(Table1[[#This Row],[LastName]]&amp;"."&amp;Table1[[#This Row],[FirstName]],Fencers!C:I,6,FALSE)</f>
        <v>HKG</v>
      </c>
      <c r="L411" s="6">
        <f>VLOOKUP(Table1[[#This Row],[LastName]]&amp;"."&amp;Table1[[#This Row],[FirstName]],Fencers!C:H,3,FALSE)</f>
        <v>23</v>
      </c>
      <c r="M411" s="5">
        <v>0</v>
      </c>
      <c r="N411" s="5">
        <f>IF(Table1[[#This Row],[Rank]]="Cancelled",1,IF(Table1[[#This Row],[Rank]]&gt;32,0,IF(M411=0,VLOOKUP(C411,'Ranking Values'!A:C,2,FALSE),VLOOKUP(C411,'Ranking Values'!A:C,3,FALSE))))</f>
        <v>8</v>
      </c>
    </row>
    <row r="412" spans="1:14" x14ac:dyDescent="0.35">
      <c r="A412" s="5" t="s">
        <v>67</v>
      </c>
      <c r="B412" s="5" t="s">
        <v>68</v>
      </c>
      <c r="C412" s="5">
        <v>5</v>
      </c>
      <c r="D412" s="7">
        <v>42995</v>
      </c>
      <c r="E412" s="20" t="s">
        <v>479</v>
      </c>
      <c r="F412" s="5" t="s">
        <v>461</v>
      </c>
      <c r="G412" s="5" t="s">
        <v>314</v>
      </c>
      <c r="H412" s="8">
        <f>VLOOKUP(Table1[[#This Row],[LastName]]&amp;"."&amp;Table1[[#This Row],[FirstName]],Fencers!C:I,2,FALSE)</f>
        <v>24161</v>
      </c>
      <c r="I412" s="5" t="str">
        <f>VLOOKUP(Table1[[#This Row],[LastName]]&amp;"."&amp;Table1[[#This Row],[FirstName]],Fencers!C:I,7,FALSE)</f>
        <v>Mens</v>
      </c>
      <c r="J412" s="8" t="str">
        <f>VLOOKUP(Table1[[#This Row],[LastName]]&amp;"."&amp;Table1[[#This Row],[FirstName]],Fencers!C:H,5,FALSE)</f>
        <v>ASC</v>
      </c>
      <c r="K412" s="8" t="str">
        <f>VLOOKUP(Table1[[#This Row],[LastName]]&amp;"."&amp;Table1[[#This Row],[FirstName]],Fencers!C:I,6,FALSE)</f>
        <v>AUS</v>
      </c>
      <c r="L412" s="6">
        <f>VLOOKUP(Table1[[#This Row],[LastName]]&amp;"."&amp;Table1[[#This Row],[FirstName]],Fencers!C:H,3,FALSE)</f>
        <v>51</v>
      </c>
      <c r="M412" s="5">
        <v>0</v>
      </c>
      <c r="N412" s="5">
        <f>IF(Table1[[#This Row],[Rank]]="Cancelled",1,IF(Table1[[#This Row],[Rank]]&gt;32,0,IF(M412=0,VLOOKUP(C412,'Ranking Values'!A:C,2,FALSE),VLOOKUP(C412,'Ranking Values'!A:C,3,FALSE))))</f>
        <v>6</v>
      </c>
    </row>
    <row r="413" spans="1:14" x14ac:dyDescent="0.35">
      <c r="A413" s="5" t="s">
        <v>64</v>
      </c>
      <c r="B413" s="5" t="s">
        <v>65</v>
      </c>
      <c r="C413" s="5">
        <v>6</v>
      </c>
      <c r="D413" s="7">
        <v>42995</v>
      </c>
      <c r="E413" s="20" t="s">
        <v>479</v>
      </c>
      <c r="F413" s="5" t="s">
        <v>461</v>
      </c>
      <c r="G413" s="5" t="s">
        <v>314</v>
      </c>
      <c r="H413" s="8">
        <f>VLOOKUP(Table1[[#This Row],[LastName]]&amp;"."&amp;Table1[[#This Row],[FirstName]],Fencers!C:I,2,FALSE)</f>
        <v>23836</v>
      </c>
      <c r="I413" s="5" t="str">
        <f>VLOOKUP(Table1[[#This Row],[LastName]]&amp;"."&amp;Table1[[#This Row],[FirstName]],Fencers!C:I,7,FALSE)</f>
        <v>Mens</v>
      </c>
      <c r="J413" s="8" t="str">
        <f>VLOOKUP(Table1[[#This Row],[LastName]]&amp;"."&amp;Table1[[#This Row],[FirstName]],Fencers!C:H,5,FALSE)</f>
        <v>ASC</v>
      </c>
      <c r="K413" s="8" t="str">
        <f>VLOOKUP(Table1[[#This Row],[LastName]]&amp;"."&amp;Table1[[#This Row],[FirstName]],Fencers!C:I,6,FALSE)</f>
        <v>AUS</v>
      </c>
      <c r="L413" s="6">
        <f>VLOOKUP(Table1[[#This Row],[LastName]]&amp;"."&amp;Table1[[#This Row],[FirstName]],Fencers!C:H,3,FALSE)</f>
        <v>52</v>
      </c>
      <c r="M413" s="5">
        <v>0</v>
      </c>
      <c r="N413" s="5">
        <f>IF(Table1[[#This Row],[Rank]]="Cancelled",1,IF(Table1[[#This Row],[Rank]]&gt;32,0,IF(M413=0,VLOOKUP(C413,'Ranking Values'!A:C,2,FALSE),VLOOKUP(C413,'Ranking Values'!A:C,3,FALSE))))</f>
        <v>5</v>
      </c>
    </row>
    <row r="414" spans="1:14" x14ac:dyDescent="0.35">
      <c r="A414" s="5" t="s">
        <v>209</v>
      </c>
      <c r="B414" s="5" t="s">
        <v>210</v>
      </c>
      <c r="C414" s="5">
        <v>7</v>
      </c>
      <c r="D414" s="7">
        <v>42995</v>
      </c>
      <c r="E414" s="20" t="s">
        <v>479</v>
      </c>
      <c r="F414" s="5" t="s">
        <v>461</v>
      </c>
      <c r="G414" s="5" t="s">
        <v>314</v>
      </c>
      <c r="H414" s="8">
        <f>VLOOKUP(Table1[[#This Row],[LastName]]&amp;"."&amp;Table1[[#This Row],[FirstName]],Fencers!C:I,2,FALSE)</f>
        <v>37201</v>
      </c>
      <c r="I414" s="5" t="str">
        <f>VLOOKUP(Table1[[#This Row],[LastName]]&amp;"."&amp;Table1[[#This Row],[FirstName]],Fencers!C:I,7,FALSE)</f>
        <v>Womens</v>
      </c>
      <c r="J414" s="8" t="str">
        <f>VLOOKUP(Table1[[#This Row],[LastName]]&amp;"."&amp;Table1[[#This Row],[FirstName]],Fencers!C:H,5,FALSE)</f>
        <v>ASC</v>
      </c>
      <c r="K414" s="8" t="str">
        <f>VLOOKUP(Table1[[#This Row],[LastName]]&amp;"."&amp;Table1[[#This Row],[FirstName]],Fencers!C:I,6,FALSE)</f>
        <v>AUS</v>
      </c>
      <c r="L414" s="6">
        <f>VLOOKUP(Table1[[#This Row],[LastName]]&amp;"."&amp;Table1[[#This Row],[FirstName]],Fencers!C:H,3,FALSE)</f>
        <v>16</v>
      </c>
      <c r="M414" s="5">
        <v>0</v>
      </c>
      <c r="N414" s="5">
        <f>IF(Table1[[#This Row],[Rank]]="Cancelled",1,IF(Table1[[#This Row],[Rank]]&gt;32,0,IF(M414=0,VLOOKUP(C414,'Ranking Values'!A:C,2,FALSE),VLOOKUP(C414,'Ranking Values'!A:C,3,FALSE))))</f>
        <v>4</v>
      </c>
    </row>
    <row r="415" spans="1:14" x14ac:dyDescent="0.35">
      <c r="A415" s="5" t="s">
        <v>13</v>
      </c>
      <c r="B415" s="5" t="s">
        <v>15</v>
      </c>
      <c r="C415" s="5">
        <v>1</v>
      </c>
      <c r="D415" s="7">
        <v>42995</v>
      </c>
      <c r="E415" s="20" t="s">
        <v>479</v>
      </c>
      <c r="F415" s="5" t="s">
        <v>461</v>
      </c>
      <c r="G415" s="5" t="s">
        <v>20</v>
      </c>
      <c r="H415" s="8">
        <f>VLOOKUP(Table1[[#This Row],[LastName]]&amp;"."&amp;Table1[[#This Row],[FirstName]],Fencers!C:I,2,FALSE)</f>
        <v>37883</v>
      </c>
      <c r="I415" s="5" t="str">
        <f>VLOOKUP(Table1[[#This Row],[LastName]]&amp;"."&amp;Table1[[#This Row],[FirstName]],Fencers!C:I,7,FALSE)</f>
        <v>Mens</v>
      </c>
      <c r="J415" s="8" t="str">
        <f>VLOOKUP(Table1[[#This Row],[LastName]]&amp;"."&amp;Table1[[#This Row],[FirstName]],Fencers!C:H,5,FALSE)</f>
        <v>ASC</v>
      </c>
      <c r="K415" s="8" t="str">
        <f>VLOOKUP(Table1[[#This Row],[LastName]]&amp;"."&amp;Table1[[#This Row],[FirstName]],Fencers!C:I,6,FALSE)</f>
        <v>AUS</v>
      </c>
      <c r="L415" s="6">
        <f>VLOOKUP(Table1[[#This Row],[LastName]]&amp;"."&amp;Table1[[#This Row],[FirstName]],Fencers!C:H,3,FALSE)</f>
        <v>14</v>
      </c>
      <c r="M415" s="5">
        <v>0</v>
      </c>
      <c r="N415" s="5">
        <f>IF(Table1[[#This Row],[Rank]]="Cancelled",1,IF(Table1[[#This Row],[Rank]]&gt;32,0,IF(M415=0,VLOOKUP(C415,'Ranking Values'!A:C,2,FALSE),VLOOKUP(C415,'Ranking Values'!A:C,3,FALSE))))</f>
        <v>10</v>
      </c>
    </row>
    <row r="416" spans="1:14" x14ac:dyDescent="0.35">
      <c r="A416" s="5" t="s">
        <v>36</v>
      </c>
      <c r="B416" s="5" t="s">
        <v>313</v>
      </c>
      <c r="C416" s="5">
        <v>2</v>
      </c>
      <c r="D416" s="7">
        <v>42995</v>
      </c>
      <c r="E416" s="20" t="s">
        <v>479</v>
      </c>
      <c r="F416" s="5" t="s">
        <v>461</v>
      </c>
      <c r="G416" s="5" t="s">
        <v>20</v>
      </c>
      <c r="H416" s="8">
        <f>VLOOKUP(Table1[[#This Row],[LastName]]&amp;"."&amp;Table1[[#This Row],[FirstName]],Fencers!C:I,2,FALSE)</f>
        <v>34512</v>
      </c>
      <c r="I416" s="5" t="str">
        <f>VLOOKUP(Table1[[#This Row],[LastName]]&amp;"."&amp;Table1[[#This Row],[FirstName]],Fencers!C:I,7,FALSE)</f>
        <v>Mens</v>
      </c>
      <c r="J416" s="8" t="str">
        <f>VLOOKUP(Table1[[#This Row],[LastName]]&amp;"."&amp;Table1[[#This Row],[FirstName]],Fencers!C:H,5,FALSE)</f>
        <v>IND</v>
      </c>
      <c r="K416" s="8" t="str">
        <f>VLOOKUP(Table1[[#This Row],[LastName]]&amp;"."&amp;Table1[[#This Row],[FirstName]],Fencers!C:I,6,FALSE)</f>
        <v>HKG</v>
      </c>
      <c r="L416" s="6">
        <f>VLOOKUP(Table1[[#This Row],[LastName]]&amp;"."&amp;Table1[[#This Row],[FirstName]],Fencers!C:H,3,FALSE)</f>
        <v>23</v>
      </c>
      <c r="M416" s="5">
        <v>0</v>
      </c>
      <c r="N416" s="5">
        <f>IF(Table1[[#This Row],[Rank]]="Cancelled",1,IF(Table1[[#This Row],[Rank]]&gt;32,0,IF(M416=0,VLOOKUP(C416,'Ranking Values'!A:C,2,FALSE),VLOOKUP(C416,'Ranking Values'!A:C,3,FALSE))))</f>
        <v>9</v>
      </c>
    </row>
    <row r="417" spans="1:14" x14ac:dyDescent="0.35">
      <c r="A417" s="5" t="s">
        <v>224</v>
      </c>
      <c r="B417" s="5" t="s">
        <v>225</v>
      </c>
      <c r="C417" s="5">
        <v>3</v>
      </c>
      <c r="D417" s="7">
        <v>42995</v>
      </c>
      <c r="E417" s="20" t="s">
        <v>479</v>
      </c>
      <c r="F417" s="5" t="s">
        <v>461</v>
      </c>
      <c r="G417" s="5" t="s">
        <v>20</v>
      </c>
      <c r="H417" s="8">
        <f>VLOOKUP(Table1[[#This Row],[LastName]]&amp;"."&amp;Table1[[#This Row],[FirstName]],Fencers!C:I,2,FALSE)</f>
        <v>37555</v>
      </c>
      <c r="I417" s="5" t="str">
        <f>VLOOKUP(Table1[[#This Row],[LastName]]&amp;"."&amp;Table1[[#This Row],[FirstName]],Fencers!C:I,7,FALSE)</f>
        <v>Mens</v>
      </c>
      <c r="J417" s="8" t="str">
        <f>VLOOKUP(Table1[[#This Row],[LastName]]&amp;"."&amp;Table1[[#This Row],[FirstName]],Fencers!C:H,5,FALSE)</f>
        <v>ASC</v>
      </c>
      <c r="K417" s="8" t="str">
        <f>VLOOKUP(Table1[[#This Row],[LastName]]&amp;"."&amp;Table1[[#This Row],[FirstName]],Fencers!C:I,6,FALSE)</f>
        <v>AUS</v>
      </c>
      <c r="L417" s="6">
        <f>VLOOKUP(Table1[[#This Row],[LastName]]&amp;"."&amp;Table1[[#This Row],[FirstName]],Fencers!C:H,3,FALSE)</f>
        <v>15</v>
      </c>
      <c r="M417" s="5">
        <v>0</v>
      </c>
      <c r="N417" s="5">
        <f>IF(Table1[[#This Row],[Rank]]="Cancelled",1,IF(Table1[[#This Row],[Rank]]&gt;32,0,IF(M417=0,VLOOKUP(C417,'Ranking Values'!A:C,2,FALSE),VLOOKUP(C417,'Ranking Values'!A:C,3,FALSE))))</f>
        <v>8</v>
      </c>
    </row>
    <row r="418" spans="1:14" x14ac:dyDescent="0.35">
      <c r="A418" s="5" t="s">
        <v>35</v>
      </c>
      <c r="B418" s="5" t="s">
        <v>120</v>
      </c>
      <c r="C418" s="5">
        <v>3</v>
      </c>
      <c r="D418" s="7">
        <v>42995</v>
      </c>
      <c r="E418" s="20" t="s">
        <v>479</v>
      </c>
      <c r="F418" s="5" t="s">
        <v>461</v>
      </c>
      <c r="G418" s="5" t="s">
        <v>20</v>
      </c>
      <c r="H418" s="8">
        <f>VLOOKUP(Table1[[#This Row],[LastName]]&amp;"."&amp;Table1[[#This Row],[FirstName]],Fencers!C:I,2,FALSE)</f>
        <v>29514</v>
      </c>
      <c r="I418" s="5" t="str">
        <f>VLOOKUP(Table1[[#This Row],[LastName]]&amp;"."&amp;Table1[[#This Row],[FirstName]],Fencers!C:I,7,FALSE)</f>
        <v>Mens</v>
      </c>
      <c r="J418" s="8" t="str">
        <f>VLOOKUP(Table1[[#This Row],[LastName]]&amp;"."&amp;Table1[[#This Row],[FirstName]],Fencers!C:H,5,FALSE)</f>
        <v>CSFC</v>
      </c>
      <c r="K418" s="8" t="str">
        <f>VLOOKUP(Table1[[#This Row],[LastName]]&amp;"."&amp;Table1[[#This Row],[FirstName]],Fencers!C:I,6,FALSE)</f>
        <v>AUS</v>
      </c>
      <c r="L418" s="6">
        <f>VLOOKUP(Table1[[#This Row],[LastName]]&amp;"."&amp;Table1[[#This Row],[FirstName]],Fencers!C:H,3,FALSE)</f>
        <v>37</v>
      </c>
      <c r="M418" s="5">
        <v>0</v>
      </c>
      <c r="N418" s="5">
        <f>IF(Table1[[#This Row],[Rank]]="Cancelled",1,IF(Table1[[#This Row],[Rank]]&gt;32,0,IF(M418=0,VLOOKUP(C418,'Ranking Values'!A:C,2,FALSE),VLOOKUP(C418,'Ranking Values'!A:C,3,FALSE))))</f>
        <v>8</v>
      </c>
    </row>
    <row r="419" spans="1:14" x14ac:dyDescent="0.35">
      <c r="A419" s="5" t="s">
        <v>215</v>
      </c>
      <c r="B419" s="5" t="s">
        <v>236</v>
      </c>
      <c r="C419" s="5">
        <v>5</v>
      </c>
      <c r="D419" s="7">
        <v>42995</v>
      </c>
      <c r="E419" s="20" t="s">
        <v>479</v>
      </c>
      <c r="F419" s="5" t="s">
        <v>461</v>
      </c>
      <c r="G419" s="5" t="s">
        <v>20</v>
      </c>
      <c r="H419" s="8">
        <f>VLOOKUP(Table1[[#This Row],[LastName]]&amp;"."&amp;Table1[[#This Row],[FirstName]],Fencers!C:I,2,FALSE)</f>
        <v>37837</v>
      </c>
      <c r="I419" s="5" t="str">
        <f>VLOOKUP(Table1[[#This Row],[LastName]]&amp;"."&amp;Table1[[#This Row],[FirstName]],Fencers!C:I,7,FALSE)</f>
        <v>Mens</v>
      </c>
      <c r="J419" s="8" t="str">
        <f>VLOOKUP(Table1[[#This Row],[LastName]]&amp;"."&amp;Table1[[#This Row],[FirstName]],Fencers!C:H,5,FALSE)</f>
        <v>ASC</v>
      </c>
      <c r="K419" s="8" t="str">
        <f>VLOOKUP(Table1[[#This Row],[LastName]]&amp;"."&amp;Table1[[#This Row],[FirstName]],Fencers!C:I,6,FALSE)</f>
        <v>AUS</v>
      </c>
      <c r="L419" s="6">
        <f>VLOOKUP(Table1[[#This Row],[LastName]]&amp;"."&amp;Table1[[#This Row],[FirstName]],Fencers!C:H,3,FALSE)</f>
        <v>14</v>
      </c>
      <c r="M419" s="5">
        <v>0</v>
      </c>
      <c r="N419" s="5">
        <f>IF(Table1[[#This Row],[Rank]]="Cancelled",1,IF(Table1[[#This Row],[Rank]]&gt;32,0,IF(M419=0,VLOOKUP(C419,'Ranking Values'!A:C,2,FALSE),VLOOKUP(C419,'Ranking Values'!A:C,3,FALSE))))</f>
        <v>6</v>
      </c>
    </row>
    <row r="420" spans="1:14" x14ac:dyDescent="0.35">
      <c r="A420" s="5" t="s">
        <v>27</v>
      </c>
      <c r="B420" s="5" t="s">
        <v>28</v>
      </c>
      <c r="C420" s="5">
        <v>1</v>
      </c>
      <c r="D420" s="7">
        <v>42995</v>
      </c>
      <c r="E420" s="20" t="s">
        <v>479</v>
      </c>
      <c r="F420" s="5" t="s">
        <v>461</v>
      </c>
      <c r="G420" s="5" t="s">
        <v>20</v>
      </c>
      <c r="H420" s="8">
        <f>VLOOKUP(Table1[[#This Row],[LastName]]&amp;"."&amp;Table1[[#This Row],[FirstName]],Fencers!C:I,2,FALSE)</f>
        <v>34621</v>
      </c>
      <c r="I420" s="5" t="str">
        <f>VLOOKUP(Table1[[#This Row],[LastName]]&amp;"."&amp;Table1[[#This Row],[FirstName]],Fencers!C:I,7,FALSE)</f>
        <v>Womens</v>
      </c>
      <c r="J420" s="8" t="str">
        <f>VLOOKUP(Table1[[#This Row],[LastName]]&amp;"."&amp;Table1[[#This Row],[FirstName]],Fencers!C:H,5,FALSE)</f>
        <v>CSFC</v>
      </c>
      <c r="K420" s="8" t="str">
        <f>VLOOKUP(Table1[[#This Row],[LastName]]&amp;"."&amp;Table1[[#This Row],[FirstName]],Fencers!C:I,6,FALSE)</f>
        <v>AUS</v>
      </c>
      <c r="L420" s="6">
        <f>VLOOKUP(Table1[[#This Row],[LastName]]&amp;"."&amp;Table1[[#This Row],[FirstName]],Fencers!C:H,3,FALSE)</f>
        <v>23</v>
      </c>
      <c r="M420" s="5">
        <v>0</v>
      </c>
      <c r="N420" s="5">
        <f>IF(Table1[[#This Row],[Rank]]="Cancelled",1,IF(Table1[[#This Row],[Rank]]&gt;32,0,IF(M420=0,VLOOKUP(C420,'Ranking Values'!A:C,2,FALSE),VLOOKUP(C420,'Ranking Values'!A:C,3,FALSE))))</f>
        <v>10</v>
      </c>
    </row>
    <row r="421" spans="1:14" x14ac:dyDescent="0.35">
      <c r="A421" s="5" t="s">
        <v>50</v>
      </c>
      <c r="B421" s="5" t="s">
        <v>51</v>
      </c>
      <c r="C421" s="5">
        <v>2</v>
      </c>
      <c r="D421" s="7">
        <v>42995</v>
      </c>
      <c r="E421" s="20" t="s">
        <v>479</v>
      </c>
      <c r="F421" s="5" t="s">
        <v>461</v>
      </c>
      <c r="G421" s="5" t="s">
        <v>20</v>
      </c>
      <c r="H421" s="8">
        <f>VLOOKUP(Table1[[#This Row],[LastName]]&amp;"."&amp;Table1[[#This Row],[FirstName]],Fencers!C:I,2,FALSE)</f>
        <v>21317</v>
      </c>
      <c r="I421" s="5" t="str">
        <f>VLOOKUP(Table1[[#This Row],[LastName]]&amp;"."&amp;Table1[[#This Row],[FirstName]],Fencers!C:I,7,FALSE)</f>
        <v>Womens</v>
      </c>
      <c r="J421" s="8" t="str">
        <f>VLOOKUP(Table1[[#This Row],[LastName]]&amp;"."&amp;Table1[[#This Row],[FirstName]],Fencers!C:H,5,FALSE)</f>
        <v>ASC</v>
      </c>
      <c r="K421" s="8" t="str">
        <f>VLOOKUP(Table1[[#This Row],[LastName]]&amp;"."&amp;Table1[[#This Row],[FirstName]],Fencers!C:I,6,FALSE)</f>
        <v>AUS</v>
      </c>
      <c r="L421" s="6">
        <f>VLOOKUP(Table1[[#This Row],[LastName]]&amp;"."&amp;Table1[[#This Row],[FirstName]],Fencers!C:H,3,FALSE)</f>
        <v>59</v>
      </c>
      <c r="M421" s="5">
        <v>0</v>
      </c>
      <c r="N421" s="5">
        <f>IF(Table1[[#This Row],[Rank]]="Cancelled",1,IF(Table1[[#This Row],[Rank]]&gt;32,0,IF(M421=0,VLOOKUP(C421,'Ranking Values'!A:C,2,FALSE),VLOOKUP(C421,'Ranking Values'!A:C,3,FALSE))))</f>
        <v>9</v>
      </c>
    </row>
    <row r="422" spans="1:14" x14ac:dyDescent="0.35">
      <c r="A422" s="5" t="s">
        <v>226</v>
      </c>
      <c r="B422" s="5" t="s">
        <v>227</v>
      </c>
      <c r="C422" s="5">
        <v>1</v>
      </c>
      <c r="D422" s="7">
        <v>42995</v>
      </c>
      <c r="E422" s="20" t="s">
        <v>479</v>
      </c>
      <c r="F422" s="5" t="s">
        <v>324</v>
      </c>
      <c r="G422" s="5" t="s">
        <v>314</v>
      </c>
      <c r="H422" s="8">
        <f>VLOOKUP(Table1[[#This Row],[LastName]]&amp;"."&amp;Table1[[#This Row],[FirstName]],Fencers!C:I,2,FALSE)</f>
        <v>37556</v>
      </c>
      <c r="I422" s="5" t="str">
        <f>VLOOKUP(Table1[[#This Row],[LastName]]&amp;"."&amp;Table1[[#This Row],[FirstName]],Fencers!C:I,7,FALSE)</f>
        <v>Mens</v>
      </c>
      <c r="J422" s="8" t="str">
        <f>VLOOKUP(Table1[[#This Row],[LastName]]&amp;"."&amp;Table1[[#This Row],[FirstName]],Fencers!C:H,5,FALSE)</f>
        <v>ASC</v>
      </c>
      <c r="K422" s="8" t="str">
        <f>VLOOKUP(Table1[[#This Row],[LastName]]&amp;"."&amp;Table1[[#This Row],[FirstName]],Fencers!C:I,6,FALSE)</f>
        <v>AUS</v>
      </c>
      <c r="L422" s="6">
        <f>VLOOKUP(Table1[[#This Row],[LastName]]&amp;"."&amp;Table1[[#This Row],[FirstName]],Fencers!C:H,3,FALSE)</f>
        <v>15</v>
      </c>
      <c r="M422" s="5">
        <v>0</v>
      </c>
      <c r="N422" s="5">
        <f>IF(Table1[[#This Row],[Rank]]="Cancelled",1,IF(Table1[[#This Row],[Rank]]&gt;32,0,IF(M422=0,VLOOKUP(C422,'Ranking Values'!A:C,2,FALSE),VLOOKUP(C422,'Ranking Values'!A:C,3,FALSE))))</f>
        <v>10</v>
      </c>
    </row>
    <row r="423" spans="1:14" x14ac:dyDescent="0.35">
      <c r="A423" s="5" t="s">
        <v>13</v>
      </c>
      <c r="B423" s="5" t="s">
        <v>14</v>
      </c>
      <c r="C423" s="5">
        <v>2</v>
      </c>
      <c r="D423" s="7">
        <v>42995</v>
      </c>
      <c r="E423" s="20" t="s">
        <v>479</v>
      </c>
      <c r="F423" s="5" t="s">
        <v>324</v>
      </c>
      <c r="G423" s="5" t="s">
        <v>314</v>
      </c>
      <c r="H423" s="8">
        <f>VLOOKUP(Table1[[#This Row],[LastName]]&amp;"."&amp;Table1[[#This Row],[FirstName]],Fencers!C:I,2,FALSE)</f>
        <v>37303</v>
      </c>
      <c r="I423" s="5" t="str">
        <f>VLOOKUP(Table1[[#This Row],[LastName]]&amp;"."&amp;Table1[[#This Row],[FirstName]],Fencers!C:I,7,FALSE)</f>
        <v>Mens</v>
      </c>
      <c r="J423" s="8" t="str">
        <f>VLOOKUP(Table1[[#This Row],[LastName]]&amp;"."&amp;Table1[[#This Row],[FirstName]],Fencers!C:H,5,FALSE)</f>
        <v>ASC</v>
      </c>
      <c r="K423" s="8" t="str">
        <f>VLOOKUP(Table1[[#This Row],[LastName]]&amp;"."&amp;Table1[[#This Row],[FirstName]],Fencers!C:I,6,FALSE)</f>
        <v>AUS</v>
      </c>
      <c r="L423" s="6">
        <f>VLOOKUP(Table1[[#This Row],[LastName]]&amp;"."&amp;Table1[[#This Row],[FirstName]],Fencers!C:H,3,FALSE)</f>
        <v>15</v>
      </c>
      <c r="M423" s="5">
        <v>0</v>
      </c>
      <c r="N423" s="5">
        <f>IF(Table1[[#This Row],[Rank]]="Cancelled",1,IF(Table1[[#This Row],[Rank]]&gt;32,0,IF(M423=0,VLOOKUP(C423,'Ranking Values'!A:C,2,FALSE),VLOOKUP(C423,'Ranking Values'!A:C,3,FALSE))))</f>
        <v>9</v>
      </c>
    </row>
    <row r="424" spans="1:14" x14ac:dyDescent="0.35">
      <c r="A424" s="5" t="s">
        <v>239</v>
      </c>
      <c r="B424" s="5" t="s">
        <v>240</v>
      </c>
      <c r="C424" s="5">
        <v>3</v>
      </c>
      <c r="D424" s="7">
        <v>42995</v>
      </c>
      <c r="E424" s="20" t="s">
        <v>479</v>
      </c>
      <c r="F424" s="5" t="s">
        <v>324</v>
      </c>
      <c r="G424" s="5" t="s">
        <v>314</v>
      </c>
      <c r="H424" s="8">
        <f>VLOOKUP(Table1[[#This Row],[LastName]]&amp;"."&amp;Table1[[#This Row],[FirstName]],Fencers!C:I,2,FALSE)</f>
        <v>37861</v>
      </c>
      <c r="I424" s="5" t="str">
        <f>VLOOKUP(Table1[[#This Row],[LastName]]&amp;"."&amp;Table1[[#This Row],[FirstName]],Fencers!C:I,7,FALSE)</f>
        <v>Mens</v>
      </c>
      <c r="J424" s="8" t="str">
        <f>VLOOKUP(Table1[[#This Row],[LastName]]&amp;"."&amp;Table1[[#This Row],[FirstName]],Fencers!C:H,5,FALSE)</f>
        <v>ASC</v>
      </c>
      <c r="K424" s="8" t="str">
        <f>VLOOKUP(Table1[[#This Row],[LastName]]&amp;"."&amp;Table1[[#This Row],[FirstName]],Fencers!C:I,6,FALSE)</f>
        <v>AUS</v>
      </c>
      <c r="L424" s="6">
        <f>VLOOKUP(Table1[[#This Row],[LastName]]&amp;"."&amp;Table1[[#This Row],[FirstName]],Fencers!C:H,3,FALSE)</f>
        <v>14</v>
      </c>
      <c r="M424" s="5">
        <v>0</v>
      </c>
      <c r="N424" s="5">
        <f>IF(Table1[[#This Row],[Rank]]="Cancelled",1,IF(Table1[[#This Row],[Rank]]&gt;32,0,IF(M424=0,VLOOKUP(C424,'Ranking Values'!A:C,2,FALSE),VLOOKUP(C424,'Ranking Values'!A:C,3,FALSE))))</f>
        <v>8</v>
      </c>
    </row>
    <row r="425" spans="1:14" x14ac:dyDescent="0.35">
      <c r="A425" s="5" t="s">
        <v>90</v>
      </c>
      <c r="B425" s="5" t="s">
        <v>233</v>
      </c>
      <c r="C425" s="5">
        <v>3</v>
      </c>
      <c r="D425" s="7">
        <v>42995</v>
      </c>
      <c r="E425" s="20" t="s">
        <v>479</v>
      </c>
      <c r="F425" s="5" t="s">
        <v>324</v>
      </c>
      <c r="G425" s="5" t="s">
        <v>314</v>
      </c>
      <c r="H425" s="8">
        <f>VLOOKUP(Table1[[#This Row],[LastName]]&amp;"."&amp;Table1[[#This Row],[FirstName]],Fencers!C:I,2,FALSE)</f>
        <v>37776</v>
      </c>
      <c r="I425" s="5" t="str">
        <f>VLOOKUP(Table1[[#This Row],[LastName]]&amp;"."&amp;Table1[[#This Row],[FirstName]],Fencers!C:I,7,FALSE)</f>
        <v>Mens</v>
      </c>
      <c r="J425" s="8" t="str">
        <f>VLOOKUP(Table1[[#This Row],[LastName]]&amp;"."&amp;Table1[[#This Row],[FirstName]],Fencers!C:H,5,FALSE)</f>
        <v>AHFC</v>
      </c>
      <c r="K425" s="8" t="str">
        <f>VLOOKUP(Table1[[#This Row],[LastName]]&amp;"."&amp;Table1[[#This Row],[FirstName]],Fencers!C:I,6,FALSE)</f>
        <v>AUS</v>
      </c>
      <c r="L425" s="6">
        <f>VLOOKUP(Table1[[#This Row],[LastName]]&amp;"."&amp;Table1[[#This Row],[FirstName]],Fencers!C:H,3,FALSE)</f>
        <v>14</v>
      </c>
      <c r="M425" s="5">
        <v>0</v>
      </c>
      <c r="N425" s="5">
        <f>IF(Table1[[#This Row],[Rank]]="Cancelled",1,IF(Table1[[#This Row],[Rank]]&gt;32,0,IF(M425=0,VLOOKUP(C425,'Ranking Values'!A:C,2,FALSE),VLOOKUP(C425,'Ranking Values'!A:C,3,FALSE))))</f>
        <v>8</v>
      </c>
    </row>
    <row r="426" spans="1:14" x14ac:dyDescent="0.35">
      <c r="A426" s="5" t="s">
        <v>245</v>
      </c>
      <c r="B426" s="5" t="s">
        <v>246</v>
      </c>
      <c r="C426" s="5">
        <v>5</v>
      </c>
      <c r="D426" s="7">
        <v>42995</v>
      </c>
      <c r="E426" s="20" t="s">
        <v>479</v>
      </c>
      <c r="F426" s="5" t="s">
        <v>324</v>
      </c>
      <c r="G426" s="5" t="s">
        <v>314</v>
      </c>
      <c r="H426" s="8">
        <f>VLOOKUP(Table1[[#This Row],[LastName]]&amp;"."&amp;Table1[[#This Row],[FirstName]],Fencers!C:I,2,FALSE)</f>
        <v>38052</v>
      </c>
      <c r="I426" s="5" t="str">
        <f>VLOOKUP(Table1[[#This Row],[LastName]]&amp;"."&amp;Table1[[#This Row],[FirstName]],Fencers!C:I,7,FALSE)</f>
        <v>Mens</v>
      </c>
      <c r="J426" s="8" t="str">
        <f>VLOOKUP(Table1[[#This Row],[LastName]]&amp;"."&amp;Table1[[#This Row],[FirstName]],Fencers!C:H,5,FALSE)</f>
        <v>AHFC</v>
      </c>
      <c r="K426" s="8" t="str">
        <f>VLOOKUP(Table1[[#This Row],[LastName]]&amp;"."&amp;Table1[[#This Row],[FirstName]],Fencers!C:I,6,FALSE)</f>
        <v>AUS</v>
      </c>
      <c r="L426" s="6">
        <f>VLOOKUP(Table1[[#This Row],[LastName]]&amp;"."&amp;Table1[[#This Row],[FirstName]],Fencers!C:H,3,FALSE)</f>
        <v>13</v>
      </c>
      <c r="M426" s="5">
        <v>0</v>
      </c>
      <c r="N426" s="5">
        <f>IF(Table1[[#This Row],[Rank]]="Cancelled",1,IF(Table1[[#This Row],[Rank]]&gt;32,0,IF(M426=0,VLOOKUP(C426,'Ranking Values'!A:C,2,FALSE),VLOOKUP(C426,'Ranking Values'!A:C,3,FALSE))))</f>
        <v>6</v>
      </c>
    </row>
    <row r="427" spans="1:14" x14ac:dyDescent="0.35">
      <c r="A427" s="5" t="s">
        <v>215</v>
      </c>
      <c r="B427" s="5" t="s">
        <v>15</v>
      </c>
      <c r="C427" s="5">
        <v>6</v>
      </c>
      <c r="D427" s="7">
        <v>42995</v>
      </c>
      <c r="E427" s="20" t="s">
        <v>479</v>
      </c>
      <c r="F427" s="5" t="s">
        <v>324</v>
      </c>
      <c r="G427" s="5" t="s">
        <v>314</v>
      </c>
      <c r="H427" s="8">
        <f>VLOOKUP(Table1[[#This Row],[LastName]]&amp;"."&amp;Table1[[#This Row],[FirstName]],Fencers!C:I,2,FALSE)</f>
        <v>37348</v>
      </c>
      <c r="I427" s="5" t="str">
        <f>VLOOKUP(Table1[[#This Row],[LastName]]&amp;"."&amp;Table1[[#This Row],[FirstName]],Fencers!C:I,7,FALSE)</f>
        <v>Mens</v>
      </c>
      <c r="J427" s="8" t="str">
        <f>VLOOKUP(Table1[[#This Row],[LastName]]&amp;"."&amp;Table1[[#This Row],[FirstName]],Fencers!C:H,5,FALSE)</f>
        <v>ASC</v>
      </c>
      <c r="K427" s="8" t="str">
        <f>VLOOKUP(Table1[[#This Row],[LastName]]&amp;"."&amp;Table1[[#This Row],[FirstName]],Fencers!C:I,6,FALSE)</f>
        <v>AUS</v>
      </c>
      <c r="L427" s="6">
        <f>VLOOKUP(Table1[[#This Row],[LastName]]&amp;"."&amp;Table1[[#This Row],[FirstName]],Fencers!C:H,3,FALSE)</f>
        <v>15</v>
      </c>
      <c r="M427" s="5">
        <v>0</v>
      </c>
      <c r="N427" s="5">
        <f>IF(Table1[[#This Row],[Rank]]="Cancelled",1,IF(Table1[[#This Row],[Rank]]&gt;32,0,IF(M427=0,VLOOKUP(C427,'Ranking Values'!A:C,2,FALSE),VLOOKUP(C427,'Ranking Values'!A:C,3,FALSE))))</f>
        <v>5</v>
      </c>
    </row>
    <row r="428" spans="1:14" x14ac:dyDescent="0.35">
      <c r="A428" s="5" t="s">
        <v>100</v>
      </c>
      <c r="B428" s="5" t="s">
        <v>101</v>
      </c>
      <c r="C428" s="5">
        <v>1</v>
      </c>
      <c r="D428" s="7">
        <v>42995</v>
      </c>
      <c r="E428" s="20" t="s">
        <v>479</v>
      </c>
      <c r="F428" s="5" t="s">
        <v>318</v>
      </c>
      <c r="G428" s="5" t="s">
        <v>19</v>
      </c>
      <c r="H428" s="8">
        <f>VLOOKUP(Table1[[#This Row],[LastName]]&amp;"."&amp;Table1[[#This Row],[FirstName]],Fencers!C:I,2,FALSE)</f>
        <v>26818</v>
      </c>
      <c r="I428" s="5" t="str">
        <f>VLOOKUP(Table1[[#This Row],[LastName]]&amp;"."&amp;Table1[[#This Row],[FirstName]],Fencers!C:I,7,FALSE)</f>
        <v>Mens</v>
      </c>
      <c r="J428" s="8" t="str">
        <f>VLOOKUP(Table1[[#This Row],[LastName]]&amp;"."&amp;Table1[[#This Row],[FirstName]],Fencers!C:H,5,FALSE)</f>
        <v>CSFC</v>
      </c>
      <c r="K428" s="8" t="str">
        <f>VLOOKUP(Table1[[#This Row],[LastName]]&amp;"."&amp;Table1[[#This Row],[FirstName]],Fencers!C:I,6,FALSE)</f>
        <v>AUS</v>
      </c>
      <c r="L428" s="6">
        <f>VLOOKUP(Table1[[#This Row],[LastName]]&amp;"."&amp;Table1[[#This Row],[FirstName]],Fencers!C:H,3,FALSE)</f>
        <v>44</v>
      </c>
      <c r="M428" s="5">
        <v>0</v>
      </c>
      <c r="N428" s="5">
        <f>IF(Table1[[#This Row],[Rank]]="Cancelled",1,IF(Table1[[#This Row],[Rank]]&gt;32,0,IF(M428=0,VLOOKUP(C428,'Ranking Values'!A:C,2,FALSE),VLOOKUP(C428,'Ranking Values'!A:C,3,FALSE))))</f>
        <v>10</v>
      </c>
    </row>
    <row r="429" spans="1:14" x14ac:dyDescent="0.35">
      <c r="A429" s="5" t="s">
        <v>107</v>
      </c>
      <c r="B429" s="5" t="s">
        <v>108</v>
      </c>
      <c r="C429" s="5">
        <v>2</v>
      </c>
      <c r="D429" s="7">
        <v>42995</v>
      </c>
      <c r="E429" s="20" t="s">
        <v>479</v>
      </c>
      <c r="F429" s="5" t="s">
        <v>318</v>
      </c>
      <c r="G429" s="5" t="s">
        <v>19</v>
      </c>
      <c r="H429" s="8">
        <f>VLOOKUP(Table1[[#This Row],[LastName]]&amp;"."&amp;Table1[[#This Row],[FirstName]],Fencers!C:I,2,FALSE)</f>
        <v>28067</v>
      </c>
      <c r="I429" s="5" t="str">
        <f>VLOOKUP(Table1[[#This Row],[LastName]]&amp;"."&amp;Table1[[#This Row],[FirstName]],Fencers!C:I,7,FALSE)</f>
        <v>Mens</v>
      </c>
      <c r="J429" s="8" t="str">
        <f>VLOOKUP(Table1[[#This Row],[LastName]]&amp;"."&amp;Table1[[#This Row],[FirstName]],Fencers!C:H,5,FALSE)</f>
        <v>AHFC</v>
      </c>
      <c r="K429" s="8" t="str">
        <f>VLOOKUP(Table1[[#This Row],[LastName]]&amp;"."&amp;Table1[[#This Row],[FirstName]],Fencers!C:I,6,FALSE)</f>
        <v>AUS</v>
      </c>
      <c r="L429" s="6">
        <f>VLOOKUP(Table1[[#This Row],[LastName]]&amp;"."&amp;Table1[[#This Row],[FirstName]],Fencers!C:H,3,FALSE)</f>
        <v>41</v>
      </c>
      <c r="M429" s="5">
        <v>0</v>
      </c>
      <c r="N429" s="5">
        <f>IF(Table1[[#This Row],[Rank]]="Cancelled",1,IF(Table1[[#This Row],[Rank]]&gt;32,0,IF(M429=0,VLOOKUP(C429,'Ranking Values'!A:C,2,FALSE),VLOOKUP(C429,'Ranking Values'!A:C,3,FALSE))))</f>
        <v>9</v>
      </c>
    </row>
    <row r="430" spans="1:14" x14ac:dyDescent="0.35">
      <c r="A430" s="5" t="s">
        <v>95</v>
      </c>
      <c r="B430" s="5" t="s">
        <v>96</v>
      </c>
      <c r="C430" s="5">
        <v>3</v>
      </c>
      <c r="D430" s="7">
        <v>42995</v>
      </c>
      <c r="E430" s="20" t="s">
        <v>479</v>
      </c>
      <c r="F430" s="5" t="s">
        <v>318</v>
      </c>
      <c r="G430" s="5" t="s">
        <v>19</v>
      </c>
      <c r="H430" s="8">
        <f>VLOOKUP(Table1[[#This Row],[LastName]]&amp;"."&amp;Table1[[#This Row],[FirstName]],Fencers!C:I,2,FALSE)</f>
        <v>26410</v>
      </c>
      <c r="I430" s="5" t="str">
        <f>VLOOKUP(Table1[[#This Row],[LastName]]&amp;"."&amp;Table1[[#This Row],[FirstName]],Fencers!C:I,7,FALSE)</f>
        <v>Mens</v>
      </c>
      <c r="J430" s="8" t="str">
        <f>VLOOKUP(Table1[[#This Row],[LastName]]&amp;"."&amp;Table1[[#This Row],[FirstName]],Fencers!C:H,5,FALSE)</f>
        <v>ASC</v>
      </c>
      <c r="K430" s="8" t="str">
        <f>VLOOKUP(Table1[[#This Row],[LastName]]&amp;"."&amp;Table1[[#This Row],[FirstName]],Fencers!C:I,6,FALSE)</f>
        <v>AUS</v>
      </c>
      <c r="L430" s="6">
        <f>VLOOKUP(Table1[[#This Row],[LastName]]&amp;"."&amp;Table1[[#This Row],[FirstName]],Fencers!C:H,3,FALSE)</f>
        <v>45</v>
      </c>
      <c r="M430" s="5">
        <v>0</v>
      </c>
      <c r="N430" s="5">
        <f>IF(Table1[[#This Row],[Rank]]="Cancelled",1,IF(Table1[[#This Row],[Rank]]&gt;32,0,IF(M430=0,VLOOKUP(C430,'Ranking Values'!A:C,2,FALSE),VLOOKUP(C430,'Ranking Values'!A:C,3,FALSE))))</f>
        <v>8</v>
      </c>
    </row>
    <row r="431" spans="1:14" x14ac:dyDescent="0.35">
      <c r="A431" s="5" t="s">
        <v>77</v>
      </c>
      <c r="B431" s="5" t="s">
        <v>78</v>
      </c>
      <c r="C431" s="5">
        <v>3</v>
      </c>
      <c r="D431" s="7">
        <v>42995</v>
      </c>
      <c r="E431" s="20" t="s">
        <v>479</v>
      </c>
      <c r="F431" s="5" t="s">
        <v>318</v>
      </c>
      <c r="G431" s="5" t="s">
        <v>19</v>
      </c>
      <c r="H431" s="8">
        <f>VLOOKUP(Table1[[#This Row],[LastName]]&amp;"."&amp;Table1[[#This Row],[FirstName]],Fencers!C:I,2,FALSE)</f>
        <v>25155</v>
      </c>
      <c r="I431" s="5" t="str">
        <f>VLOOKUP(Table1[[#This Row],[LastName]]&amp;"."&amp;Table1[[#This Row],[FirstName]],Fencers!C:I,7,FALSE)</f>
        <v>Mens</v>
      </c>
      <c r="J431" s="8" t="str">
        <f>VLOOKUP(Table1[[#This Row],[LastName]]&amp;"."&amp;Table1[[#This Row],[FirstName]],Fencers!C:H,5,FALSE)</f>
        <v>ASC</v>
      </c>
      <c r="K431" s="8" t="str">
        <f>VLOOKUP(Table1[[#This Row],[LastName]]&amp;"."&amp;Table1[[#This Row],[FirstName]],Fencers!C:I,6,FALSE)</f>
        <v>AUS</v>
      </c>
      <c r="L431" s="6">
        <f>VLOOKUP(Table1[[#This Row],[LastName]]&amp;"."&amp;Table1[[#This Row],[FirstName]],Fencers!C:H,3,FALSE)</f>
        <v>49</v>
      </c>
      <c r="M431" s="5">
        <v>0</v>
      </c>
      <c r="N431" s="5">
        <f>IF(Table1[[#This Row],[Rank]]="Cancelled",1,IF(Table1[[#This Row],[Rank]]&gt;32,0,IF(M431=0,VLOOKUP(C431,'Ranking Values'!A:C,2,FALSE),VLOOKUP(C431,'Ranking Values'!A:C,3,FALSE))))</f>
        <v>8</v>
      </c>
    </row>
    <row r="432" spans="1:14" x14ac:dyDescent="0.35">
      <c r="A432" s="5" t="s">
        <v>48</v>
      </c>
      <c r="B432" s="5" t="s">
        <v>92</v>
      </c>
      <c r="C432" s="5">
        <v>5</v>
      </c>
      <c r="D432" s="7">
        <v>42995</v>
      </c>
      <c r="E432" s="20" t="s">
        <v>479</v>
      </c>
      <c r="F432" s="5" t="s">
        <v>318</v>
      </c>
      <c r="G432" s="5" t="s">
        <v>19</v>
      </c>
      <c r="H432" s="8">
        <f>VLOOKUP(Table1[[#This Row],[LastName]]&amp;"."&amp;Table1[[#This Row],[FirstName]],Fencers!C:I,2,FALSE)</f>
        <v>25982</v>
      </c>
      <c r="I432" s="5" t="str">
        <f>VLOOKUP(Table1[[#This Row],[LastName]]&amp;"."&amp;Table1[[#This Row],[FirstName]],Fencers!C:I,7,FALSE)</f>
        <v>Mens</v>
      </c>
      <c r="J432" s="8" t="str">
        <f>VLOOKUP(Table1[[#This Row],[LastName]]&amp;"."&amp;Table1[[#This Row],[FirstName]],Fencers!C:H,5,FALSE)</f>
        <v>AHFC</v>
      </c>
      <c r="K432" s="8" t="str">
        <f>VLOOKUP(Table1[[#This Row],[LastName]]&amp;"."&amp;Table1[[#This Row],[FirstName]],Fencers!C:I,6,FALSE)</f>
        <v>AUS</v>
      </c>
      <c r="L432" s="6">
        <f>VLOOKUP(Table1[[#This Row],[LastName]]&amp;"."&amp;Table1[[#This Row],[FirstName]],Fencers!C:H,3,FALSE)</f>
        <v>46</v>
      </c>
      <c r="M432" s="5">
        <v>0</v>
      </c>
      <c r="N432" s="5">
        <f>IF(Table1[[#This Row],[Rank]]="Cancelled",1,IF(Table1[[#This Row],[Rank]]&gt;32,0,IF(M432=0,VLOOKUP(C432,'Ranking Values'!A:C,2,FALSE),VLOOKUP(C432,'Ranking Values'!A:C,3,FALSE))))</f>
        <v>6</v>
      </c>
    </row>
    <row r="433" spans="1:14" x14ac:dyDescent="0.35">
      <c r="A433" s="5" t="s">
        <v>48</v>
      </c>
      <c r="B433" s="5" t="s">
        <v>49</v>
      </c>
      <c r="C433" s="5">
        <v>6</v>
      </c>
      <c r="D433" s="7">
        <v>42995</v>
      </c>
      <c r="E433" s="20" t="s">
        <v>479</v>
      </c>
      <c r="F433" s="5" t="s">
        <v>318</v>
      </c>
      <c r="G433" s="5" t="s">
        <v>19</v>
      </c>
      <c r="H433" s="8">
        <f>VLOOKUP(Table1[[#This Row],[LastName]]&amp;"."&amp;Table1[[#This Row],[FirstName]],Fencers!C:I,2,FALSE)</f>
        <v>19555</v>
      </c>
      <c r="I433" s="5" t="str">
        <f>VLOOKUP(Table1[[#This Row],[LastName]]&amp;"."&amp;Table1[[#This Row],[FirstName]],Fencers!C:I,7,FALSE)</f>
        <v>Mens</v>
      </c>
      <c r="J433" s="8" t="str">
        <f>VLOOKUP(Table1[[#This Row],[LastName]]&amp;"."&amp;Table1[[#This Row],[FirstName]],Fencers!C:H,5,FALSE)</f>
        <v>ASC</v>
      </c>
      <c r="K433" s="8" t="str">
        <f>VLOOKUP(Table1[[#This Row],[LastName]]&amp;"."&amp;Table1[[#This Row],[FirstName]],Fencers!C:I,6,FALSE)</f>
        <v>AUS</v>
      </c>
      <c r="L433" s="6">
        <f>VLOOKUP(Table1[[#This Row],[LastName]]&amp;"."&amp;Table1[[#This Row],[FirstName]],Fencers!C:H,3,FALSE)</f>
        <v>64</v>
      </c>
      <c r="M433" s="5">
        <v>0</v>
      </c>
      <c r="N433" s="5">
        <f>IF(Table1[[#This Row],[Rank]]="Cancelled",1,IF(Table1[[#This Row],[Rank]]&gt;32,0,IF(M433=0,VLOOKUP(C433,'Ranking Values'!A:C,2,FALSE),VLOOKUP(C433,'Ranking Values'!A:C,3,FALSE))))</f>
        <v>5</v>
      </c>
    </row>
    <row r="434" spans="1:14" x14ac:dyDescent="0.35">
      <c r="A434" s="5" t="s">
        <v>64</v>
      </c>
      <c r="B434" s="5" t="s">
        <v>65</v>
      </c>
      <c r="C434" s="5">
        <v>7</v>
      </c>
      <c r="D434" s="7">
        <v>42995</v>
      </c>
      <c r="E434" s="20" t="s">
        <v>479</v>
      </c>
      <c r="F434" s="5" t="s">
        <v>318</v>
      </c>
      <c r="G434" s="5" t="s">
        <v>19</v>
      </c>
      <c r="H434" s="8">
        <f>VLOOKUP(Table1[[#This Row],[LastName]]&amp;"."&amp;Table1[[#This Row],[FirstName]],Fencers!C:I,2,FALSE)</f>
        <v>23836</v>
      </c>
      <c r="I434" s="5" t="str">
        <f>VLOOKUP(Table1[[#This Row],[LastName]]&amp;"."&amp;Table1[[#This Row],[FirstName]],Fencers!C:I,7,FALSE)</f>
        <v>Mens</v>
      </c>
      <c r="J434" s="8" t="str">
        <f>VLOOKUP(Table1[[#This Row],[LastName]]&amp;"."&amp;Table1[[#This Row],[FirstName]],Fencers!C:H,5,FALSE)</f>
        <v>ASC</v>
      </c>
      <c r="K434" s="8" t="str">
        <f>VLOOKUP(Table1[[#This Row],[LastName]]&amp;"."&amp;Table1[[#This Row],[FirstName]],Fencers!C:I,6,FALSE)</f>
        <v>AUS</v>
      </c>
      <c r="L434" s="6">
        <f>VLOOKUP(Table1[[#This Row],[LastName]]&amp;"."&amp;Table1[[#This Row],[FirstName]],Fencers!C:H,3,FALSE)</f>
        <v>52</v>
      </c>
      <c r="M434" s="5">
        <v>0</v>
      </c>
      <c r="N434" s="5">
        <f>IF(Table1[[#This Row],[Rank]]="Cancelled",1,IF(Table1[[#This Row],[Rank]]&gt;32,0,IF(M434=0,VLOOKUP(C434,'Ranking Values'!A:C,2,FALSE),VLOOKUP(C434,'Ranking Values'!A:C,3,FALSE))))</f>
        <v>4</v>
      </c>
    </row>
    <row r="435" spans="1:14" x14ac:dyDescent="0.35">
      <c r="A435" s="5" t="s">
        <v>100</v>
      </c>
      <c r="B435" s="5" t="s">
        <v>102</v>
      </c>
      <c r="C435" s="5">
        <v>1</v>
      </c>
      <c r="D435" s="7">
        <v>42995</v>
      </c>
      <c r="E435" s="20" t="s">
        <v>479</v>
      </c>
      <c r="F435" s="5" t="s">
        <v>318</v>
      </c>
      <c r="G435" s="5" t="s">
        <v>19</v>
      </c>
      <c r="H435" s="8">
        <f>VLOOKUP(Table1[[#This Row],[LastName]]&amp;"."&amp;Table1[[#This Row],[FirstName]],Fencers!C:I,2,FALSE)</f>
        <v>27640</v>
      </c>
      <c r="I435" s="5" t="str">
        <f>VLOOKUP(Table1[[#This Row],[LastName]]&amp;"."&amp;Table1[[#This Row],[FirstName]],Fencers!C:I,7,FALSE)</f>
        <v>Womens</v>
      </c>
      <c r="J435" s="8" t="str">
        <f>VLOOKUP(Table1[[#This Row],[LastName]]&amp;"."&amp;Table1[[#This Row],[FirstName]],Fencers!C:H,5,FALSE)</f>
        <v>CSFC</v>
      </c>
      <c r="K435" s="8" t="str">
        <f>VLOOKUP(Table1[[#This Row],[LastName]]&amp;"."&amp;Table1[[#This Row],[FirstName]],Fencers!C:I,6,FALSE)</f>
        <v>AUS</v>
      </c>
      <c r="L435" s="6">
        <f>VLOOKUP(Table1[[#This Row],[LastName]]&amp;"."&amp;Table1[[#This Row],[FirstName]],Fencers!C:H,3,FALSE)</f>
        <v>42</v>
      </c>
      <c r="M435" s="5">
        <v>0</v>
      </c>
      <c r="N435" s="5">
        <f>IF(Table1[[#This Row],[Rank]]="Cancelled",1,IF(Table1[[#This Row],[Rank]]&gt;32,0,IF(M435=0,VLOOKUP(C435,'Ranking Values'!A:C,2,FALSE),VLOOKUP(C435,'Ranking Values'!A:C,3,FALSE))))</f>
        <v>10</v>
      </c>
    </row>
    <row r="436" spans="1:14" x14ac:dyDescent="0.35">
      <c r="A436" s="5" t="s">
        <v>48</v>
      </c>
      <c r="B436" s="5" t="s">
        <v>94</v>
      </c>
      <c r="C436" s="5">
        <v>2</v>
      </c>
      <c r="D436" s="7">
        <v>42995</v>
      </c>
      <c r="E436" s="20" t="s">
        <v>479</v>
      </c>
      <c r="F436" s="5" t="s">
        <v>318</v>
      </c>
      <c r="G436" s="5" t="s">
        <v>19</v>
      </c>
      <c r="H436" s="8">
        <f>VLOOKUP(Table1[[#This Row],[LastName]]&amp;"."&amp;Table1[[#This Row],[FirstName]],Fencers!C:I,2,FALSE)</f>
        <v>26350</v>
      </c>
      <c r="I436" s="5" t="str">
        <f>VLOOKUP(Table1[[#This Row],[LastName]]&amp;"."&amp;Table1[[#This Row],[FirstName]],Fencers!C:I,7,FALSE)</f>
        <v>Womens</v>
      </c>
      <c r="J436" s="8" t="str">
        <f>VLOOKUP(Table1[[#This Row],[LastName]]&amp;"."&amp;Table1[[#This Row],[FirstName]],Fencers!C:H,5,FALSE)</f>
        <v>AHFC</v>
      </c>
      <c r="K436" s="8" t="str">
        <f>VLOOKUP(Table1[[#This Row],[LastName]]&amp;"."&amp;Table1[[#This Row],[FirstName]],Fencers!C:I,6,FALSE)</f>
        <v>AUS</v>
      </c>
      <c r="L436" s="6">
        <f>VLOOKUP(Table1[[#This Row],[LastName]]&amp;"."&amp;Table1[[#This Row],[FirstName]],Fencers!C:H,3,FALSE)</f>
        <v>45</v>
      </c>
      <c r="M436" s="5">
        <v>0</v>
      </c>
      <c r="N436" s="5">
        <f>IF(Table1[[#This Row],[Rank]]="Cancelled",1,IF(Table1[[#This Row],[Rank]]&gt;32,0,IF(M436=0,VLOOKUP(C436,'Ranking Values'!A:C,2,FALSE),VLOOKUP(C436,'Ranking Values'!A:C,3,FALSE))))</f>
        <v>9</v>
      </c>
    </row>
    <row r="437" spans="1:14" x14ac:dyDescent="0.35">
      <c r="A437" s="5" t="s">
        <v>50</v>
      </c>
      <c r="B437" s="5" t="s">
        <v>51</v>
      </c>
      <c r="C437" s="5">
        <v>3</v>
      </c>
      <c r="D437" s="7">
        <v>42995</v>
      </c>
      <c r="E437" s="20" t="s">
        <v>479</v>
      </c>
      <c r="F437" s="5" t="s">
        <v>318</v>
      </c>
      <c r="G437" s="5" t="s">
        <v>19</v>
      </c>
      <c r="H437" s="8">
        <f>VLOOKUP(Table1[[#This Row],[LastName]]&amp;"."&amp;Table1[[#This Row],[FirstName]],Fencers!C:I,2,FALSE)</f>
        <v>21317</v>
      </c>
      <c r="I437" s="5" t="str">
        <f>VLOOKUP(Table1[[#This Row],[LastName]]&amp;"."&amp;Table1[[#This Row],[FirstName]],Fencers!C:I,7,FALSE)</f>
        <v>Womens</v>
      </c>
      <c r="J437" s="8" t="str">
        <f>VLOOKUP(Table1[[#This Row],[LastName]]&amp;"."&amp;Table1[[#This Row],[FirstName]],Fencers!C:H,5,FALSE)</f>
        <v>ASC</v>
      </c>
      <c r="K437" s="8" t="str">
        <f>VLOOKUP(Table1[[#This Row],[LastName]]&amp;"."&amp;Table1[[#This Row],[FirstName]],Fencers!C:I,6,FALSE)</f>
        <v>AUS</v>
      </c>
      <c r="L437" s="6">
        <f>VLOOKUP(Table1[[#This Row],[LastName]]&amp;"."&amp;Table1[[#This Row],[FirstName]],Fencers!C:H,3,FALSE)</f>
        <v>59</v>
      </c>
      <c r="M437" s="5">
        <v>0</v>
      </c>
      <c r="N437" s="5">
        <f>IF(Table1[[#This Row],[Rank]]="Cancelled",1,IF(Table1[[#This Row],[Rank]]&gt;32,0,IF(M437=0,VLOOKUP(C437,'Ranking Values'!A:C,2,FALSE),VLOOKUP(C437,'Ranking Values'!A:C,3,FALSE))))</f>
        <v>8</v>
      </c>
    </row>
    <row r="438" spans="1:14" x14ac:dyDescent="0.35">
      <c r="A438" s="5" t="s">
        <v>388</v>
      </c>
      <c r="C438" s="5">
        <v>1</v>
      </c>
      <c r="D438" s="7">
        <v>43023</v>
      </c>
      <c r="E438" s="20" t="s">
        <v>479</v>
      </c>
      <c r="F438" s="5" t="s">
        <v>462</v>
      </c>
      <c r="G438" s="5" t="s">
        <v>19</v>
      </c>
      <c r="H438" s="8" t="e">
        <f>VLOOKUP(Table1[[#This Row],[LastName]]&amp;"."&amp;Table1[[#This Row],[FirstName]],Fencers!C:I,2,FALSE)</f>
        <v>#N/A</v>
      </c>
      <c r="I438" s="5" t="e">
        <f>VLOOKUP(Table1[[#This Row],[LastName]]&amp;"."&amp;Table1[[#This Row],[FirstName]],Fencers!C:I,7,FALSE)</f>
        <v>#N/A</v>
      </c>
      <c r="J438" s="8" t="e">
        <f>VLOOKUP(Table1[[#This Row],[LastName]]&amp;"."&amp;Table1[[#This Row],[FirstName]],Fencers!C:H,5,FALSE)</f>
        <v>#N/A</v>
      </c>
      <c r="K438" s="8" t="e">
        <f>VLOOKUP(Table1[[#This Row],[LastName]]&amp;"."&amp;Table1[[#This Row],[FirstName]],Fencers!C:I,6,FALSE)</f>
        <v>#N/A</v>
      </c>
      <c r="L438" s="6" t="e">
        <f>VLOOKUP(Table1[[#This Row],[LastName]]&amp;"."&amp;Table1[[#This Row],[FirstName]],Fencers!C:H,3,FALSE)</f>
        <v>#N/A</v>
      </c>
      <c r="M438" s="5">
        <v>0</v>
      </c>
      <c r="N438" s="5">
        <f>IF(Table1[[#This Row],[Rank]]="Cancelled",1,IF(Table1[[#This Row],[Rank]]&gt;32,0,IF(M438=0,VLOOKUP(C438,'Ranking Values'!A:C,2,FALSE),VLOOKUP(C438,'Ranking Values'!A:C,3,FALSE))))</f>
        <v>10</v>
      </c>
    </row>
    <row r="439" spans="1:14" x14ac:dyDescent="0.35">
      <c r="A439" s="5" t="s">
        <v>389</v>
      </c>
      <c r="C439" s="5">
        <v>2</v>
      </c>
      <c r="D439" s="7">
        <v>43023</v>
      </c>
      <c r="E439" s="20" t="s">
        <v>479</v>
      </c>
      <c r="F439" s="5" t="s">
        <v>462</v>
      </c>
      <c r="G439" s="5" t="s">
        <v>19</v>
      </c>
      <c r="H439" s="8" t="e">
        <f>VLOOKUP(Table1[[#This Row],[LastName]]&amp;"."&amp;Table1[[#This Row],[FirstName]],Fencers!C:I,2,FALSE)</f>
        <v>#N/A</v>
      </c>
      <c r="I439" s="5" t="e">
        <f>VLOOKUP(Table1[[#This Row],[LastName]]&amp;"."&amp;Table1[[#This Row],[FirstName]],Fencers!C:I,7,FALSE)</f>
        <v>#N/A</v>
      </c>
      <c r="J439" s="8" t="e">
        <f>VLOOKUP(Table1[[#This Row],[LastName]]&amp;"."&amp;Table1[[#This Row],[FirstName]],Fencers!C:H,5,FALSE)</f>
        <v>#N/A</v>
      </c>
      <c r="K439" s="8" t="e">
        <f>VLOOKUP(Table1[[#This Row],[LastName]]&amp;"."&amp;Table1[[#This Row],[FirstName]],Fencers!C:I,6,FALSE)</f>
        <v>#N/A</v>
      </c>
      <c r="L439" s="6" t="e">
        <f>VLOOKUP(Table1[[#This Row],[LastName]]&amp;"."&amp;Table1[[#This Row],[FirstName]],Fencers!C:H,3,FALSE)</f>
        <v>#N/A</v>
      </c>
      <c r="M439" s="5">
        <v>0</v>
      </c>
      <c r="N439" s="5">
        <f>IF(Table1[[#This Row],[Rank]]="Cancelled",1,IF(Table1[[#This Row],[Rank]]&gt;32,0,IF(M439=0,VLOOKUP(C439,'Ranking Values'!A:C,2,FALSE),VLOOKUP(C439,'Ranking Values'!A:C,3,FALSE))))</f>
        <v>9</v>
      </c>
    </row>
    <row r="440" spans="1:14" x14ac:dyDescent="0.35">
      <c r="A440" s="5" t="s">
        <v>390</v>
      </c>
      <c r="C440" s="5">
        <v>3</v>
      </c>
      <c r="D440" s="7">
        <v>43023</v>
      </c>
      <c r="E440" s="20" t="s">
        <v>479</v>
      </c>
      <c r="F440" s="5" t="s">
        <v>462</v>
      </c>
      <c r="G440" s="5" t="s">
        <v>19</v>
      </c>
      <c r="H440" s="8" t="e">
        <f>VLOOKUP(Table1[[#This Row],[LastName]]&amp;"."&amp;Table1[[#This Row],[FirstName]],Fencers!C:I,2,FALSE)</f>
        <v>#N/A</v>
      </c>
      <c r="I440" s="5" t="e">
        <f>VLOOKUP(Table1[[#This Row],[LastName]]&amp;"."&amp;Table1[[#This Row],[FirstName]],Fencers!C:I,7,FALSE)</f>
        <v>#N/A</v>
      </c>
      <c r="J440" s="8" t="e">
        <f>VLOOKUP(Table1[[#This Row],[LastName]]&amp;"."&amp;Table1[[#This Row],[FirstName]],Fencers!C:H,5,FALSE)</f>
        <v>#N/A</v>
      </c>
      <c r="K440" s="8" t="e">
        <f>VLOOKUP(Table1[[#This Row],[LastName]]&amp;"."&amp;Table1[[#This Row],[FirstName]],Fencers!C:I,6,FALSE)</f>
        <v>#N/A</v>
      </c>
      <c r="L440" s="6" t="e">
        <f>VLOOKUP(Table1[[#This Row],[LastName]]&amp;"."&amp;Table1[[#This Row],[FirstName]],Fencers!C:H,3,FALSE)</f>
        <v>#N/A</v>
      </c>
      <c r="M440" s="5">
        <v>0</v>
      </c>
      <c r="N440" s="5">
        <f>IF(Table1[[#This Row],[Rank]]="Cancelled",1,IF(Table1[[#This Row],[Rank]]&gt;32,0,IF(M440=0,VLOOKUP(C440,'Ranking Values'!A:C,2,FALSE),VLOOKUP(C440,'Ranking Values'!A:C,3,FALSE))))</f>
        <v>8</v>
      </c>
    </row>
    <row r="441" spans="1:14" x14ac:dyDescent="0.35">
      <c r="A441" s="5" t="s">
        <v>391</v>
      </c>
      <c r="C441" s="5">
        <v>5</v>
      </c>
      <c r="D441" s="7">
        <v>43023</v>
      </c>
      <c r="E441" s="20" t="s">
        <v>479</v>
      </c>
      <c r="F441" s="5" t="s">
        <v>462</v>
      </c>
      <c r="G441" s="5" t="s">
        <v>19</v>
      </c>
      <c r="H441" s="8" t="e">
        <f>VLOOKUP(Table1[[#This Row],[LastName]]&amp;"."&amp;Table1[[#This Row],[FirstName]],Fencers!C:I,2,FALSE)</f>
        <v>#N/A</v>
      </c>
      <c r="I441" s="5" t="e">
        <f>VLOOKUP(Table1[[#This Row],[LastName]]&amp;"."&amp;Table1[[#This Row],[FirstName]],Fencers!C:I,7,FALSE)</f>
        <v>#N/A</v>
      </c>
      <c r="J441" s="8" t="e">
        <f>VLOOKUP(Table1[[#This Row],[LastName]]&amp;"."&amp;Table1[[#This Row],[FirstName]],Fencers!C:H,5,FALSE)</f>
        <v>#N/A</v>
      </c>
      <c r="K441" s="8" t="e">
        <f>VLOOKUP(Table1[[#This Row],[LastName]]&amp;"."&amp;Table1[[#This Row],[FirstName]],Fencers!C:I,6,FALSE)</f>
        <v>#N/A</v>
      </c>
      <c r="L441" s="6" t="e">
        <f>VLOOKUP(Table1[[#This Row],[LastName]]&amp;"."&amp;Table1[[#This Row],[FirstName]],Fencers!C:H,3,FALSE)</f>
        <v>#N/A</v>
      </c>
      <c r="M441" s="5">
        <v>0</v>
      </c>
      <c r="N441" s="5">
        <f>IF(Table1[[#This Row],[Rank]]="Cancelled",1,IF(Table1[[#This Row],[Rank]]&gt;32,0,IF(M441=0,VLOOKUP(C441,'Ranking Values'!A:C,2,FALSE),VLOOKUP(C441,'Ranking Values'!A:C,3,FALSE))))</f>
        <v>6</v>
      </c>
    </row>
    <row r="442" spans="1:14" x14ac:dyDescent="0.35">
      <c r="A442" s="5" t="s">
        <v>394</v>
      </c>
      <c r="C442" s="5">
        <v>6</v>
      </c>
      <c r="D442" s="7">
        <v>43023</v>
      </c>
      <c r="E442" s="20" t="s">
        <v>479</v>
      </c>
      <c r="F442" s="5" t="s">
        <v>462</v>
      </c>
      <c r="G442" s="5" t="s">
        <v>19</v>
      </c>
      <c r="H442" s="8" t="e">
        <f>VLOOKUP(Table1[[#This Row],[LastName]]&amp;"."&amp;Table1[[#This Row],[FirstName]],Fencers!C:I,2,FALSE)</f>
        <v>#N/A</v>
      </c>
      <c r="I442" s="5" t="e">
        <f>VLOOKUP(Table1[[#This Row],[LastName]]&amp;"."&amp;Table1[[#This Row],[FirstName]],Fencers!C:I,7,FALSE)</f>
        <v>#N/A</v>
      </c>
      <c r="J442" s="8" t="e">
        <f>VLOOKUP(Table1[[#This Row],[LastName]]&amp;"."&amp;Table1[[#This Row],[FirstName]],Fencers!C:H,5,FALSE)</f>
        <v>#N/A</v>
      </c>
      <c r="K442" s="8" t="e">
        <f>VLOOKUP(Table1[[#This Row],[LastName]]&amp;"."&amp;Table1[[#This Row],[FirstName]],Fencers!C:I,6,FALSE)</f>
        <v>#N/A</v>
      </c>
      <c r="L442" s="6" t="e">
        <f>VLOOKUP(Table1[[#This Row],[LastName]]&amp;"."&amp;Table1[[#This Row],[FirstName]],Fencers!C:H,3,FALSE)</f>
        <v>#N/A</v>
      </c>
      <c r="M442" s="5">
        <v>0</v>
      </c>
      <c r="N442" s="5">
        <f>IF(Table1[[#This Row],[Rank]]="Cancelled",1,IF(Table1[[#This Row],[Rank]]&gt;32,0,IF(M442=0,VLOOKUP(C442,'Ranking Values'!A:C,2,FALSE),VLOOKUP(C442,'Ranking Values'!A:C,3,FALSE))))</f>
        <v>5</v>
      </c>
    </row>
    <row r="443" spans="1:14" x14ac:dyDescent="0.35">
      <c r="A443" s="5" t="s">
        <v>392</v>
      </c>
      <c r="C443" s="5">
        <v>7</v>
      </c>
      <c r="D443" s="7">
        <v>43023</v>
      </c>
      <c r="E443" s="20" t="s">
        <v>479</v>
      </c>
      <c r="F443" s="5" t="s">
        <v>462</v>
      </c>
      <c r="G443" s="5" t="s">
        <v>19</v>
      </c>
      <c r="H443" s="8" t="e">
        <f>VLOOKUP(Table1[[#This Row],[LastName]]&amp;"."&amp;Table1[[#This Row],[FirstName]],Fencers!C:I,2,FALSE)</f>
        <v>#N/A</v>
      </c>
      <c r="I443" s="5" t="e">
        <f>VLOOKUP(Table1[[#This Row],[LastName]]&amp;"."&amp;Table1[[#This Row],[FirstName]],Fencers!C:I,7,FALSE)</f>
        <v>#N/A</v>
      </c>
      <c r="J443" s="8" t="e">
        <f>VLOOKUP(Table1[[#This Row],[LastName]]&amp;"."&amp;Table1[[#This Row],[FirstName]],Fencers!C:H,5,FALSE)</f>
        <v>#N/A</v>
      </c>
      <c r="K443" s="8" t="e">
        <f>VLOOKUP(Table1[[#This Row],[LastName]]&amp;"."&amp;Table1[[#This Row],[FirstName]],Fencers!C:I,6,FALSE)</f>
        <v>#N/A</v>
      </c>
      <c r="L443" s="6" t="e">
        <f>VLOOKUP(Table1[[#This Row],[LastName]]&amp;"."&amp;Table1[[#This Row],[FirstName]],Fencers!C:H,3,FALSE)</f>
        <v>#N/A</v>
      </c>
      <c r="M443" s="5">
        <v>0</v>
      </c>
      <c r="N443" s="5">
        <f>IF(Table1[[#This Row],[Rank]]="Cancelled",1,IF(Table1[[#This Row],[Rank]]&gt;32,0,IF(M443=0,VLOOKUP(C443,'Ranking Values'!A:C,2,FALSE),VLOOKUP(C443,'Ranking Values'!A:C,3,FALSE))))</f>
        <v>4</v>
      </c>
    </row>
    <row r="444" spans="1:14" x14ac:dyDescent="0.35">
      <c r="A444" s="5" t="s">
        <v>393</v>
      </c>
      <c r="C444" s="5">
        <v>1</v>
      </c>
      <c r="D444" s="7">
        <v>43023</v>
      </c>
      <c r="E444" s="20" t="s">
        <v>479</v>
      </c>
      <c r="F444" s="5" t="s">
        <v>462</v>
      </c>
      <c r="G444" s="5" t="s">
        <v>314</v>
      </c>
      <c r="H444" s="8" t="e">
        <f>VLOOKUP(Table1[[#This Row],[LastName]]&amp;"."&amp;Table1[[#This Row],[FirstName]],Fencers!C:I,2,FALSE)</f>
        <v>#N/A</v>
      </c>
      <c r="I444" s="5" t="e">
        <f>VLOOKUP(Table1[[#This Row],[LastName]]&amp;"."&amp;Table1[[#This Row],[FirstName]],Fencers!C:I,7,FALSE)</f>
        <v>#N/A</v>
      </c>
      <c r="J444" s="8" t="e">
        <f>VLOOKUP(Table1[[#This Row],[LastName]]&amp;"."&amp;Table1[[#This Row],[FirstName]],Fencers!C:H,5,FALSE)</f>
        <v>#N/A</v>
      </c>
      <c r="K444" s="8" t="e">
        <f>VLOOKUP(Table1[[#This Row],[LastName]]&amp;"."&amp;Table1[[#This Row],[FirstName]],Fencers!C:I,6,FALSE)</f>
        <v>#N/A</v>
      </c>
      <c r="L444" s="6" t="e">
        <f>VLOOKUP(Table1[[#This Row],[LastName]]&amp;"."&amp;Table1[[#This Row],[FirstName]],Fencers!C:H,3,FALSE)</f>
        <v>#N/A</v>
      </c>
      <c r="M444" s="5">
        <v>0</v>
      </c>
      <c r="N444" s="5">
        <f>IF(Table1[[#This Row],[Rank]]="Cancelled",1,IF(Table1[[#This Row],[Rank]]&gt;32,0,IF(M444=0,VLOOKUP(C444,'Ranking Values'!A:C,2,FALSE),VLOOKUP(C444,'Ranking Values'!A:C,3,FALSE))))</f>
        <v>10</v>
      </c>
    </row>
    <row r="445" spans="1:14" x14ac:dyDescent="0.35">
      <c r="A445" s="5" t="s">
        <v>394</v>
      </c>
      <c r="C445" s="5">
        <v>2</v>
      </c>
      <c r="D445" s="7">
        <v>43023</v>
      </c>
      <c r="E445" s="20" t="s">
        <v>479</v>
      </c>
      <c r="F445" s="5" t="s">
        <v>462</v>
      </c>
      <c r="G445" s="5" t="s">
        <v>314</v>
      </c>
      <c r="H445" s="8" t="e">
        <f>VLOOKUP(Table1[[#This Row],[LastName]]&amp;"."&amp;Table1[[#This Row],[FirstName]],Fencers!C:I,2,FALSE)</f>
        <v>#N/A</v>
      </c>
      <c r="I445" s="5" t="e">
        <f>VLOOKUP(Table1[[#This Row],[LastName]]&amp;"."&amp;Table1[[#This Row],[FirstName]],Fencers!C:I,7,FALSE)</f>
        <v>#N/A</v>
      </c>
      <c r="J445" s="8" t="e">
        <f>VLOOKUP(Table1[[#This Row],[LastName]]&amp;"."&amp;Table1[[#This Row],[FirstName]],Fencers!C:H,5,FALSE)</f>
        <v>#N/A</v>
      </c>
      <c r="K445" s="8" t="e">
        <f>VLOOKUP(Table1[[#This Row],[LastName]]&amp;"."&amp;Table1[[#This Row],[FirstName]],Fencers!C:I,6,FALSE)</f>
        <v>#N/A</v>
      </c>
      <c r="L445" s="6" t="e">
        <f>VLOOKUP(Table1[[#This Row],[LastName]]&amp;"."&amp;Table1[[#This Row],[FirstName]],Fencers!C:H,3,FALSE)</f>
        <v>#N/A</v>
      </c>
      <c r="M445" s="5">
        <v>0</v>
      </c>
      <c r="N445" s="5">
        <f>IF(Table1[[#This Row],[Rank]]="Cancelled",1,IF(Table1[[#This Row],[Rank]]&gt;32,0,IF(M445=0,VLOOKUP(C445,'Ranking Values'!A:C,2,FALSE),VLOOKUP(C445,'Ranking Values'!A:C,3,FALSE))))</f>
        <v>9</v>
      </c>
    </row>
    <row r="446" spans="1:14" x14ac:dyDescent="0.35">
      <c r="A446" s="5" t="s">
        <v>391</v>
      </c>
      <c r="C446" s="5">
        <v>3</v>
      </c>
      <c r="D446" s="7">
        <v>43023</v>
      </c>
      <c r="E446" s="20" t="s">
        <v>479</v>
      </c>
      <c r="F446" s="5" t="s">
        <v>462</v>
      </c>
      <c r="G446" s="5" t="s">
        <v>314</v>
      </c>
      <c r="H446" s="8" t="e">
        <f>VLOOKUP(Table1[[#This Row],[LastName]]&amp;"."&amp;Table1[[#This Row],[FirstName]],Fencers!C:I,2,FALSE)</f>
        <v>#N/A</v>
      </c>
      <c r="I446" s="5" t="e">
        <f>VLOOKUP(Table1[[#This Row],[LastName]]&amp;"."&amp;Table1[[#This Row],[FirstName]],Fencers!C:I,7,FALSE)</f>
        <v>#N/A</v>
      </c>
      <c r="J446" s="8" t="e">
        <f>VLOOKUP(Table1[[#This Row],[LastName]]&amp;"."&amp;Table1[[#This Row],[FirstName]],Fencers!C:H,5,FALSE)</f>
        <v>#N/A</v>
      </c>
      <c r="K446" s="8" t="e">
        <f>VLOOKUP(Table1[[#This Row],[LastName]]&amp;"."&amp;Table1[[#This Row],[FirstName]],Fencers!C:I,6,FALSE)</f>
        <v>#N/A</v>
      </c>
      <c r="L446" s="6" t="e">
        <f>VLOOKUP(Table1[[#This Row],[LastName]]&amp;"."&amp;Table1[[#This Row],[FirstName]],Fencers!C:H,3,FALSE)</f>
        <v>#N/A</v>
      </c>
      <c r="M446" s="5">
        <v>0</v>
      </c>
      <c r="N446" s="5">
        <f>IF(Table1[[#This Row],[Rank]]="Cancelled",1,IF(Table1[[#This Row],[Rank]]&gt;32,0,IF(M446=0,VLOOKUP(C446,'Ranking Values'!A:C,2,FALSE),VLOOKUP(C446,'Ranking Values'!A:C,3,FALSE))))</f>
        <v>8</v>
      </c>
    </row>
    <row r="447" spans="1:14" x14ac:dyDescent="0.35">
      <c r="A447" s="5" t="s">
        <v>392</v>
      </c>
      <c r="C447" s="5">
        <v>5</v>
      </c>
      <c r="D447" s="7">
        <v>43023</v>
      </c>
      <c r="E447" s="20" t="s">
        <v>479</v>
      </c>
      <c r="F447" s="5" t="s">
        <v>462</v>
      </c>
      <c r="G447" s="5" t="s">
        <v>314</v>
      </c>
      <c r="H447" s="8" t="e">
        <f>VLOOKUP(Table1[[#This Row],[LastName]]&amp;"."&amp;Table1[[#This Row],[FirstName]],Fencers!C:I,2,FALSE)</f>
        <v>#N/A</v>
      </c>
      <c r="I447" s="5" t="e">
        <f>VLOOKUP(Table1[[#This Row],[LastName]]&amp;"."&amp;Table1[[#This Row],[FirstName]],Fencers!C:I,7,FALSE)</f>
        <v>#N/A</v>
      </c>
      <c r="J447" s="8" t="e">
        <f>VLOOKUP(Table1[[#This Row],[LastName]]&amp;"."&amp;Table1[[#This Row],[FirstName]],Fencers!C:H,5,FALSE)</f>
        <v>#N/A</v>
      </c>
      <c r="K447" s="8" t="e">
        <f>VLOOKUP(Table1[[#This Row],[LastName]]&amp;"."&amp;Table1[[#This Row],[FirstName]],Fencers!C:I,6,FALSE)</f>
        <v>#N/A</v>
      </c>
      <c r="L447" s="6" t="e">
        <f>VLOOKUP(Table1[[#This Row],[LastName]]&amp;"."&amp;Table1[[#This Row],[FirstName]],Fencers!C:H,3,FALSE)</f>
        <v>#N/A</v>
      </c>
      <c r="M447" s="5">
        <v>0</v>
      </c>
      <c r="N447" s="5">
        <f>IF(Table1[[#This Row],[Rank]]="Cancelled",1,IF(Table1[[#This Row],[Rank]]&gt;32,0,IF(M447=0,VLOOKUP(C447,'Ranking Values'!A:C,2,FALSE),VLOOKUP(C447,'Ranking Values'!A:C,3,FALSE))))</f>
        <v>6</v>
      </c>
    </row>
    <row r="448" spans="1:14" x14ac:dyDescent="0.35">
      <c r="A448" s="11" t="s">
        <v>226</v>
      </c>
      <c r="B448" s="11" t="s">
        <v>227</v>
      </c>
      <c r="C448" s="5">
        <v>1</v>
      </c>
      <c r="D448" s="7">
        <v>43029</v>
      </c>
      <c r="E448" s="20" t="s">
        <v>477</v>
      </c>
      <c r="F448" s="11" t="s">
        <v>465</v>
      </c>
      <c r="G448" s="11" t="s">
        <v>19</v>
      </c>
      <c r="H448" s="8">
        <f>VLOOKUP(Table1[[#This Row],[LastName]]&amp;"."&amp;Table1[[#This Row],[FirstName]],Fencers!C:I,2,FALSE)</f>
        <v>37556</v>
      </c>
      <c r="I448" s="5" t="str">
        <f>VLOOKUP(Table1[[#This Row],[LastName]]&amp;"."&amp;Table1[[#This Row],[FirstName]],Fencers!C:I,7,FALSE)</f>
        <v>Mens</v>
      </c>
      <c r="J448" s="8" t="str">
        <f>VLOOKUP(Table1[[#This Row],[LastName]]&amp;"."&amp;Table1[[#This Row],[FirstName]],Fencers!C:H,5,FALSE)</f>
        <v>ASC</v>
      </c>
      <c r="K448" s="8" t="str">
        <f>VLOOKUP(Table1[[#This Row],[LastName]]&amp;"."&amp;Table1[[#This Row],[FirstName]],Fencers!C:I,6,FALSE)</f>
        <v>AUS</v>
      </c>
      <c r="L448" s="6">
        <f>VLOOKUP(Table1[[#This Row],[LastName]]&amp;"."&amp;Table1[[#This Row],[FirstName]],Fencers!C:H,3,FALSE)</f>
        <v>15</v>
      </c>
      <c r="M448" s="5">
        <v>1</v>
      </c>
      <c r="N448" s="5">
        <f>IF(Table1[[#This Row],[Rank]]="Cancelled",1,IF(Table1[[#This Row],[Rank]]&gt;32,0,IF(M448=0,VLOOKUP(C448,'Ranking Values'!A:C,2,FALSE),VLOOKUP(C448,'Ranking Values'!A:C,3,FALSE))))</f>
        <v>12</v>
      </c>
    </row>
    <row r="449" spans="1:14" x14ac:dyDescent="0.35">
      <c r="A449" s="11" t="s">
        <v>226</v>
      </c>
      <c r="B449" s="11" t="s">
        <v>228</v>
      </c>
      <c r="C449" s="5">
        <v>2</v>
      </c>
      <c r="D449" s="7">
        <v>43029</v>
      </c>
      <c r="E449" s="20" t="s">
        <v>477</v>
      </c>
      <c r="F449" s="11" t="s">
        <v>465</v>
      </c>
      <c r="G449" s="11" t="s">
        <v>19</v>
      </c>
      <c r="H449" s="8">
        <f>VLOOKUP(Table1[[#This Row],[LastName]]&amp;"."&amp;Table1[[#This Row],[FirstName]],Fencers!C:I,2,FALSE)</f>
        <v>37556</v>
      </c>
      <c r="I449" s="5" t="str">
        <f>VLOOKUP(Table1[[#This Row],[LastName]]&amp;"."&amp;Table1[[#This Row],[FirstName]],Fencers!C:I,7,FALSE)</f>
        <v>Mens</v>
      </c>
      <c r="J449" s="8" t="str">
        <f>VLOOKUP(Table1[[#This Row],[LastName]]&amp;"."&amp;Table1[[#This Row],[FirstName]],Fencers!C:H,5,FALSE)</f>
        <v>ASC</v>
      </c>
      <c r="K449" s="8" t="str">
        <f>VLOOKUP(Table1[[#This Row],[LastName]]&amp;"."&amp;Table1[[#This Row],[FirstName]],Fencers!C:I,6,FALSE)</f>
        <v>AUS</v>
      </c>
      <c r="L449" s="6">
        <f>VLOOKUP(Table1[[#This Row],[LastName]]&amp;"."&amp;Table1[[#This Row],[FirstName]],Fencers!C:H,3,FALSE)</f>
        <v>15</v>
      </c>
      <c r="M449" s="5">
        <v>1</v>
      </c>
      <c r="N449" s="5">
        <f>IF(Table1[[#This Row],[Rank]]="Cancelled",1,IF(Table1[[#This Row],[Rank]]&gt;32,0,IF(M449=0,VLOOKUP(C449,'Ranking Values'!A:C,2,FALSE),VLOOKUP(C449,'Ranking Values'!A:C,3,FALSE))))</f>
        <v>11</v>
      </c>
    </row>
    <row r="450" spans="1:14" x14ac:dyDescent="0.35">
      <c r="A450" s="11" t="s">
        <v>214</v>
      </c>
      <c r="B450" s="11" t="s">
        <v>153</v>
      </c>
      <c r="C450" s="5">
        <v>3</v>
      </c>
      <c r="D450" s="7">
        <v>43029</v>
      </c>
      <c r="E450" s="20" t="s">
        <v>477</v>
      </c>
      <c r="F450" s="11" t="s">
        <v>465</v>
      </c>
      <c r="G450" s="11" t="s">
        <v>19</v>
      </c>
      <c r="H450" s="8">
        <f>VLOOKUP(Table1[[#This Row],[LastName]]&amp;"."&amp;Table1[[#This Row],[FirstName]],Fencers!C:I,2,FALSE)</f>
        <v>37332</v>
      </c>
      <c r="I450" s="5" t="str">
        <f>VLOOKUP(Table1[[#This Row],[LastName]]&amp;"."&amp;Table1[[#This Row],[FirstName]],Fencers!C:I,7,FALSE)</f>
        <v>Mens</v>
      </c>
      <c r="J450" s="8" t="str">
        <f>VLOOKUP(Table1[[#This Row],[LastName]]&amp;"."&amp;Table1[[#This Row],[FirstName]],Fencers!C:H,5,FALSE)</f>
        <v>AHFC</v>
      </c>
      <c r="K450" s="8" t="str">
        <f>VLOOKUP(Table1[[#This Row],[LastName]]&amp;"."&amp;Table1[[#This Row],[FirstName]],Fencers!C:I,6,FALSE)</f>
        <v>AUS</v>
      </c>
      <c r="L450" s="6">
        <f>VLOOKUP(Table1[[#This Row],[LastName]]&amp;"."&amp;Table1[[#This Row],[FirstName]],Fencers!C:H,3,FALSE)</f>
        <v>15</v>
      </c>
      <c r="M450" s="5">
        <v>1</v>
      </c>
      <c r="N450" s="5">
        <f>IF(Table1[[#This Row],[Rank]]="Cancelled",1,IF(Table1[[#This Row],[Rank]]&gt;32,0,IF(M450=0,VLOOKUP(C450,'Ranking Values'!A:C,2,FALSE),VLOOKUP(C450,'Ranking Values'!A:C,3,FALSE))))</f>
        <v>10</v>
      </c>
    </row>
    <row r="451" spans="1:14" x14ac:dyDescent="0.35">
      <c r="A451" s="11" t="s">
        <v>13</v>
      </c>
      <c r="B451" s="11" t="s">
        <v>14</v>
      </c>
      <c r="C451" s="5">
        <v>3</v>
      </c>
      <c r="D451" s="7">
        <v>43029</v>
      </c>
      <c r="E451" s="20" t="s">
        <v>477</v>
      </c>
      <c r="F451" s="11" t="s">
        <v>465</v>
      </c>
      <c r="G451" s="11" t="s">
        <v>19</v>
      </c>
      <c r="H451" s="8">
        <f>VLOOKUP(Table1[[#This Row],[LastName]]&amp;"."&amp;Table1[[#This Row],[FirstName]],Fencers!C:I,2,FALSE)</f>
        <v>37303</v>
      </c>
      <c r="I451" s="5" t="str">
        <f>VLOOKUP(Table1[[#This Row],[LastName]]&amp;"."&amp;Table1[[#This Row],[FirstName]],Fencers!C:I,7,FALSE)</f>
        <v>Mens</v>
      </c>
      <c r="J451" s="8" t="str">
        <f>VLOOKUP(Table1[[#This Row],[LastName]]&amp;"."&amp;Table1[[#This Row],[FirstName]],Fencers!C:H,5,FALSE)</f>
        <v>ASC</v>
      </c>
      <c r="K451" s="8" t="str">
        <f>VLOOKUP(Table1[[#This Row],[LastName]]&amp;"."&amp;Table1[[#This Row],[FirstName]],Fencers!C:I,6,FALSE)</f>
        <v>AUS</v>
      </c>
      <c r="L451" s="6">
        <f>VLOOKUP(Table1[[#This Row],[LastName]]&amp;"."&amp;Table1[[#This Row],[FirstName]],Fencers!C:H,3,FALSE)</f>
        <v>15</v>
      </c>
      <c r="M451" s="5">
        <v>1</v>
      </c>
      <c r="N451" s="5">
        <f>IF(Table1[[#This Row],[Rank]]="Cancelled",1,IF(Table1[[#This Row],[Rank]]&gt;32,0,IF(M451=0,VLOOKUP(C451,'Ranking Values'!A:C,2,FALSE),VLOOKUP(C451,'Ranking Values'!A:C,3,FALSE))))</f>
        <v>10</v>
      </c>
    </row>
    <row r="452" spans="1:14" x14ac:dyDescent="0.35">
      <c r="A452" s="11" t="s">
        <v>188</v>
      </c>
      <c r="B452" s="11" t="s">
        <v>189</v>
      </c>
      <c r="C452" s="5">
        <v>5</v>
      </c>
      <c r="D452" s="7">
        <v>43029</v>
      </c>
      <c r="E452" s="20" t="s">
        <v>477</v>
      </c>
      <c r="F452" s="11" t="s">
        <v>465</v>
      </c>
      <c r="G452" s="11" t="s">
        <v>19</v>
      </c>
      <c r="H452" s="8">
        <f>VLOOKUP(Table1[[#This Row],[LastName]]&amp;"."&amp;Table1[[#This Row],[FirstName]],Fencers!C:I,2,FALSE)</f>
        <v>36639</v>
      </c>
      <c r="I452" s="5" t="str">
        <f>VLOOKUP(Table1[[#This Row],[LastName]]&amp;"."&amp;Table1[[#This Row],[FirstName]],Fencers!C:I,7,FALSE)</f>
        <v>Mens</v>
      </c>
      <c r="J452" s="8" t="str">
        <f>VLOOKUP(Table1[[#This Row],[LastName]]&amp;"."&amp;Table1[[#This Row],[FirstName]],Fencers!C:H,5,FALSE)</f>
        <v>ASC</v>
      </c>
      <c r="K452" s="8" t="str">
        <f>VLOOKUP(Table1[[#This Row],[LastName]]&amp;"."&amp;Table1[[#This Row],[FirstName]],Fencers!C:I,6,FALSE)</f>
        <v>AUS</v>
      </c>
      <c r="L452" s="6">
        <f>VLOOKUP(Table1[[#This Row],[LastName]]&amp;"."&amp;Table1[[#This Row],[FirstName]],Fencers!C:H,3,FALSE)</f>
        <v>17</v>
      </c>
      <c r="M452" s="5">
        <v>1</v>
      </c>
      <c r="N452" s="5">
        <f>IF(Table1[[#This Row],[Rank]]="Cancelled",1,IF(Table1[[#This Row],[Rank]]&gt;32,0,IF(M452=0,VLOOKUP(C452,'Ranking Values'!A:C,2,FALSE),VLOOKUP(C452,'Ranking Values'!A:C,3,FALSE))))</f>
        <v>8</v>
      </c>
    </row>
    <row r="453" spans="1:14" x14ac:dyDescent="0.35">
      <c r="A453" s="11" t="s">
        <v>215</v>
      </c>
      <c r="B453" s="11" t="s">
        <v>15</v>
      </c>
      <c r="C453" s="5">
        <v>6</v>
      </c>
      <c r="D453" s="7">
        <v>43029</v>
      </c>
      <c r="E453" s="20" t="s">
        <v>477</v>
      </c>
      <c r="F453" s="11" t="s">
        <v>465</v>
      </c>
      <c r="G453" s="11" t="s">
        <v>19</v>
      </c>
      <c r="H453" s="8">
        <f>VLOOKUP(Table1[[#This Row],[LastName]]&amp;"."&amp;Table1[[#This Row],[FirstName]],Fencers!C:I,2,FALSE)</f>
        <v>37348</v>
      </c>
      <c r="I453" s="5" t="str">
        <f>VLOOKUP(Table1[[#This Row],[LastName]]&amp;"."&amp;Table1[[#This Row],[FirstName]],Fencers!C:I,7,FALSE)</f>
        <v>Mens</v>
      </c>
      <c r="J453" s="8" t="str">
        <f>VLOOKUP(Table1[[#This Row],[LastName]]&amp;"."&amp;Table1[[#This Row],[FirstName]],Fencers!C:H,5,FALSE)</f>
        <v>ASC</v>
      </c>
      <c r="K453" s="8" t="str">
        <f>VLOOKUP(Table1[[#This Row],[LastName]]&amp;"."&amp;Table1[[#This Row],[FirstName]],Fencers!C:I,6,FALSE)</f>
        <v>AUS</v>
      </c>
      <c r="L453" s="6">
        <f>VLOOKUP(Table1[[#This Row],[LastName]]&amp;"."&amp;Table1[[#This Row],[FirstName]],Fencers!C:H,3,FALSE)</f>
        <v>15</v>
      </c>
      <c r="M453" s="5">
        <v>1</v>
      </c>
      <c r="N453" s="5">
        <f>IF(Table1[[#This Row],[Rank]]="Cancelled",1,IF(Table1[[#This Row],[Rank]]&gt;32,0,IF(M453=0,VLOOKUP(C453,'Ranking Values'!A:C,2,FALSE),VLOOKUP(C453,'Ranking Values'!A:C,3,FALSE))))</f>
        <v>7</v>
      </c>
    </row>
    <row r="454" spans="1:14" x14ac:dyDescent="0.35">
      <c r="A454" s="11" t="s">
        <v>77</v>
      </c>
      <c r="B454" s="11" t="s">
        <v>213</v>
      </c>
      <c r="C454" s="5">
        <v>1</v>
      </c>
      <c r="D454" s="7">
        <v>43029</v>
      </c>
      <c r="E454" s="20" t="s">
        <v>477</v>
      </c>
      <c r="F454" s="11" t="s">
        <v>465</v>
      </c>
      <c r="G454" s="11" t="s">
        <v>19</v>
      </c>
      <c r="H454" s="8">
        <f>VLOOKUP(Table1[[#This Row],[LastName]]&amp;"."&amp;Table1[[#This Row],[FirstName]],Fencers!C:I,2,FALSE)</f>
        <v>37326</v>
      </c>
      <c r="I454" s="5" t="str">
        <f>VLOOKUP(Table1[[#This Row],[LastName]]&amp;"."&amp;Table1[[#This Row],[FirstName]],Fencers!C:I,7,FALSE)</f>
        <v>Womens</v>
      </c>
      <c r="J454" s="8" t="str">
        <f>VLOOKUP(Table1[[#This Row],[LastName]]&amp;"."&amp;Table1[[#This Row],[FirstName]],Fencers!C:H,5,FALSE)</f>
        <v>ASC</v>
      </c>
      <c r="K454" s="8" t="str">
        <f>VLOOKUP(Table1[[#This Row],[LastName]]&amp;"."&amp;Table1[[#This Row],[FirstName]],Fencers!C:I,6,FALSE)</f>
        <v>AUS</v>
      </c>
      <c r="L454" s="6">
        <f>VLOOKUP(Table1[[#This Row],[LastName]]&amp;"."&amp;Table1[[#This Row],[FirstName]],Fencers!C:H,3,FALSE)</f>
        <v>15</v>
      </c>
      <c r="M454" s="5">
        <v>1</v>
      </c>
      <c r="N454" s="5">
        <f>IF(Table1[[#This Row],[Rank]]="Cancelled",1,IF(Table1[[#This Row],[Rank]]&gt;32,0,IF(M454=0,VLOOKUP(C454,'Ranking Values'!A:C,2,FALSE),VLOOKUP(C454,'Ranking Values'!A:C,3,FALSE))))</f>
        <v>12</v>
      </c>
    </row>
    <row r="455" spans="1:14" x14ac:dyDescent="0.35">
      <c r="A455" s="11" t="s">
        <v>13</v>
      </c>
      <c r="B455" s="11" t="s">
        <v>15</v>
      </c>
      <c r="C455" s="5">
        <v>1</v>
      </c>
      <c r="D455" s="7">
        <v>43029</v>
      </c>
      <c r="E455" s="20" t="s">
        <v>477</v>
      </c>
      <c r="F455" s="11" t="s">
        <v>465</v>
      </c>
      <c r="G455" s="11" t="s">
        <v>20</v>
      </c>
      <c r="H455" s="8">
        <f>VLOOKUP(Table1[[#This Row],[LastName]]&amp;"."&amp;Table1[[#This Row],[FirstName]],Fencers!C:I,2,FALSE)</f>
        <v>37883</v>
      </c>
      <c r="I455" s="5" t="str">
        <f>VLOOKUP(Table1[[#This Row],[LastName]]&amp;"."&amp;Table1[[#This Row],[FirstName]],Fencers!C:I,7,FALSE)</f>
        <v>Mens</v>
      </c>
      <c r="J455" s="8" t="str">
        <f>VLOOKUP(Table1[[#This Row],[LastName]]&amp;"."&amp;Table1[[#This Row],[FirstName]],Fencers!C:H,5,FALSE)</f>
        <v>ASC</v>
      </c>
      <c r="K455" s="8" t="str">
        <f>VLOOKUP(Table1[[#This Row],[LastName]]&amp;"."&amp;Table1[[#This Row],[FirstName]],Fencers!C:I,6,FALSE)</f>
        <v>AUS</v>
      </c>
      <c r="L455" s="6">
        <f>VLOOKUP(Table1[[#This Row],[LastName]]&amp;"."&amp;Table1[[#This Row],[FirstName]],Fencers!C:H,3,FALSE)</f>
        <v>14</v>
      </c>
      <c r="M455" s="5">
        <v>1</v>
      </c>
      <c r="N455" s="5">
        <f>IF(Table1[[#This Row],[Rank]]="Cancelled",1,IF(Table1[[#This Row],[Rank]]&gt;32,0,IF(M455=0,VLOOKUP(C455,'Ranking Values'!A:C,2,FALSE),VLOOKUP(C455,'Ranking Values'!A:C,3,FALSE))))</f>
        <v>12</v>
      </c>
    </row>
    <row r="456" spans="1:14" x14ac:dyDescent="0.35">
      <c r="A456" s="11" t="s">
        <v>237</v>
      </c>
      <c r="B456" s="11" t="s">
        <v>238</v>
      </c>
      <c r="C456" s="5">
        <v>2</v>
      </c>
      <c r="D456" s="7">
        <v>43029</v>
      </c>
      <c r="E456" s="20" t="s">
        <v>477</v>
      </c>
      <c r="F456" s="11" t="s">
        <v>465</v>
      </c>
      <c r="G456" s="11" t="s">
        <v>20</v>
      </c>
      <c r="H456" s="8">
        <f>VLOOKUP(Table1[[#This Row],[LastName]]&amp;"."&amp;Table1[[#This Row],[FirstName]],Fencers!C:I,2,FALSE)</f>
        <v>37853</v>
      </c>
      <c r="I456" s="5" t="str">
        <f>VLOOKUP(Table1[[#This Row],[LastName]]&amp;"."&amp;Table1[[#This Row],[FirstName]],Fencers!C:I,7,FALSE)</f>
        <v>Mens</v>
      </c>
      <c r="J456" s="8" t="str">
        <f>VLOOKUP(Table1[[#This Row],[LastName]]&amp;"."&amp;Table1[[#This Row],[FirstName]],Fencers!C:H,5,FALSE)</f>
        <v>ASC</v>
      </c>
      <c r="K456" s="8" t="str">
        <f>VLOOKUP(Table1[[#This Row],[LastName]]&amp;"."&amp;Table1[[#This Row],[FirstName]],Fencers!C:I,6,FALSE)</f>
        <v>AUS</v>
      </c>
      <c r="L456" s="6">
        <f>VLOOKUP(Table1[[#This Row],[LastName]]&amp;"."&amp;Table1[[#This Row],[FirstName]],Fencers!C:H,3,FALSE)</f>
        <v>14</v>
      </c>
      <c r="M456" s="5">
        <v>1</v>
      </c>
      <c r="N456" s="5">
        <f>IF(Table1[[#This Row],[Rank]]="Cancelled",1,IF(Table1[[#This Row],[Rank]]&gt;32,0,IF(M456=0,VLOOKUP(C456,'Ranking Values'!A:C,2,FALSE),VLOOKUP(C456,'Ranking Values'!A:C,3,FALSE))))</f>
        <v>11</v>
      </c>
    </row>
    <row r="457" spans="1:14" x14ac:dyDescent="0.35">
      <c r="A457" s="11" t="s">
        <v>226</v>
      </c>
      <c r="B457" s="11" t="s">
        <v>227</v>
      </c>
      <c r="C457" s="5">
        <v>3</v>
      </c>
      <c r="D457" s="7">
        <v>43029</v>
      </c>
      <c r="E457" s="20" t="s">
        <v>477</v>
      </c>
      <c r="F457" s="11" t="s">
        <v>465</v>
      </c>
      <c r="G457" s="11" t="s">
        <v>20</v>
      </c>
      <c r="H457" s="8">
        <f>VLOOKUP(Table1[[#This Row],[LastName]]&amp;"."&amp;Table1[[#This Row],[FirstName]],Fencers!C:I,2,FALSE)</f>
        <v>37556</v>
      </c>
      <c r="I457" s="5" t="str">
        <f>VLOOKUP(Table1[[#This Row],[LastName]]&amp;"."&amp;Table1[[#This Row],[FirstName]],Fencers!C:I,7,FALSE)</f>
        <v>Mens</v>
      </c>
      <c r="J457" s="8" t="str">
        <f>VLOOKUP(Table1[[#This Row],[LastName]]&amp;"."&amp;Table1[[#This Row],[FirstName]],Fencers!C:H,5,FALSE)</f>
        <v>ASC</v>
      </c>
      <c r="K457" s="8" t="str">
        <f>VLOOKUP(Table1[[#This Row],[LastName]]&amp;"."&amp;Table1[[#This Row],[FirstName]],Fencers!C:I,6,FALSE)</f>
        <v>AUS</v>
      </c>
      <c r="L457" s="6">
        <f>VLOOKUP(Table1[[#This Row],[LastName]]&amp;"."&amp;Table1[[#This Row],[FirstName]],Fencers!C:H,3,FALSE)</f>
        <v>15</v>
      </c>
      <c r="M457" s="5">
        <v>1</v>
      </c>
      <c r="N457" s="5">
        <f>IF(Table1[[#This Row],[Rank]]="Cancelled",1,IF(Table1[[#This Row],[Rank]]&gt;32,0,IF(M457=0,VLOOKUP(C457,'Ranking Values'!A:C,2,FALSE),VLOOKUP(C457,'Ranking Values'!A:C,3,FALSE))))</f>
        <v>10</v>
      </c>
    </row>
    <row r="458" spans="1:14" x14ac:dyDescent="0.35">
      <c r="A458" s="11" t="s">
        <v>31</v>
      </c>
      <c r="B458" s="11" t="s">
        <v>32</v>
      </c>
      <c r="C458" s="5">
        <v>3</v>
      </c>
      <c r="D458" s="7">
        <v>43029</v>
      </c>
      <c r="E458" s="20" t="s">
        <v>477</v>
      </c>
      <c r="F458" s="11" t="s">
        <v>465</v>
      </c>
      <c r="G458" s="11" t="s">
        <v>20</v>
      </c>
      <c r="H458" s="8">
        <f>VLOOKUP(Table1[[#This Row],[LastName]]&amp;"."&amp;Table1[[#This Row],[FirstName]],Fencers!C:I,2,FALSE)</f>
        <v>37603</v>
      </c>
      <c r="I458" s="5" t="str">
        <f>VLOOKUP(Table1[[#This Row],[LastName]]&amp;"."&amp;Table1[[#This Row],[FirstName]],Fencers!C:I,7,FALSE)</f>
        <v>Mens</v>
      </c>
      <c r="J458" s="8" t="str">
        <f>VLOOKUP(Table1[[#This Row],[LastName]]&amp;"."&amp;Table1[[#This Row],[FirstName]],Fencers!C:H,5,FALSE)</f>
        <v>ASC</v>
      </c>
      <c r="K458" s="8" t="str">
        <f>VLOOKUP(Table1[[#This Row],[LastName]]&amp;"."&amp;Table1[[#This Row],[FirstName]],Fencers!C:I,6,FALSE)</f>
        <v>AUS</v>
      </c>
      <c r="L458" s="6">
        <f>VLOOKUP(Table1[[#This Row],[LastName]]&amp;"."&amp;Table1[[#This Row],[FirstName]],Fencers!C:H,3,FALSE)</f>
        <v>15</v>
      </c>
      <c r="M458" s="5">
        <v>1</v>
      </c>
      <c r="N458" s="5">
        <f>IF(Table1[[#This Row],[Rank]]="Cancelled",1,IF(Table1[[#This Row],[Rank]]&gt;32,0,IF(M458=0,VLOOKUP(C458,'Ranking Values'!A:C,2,FALSE),VLOOKUP(C458,'Ranking Values'!A:C,3,FALSE))))</f>
        <v>10</v>
      </c>
    </row>
    <row r="459" spans="1:14" x14ac:dyDescent="0.35">
      <c r="A459" s="11" t="s">
        <v>29</v>
      </c>
      <c r="B459" s="11" t="s">
        <v>144</v>
      </c>
      <c r="C459" s="5">
        <v>5</v>
      </c>
      <c r="D459" s="7">
        <v>43029</v>
      </c>
      <c r="E459" s="20" t="s">
        <v>477</v>
      </c>
      <c r="F459" s="11" t="s">
        <v>465</v>
      </c>
      <c r="G459" s="11" t="s">
        <v>20</v>
      </c>
      <c r="H459" s="8">
        <f>VLOOKUP(Table1[[#This Row],[LastName]]&amp;"."&amp;Table1[[#This Row],[FirstName]],Fencers!C:I,2,FALSE)</f>
        <v>37528</v>
      </c>
      <c r="I459" s="5" t="str">
        <f>VLOOKUP(Table1[[#This Row],[LastName]]&amp;"."&amp;Table1[[#This Row],[FirstName]],Fencers!C:I,7,FALSE)</f>
        <v>Mens</v>
      </c>
      <c r="J459" s="8" t="str">
        <f>VLOOKUP(Table1[[#This Row],[LastName]]&amp;"."&amp;Table1[[#This Row],[FirstName]],Fencers!C:H,5,FALSE)</f>
        <v>ASC</v>
      </c>
      <c r="K459" s="8" t="str">
        <f>VLOOKUP(Table1[[#This Row],[LastName]]&amp;"."&amp;Table1[[#This Row],[FirstName]],Fencers!C:I,6,FALSE)</f>
        <v>AUS</v>
      </c>
      <c r="L459" s="6">
        <f>VLOOKUP(Table1[[#This Row],[LastName]]&amp;"."&amp;Table1[[#This Row],[FirstName]],Fencers!C:H,3,FALSE)</f>
        <v>15</v>
      </c>
      <c r="M459" s="5">
        <v>1</v>
      </c>
      <c r="N459" s="5">
        <f>IF(Table1[[#This Row],[Rank]]="Cancelled",1,IF(Table1[[#This Row],[Rank]]&gt;32,0,IF(M459=0,VLOOKUP(C459,'Ranking Values'!A:C,2,FALSE),VLOOKUP(C459,'Ranking Values'!A:C,3,FALSE))))</f>
        <v>8</v>
      </c>
    </row>
    <row r="460" spans="1:14" x14ac:dyDescent="0.35">
      <c r="A460" s="11" t="s">
        <v>215</v>
      </c>
      <c r="B460" s="11" t="s">
        <v>236</v>
      </c>
      <c r="C460" s="5">
        <v>6</v>
      </c>
      <c r="D460" s="7">
        <v>43029</v>
      </c>
      <c r="E460" s="20" t="s">
        <v>477</v>
      </c>
      <c r="F460" s="11" t="s">
        <v>465</v>
      </c>
      <c r="G460" s="11" t="s">
        <v>20</v>
      </c>
      <c r="H460" s="8">
        <f>VLOOKUP(Table1[[#This Row],[LastName]]&amp;"."&amp;Table1[[#This Row],[FirstName]],Fencers!C:I,2,FALSE)</f>
        <v>37837</v>
      </c>
      <c r="I460" s="5" t="str">
        <f>VLOOKUP(Table1[[#This Row],[LastName]]&amp;"."&amp;Table1[[#This Row],[FirstName]],Fencers!C:I,7,FALSE)</f>
        <v>Mens</v>
      </c>
      <c r="J460" s="8" t="str">
        <f>VLOOKUP(Table1[[#This Row],[LastName]]&amp;"."&amp;Table1[[#This Row],[FirstName]],Fencers!C:H,5,FALSE)</f>
        <v>ASC</v>
      </c>
      <c r="K460" s="8" t="str">
        <f>VLOOKUP(Table1[[#This Row],[LastName]]&amp;"."&amp;Table1[[#This Row],[FirstName]],Fencers!C:I,6,FALSE)</f>
        <v>AUS</v>
      </c>
      <c r="L460" s="6">
        <f>VLOOKUP(Table1[[#This Row],[LastName]]&amp;"."&amp;Table1[[#This Row],[FirstName]],Fencers!C:H,3,FALSE)</f>
        <v>14</v>
      </c>
      <c r="M460" s="5">
        <v>1</v>
      </c>
      <c r="N460" s="5">
        <f>IF(Table1[[#This Row],[Rank]]="Cancelled",1,IF(Table1[[#This Row],[Rank]]&gt;32,0,IF(M460=0,VLOOKUP(C460,'Ranking Values'!A:C,2,FALSE),VLOOKUP(C460,'Ranking Values'!A:C,3,FALSE))))</f>
        <v>7</v>
      </c>
    </row>
    <row r="461" spans="1:14" x14ac:dyDescent="0.35">
      <c r="A461" s="11" t="s">
        <v>224</v>
      </c>
      <c r="B461" s="11" t="s">
        <v>225</v>
      </c>
      <c r="C461" s="5">
        <v>7</v>
      </c>
      <c r="D461" s="7">
        <v>43029</v>
      </c>
      <c r="E461" s="20" t="s">
        <v>477</v>
      </c>
      <c r="F461" s="11" t="s">
        <v>465</v>
      </c>
      <c r="G461" s="11" t="s">
        <v>20</v>
      </c>
      <c r="H461" s="8">
        <f>VLOOKUP(Table1[[#This Row],[LastName]]&amp;"."&amp;Table1[[#This Row],[FirstName]],Fencers!C:I,2,FALSE)</f>
        <v>37555</v>
      </c>
      <c r="I461" s="5" t="str">
        <f>VLOOKUP(Table1[[#This Row],[LastName]]&amp;"."&amp;Table1[[#This Row],[FirstName]],Fencers!C:I,7,FALSE)</f>
        <v>Mens</v>
      </c>
      <c r="J461" s="8" t="str">
        <f>VLOOKUP(Table1[[#This Row],[LastName]]&amp;"."&amp;Table1[[#This Row],[FirstName]],Fencers!C:H,5,FALSE)</f>
        <v>ASC</v>
      </c>
      <c r="K461" s="8" t="str">
        <f>VLOOKUP(Table1[[#This Row],[LastName]]&amp;"."&amp;Table1[[#This Row],[FirstName]],Fencers!C:I,6,FALSE)</f>
        <v>AUS</v>
      </c>
      <c r="L461" s="6">
        <f>VLOOKUP(Table1[[#This Row],[LastName]]&amp;"."&amp;Table1[[#This Row],[FirstName]],Fencers!C:H,3,FALSE)</f>
        <v>15</v>
      </c>
      <c r="M461" s="5">
        <v>1</v>
      </c>
      <c r="N461" s="5">
        <f>IF(Table1[[#This Row],[Rank]]="Cancelled",1,IF(Table1[[#This Row],[Rank]]&gt;32,0,IF(M461=0,VLOOKUP(C461,'Ranking Values'!A:C,2,FALSE),VLOOKUP(C461,'Ranking Values'!A:C,3,FALSE))))</f>
        <v>6</v>
      </c>
    </row>
    <row r="462" spans="1:14" x14ac:dyDescent="0.35">
      <c r="A462" s="11" t="s">
        <v>178</v>
      </c>
      <c r="B462" s="11" t="s">
        <v>144</v>
      </c>
      <c r="C462" s="5">
        <v>1</v>
      </c>
      <c r="D462" s="7">
        <v>43029</v>
      </c>
      <c r="E462" s="20" t="s">
        <v>477</v>
      </c>
      <c r="F462" s="11" t="s">
        <v>464</v>
      </c>
      <c r="G462" s="11" t="s">
        <v>19</v>
      </c>
      <c r="H462" s="8">
        <f>VLOOKUP(Table1[[#This Row],[LastName]]&amp;"."&amp;Table1[[#This Row],[FirstName]],Fencers!C:I,2,FALSE)</f>
        <v>36344</v>
      </c>
      <c r="I462" s="5" t="str">
        <f>VLOOKUP(Table1[[#This Row],[LastName]]&amp;"."&amp;Table1[[#This Row],[FirstName]],Fencers!C:I,7,FALSE)</f>
        <v>Mens</v>
      </c>
      <c r="J462" s="8" t="str">
        <f>VLOOKUP(Table1[[#This Row],[LastName]]&amp;"."&amp;Table1[[#This Row],[FirstName]],Fencers!C:H,5,FALSE)</f>
        <v>ASC</v>
      </c>
      <c r="K462" s="8" t="str">
        <f>VLOOKUP(Table1[[#This Row],[LastName]]&amp;"."&amp;Table1[[#This Row],[FirstName]],Fencers!C:I,6,FALSE)</f>
        <v>AUS</v>
      </c>
      <c r="L462" s="6">
        <f>VLOOKUP(Table1[[#This Row],[LastName]]&amp;"."&amp;Table1[[#This Row],[FirstName]],Fencers!C:H,3,FALSE)</f>
        <v>18</v>
      </c>
      <c r="M462" s="5">
        <v>1</v>
      </c>
      <c r="N462" s="5">
        <f>IF(Table1[[#This Row],[Rank]]="Cancelled",1,IF(Table1[[#This Row],[Rank]]&gt;32,0,IF(M462=0,VLOOKUP(C462,'Ranking Values'!A:C,2,FALSE),VLOOKUP(C462,'Ranking Values'!A:C,3,FALSE))))</f>
        <v>12</v>
      </c>
    </row>
    <row r="463" spans="1:14" x14ac:dyDescent="0.35">
      <c r="A463" s="11" t="s">
        <v>226</v>
      </c>
      <c r="B463" s="11" t="s">
        <v>227</v>
      </c>
      <c r="C463" s="5">
        <v>2</v>
      </c>
      <c r="D463" s="7">
        <v>43029</v>
      </c>
      <c r="E463" s="20" t="s">
        <v>477</v>
      </c>
      <c r="F463" s="11" t="s">
        <v>464</v>
      </c>
      <c r="G463" s="11" t="s">
        <v>19</v>
      </c>
      <c r="H463" s="8">
        <f>VLOOKUP(Table1[[#This Row],[LastName]]&amp;"."&amp;Table1[[#This Row],[FirstName]],Fencers!C:I,2,FALSE)</f>
        <v>37556</v>
      </c>
      <c r="I463" s="5" t="str">
        <f>VLOOKUP(Table1[[#This Row],[LastName]]&amp;"."&amp;Table1[[#This Row],[FirstName]],Fencers!C:I,7,FALSE)</f>
        <v>Mens</v>
      </c>
      <c r="J463" s="8" t="str">
        <f>VLOOKUP(Table1[[#This Row],[LastName]]&amp;"."&amp;Table1[[#This Row],[FirstName]],Fencers!C:H,5,FALSE)</f>
        <v>ASC</v>
      </c>
      <c r="K463" s="8" t="str">
        <f>VLOOKUP(Table1[[#This Row],[LastName]]&amp;"."&amp;Table1[[#This Row],[FirstName]],Fencers!C:I,6,FALSE)</f>
        <v>AUS</v>
      </c>
      <c r="L463" s="6">
        <f>VLOOKUP(Table1[[#This Row],[LastName]]&amp;"."&amp;Table1[[#This Row],[FirstName]],Fencers!C:H,3,FALSE)</f>
        <v>15</v>
      </c>
      <c r="M463" s="5">
        <v>1</v>
      </c>
      <c r="N463" s="5">
        <f>IF(Table1[[#This Row],[Rank]]="Cancelled",1,IF(Table1[[#This Row],[Rank]]&gt;32,0,IF(M463=0,VLOOKUP(C463,'Ranking Values'!A:C,2,FALSE),VLOOKUP(C463,'Ranking Values'!A:C,3,FALSE))))</f>
        <v>11</v>
      </c>
    </row>
    <row r="464" spans="1:14" x14ac:dyDescent="0.35">
      <c r="A464" s="11" t="s">
        <v>226</v>
      </c>
      <c r="B464" s="11" t="s">
        <v>228</v>
      </c>
      <c r="C464" s="5">
        <v>3</v>
      </c>
      <c r="D464" s="7">
        <v>43029</v>
      </c>
      <c r="E464" s="20" t="s">
        <v>477</v>
      </c>
      <c r="F464" s="11" t="s">
        <v>464</v>
      </c>
      <c r="G464" s="11" t="s">
        <v>19</v>
      </c>
      <c r="H464" s="8">
        <f>VLOOKUP(Table1[[#This Row],[LastName]]&amp;"."&amp;Table1[[#This Row],[FirstName]],Fencers!C:I,2,FALSE)</f>
        <v>37556</v>
      </c>
      <c r="I464" s="5" t="str">
        <f>VLOOKUP(Table1[[#This Row],[LastName]]&amp;"."&amp;Table1[[#This Row],[FirstName]],Fencers!C:I,7,FALSE)</f>
        <v>Mens</v>
      </c>
      <c r="J464" s="8" t="str">
        <f>VLOOKUP(Table1[[#This Row],[LastName]]&amp;"."&amp;Table1[[#This Row],[FirstName]],Fencers!C:H,5,FALSE)</f>
        <v>ASC</v>
      </c>
      <c r="K464" s="8" t="str">
        <f>VLOOKUP(Table1[[#This Row],[LastName]]&amp;"."&amp;Table1[[#This Row],[FirstName]],Fencers!C:I,6,FALSE)</f>
        <v>AUS</v>
      </c>
      <c r="L464" s="6">
        <f>VLOOKUP(Table1[[#This Row],[LastName]]&amp;"."&amp;Table1[[#This Row],[FirstName]],Fencers!C:H,3,FALSE)</f>
        <v>15</v>
      </c>
      <c r="M464" s="5">
        <v>1</v>
      </c>
      <c r="N464" s="5">
        <f>IF(Table1[[#This Row],[Rank]]="Cancelled",1,IF(Table1[[#This Row],[Rank]]&gt;32,0,IF(M464=0,VLOOKUP(C464,'Ranking Values'!A:C,2,FALSE),VLOOKUP(C464,'Ranking Values'!A:C,3,FALSE))))</f>
        <v>10</v>
      </c>
    </row>
    <row r="465" spans="1:14" x14ac:dyDescent="0.35">
      <c r="A465" s="11" t="s">
        <v>214</v>
      </c>
      <c r="B465" s="11" t="s">
        <v>153</v>
      </c>
      <c r="C465" s="5">
        <v>3</v>
      </c>
      <c r="D465" s="7">
        <v>43029</v>
      </c>
      <c r="E465" s="20" t="s">
        <v>477</v>
      </c>
      <c r="F465" s="11" t="s">
        <v>464</v>
      </c>
      <c r="G465" s="11" t="s">
        <v>19</v>
      </c>
      <c r="H465" s="8">
        <f>VLOOKUP(Table1[[#This Row],[LastName]]&amp;"."&amp;Table1[[#This Row],[FirstName]],Fencers!C:I,2,FALSE)</f>
        <v>37332</v>
      </c>
      <c r="I465" s="5" t="str">
        <f>VLOOKUP(Table1[[#This Row],[LastName]]&amp;"."&amp;Table1[[#This Row],[FirstName]],Fencers!C:I,7,FALSE)</f>
        <v>Mens</v>
      </c>
      <c r="J465" s="8" t="str">
        <f>VLOOKUP(Table1[[#This Row],[LastName]]&amp;"."&amp;Table1[[#This Row],[FirstName]],Fencers!C:H,5,FALSE)</f>
        <v>AHFC</v>
      </c>
      <c r="K465" s="8" t="str">
        <f>VLOOKUP(Table1[[#This Row],[LastName]]&amp;"."&amp;Table1[[#This Row],[FirstName]],Fencers!C:I,6,FALSE)</f>
        <v>AUS</v>
      </c>
      <c r="L465" s="6">
        <f>VLOOKUP(Table1[[#This Row],[LastName]]&amp;"."&amp;Table1[[#This Row],[FirstName]],Fencers!C:H,3,FALSE)</f>
        <v>15</v>
      </c>
      <c r="M465" s="5">
        <v>1</v>
      </c>
      <c r="N465" s="5">
        <f>IF(Table1[[#This Row],[Rank]]="Cancelled",1,IF(Table1[[#This Row],[Rank]]&gt;32,0,IF(M465=0,VLOOKUP(C465,'Ranking Values'!A:C,2,FALSE),VLOOKUP(C465,'Ranking Values'!A:C,3,FALSE))))</f>
        <v>10</v>
      </c>
    </row>
    <row r="466" spans="1:14" x14ac:dyDescent="0.35">
      <c r="A466" s="11" t="s">
        <v>188</v>
      </c>
      <c r="B466" s="11" t="s">
        <v>189</v>
      </c>
      <c r="C466" s="5">
        <v>5</v>
      </c>
      <c r="D466" s="7">
        <v>43029</v>
      </c>
      <c r="E466" s="20" t="s">
        <v>477</v>
      </c>
      <c r="F466" s="11" t="s">
        <v>464</v>
      </c>
      <c r="G466" s="11" t="s">
        <v>19</v>
      </c>
      <c r="H466" s="8">
        <f>VLOOKUP(Table1[[#This Row],[LastName]]&amp;"."&amp;Table1[[#This Row],[FirstName]],Fencers!C:I,2,FALSE)</f>
        <v>36639</v>
      </c>
      <c r="I466" s="5" t="str">
        <f>VLOOKUP(Table1[[#This Row],[LastName]]&amp;"."&amp;Table1[[#This Row],[FirstName]],Fencers!C:I,7,FALSE)</f>
        <v>Mens</v>
      </c>
      <c r="J466" s="8" t="str">
        <f>VLOOKUP(Table1[[#This Row],[LastName]]&amp;"."&amp;Table1[[#This Row],[FirstName]],Fencers!C:H,5,FALSE)</f>
        <v>ASC</v>
      </c>
      <c r="K466" s="8" t="str">
        <f>VLOOKUP(Table1[[#This Row],[LastName]]&amp;"."&amp;Table1[[#This Row],[FirstName]],Fencers!C:I,6,FALSE)</f>
        <v>AUS</v>
      </c>
      <c r="L466" s="6">
        <f>VLOOKUP(Table1[[#This Row],[LastName]]&amp;"."&amp;Table1[[#This Row],[FirstName]],Fencers!C:H,3,FALSE)</f>
        <v>17</v>
      </c>
      <c r="M466" s="5">
        <v>1</v>
      </c>
      <c r="N466" s="5">
        <f>IF(Table1[[#This Row],[Rank]]="Cancelled",1,IF(Table1[[#This Row],[Rank]]&gt;32,0,IF(M466=0,VLOOKUP(C466,'Ranking Values'!A:C,2,FALSE),VLOOKUP(C466,'Ranking Values'!A:C,3,FALSE))))</f>
        <v>8</v>
      </c>
    </row>
    <row r="467" spans="1:14" x14ac:dyDescent="0.35">
      <c r="A467" s="11" t="s">
        <v>13</v>
      </c>
      <c r="B467" s="11" t="s">
        <v>14</v>
      </c>
      <c r="C467" s="5">
        <v>6</v>
      </c>
      <c r="D467" s="7">
        <v>43029</v>
      </c>
      <c r="E467" s="20" t="s">
        <v>477</v>
      </c>
      <c r="F467" s="11" t="s">
        <v>464</v>
      </c>
      <c r="G467" s="11" t="s">
        <v>19</v>
      </c>
      <c r="H467" s="8">
        <f>VLOOKUP(Table1[[#This Row],[LastName]]&amp;"."&amp;Table1[[#This Row],[FirstName]],Fencers!C:I,2,FALSE)</f>
        <v>37303</v>
      </c>
      <c r="I467" s="5" t="str">
        <f>VLOOKUP(Table1[[#This Row],[LastName]]&amp;"."&amp;Table1[[#This Row],[FirstName]],Fencers!C:I,7,FALSE)</f>
        <v>Mens</v>
      </c>
      <c r="J467" s="8" t="str">
        <f>VLOOKUP(Table1[[#This Row],[LastName]]&amp;"."&amp;Table1[[#This Row],[FirstName]],Fencers!C:H,5,FALSE)</f>
        <v>ASC</v>
      </c>
      <c r="K467" s="8" t="str">
        <f>VLOOKUP(Table1[[#This Row],[LastName]]&amp;"."&amp;Table1[[#This Row],[FirstName]],Fencers!C:I,6,FALSE)</f>
        <v>AUS</v>
      </c>
      <c r="L467" s="6">
        <f>VLOOKUP(Table1[[#This Row],[LastName]]&amp;"."&amp;Table1[[#This Row],[FirstName]],Fencers!C:H,3,FALSE)</f>
        <v>15</v>
      </c>
      <c r="M467" s="5">
        <v>1</v>
      </c>
      <c r="N467" s="5">
        <f>IF(Table1[[#This Row],[Rank]]="Cancelled",1,IF(Table1[[#This Row],[Rank]]&gt;32,0,IF(M467=0,VLOOKUP(C467,'Ranking Values'!A:C,2,FALSE),VLOOKUP(C467,'Ranking Values'!A:C,3,FALSE))))</f>
        <v>7</v>
      </c>
    </row>
    <row r="468" spans="1:14" x14ac:dyDescent="0.35">
      <c r="A468" s="11" t="s">
        <v>215</v>
      </c>
      <c r="B468" s="11" t="s">
        <v>15</v>
      </c>
      <c r="C468" s="5">
        <v>7</v>
      </c>
      <c r="D468" s="7">
        <v>43029</v>
      </c>
      <c r="E468" s="20" t="s">
        <v>477</v>
      </c>
      <c r="F468" s="11" t="s">
        <v>464</v>
      </c>
      <c r="G468" s="11" t="s">
        <v>19</v>
      </c>
      <c r="H468" s="8">
        <f>VLOOKUP(Table1[[#This Row],[LastName]]&amp;"."&amp;Table1[[#This Row],[FirstName]],Fencers!C:I,2,FALSE)</f>
        <v>37348</v>
      </c>
      <c r="I468" s="5" t="str">
        <f>VLOOKUP(Table1[[#This Row],[LastName]]&amp;"."&amp;Table1[[#This Row],[FirstName]],Fencers!C:I,7,FALSE)</f>
        <v>Mens</v>
      </c>
      <c r="J468" s="8" t="str">
        <f>VLOOKUP(Table1[[#This Row],[LastName]]&amp;"."&amp;Table1[[#This Row],[FirstName]],Fencers!C:H,5,FALSE)</f>
        <v>ASC</v>
      </c>
      <c r="K468" s="8" t="str">
        <f>VLOOKUP(Table1[[#This Row],[LastName]]&amp;"."&amp;Table1[[#This Row],[FirstName]],Fencers!C:I,6,FALSE)</f>
        <v>AUS</v>
      </c>
      <c r="L468" s="6">
        <f>VLOOKUP(Table1[[#This Row],[LastName]]&amp;"."&amp;Table1[[#This Row],[FirstName]],Fencers!C:H,3,FALSE)</f>
        <v>15</v>
      </c>
      <c r="M468" s="5">
        <v>1</v>
      </c>
      <c r="N468" s="5">
        <f>IF(Table1[[#This Row],[Rank]]="Cancelled",1,IF(Table1[[#This Row],[Rank]]&gt;32,0,IF(M468=0,VLOOKUP(C468,'Ranking Values'!A:C,2,FALSE),VLOOKUP(C468,'Ranking Values'!A:C,3,FALSE))))</f>
        <v>6</v>
      </c>
    </row>
    <row r="469" spans="1:14" x14ac:dyDescent="0.35">
      <c r="A469" s="11" t="s">
        <v>179</v>
      </c>
      <c r="B469" s="11" t="s">
        <v>63</v>
      </c>
      <c r="C469" s="5">
        <v>1</v>
      </c>
      <c r="D469" s="7">
        <v>43029</v>
      </c>
      <c r="E469" s="20" t="s">
        <v>477</v>
      </c>
      <c r="F469" s="11" t="s">
        <v>464</v>
      </c>
      <c r="G469" s="11" t="s">
        <v>19</v>
      </c>
      <c r="H469" s="8">
        <f>VLOOKUP(Table1[[#This Row],[LastName]]&amp;"."&amp;Table1[[#This Row],[FirstName]],Fencers!C:I,2,FALSE)</f>
        <v>36468</v>
      </c>
      <c r="I469" s="5" t="str">
        <f>VLOOKUP(Table1[[#This Row],[LastName]]&amp;"."&amp;Table1[[#This Row],[FirstName]],Fencers!C:I,7,FALSE)</f>
        <v>Womens</v>
      </c>
      <c r="J469" s="8" t="str">
        <f>VLOOKUP(Table1[[#This Row],[LastName]]&amp;"."&amp;Table1[[#This Row],[FirstName]],Fencers!C:H,5,FALSE)</f>
        <v>ASC</v>
      </c>
      <c r="K469" s="8" t="str">
        <f>VLOOKUP(Table1[[#This Row],[LastName]]&amp;"."&amp;Table1[[#This Row],[FirstName]],Fencers!C:I,6,FALSE)</f>
        <v>AUS</v>
      </c>
      <c r="L469" s="6">
        <f>VLOOKUP(Table1[[#This Row],[LastName]]&amp;"."&amp;Table1[[#This Row],[FirstName]],Fencers!C:H,3,FALSE)</f>
        <v>18</v>
      </c>
      <c r="M469" s="5">
        <v>1</v>
      </c>
      <c r="N469" s="5">
        <f>IF(Table1[[#This Row],[Rank]]="Cancelled",1,IF(Table1[[#This Row],[Rank]]&gt;32,0,IF(M469=0,VLOOKUP(C469,'Ranking Values'!A:C,2,FALSE),VLOOKUP(C469,'Ranking Values'!A:C,3,FALSE))))</f>
        <v>12</v>
      </c>
    </row>
    <row r="470" spans="1:14" x14ac:dyDescent="0.35">
      <c r="A470" s="11" t="s">
        <v>77</v>
      </c>
      <c r="B470" s="11" t="s">
        <v>213</v>
      </c>
      <c r="C470" s="5">
        <v>2</v>
      </c>
      <c r="D470" s="7">
        <v>43029</v>
      </c>
      <c r="E470" s="20" t="s">
        <v>477</v>
      </c>
      <c r="F470" s="11" t="s">
        <v>464</v>
      </c>
      <c r="G470" s="11" t="s">
        <v>19</v>
      </c>
      <c r="H470" s="8">
        <f>VLOOKUP(Table1[[#This Row],[LastName]]&amp;"."&amp;Table1[[#This Row],[FirstName]],Fencers!C:I,2,FALSE)</f>
        <v>37326</v>
      </c>
      <c r="I470" s="5" t="str">
        <f>VLOOKUP(Table1[[#This Row],[LastName]]&amp;"."&amp;Table1[[#This Row],[FirstName]],Fencers!C:I,7,FALSE)</f>
        <v>Womens</v>
      </c>
      <c r="J470" s="8" t="str">
        <f>VLOOKUP(Table1[[#This Row],[LastName]]&amp;"."&amp;Table1[[#This Row],[FirstName]],Fencers!C:H,5,FALSE)</f>
        <v>ASC</v>
      </c>
      <c r="K470" s="8" t="str">
        <f>VLOOKUP(Table1[[#This Row],[LastName]]&amp;"."&amp;Table1[[#This Row],[FirstName]],Fencers!C:I,6,FALSE)</f>
        <v>AUS</v>
      </c>
      <c r="L470" s="6">
        <f>VLOOKUP(Table1[[#This Row],[LastName]]&amp;"."&amp;Table1[[#This Row],[FirstName]],Fencers!C:H,3,FALSE)</f>
        <v>15</v>
      </c>
      <c r="M470" s="5">
        <v>1</v>
      </c>
      <c r="N470" s="5">
        <f>IF(Table1[[#This Row],[Rank]]="Cancelled",1,IF(Table1[[#This Row],[Rank]]&gt;32,0,IF(M470=0,VLOOKUP(C470,'Ranking Values'!A:C,2,FALSE),VLOOKUP(C470,'Ranking Values'!A:C,3,FALSE))))</f>
        <v>11</v>
      </c>
    </row>
    <row r="471" spans="1:14" x14ac:dyDescent="0.35">
      <c r="A471" s="11" t="s">
        <v>13</v>
      </c>
      <c r="B471" s="11" t="s">
        <v>15</v>
      </c>
      <c r="C471" s="5">
        <v>1</v>
      </c>
      <c r="D471" s="7">
        <v>43029</v>
      </c>
      <c r="E471" s="20" t="s">
        <v>477</v>
      </c>
      <c r="F471" s="11" t="s">
        <v>464</v>
      </c>
      <c r="G471" s="11" t="s">
        <v>20</v>
      </c>
      <c r="H471" s="8">
        <f>VLOOKUP(Table1[[#This Row],[LastName]]&amp;"."&amp;Table1[[#This Row],[FirstName]],Fencers!C:I,2,FALSE)</f>
        <v>37883</v>
      </c>
      <c r="I471" s="5" t="str">
        <f>VLOOKUP(Table1[[#This Row],[LastName]]&amp;"."&amp;Table1[[#This Row],[FirstName]],Fencers!C:I,7,FALSE)</f>
        <v>Mens</v>
      </c>
      <c r="J471" s="8" t="str">
        <f>VLOOKUP(Table1[[#This Row],[LastName]]&amp;"."&amp;Table1[[#This Row],[FirstName]],Fencers!C:H,5,FALSE)</f>
        <v>ASC</v>
      </c>
      <c r="K471" s="8" t="str">
        <f>VLOOKUP(Table1[[#This Row],[LastName]]&amp;"."&amp;Table1[[#This Row],[FirstName]],Fencers!C:I,6,FALSE)</f>
        <v>AUS</v>
      </c>
      <c r="L471" s="6">
        <f>VLOOKUP(Table1[[#This Row],[LastName]]&amp;"."&amp;Table1[[#This Row],[FirstName]],Fencers!C:H,3,FALSE)</f>
        <v>14</v>
      </c>
      <c r="M471" s="5">
        <v>1</v>
      </c>
      <c r="N471" s="5">
        <f>IF(Table1[[#This Row],[Rank]]="Cancelled",1,IF(Table1[[#This Row],[Rank]]&gt;32,0,IF(M471=0,VLOOKUP(C471,'Ranking Values'!A:C,2,FALSE),VLOOKUP(C471,'Ranking Values'!A:C,3,FALSE))))</f>
        <v>12</v>
      </c>
    </row>
    <row r="472" spans="1:14" x14ac:dyDescent="0.35">
      <c r="A472" s="11" t="s">
        <v>237</v>
      </c>
      <c r="B472" s="11" t="s">
        <v>238</v>
      </c>
      <c r="C472" s="5">
        <v>2</v>
      </c>
      <c r="D472" s="7">
        <v>43029</v>
      </c>
      <c r="E472" s="20" t="s">
        <v>477</v>
      </c>
      <c r="F472" s="11" t="s">
        <v>464</v>
      </c>
      <c r="G472" s="11" t="s">
        <v>20</v>
      </c>
      <c r="H472" s="8">
        <f>VLOOKUP(Table1[[#This Row],[LastName]]&amp;"."&amp;Table1[[#This Row],[FirstName]],Fencers!C:I,2,FALSE)</f>
        <v>37853</v>
      </c>
      <c r="I472" s="5" t="str">
        <f>VLOOKUP(Table1[[#This Row],[LastName]]&amp;"."&amp;Table1[[#This Row],[FirstName]],Fencers!C:I,7,FALSE)</f>
        <v>Mens</v>
      </c>
      <c r="J472" s="8" t="str">
        <f>VLOOKUP(Table1[[#This Row],[LastName]]&amp;"."&amp;Table1[[#This Row],[FirstName]],Fencers!C:H,5,FALSE)</f>
        <v>ASC</v>
      </c>
      <c r="K472" s="8" t="str">
        <f>VLOOKUP(Table1[[#This Row],[LastName]]&amp;"."&amp;Table1[[#This Row],[FirstName]],Fencers!C:I,6,FALSE)</f>
        <v>AUS</v>
      </c>
      <c r="L472" s="6">
        <f>VLOOKUP(Table1[[#This Row],[LastName]]&amp;"."&amp;Table1[[#This Row],[FirstName]],Fencers!C:H,3,FALSE)</f>
        <v>14</v>
      </c>
      <c r="M472" s="5">
        <v>1</v>
      </c>
      <c r="N472" s="5">
        <f>IF(Table1[[#This Row],[Rank]]="Cancelled",1,IF(Table1[[#This Row],[Rank]]&gt;32,0,IF(M472=0,VLOOKUP(C472,'Ranking Values'!A:C,2,FALSE),VLOOKUP(C472,'Ranking Values'!A:C,3,FALSE))))</f>
        <v>11</v>
      </c>
    </row>
    <row r="473" spans="1:14" x14ac:dyDescent="0.35">
      <c r="A473" s="11" t="s">
        <v>226</v>
      </c>
      <c r="B473" s="11" t="s">
        <v>227</v>
      </c>
      <c r="C473" s="5">
        <v>3</v>
      </c>
      <c r="D473" s="7">
        <v>43029</v>
      </c>
      <c r="E473" s="20" t="s">
        <v>477</v>
      </c>
      <c r="F473" s="11" t="s">
        <v>464</v>
      </c>
      <c r="G473" s="11" t="s">
        <v>20</v>
      </c>
      <c r="H473" s="8">
        <f>VLOOKUP(Table1[[#This Row],[LastName]]&amp;"."&amp;Table1[[#This Row],[FirstName]],Fencers!C:I,2,FALSE)</f>
        <v>37556</v>
      </c>
      <c r="I473" s="5" t="str">
        <f>VLOOKUP(Table1[[#This Row],[LastName]]&amp;"."&amp;Table1[[#This Row],[FirstName]],Fencers!C:I,7,FALSE)</f>
        <v>Mens</v>
      </c>
      <c r="J473" s="8" t="str">
        <f>VLOOKUP(Table1[[#This Row],[LastName]]&amp;"."&amp;Table1[[#This Row],[FirstName]],Fencers!C:H,5,FALSE)</f>
        <v>ASC</v>
      </c>
      <c r="K473" s="8" t="str">
        <f>VLOOKUP(Table1[[#This Row],[LastName]]&amp;"."&amp;Table1[[#This Row],[FirstName]],Fencers!C:I,6,FALSE)</f>
        <v>AUS</v>
      </c>
      <c r="L473" s="6">
        <f>VLOOKUP(Table1[[#This Row],[LastName]]&amp;"."&amp;Table1[[#This Row],[FirstName]],Fencers!C:H,3,FALSE)</f>
        <v>15</v>
      </c>
      <c r="M473" s="5">
        <v>1</v>
      </c>
      <c r="N473" s="5">
        <f>IF(Table1[[#This Row],[Rank]]="Cancelled",1,IF(Table1[[#This Row],[Rank]]&gt;32,0,IF(M473=0,VLOOKUP(C473,'Ranking Values'!A:C,2,FALSE),VLOOKUP(C473,'Ranking Values'!A:C,3,FALSE))))</f>
        <v>10</v>
      </c>
    </row>
    <row r="474" spans="1:14" x14ac:dyDescent="0.35">
      <c r="A474" s="11" t="s">
        <v>31</v>
      </c>
      <c r="B474" s="11" t="s">
        <v>32</v>
      </c>
      <c r="C474" s="5">
        <v>3</v>
      </c>
      <c r="D474" s="7">
        <v>43029</v>
      </c>
      <c r="E474" s="20" t="s">
        <v>477</v>
      </c>
      <c r="F474" s="11" t="s">
        <v>464</v>
      </c>
      <c r="G474" s="11" t="s">
        <v>20</v>
      </c>
      <c r="H474" s="8">
        <f>VLOOKUP(Table1[[#This Row],[LastName]]&amp;"."&amp;Table1[[#This Row],[FirstName]],Fencers!C:I,2,FALSE)</f>
        <v>37603</v>
      </c>
      <c r="I474" s="5" t="str">
        <f>VLOOKUP(Table1[[#This Row],[LastName]]&amp;"."&amp;Table1[[#This Row],[FirstName]],Fencers!C:I,7,FALSE)</f>
        <v>Mens</v>
      </c>
      <c r="J474" s="8" t="str">
        <f>VLOOKUP(Table1[[#This Row],[LastName]]&amp;"."&amp;Table1[[#This Row],[FirstName]],Fencers!C:H,5,FALSE)</f>
        <v>ASC</v>
      </c>
      <c r="K474" s="8" t="str">
        <f>VLOOKUP(Table1[[#This Row],[LastName]]&amp;"."&amp;Table1[[#This Row],[FirstName]],Fencers!C:I,6,FALSE)</f>
        <v>AUS</v>
      </c>
      <c r="L474" s="6">
        <f>VLOOKUP(Table1[[#This Row],[LastName]]&amp;"."&amp;Table1[[#This Row],[FirstName]],Fencers!C:H,3,FALSE)</f>
        <v>15</v>
      </c>
      <c r="M474" s="5">
        <v>1</v>
      </c>
      <c r="N474" s="5">
        <f>IF(Table1[[#This Row],[Rank]]="Cancelled",1,IF(Table1[[#This Row],[Rank]]&gt;32,0,IF(M474=0,VLOOKUP(C474,'Ranking Values'!A:C,2,FALSE),VLOOKUP(C474,'Ranking Values'!A:C,3,FALSE))))</f>
        <v>10</v>
      </c>
    </row>
    <row r="475" spans="1:14" x14ac:dyDescent="0.35">
      <c r="A475" s="11" t="s">
        <v>29</v>
      </c>
      <c r="B475" s="11" t="s">
        <v>144</v>
      </c>
      <c r="C475" s="5">
        <v>5</v>
      </c>
      <c r="D475" s="7">
        <v>43029</v>
      </c>
      <c r="E475" s="20" t="s">
        <v>477</v>
      </c>
      <c r="F475" s="11" t="s">
        <v>464</v>
      </c>
      <c r="G475" s="11" t="s">
        <v>20</v>
      </c>
      <c r="H475" s="8">
        <f>VLOOKUP(Table1[[#This Row],[LastName]]&amp;"."&amp;Table1[[#This Row],[FirstName]],Fencers!C:I,2,FALSE)</f>
        <v>37528</v>
      </c>
      <c r="I475" s="5" t="str">
        <f>VLOOKUP(Table1[[#This Row],[LastName]]&amp;"."&amp;Table1[[#This Row],[FirstName]],Fencers!C:I,7,FALSE)</f>
        <v>Mens</v>
      </c>
      <c r="J475" s="8" t="str">
        <f>VLOOKUP(Table1[[#This Row],[LastName]]&amp;"."&amp;Table1[[#This Row],[FirstName]],Fencers!C:H,5,FALSE)</f>
        <v>ASC</v>
      </c>
      <c r="K475" s="8" t="str">
        <f>VLOOKUP(Table1[[#This Row],[LastName]]&amp;"."&amp;Table1[[#This Row],[FirstName]],Fencers!C:I,6,FALSE)</f>
        <v>AUS</v>
      </c>
      <c r="L475" s="6">
        <f>VLOOKUP(Table1[[#This Row],[LastName]]&amp;"."&amp;Table1[[#This Row],[FirstName]],Fencers!C:H,3,FALSE)</f>
        <v>15</v>
      </c>
      <c r="M475" s="5">
        <v>1</v>
      </c>
      <c r="N475" s="5">
        <f>IF(Table1[[#This Row],[Rank]]="Cancelled",1,IF(Table1[[#This Row],[Rank]]&gt;32,0,IF(M475=0,VLOOKUP(C475,'Ranking Values'!A:C,2,FALSE),VLOOKUP(C475,'Ranking Values'!A:C,3,FALSE))))</f>
        <v>8</v>
      </c>
    </row>
    <row r="476" spans="1:14" x14ac:dyDescent="0.35">
      <c r="A476" s="11" t="s">
        <v>215</v>
      </c>
      <c r="B476" s="11" t="s">
        <v>236</v>
      </c>
      <c r="C476" s="5">
        <v>6</v>
      </c>
      <c r="D476" s="7">
        <v>43029</v>
      </c>
      <c r="E476" s="20" t="s">
        <v>477</v>
      </c>
      <c r="F476" s="11" t="s">
        <v>464</v>
      </c>
      <c r="G476" s="11" t="s">
        <v>20</v>
      </c>
      <c r="H476" s="8">
        <f>VLOOKUP(Table1[[#This Row],[LastName]]&amp;"."&amp;Table1[[#This Row],[FirstName]],Fencers!C:I,2,FALSE)</f>
        <v>37837</v>
      </c>
      <c r="I476" s="5" t="str">
        <f>VLOOKUP(Table1[[#This Row],[LastName]]&amp;"."&amp;Table1[[#This Row],[FirstName]],Fencers!C:I,7,FALSE)</f>
        <v>Mens</v>
      </c>
      <c r="J476" s="8" t="str">
        <f>VLOOKUP(Table1[[#This Row],[LastName]]&amp;"."&amp;Table1[[#This Row],[FirstName]],Fencers!C:H,5,FALSE)</f>
        <v>ASC</v>
      </c>
      <c r="K476" s="8" t="str">
        <f>VLOOKUP(Table1[[#This Row],[LastName]]&amp;"."&amp;Table1[[#This Row],[FirstName]],Fencers!C:I,6,FALSE)</f>
        <v>AUS</v>
      </c>
      <c r="L476" s="6">
        <f>VLOOKUP(Table1[[#This Row],[LastName]]&amp;"."&amp;Table1[[#This Row],[FirstName]],Fencers!C:H,3,FALSE)</f>
        <v>14</v>
      </c>
      <c r="M476" s="5">
        <v>1</v>
      </c>
      <c r="N476" s="5">
        <f>IF(Table1[[#This Row],[Rank]]="Cancelled",1,IF(Table1[[#This Row],[Rank]]&gt;32,0,IF(M476=0,VLOOKUP(C476,'Ranking Values'!A:C,2,FALSE),VLOOKUP(C476,'Ranking Values'!A:C,3,FALSE))))</f>
        <v>7</v>
      </c>
    </row>
    <row r="477" spans="1:14" x14ac:dyDescent="0.35">
      <c r="A477" s="11" t="s">
        <v>224</v>
      </c>
      <c r="B477" s="11" t="s">
        <v>225</v>
      </c>
      <c r="C477" s="5">
        <v>7</v>
      </c>
      <c r="D477" s="7">
        <v>43029</v>
      </c>
      <c r="E477" s="20" t="s">
        <v>477</v>
      </c>
      <c r="F477" s="11" t="s">
        <v>464</v>
      </c>
      <c r="G477" s="11" t="s">
        <v>20</v>
      </c>
      <c r="H477" s="8">
        <f>VLOOKUP(Table1[[#This Row],[LastName]]&amp;"."&amp;Table1[[#This Row],[FirstName]],Fencers!C:I,2,FALSE)</f>
        <v>37555</v>
      </c>
      <c r="I477" s="5" t="str">
        <f>VLOOKUP(Table1[[#This Row],[LastName]]&amp;"."&amp;Table1[[#This Row],[FirstName]],Fencers!C:I,7,FALSE)</f>
        <v>Mens</v>
      </c>
      <c r="J477" s="8" t="str">
        <f>VLOOKUP(Table1[[#This Row],[LastName]]&amp;"."&amp;Table1[[#This Row],[FirstName]],Fencers!C:H,5,FALSE)</f>
        <v>ASC</v>
      </c>
      <c r="K477" s="8" t="str">
        <f>VLOOKUP(Table1[[#This Row],[LastName]]&amp;"."&amp;Table1[[#This Row],[FirstName]],Fencers!C:I,6,FALSE)</f>
        <v>AUS</v>
      </c>
      <c r="L477" s="6">
        <f>VLOOKUP(Table1[[#This Row],[LastName]]&amp;"."&amp;Table1[[#This Row],[FirstName]],Fencers!C:H,3,FALSE)</f>
        <v>15</v>
      </c>
      <c r="M477" s="5">
        <v>1</v>
      </c>
      <c r="N477" s="5">
        <f>IF(Table1[[#This Row],[Rank]]="Cancelled",1,IF(Table1[[#This Row],[Rank]]&gt;32,0,IF(M477=0,VLOOKUP(C477,'Ranking Values'!A:C,2,FALSE),VLOOKUP(C477,'Ranking Values'!A:C,3,FALSE))))</f>
        <v>6</v>
      </c>
    </row>
    <row r="478" spans="1:14" x14ac:dyDescent="0.35">
      <c r="A478" s="11" t="s">
        <v>398</v>
      </c>
      <c r="B478" s="11" t="s">
        <v>399</v>
      </c>
      <c r="C478" s="5">
        <v>1</v>
      </c>
      <c r="D478" s="7">
        <v>43029</v>
      </c>
      <c r="E478" s="20" t="s">
        <v>477</v>
      </c>
      <c r="F478" s="11" t="s">
        <v>464</v>
      </c>
      <c r="G478" s="11" t="s">
        <v>20</v>
      </c>
      <c r="H478" s="8">
        <f>VLOOKUP(Table1[[#This Row],[LastName]]&amp;"."&amp;Table1[[#This Row],[FirstName]],Fencers!C:I,2,FALSE)</f>
        <v>35941</v>
      </c>
      <c r="I478" s="5" t="str">
        <f>VLOOKUP(Table1[[#This Row],[LastName]]&amp;"."&amp;Table1[[#This Row],[FirstName]],Fencers!C:I,7,FALSE)</f>
        <v>Womens</v>
      </c>
      <c r="J478" s="8" t="str">
        <f>VLOOKUP(Table1[[#This Row],[LastName]]&amp;"."&amp;Table1[[#This Row],[FirstName]],Fencers!C:H,5,FALSE)</f>
        <v>CSFC</v>
      </c>
      <c r="K478" s="8" t="str">
        <f>VLOOKUP(Table1[[#This Row],[LastName]]&amp;"."&amp;Table1[[#This Row],[FirstName]],Fencers!C:I,6,FALSE)</f>
        <v>AUS</v>
      </c>
      <c r="L478" s="6">
        <f>VLOOKUP(Table1[[#This Row],[LastName]]&amp;"."&amp;Table1[[#This Row],[FirstName]],Fencers!C:H,3,FALSE)</f>
        <v>19</v>
      </c>
      <c r="M478" s="5">
        <v>1</v>
      </c>
      <c r="N478" s="5">
        <f>IF(Table1[[#This Row],[Rank]]="Cancelled",1,IF(Table1[[#This Row],[Rank]]&gt;32,0,IF(M478=0,VLOOKUP(C478,'Ranking Values'!A:C,2,FALSE),VLOOKUP(C478,'Ranking Values'!A:C,3,FALSE))))</f>
        <v>12</v>
      </c>
    </row>
    <row r="479" spans="1:14" x14ac:dyDescent="0.35">
      <c r="A479" s="11" t="s">
        <v>237</v>
      </c>
      <c r="B479" s="11" t="s">
        <v>238</v>
      </c>
      <c r="C479" s="5">
        <v>1</v>
      </c>
      <c r="D479" s="7">
        <v>43030</v>
      </c>
      <c r="E479" s="20" t="s">
        <v>477</v>
      </c>
      <c r="F479" s="11" t="s">
        <v>324</v>
      </c>
      <c r="G479" s="11" t="s">
        <v>314</v>
      </c>
      <c r="H479" s="8">
        <f>VLOOKUP(Table1[[#This Row],[LastName]]&amp;"."&amp;Table1[[#This Row],[FirstName]],Fencers!C:I,2,FALSE)</f>
        <v>37853</v>
      </c>
      <c r="I479" s="5" t="str">
        <f>VLOOKUP(Table1[[#This Row],[LastName]]&amp;"."&amp;Table1[[#This Row],[FirstName]],Fencers!C:I,7,FALSE)</f>
        <v>Mens</v>
      </c>
      <c r="J479" s="8" t="str">
        <f>VLOOKUP(Table1[[#This Row],[LastName]]&amp;"."&amp;Table1[[#This Row],[FirstName]],Fencers!C:H,5,FALSE)</f>
        <v>ASC</v>
      </c>
      <c r="K479" s="8" t="str">
        <f>VLOOKUP(Table1[[#This Row],[LastName]]&amp;"."&amp;Table1[[#This Row],[FirstName]],Fencers!C:I,6,FALSE)</f>
        <v>AUS</v>
      </c>
      <c r="L479" s="6">
        <f>VLOOKUP(Table1[[#This Row],[LastName]]&amp;"."&amp;Table1[[#This Row],[FirstName]],Fencers!C:H,3,FALSE)</f>
        <v>14</v>
      </c>
      <c r="M479" s="5">
        <v>1</v>
      </c>
      <c r="N479" s="5">
        <f>IF(Table1[[#This Row],[Rank]]="Cancelled",1,IF(Table1[[#This Row],[Rank]]&gt;32,0,IF(M479=0,VLOOKUP(C479,'Ranking Values'!A:C,2,FALSE),VLOOKUP(C479,'Ranking Values'!A:C,3,FALSE))))</f>
        <v>12</v>
      </c>
    </row>
    <row r="480" spans="1:14" x14ac:dyDescent="0.35">
      <c r="A480" s="11" t="s">
        <v>226</v>
      </c>
      <c r="B480" s="11" t="s">
        <v>227</v>
      </c>
      <c r="C480" s="5">
        <v>2</v>
      </c>
      <c r="D480" s="7">
        <v>43030</v>
      </c>
      <c r="E480" s="20" t="s">
        <v>477</v>
      </c>
      <c r="F480" s="11" t="s">
        <v>324</v>
      </c>
      <c r="G480" s="11" t="s">
        <v>314</v>
      </c>
      <c r="H480" s="8">
        <f>VLOOKUP(Table1[[#This Row],[LastName]]&amp;"."&amp;Table1[[#This Row],[FirstName]],Fencers!C:I,2,FALSE)</f>
        <v>37556</v>
      </c>
      <c r="I480" s="5" t="str">
        <f>VLOOKUP(Table1[[#This Row],[LastName]]&amp;"."&amp;Table1[[#This Row],[FirstName]],Fencers!C:I,7,FALSE)</f>
        <v>Mens</v>
      </c>
      <c r="J480" s="8" t="str">
        <f>VLOOKUP(Table1[[#This Row],[LastName]]&amp;"."&amp;Table1[[#This Row],[FirstName]],Fencers!C:H,5,FALSE)</f>
        <v>ASC</v>
      </c>
      <c r="K480" s="8" t="str">
        <f>VLOOKUP(Table1[[#This Row],[LastName]]&amp;"."&amp;Table1[[#This Row],[FirstName]],Fencers!C:I,6,FALSE)</f>
        <v>AUS</v>
      </c>
      <c r="L480" s="6">
        <f>VLOOKUP(Table1[[#This Row],[LastName]]&amp;"."&amp;Table1[[#This Row],[FirstName]],Fencers!C:H,3,FALSE)</f>
        <v>15</v>
      </c>
      <c r="M480" s="5">
        <v>1</v>
      </c>
      <c r="N480" s="5">
        <f>IF(Table1[[#This Row],[Rank]]="Cancelled",1,IF(Table1[[#This Row],[Rank]]&gt;32,0,IF(M480=0,VLOOKUP(C480,'Ranking Values'!A:C,2,FALSE),VLOOKUP(C480,'Ranking Values'!A:C,3,FALSE))))</f>
        <v>11</v>
      </c>
    </row>
    <row r="481" spans="1:14" x14ac:dyDescent="0.35">
      <c r="A481" s="11" t="s">
        <v>226</v>
      </c>
      <c r="B481" s="11" t="s">
        <v>228</v>
      </c>
      <c r="C481" s="5">
        <v>3</v>
      </c>
      <c r="D481" s="7">
        <v>43030</v>
      </c>
      <c r="E481" s="20" t="s">
        <v>477</v>
      </c>
      <c r="F481" s="11" t="s">
        <v>324</v>
      </c>
      <c r="G481" s="11" t="s">
        <v>314</v>
      </c>
      <c r="H481" s="8">
        <f>VLOOKUP(Table1[[#This Row],[LastName]]&amp;"."&amp;Table1[[#This Row],[FirstName]],Fencers!C:I,2,FALSE)</f>
        <v>37556</v>
      </c>
      <c r="I481" s="5" t="str">
        <f>VLOOKUP(Table1[[#This Row],[LastName]]&amp;"."&amp;Table1[[#This Row],[FirstName]],Fencers!C:I,7,FALSE)</f>
        <v>Mens</v>
      </c>
      <c r="J481" s="8" t="str">
        <f>VLOOKUP(Table1[[#This Row],[LastName]]&amp;"."&amp;Table1[[#This Row],[FirstName]],Fencers!C:H,5,FALSE)</f>
        <v>ASC</v>
      </c>
      <c r="K481" s="8" t="str">
        <f>VLOOKUP(Table1[[#This Row],[LastName]]&amp;"."&amp;Table1[[#This Row],[FirstName]],Fencers!C:I,6,FALSE)</f>
        <v>AUS</v>
      </c>
      <c r="L481" s="6">
        <f>VLOOKUP(Table1[[#This Row],[LastName]]&amp;"."&amp;Table1[[#This Row],[FirstName]],Fencers!C:H,3,FALSE)</f>
        <v>15</v>
      </c>
      <c r="M481" s="5">
        <v>1</v>
      </c>
      <c r="N481" s="5">
        <f>IF(Table1[[#This Row],[Rank]]="Cancelled",1,IF(Table1[[#This Row],[Rank]]&gt;32,0,IF(M481=0,VLOOKUP(C481,'Ranking Values'!A:C,2,FALSE),VLOOKUP(C481,'Ranking Values'!A:C,3,FALSE))))</f>
        <v>10</v>
      </c>
    </row>
    <row r="482" spans="1:14" x14ac:dyDescent="0.35">
      <c r="A482" s="11" t="s">
        <v>13</v>
      </c>
      <c r="B482" s="11" t="s">
        <v>14</v>
      </c>
      <c r="C482" s="5">
        <v>3</v>
      </c>
      <c r="D482" s="7">
        <v>43030</v>
      </c>
      <c r="E482" s="20" t="s">
        <v>477</v>
      </c>
      <c r="F482" s="11" t="s">
        <v>324</v>
      </c>
      <c r="G482" s="11" t="s">
        <v>314</v>
      </c>
      <c r="H482" s="8">
        <f>VLOOKUP(Table1[[#This Row],[LastName]]&amp;"."&amp;Table1[[#This Row],[FirstName]],Fencers!C:I,2,FALSE)</f>
        <v>37303</v>
      </c>
      <c r="I482" s="5" t="str">
        <f>VLOOKUP(Table1[[#This Row],[LastName]]&amp;"."&amp;Table1[[#This Row],[FirstName]],Fencers!C:I,7,FALSE)</f>
        <v>Mens</v>
      </c>
      <c r="J482" s="8" t="str">
        <f>VLOOKUP(Table1[[#This Row],[LastName]]&amp;"."&amp;Table1[[#This Row],[FirstName]],Fencers!C:H,5,FALSE)</f>
        <v>ASC</v>
      </c>
      <c r="K482" s="8" t="str">
        <f>VLOOKUP(Table1[[#This Row],[LastName]]&amp;"."&amp;Table1[[#This Row],[FirstName]],Fencers!C:I,6,FALSE)</f>
        <v>AUS</v>
      </c>
      <c r="L482" s="6">
        <f>VLOOKUP(Table1[[#This Row],[LastName]]&amp;"."&amp;Table1[[#This Row],[FirstName]],Fencers!C:H,3,FALSE)</f>
        <v>15</v>
      </c>
      <c r="M482" s="5">
        <v>1</v>
      </c>
      <c r="N482" s="5">
        <f>IF(Table1[[#This Row],[Rank]]="Cancelled",1,IF(Table1[[#This Row],[Rank]]&gt;32,0,IF(M482=0,VLOOKUP(C482,'Ranking Values'!A:C,2,FALSE),VLOOKUP(C482,'Ranking Values'!A:C,3,FALSE))))</f>
        <v>10</v>
      </c>
    </row>
    <row r="483" spans="1:14" x14ac:dyDescent="0.35">
      <c r="A483" s="11" t="s">
        <v>215</v>
      </c>
      <c r="B483" s="11" t="s">
        <v>15</v>
      </c>
      <c r="C483" s="5">
        <v>5</v>
      </c>
      <c r="D483" s="7">
        <v>43030</v>
      </c>
      <c r="E483" s="20" t="s">
        <v>477</v>
      </c>
      <c r="F483" s="11" t="s">
        <v>324</v>
      </c>
      <c r="G483" s="11" t="s">
        <v>314</v>
      </c>
      <c r="H483" s="8">
        <f>VLOOKUP(Table1[[#This Row],[LastName]]&amp;"."&amp;Table1[[#This Row],[FirstName]],Fencers!C:I,2,FALSE)</f>
        <v>37348</v>
      </c>
      <c r="I483" s="5" t="str">
        <f>VLOOKUP(Table1[[#This Row],[LastName]]&amp;"."&amp;Table1[[#This Row],[FirstName]],Fencers!C:I,7,FALSE)</f>
        <v>Mens</v>
      </c>
      <c r="J483" s="8" t="str">
        <f>VLOOKUP(Table1[[#This Row],[LastName]]&amp;"."&amp;Table1[[#This Row],[FirstName]],Fencers!C:H,5,FALSE)</f>
        <v>ASC</v>
      </c>
      <c r="K483" s="8" t="str">
        <f>VLOOKUP(Table1[[#This Row],[LastName]]&amp;"."&amp;Table1[[#This Row],[FirstName]],Fencers!C:I,6,FALSE)</f>
        <v>AUS</v>
      </c>
      <c r="L483" s="6">
        <f>VLOOKUP(Table1[[#This Row],[LastName]]&amp;"."&amp;Table1[[#This Row],[FirstName]],Fencers!C:H,3,FALSE)</f>
        <v>15</v>
      </c>
      <c r="M483" s="5">
        <v>1</v>
      </c>
      <c r="N483" s="5">
        <f>IF(Table1[[#This Row],[Rank]]="Cancelled",1,IF(Table1[[#This Row],[Rank]]&gt;32,0,IF(M483=0,VLOOKUP(C483,'Ranking Values'!A:C,2,FALSE),VLOOKUP(C483,'Ranking Values'!A:C,3,FALSE))))</f>
        <v>8</v>
      </c>
    </row>
    <row r="484" spans="1:14" x14ac:dyDescent="0.35">
      <c r="A484" s="11" t="s">
        <v>245</v>
      </c>
      <c r="B484" s="11" t="s">
        <v>246</v>
      </c>
      <c r="C484" s="5">
        <v>6</v>
      </c>
      <c r="D484" s="7">
        <v>43030</v>
      </c>
      <c r="E484" s="20" t="s">
        <v>477</v>
      </c>
      <c r="F484" s="11" t="s">
        <v>324</v>
      </c>
      <c r="G484" s="11" t="s">
        <v>314</v>
      </c>
      <c r="H484" s="8">
        <f>VLOOKUP(Table1[[#This Row],[LastName]]&amp;"."&amp;Table1[[#This Row],[FirstName]],Fencers!C:I,2,FALSE)</f>
        <v>38052</v>
      </c>
      <c r="I484" s="5" t="str">
        <f>VLOOKUP(Table1[[#This Row],[LastName]]&amp;"."&amp;Table1[[#This Row],[FirstName]],Fencers!C:I,7,FALSE)</f>
        <v>Mens</v>
      </c>
      <c r="J484" s="8" t="str">
        <f>VLOOKUP(Table1[[#This Row],[LastName]]&amp;"."&amp;Table1[[#This Row],[FirstName]],Fencers!C:H,5,FALSE)</f>
        <v>AHFC</v>
      </c>
      <c r="K484" s="8" t="str">
        <f>VLOOKUP(Table1[[#This Row],[LastName]]&amp;"."&amp;Table1[[#This Row],[FirstName]],Fencers!C:I,6,FALSE)</f>
        <v>AUS</v>
      </c>
      <c r="L484" s="6">
        <f>VLOOKUP(Table1[[#This Row],[LastName]]&amp;"."&amp;Table1[[#This Row],[FirstName]],Fencers!C:H,3,FALSE)</f>
        <v>13</v>
      </c>
      <c r="M484" s="5">
        <v>1</v>
      </c>
      <c r="N484" s="5">
        <f>IF(Table1[[#This Row],[Rank]]="Cancelled",1,IF(Table1[[#This Row],[Rank]]&gt;32,0,IF(M484=0,VLOOKUP(C484,'Ranking Values'!A:C,2,FALSE),VLOOKUP(C484,'Ranking Values'!A:C,3,FALSE))))</f>
        <v>7</v>
      </c>
    </row>
    <row r="485" spans="1:14" x14ac:dyDescent="0.35">
      <c r="A485" s="11" t="s">
        <v>90</v>
      </c>
      <c r="B485" s="11" t="s">
        <v>233</v>
      </c>
      <c r="C485" s="5">
        <v>7</v>
      </c>
      <c r="D485" s="7">
        <v>43030</v>
      </c>
      <c r="E485" s="20" t="s">
        <v>477</v>
      </c>
      <c r="F485" s="11" t="s">
        <v>324</v>
      </c>
      <c r="G485" s="11" t="s">
        <v>314</v>
      </c>
      <c r="H485" s="8">
        <f>VLOOKUP(Table1[[#This Row],[LastName]]&amp;"."&amp;Table1[[#This Row],[FirstName]],Fencers!C:I,2,FALSE)</f>
        <v>37776</v>
      </c>
      <c r="I485" s="5" t="str">
        <f>VLOOKUP(Table1[[#This Row],[LastName]]&amp;"."&amp;Table1[[#This Row],[FirstName]],Fencers!C:I,7,FALSE)</f>
        <v>Mens</v>
      </c>
      <c r="J485" s="8" t="str">
        <f>VLOOKUP(Table1[[#This Row],[LastName]]&amp;"."&amp;Table1[[#This Row],[FirstName]],Fencers!C:H,5,FALSE)</f>
        <v>AHFC</v>
      </c>
      <c r="K485" s="8" t="str">
        <f>VLOOKUP(Table1[[#This Row],[LastName]]&amp;"."&amp;Table1[[#This Row],[FirstName]],Fencers!C:I,6,FALSE)</f>
        <v>AUS</v>
      </c>
      <c r="L485" s="6">
        <f>VLOOKUP(Table1[[#This Row],[LastName]]&amp;"."&amp;Table1[[#This Row],[FirstName]],Fencers!C:H,3,FALSE)</f>
        <v>14</v>
      </c>
      <c r="M485" s="5">
        <v>1</v>
      </c>
      <c r="N485" s="5">
        <f>IF(Table1[[#This Row],[Rank]]="Cancelled",1,IF(Table1[[#This Row],[Rank]]&gt;32,0,IF(M485=0,VLOOKUP(C485,'Ranking Values'!A:C,2,FALSE),VLOOKUP(C485,'Ranking Values'!A:C,3,FALSE))))</f>
        <v>6</v>
      </c>
    </row>
    <row r="486" spans="1:14" x14ac:dyDescent="0.35">
      <c r="A486" s="11" t="s">
        <v>77</v>
      </c>
      <c r="B486" s="11" t="s">
        <v>213</v>
      </c>
      <c r="C486" s="5">
        <v>1</v>
      </c>
      <c r="D486" s="7">
        <v>43030</v>
      </c>
      <c r="E486" s="20" t="s">
        <v>477</v>
      </c>
      <c r="F486" s="11" t="s">
        <v>324</v>
      </c>
      <c r="G486" s="11" t="s">
        <v>314</v>
      </c>
      <c r="H486" s="8">
        <f>VLOOKUP(Table1[[#This Row],[LastName]]&amp;"."&amp;Table1[[#This Row],[FirstName]],Fencers!C:I,2,FALSE)</f>
        <v>37326</v>
      </c>
      <c r="I486" s="5" t="str">
        <f>VLOOKUP(Table1[[#This Row],[LastName]]&amp;"."&amp;Table1[[#This Row],[FirstName]],Fencers!C:I,7,FALSE)</f>
        <v>Womens</v>
      </c>
      <c r="J486" s="8" t="str">
        <f>VLOOKUP(Table1[[#This Row],[LastName]]&amp;"."&amp;Table1[[#This Row],[FirstName]],Fencers!C:H,5,FALSE)</f>
        <v>ASC</v>
      </c>
      <c r="K486" s="8" t="str">
        <f>VLOOKUP(Table1[[#This Row],[LastName]]&amp;"."&amp;Table1[[#This Row],[FirstName]],Fencers!C:I,6,FALSE)</f>
        <v>AUS</v>
      </c>
      <c r="L486" s="6">
        <f>VLOOKUP(Table1[[#This Row],[LastName]]&amp;"."&amp;Table1[[#This Row],[FirstName]],Fencers!C:H,3,FALSE)</f>
        <v>15</v>
      </c>
      <c r="M486" s="5">
        <v>1</v>
      </c>
      <c r="N486" s="5">
        <f>IF(Table1[[#This Row],[Rank]]="Cancelled",1,IF(Table1[[#This Row],[Rank]]&gt;32,0,IF(M486=0,VLOOKUP(C486,'Ranking Values'!A:C,2,FALSE),VLOOKUP(C486,'Ranking Values'!A:C,3,FALSE))))</f>
        <v>12</v>
      </c>
    </row>
    <row r="487" spans="1:14" x14ac:dyDescent="0.35">
      <c r="A487" s="11" t="s">
        <v>100</v>
      </c>
      <c r="B487" s="11" t="s">
        <v>192</v>
      </c>
      <c r="C487" s="5">
        <v>1</v>
      </c>
      <c r="D487" s="7">
        <v>43030</v>
      </c>
      <c r="E487" s="20" t="s">
        <v>477</v>
      </c>
      <c r="F487" s="11" t="s">
        <v>465</v>
      </c>
      <c r="G487" s="11" t="s">
        <v>314</v>
      </c>
      <c r="H487" s="8">
        <f>VLOOKUP(Table1[[#This Row],[LastName]]&amp;"."&amp;Table1[[#This Row],[FirstName]],Fencers!C:I,2,FALSE)</f>
        <v>36770</v>
      </c>
      <c r="I487" s="5" t="str">
        <f>VLOOKUP(Table1[[#This Row],[LastName]]&amp;"."&amp;Table1[[#This Row],[FirstName]],Fencers!C:I,7,FALSE)</f>
        <v>Mens</v>
      </c>
      <c r="J487" s="8" t="str">
        <f>VLOOKUP(Table1[[#This Row],[LastName]]&amp;"."&amp;Table1[[#This Row],[FirstName]],Fencers!C:H,5,FALSE)</f>
        <v>CSFC</v>
      </c>
      <c r="K487" s="8" t="str">
        <f>VLOOKUP(Table1[[#This Row],[LastName]]&amp;"."&amp;Table1[[#This Row],[FirstName]],Fencers!C:I,6,FALSE)</f>
        <v>AUS</v>
      </c>
      <c r="L487" s="6">
        <f>VLOOKUP(Table1[[#This Row],[LastName]]&amp;"."&amp;Table1[[#This Row],[FirstName]],Fencers!C:H,3,FALSE)</f>
        <v>17</v>
      </c>
      <c r="M487" s="5">
        <v>1</v>
      </c>
      <c r="N487" s="5">
        <f>IF(Table1[[#This Row],[Rank]]="Cancelled",1,IF(Table1[[#This Row],[Rank]]&gt;32,0,IF(M487=0,VLOOKUP(C487,'Ranking Values'!A:C,2,FALSE),VLOOKUP(C487,'Ranking Values'!A:C,3,FALSE))))</f>
        <v>12</v>
      </c>
    </row>
    <row r="488" spans="1:14" x14ac:dyDescent="0.35">
      <c r="A488" s="11" t="s">
        <v>237</v>
      </c>
      <c r="B488" s="11" t="s">
        <v>238</v>
      </c>
      <c r="C488" s="5">
        <v>2</v>
      </c>
      <c r="D488" s="7">
        <v>43030</v>
      </c>
      <c r="E488" s="20" t="s">
        <v>477</v>
      </c>
      <c r="F488" s="11" t="s">
        <v>465</v>
      </c>
      <c r="G488" s="11" t="s">
        <v>314</v>
      </c>
      <c r="H488" s="8">
        <f>VLOOKUP(Table1[[#This Row],[LastName]]&amp;"."&amp;Table1[[#This Row],[FirstName]],Fencers!C:I,2,FALSE)</f>
        <v>37853</v>
      </c>
      <c r="I488" s="5" t="str">
        <f>VLOOKUP(Table1[[#This Row],[LastName]]&amp;"."&amp;Table1[[#This Row],[FirstName]],Fencers!C:I,7,FALSE)</f>
        <v>Mens</v>
      </c>
      <c r="J488" s="8" t="str">
        <f>VLOOKUP(Table1[[#This Row],[LastName]]&amp;"."&amp;Table1[[#This Row],[FirstName]],Fencers!C:H,5,FALSE)</f>
        <v>ASC</v>
      </c>
      <c r="K488" s="8" t="str">
        <f>VLOOKUP(Table1[[#This Row],[LastName]]&amp;"."&amp;Table1[[#This Row],[FirstName]],Fencers!C:I,6,FALSE)</f>
        <v>AUS</v>
      </c>
      <c r="L488" s="6">
        <f>VLOOKUP(Table1[[#This Row],[LastName]]&amp;"."&amp;Table1[[#This Row],[FirstName]],Fencers!C:H,3,FALSE)</f>
        <v>14</v>
      </c>
      <c r="M488" s="5">
        <v>1</v>
      </c>
      <c r="N488" s="5">
        <f>IF(Table1[[#This Row],[Rank]]="Cancelled",1,IF(Table1[[#This Row],[Rank]]&gt;32,0,IF(M488=0,VLOOKUP(C488,'Ranking Values'!A:C,2,FALSE),VLOOKUP(C488,'Ranking Values'!A:C,3,FALSE))))</f>
        <v>11</v>
      </c>
    </row>
    <row r="489" spans="1:14" x14ac:dyDescent="0.35">
      <c r="A489" s="11" t="s">
        <v>226</v>
      </c>
      <c r="B489" s="11" t="s">
        <v>227</v>
      </c>
      <c r="C489" s="5">
        <v>3</v>
      </c>
      <c r="D489" s="7">
        <v>43030</v>
      </c>
      <c r="E489" s="20" t="s">
        <v>477</v>
      </c>
      <c r="F489" s="11" t="s">
        <v>465</v>
      </c>
      <c r="G489" s="11" t="s">
        <v>314</v>
      </c>
      <c r="H489" s="8">
        <f>VLOOKUP(Table1[[#This Row],[LastName]]&amp;"."&amp;Table1[[#This Row],[FirstName]],Fencers!C:I,2,FALSE)</f>
        <v>37556</v>
      </c>
      <c r="I489" s="5" t="str">
        <f>VLOOKUP(Table1[[#This Row],[LastName]]&amp;"."&amp;Table1[[#This Row],[FirstName]],Fencers!C:I,7,FALSE)</f>
        <v>Mens</v>
      </c>
      <c r="J489" s="8" t="str">
        <f>VLOOKUP(Table1[[#This Row],[LastName]]&amp;"."&amp;Table1[[#This Row],[FirstName]],Fencers!C:H,5,FALSE)</f>
        <v>ASC</v>
      </c>
      <c r="K489" s="8" t="str">
        <f>VLOOKUP(Table1[[#This Row],[LastName]]&amp;"."&amp;Table1[[#This Row],[FirstName]],Fencers!C:I,6,FALSE)</f>
        <v>AUS</v>
      </c>
      <c r="L489" s="6">
        <f>VLOOKUP(Table1[[#This Row],[LastName]]&amp;"."&amp;Table1[[#This Row],[FirstName]],Fencers!C:H,3,FALSE)</f>
        <v>15</v>
      </c>
      <c r="M489" s="5">
        <v>1</v>
      </c>
      <c r="N489" s="5">
        <f>IF(Table1[[#This Row],[Rank]]="Cancelled",1,IF(Table1[[#This Row],[Rank]]&gt;32,0,IF(M489=0,VLOOKUP(C489,'Ranking Values'!A:C,2,FALSE),VLOOKUP(C489,'Ranking Values'!A:C,3,FALSE))))</f>
        <v>10</v>
      </c>
    </row>
    <row r="490" spans="1:14" x14ac:dyDescent="0.35">
      <c r="A490" s="11" t="s">
        <v>226</v>
      </c>
      <c r="B490" s="11" t="s">
        <v>228</v>
      </c>
      <c r="C490" s="5">
        <v>3</v>
      </c>
      <c r="D490" s="7">
        <v>43030</v>
      </c>
      <c r="E490" s="20" t="s">
        <v>477</v>
      </c>
      <c r="F490" s="11" t="s">
        <v>465</v>
      </c>
      <c r="G490" s="11" t="s">
        <v>314</v>
      </c>
      <c r="H490" s="8">
        <f>VLOOKUP(Table1[[#This Row],[LastName]]&amp;"."&amp;Table1[[#This Row],[FirstName]],Fencers!C:I,2,FALSE)</f>
        <v>37556</v>
      </c>
      <c r="I490" s="5" t="str">
        <f>VLOOKUP(Table1[[#This Row],[LastName]]&amp;"."&amp;Table1[[#This Row],[FirstName]],Fencers!C:I,7,FALSE)</f>
        <v>Mens</v>
      </c>
      <c r="J490" s="8" t="str">
        <f>VLOOKUP(Table1[[#This Row],[LastName]]&amp;"."&amp;Table1[[#This Row],[FirstName]],Fencers!C:H,5,FALSE)</f>
        <v>ASC</v>
      </c>
      <c r="K490" s="8" t="str">
        <f>VLOOKUP(Table1[[#This Row],[LastName]]&amp;"."&amp;Table1[[#This Row],[FirstName]],Fencers!C:I,6,FALSE)</f>
        <v>AUS</v>
      </c>
      <c r="L490" s="6">
        <f>VLOOKUP(Table1[[#This Row],[LastName]]&amp;"."&amp;Table1[[#This Row],[FirstName]],Fencers!C:H,3,FALSE)</f>
        <v>15</v>
      </c>
      <c r="M490" s="5">
        <v>1</v>
      </c>
      <c r="N490" s="5">
        <f>IF(Table1[[#This Row],[Rank]]="Cancelled",1,IF(Table1[[#This Row],[Rank]]&gt;32,0,IF(M490=0,VLOOKUP(C490,'Ranking Values'!A:C,2,FALSE),VLOOKUP(C490,'Ranking Values'!A:C,3,FALSE))))</f>
        <v>10</v>
      </c>
    </row>
    <row r="491" spans="1:14" x14ac:dyDescent="0.35">
      <c r="A491" s="11" t="s">
        <v>245</v>
      </c>
      <c r="B491" s="11" t="s">
        <v>246</v>
      </c>
      <c r="C491" s="5">
        <v>5</v>
      </c>
      <c r="D491" s="7">
        <v>43030</v>
      </c>
      <c r="E491" s="20" t="s">
        <v>477</v>
      </c>
      <c r="F491" s="11" t="s">
        <v>465</v>
      </c>
      <c r="G491" s="11" t="s">
        <v>314</v>
      </c>
      <c r="H491" s="8">
        <f>VLOOKUP(Table1[[#This Row],[LastName]]&amp;"."&amp;Table1[[#This Row],[FirstName]],Fencers!C:I,2,FALSE)</f>
        <v>38052</v>
      </c>
      <c r="I491" s="5" t="str">
        <f>VLOOKUP(Table1[[#This Row],[LastName]]&amp;"."&amp;Table1[[#This Row],[FirstName]],Fencers!C:I,7,FALSE)</f>
        <v>Mens</v>
      </c>
      <c r="J491" s="8" t="str">
        <f>VLOOKUP(Table1[[#This Row],[LastName]]&amp;"."&amp;Table1[[#This Row],[FirstName]],Fencers!C:H,5,FALSE)</f>
        <v>AHFC</v>
      </c>
      <c r="K491" s="8" t="str">
        <f>VLOOKUP(Table1[[#This Row],[LastName]]&amp;"."&amp;Table1[[#This Row],[FirstName]],Fencers!C:I,6,FALSE)</f>
        <v>AUS</v>
      </c>
      <c r="L491" s="6">
        <f>VLOOKUP(Table1[[#This Row],[LastName]]&amp;"."&amp;Table1[[#This Row],[FirstName]],Fencers!C:H,3,FALSE)</f>
        <v>13</v>
      </c>
      <c r="M491" s="5">
        <v>1</v>
      </c>
      <c r="N491" s="5">
        <f>IF(Table1[[#This Row],[Rank]]="Cancelled",1,IF(Table1[[#This Row],[Rank]]&gt;32,0,IF(M491=0,VLOOKUP(C491,'Ranking Values'!A:C,2,FALSE),VLOOKUP(C491,'Ranking Values'!A:C,3,FALSE))))</f>
        <v>8</v>
      </c>
    </row>
    <row r="492" spans="1:14" x14ac:dyDescent="0.35">
      <c r="A492" s="11" t="s">
        <v>209</v>
      </c>
      <c r="B492" s="11" t="s">
        <v>210</v>
      </c>
      <c r="C492" s="5">
        <v>1</v>
      </c>
      <c r="D492" s="7">
        <v>43030</v>
      </c>
      <c r="E492" s="20" t="s">
        <v>477</v>
      </c>
      <c r="F492" s="11" t="s">
        <v>465</v>
      </c>
      <c r="G492" s="11" t="s">
        <v>314</v>
      </c>
      <c r="H492" s="8">
        <f>VLOOKUP(Table1[[#This Row],[LastName]]&amp;"."&amp;Table1[[#This Row],[FirstName]],Fencers!C:I,2,FALSE)</f>
        <v>37201</v>
      </c>
      <c r="I492" s="5" t="str">
        <f>VLOOKUP(Table1[[#This Row],[LastName]]&amp;"."&amp;Table1[[#This Row],[FirstName]],Fencers!C:I,7,FALSE)</f>
        <v>Womens</v>
      </c>
      <c r="J492" s="8" t="str">
        <f>VLOOKUP(Table1[[#This Row],[LastName]]&amp;"."&amp;Table1[[#This Row],[FirstName]],Fencers!C:H,5,FALSE)</f>
        <v>ASC</v>
      </c>
      <c r="K492" s="8" t="str">
        <f>VLOOKUP(Table1[[#This Row],[LastName]]&amp;"."&amp;Table1[[#This Row],[FirstName]],Fencers!C:I,6,FALSE)</f>
        <v>AUS</v>
      </c>
      <c r="L492" s="6">
        <f>VLOOKUP(Table1[[#This Row],[LastName]]&amp;"."&amp;Table1[[#This Row],[FirstName]],Fencers!C:H,3,FALSE)</f>
        <v>16</v>
      </c>
      <c r="M492" s="5">
        <v>1</v>
      </c>
      <c r="N492" s="5">
        <f>IF(Table1[[#This Row],[Rank]]="Cancelled",1,IF(Table1[[#This Row],[Rank]]&gt;32,0,IF(M492=0,VLOOKUP(C492,'Ranking Values'!A:C,2,FALSE),VLOOKUP(C492,'Ranking Values'!A:C,3,FALSE))))</f>
        <v>12</v>
      </c>
    </row>
    <row r="493" spans="1:14" x14ac:dyDescent="0.35">
      <c r="A493" s="11" t="s">
        <v>178</v>
      </c>
      <c r="B493" s="11" t="s">
        <v>144</v>
      </c>
      <c r="C493" s="5">
        <v>1</v>
      </c>
      <c r="D493" s="7">
        <v>43030</v>
      </c>
      <c r="E493" s="20" t="s">
        <v>477</v>
      </c>
      <c r="F493" s="11" t="s">
        <v>464</v>
      </c>
      <c r="G493" s="11" t="s">
        <v>314</v>
      </c>
      <c r="H493" s="8">
        <f>VLOOKUP(Table1[[#This Row],[LastName]]&amp;"."&amp;Table1[[#This Row],[FirstName]],Fencers!C:I,2,FALSE)</f>
        <v>36344</v>
      </c>
      <c r="I493" s="5" t="str">
        <f>VLOOKUP(Table1[[#This Row],[LastName]]&amp;"."&amp;Table1[[#This Row],[FirstName]],Fencers!C:I,7,FALSE)</f>
        <v>Mens</v>
      </c>
      <c r="J493" s="8" t="str">
        <f>VLOOKUP(Table1[[#This Row],[LastName]]&amp;"."&amp;Table1[[#This Row],[FirstName]],Fencers!C:H,5,FALSE)</f>
        <v>ASC</v>
      </c>
      <c r="K493" s="8" t="str">
        <f>VLOOKUP(Table1[[#This Row],[LastName]]&amp;"."&amp;Table1[[#This Row],[FirstName]],Fencers!C:I,6,FALSE)</f>
        <v>AUS</v>
      </c>
      <c r="L493" s="6">
        <f>VLOOKUP(Table1[[#This Row],[LastName]]&amp;"."&amp;Table1[[#This Row],[FirstName]],Fencers!C:H,3,FALSE)</f>
        <v>18</v>
      </c>
      <c r="M493" s="5">
        <v>1</v>
      </c>
      <c r="N493" s="5">
        <f>IF(Table1[[#This Row],[Rank]]="Cancelled",1,IF(Table1[[#This Row],[Rank]]&gt;32,0,IF(M493=0,VLOOKUP(C493,'Ranking Values'!A:C,2,FALSE),VLOOKUP(C493,'Ranking Values'!A:C,3,FALSE))))</f>
        <v>12</v>
      </c>
    </row>
    <row r="494" spans="1:14" x14ac:dyDescent="0.35">
      <c r="A494" s="11" t="s">
        <v>100</v>
      </c>
      <c r="B494" s="11" t="s">
        <v>192</v>
      </c>
      <c r="C494" s="5">
        <v>2</v>
      </c>
      <c r="D494" s="7">
        <v>43030</v>
      </c>
      <c r="E494" s="20" t="s">
        <v>477</v>
      </c>
      <c r="F494" s="11" t="s">
        <v>464</v>
      </c>
      <c r="G494" s="11" t="s">
        <v>314</v>
      </c>
      <c r="H494" s="8">
        <f>VLOOKUP(Table1[[#This Row],[LastName]]&amp;"."&amp;Table1[[#This Row],[FirstName]],Fencers!C:I,2,FALSE)</f>
        <v>36770</v>
      </c>
      <c r="I494" s="5" t="str">
        <f>VLOOKUP(Table1[[#This Row],[LastName]]&amp;"."&amp;Table1[[#This Row],[FirstName]],Fencers!C:I,7,FALSE)</f>
        <v>Mens</v>
      </c>
      <c r="J494" s="8" t="str">
        <f>VLOOKUP(Table1[[#This Row],[LastName]]&amp;"."&amp;Table1[[#This Row],[FirstName]],Fencers!C:H,5,FALSE)</f>
        <v>CSFC</v>
      </c>
      <c r="K494" s="8" t="str">
        <f>VLOOKUP(Table1[[#This Row],[LastName]]&amp;"."&amp;Table1[[#This Row],[FirstName]],Fencers!C:I,6,FALSE)</f>
        <v>AUS</v>
      </c>
      <c r="L494" s="6">
        <f>VLOOKUP(Table1[[#This Row],[LastName]]&amp;"."&amp;Table1[[#This Row],[FirstName]],Fencers!C:H,3,FALSE)</f>
        <v>17</v>
      </c>
      <c r="M494" s="5">
        <v>1</v>
      </c>
      <c r="N494" s="5">
        <f>IF(Table1[[#This Row],[Rank]]="Cancelled",1,IF(Table1[[#This Row],[Rank]]&gt;32,0,IF(M494=0,VLOOKUP(C494,'Ranking Values'!A:C,2,FALSE),VLOOKUP(C494,'Ranking Values'!A:C,3,FALSE))))</f>
        <v>11</v>
      </c>
    </row>
    <row r="495" spans="1:14" x14ac:dyDescent="0.35">
      <c r="A495" s="11" t="s">
        <v>237</v>
      </c>
      <c r="B495" s="11" t="s">
        <v>238</v>
      </c>
      <c r="C495" s="5">
        <v>3</v>
      </c>
      <c r="D495" s="7">
        <v>43030</v>
      </c>
      <c r="E495" s="20" t="s">
        <v>477</v>
      </c>
      <c r="F495" s="11" t="s">
        <v>464</v>
      </c>
      <c r="G495" s="11" t="s">
        <v>314</v>
      </c>
      <c r="H495" s="8">
        <f>VLOOKUP(Table1[[#This Row],[LastName]]&amp;"."&amp;Table1[[#This Row],[FirstName]],Fencers!C:I,2,FALSE)</f>
        <v>37853</v>
      </c>
      <c r="I495" s="5" t="str">
        <f>VLOOKUP(Table1[[#This Row],[LastName]]&amp;"."&amp;Table1[[#This Row],[FirstName]],Fencers!C:I,7,FALSE)</f>
        <v>Mens</v>
      </c>
      <c r="J495" s="8" t="str">
        <f>VLOOKUP(Table1[[#This Row],[LastName]]&amp;"."&amp;Table1[[#This Row],[FirstName]],Fencers!C:H,5,FALSE)</f>
        <v>ASC</v>
      </c>
      <c r="K495" s="8" t="str">
        <f>VLOOKUP(Table1[[#This Row],[LastName]]&amp;"."&amp;Table1[[#This Row],[FirstName]],Fencers!C:I,6,FALSE)</f>
        <v>AUS</v>
      </c>
      <c r="L495" s="6">
        <f>VLOOKUP(Table1[[#This Row],[LastName]]&amp;"."&amp;Table1[[#This Row],[FirstName]],Fencers!C:H,3,FALSE)</f>
        <v>14</v>
      </c>
      <c r="M495" s="5">
        <v>1</v>
      </c>
      <c r="N495" s="5">
        <f>IF(Table1[[#This Row],[Rank]]="Cancelled",1,IF(Table1[[#This Row],[Rank]]&gt;32,0,IF(M495=0,VLOOKUP(C495,'Ranking Values'!A:C,2,FALSE),VLOOKUP(C495,'Ranking Values'!A:C,3,FALSE))))</f>
        <v>10</v>
      </c>
    </row>
    <row r="496" spans="1:14" x14ac:dyDescent="0.35">
      <c r="A496" s="11" t="s">
        <v>226</v>
      </c>
      <c r="B496" s="11" t="s">
        <v>227</v>
      </c>
      <c r="C496" s="5">
        <v>3</v>
      </c>
      <c r="D496" s="7">
        <v>43030</v>
      </c>
      <c r="E496" s="20" t="s">
        <v>477</v>
      </c>
      <c r="F496" s="11" t="s">
        <v>464</v>
      </c>
      <c r="G496" s="11" t="s">
        <v>314</v>
      </c>
      <c r="H496" s="8">
        <f>VLOOKUP(Table1[[#This Row],[LastName]]&amp;"."&amp;Table1[[#This Row],[FirstName]],Fencers!C:I,2,FALSE)</f>
        <v>37556</v>
      </c>
      <c r="I496" s="5" t="str">
        <f>VLOOKUP(Table1[[#This Row],[LastName]]&amp;"."&amp;Table1[[#This Row],[FirstName]],Fencers!C:I,7,FALSE)</f>
        <v>Mens</v>
      </c>
      <c r="J496" s="8" t="str">
        <f>VLOOKUP(Table1[[#This Row],[LastName]]&amp;"."&amp;Table1[[#This Row],[FirstName]],Fencers!C:H,5,FALSE)</f>
        <v>ASC</v>
      </c>
      <c r="K496" s="8" t="str">
        <f>VLOOKUP(Table1[[#This Row],[LastName]]&amp;"."&amp;Table1[[#This Row],[FirstName]],Fencers!C:I,6,FALSE)</f>
        <v>AUS</v>
      </c>
      <c r="L496" s="6">
        <f>VLOOKUP(Table1[[#This Row],[LastName]]&amp;"."&amp;Table1[[#This Row],[FirstName]],Fencers!C:H,3,FALSE)</f>
        <v>15</v>
      </c>
      <c r="M496" s="5">
        <v>1</v>
      </c>
      <c r="N496" s="5">
        <f>IF(Table1[[#This Row],[Rank]]="Cancelled",1,IF(Table1[[#This Row],[Rank]]&gt;32,0,IF(M496=0,VLOOKUP(C496,'Ranking Values'!A:C,2,FALSE),VLOOKUP(C496,'Ranking Values'!A:C,3,FALSE))))</f>
        <v>10</v>
      </c>
    </row>
    <row r="497" spans="1:14" x14ac:dyDescent="0.35">
      <c r="A497" s="11" t="s">
        <v>226</v>
      </c>
      <c r="B497" s="11" t="s">
        <v>228</v>
      </c>
      <c r="C497" s="5">
        <v>5</v>
      </c>
      <c r="D497" s="7">
        <v>43030</v>
      </c>
      <c r="E497" s="20" t="s">
        <v>477</v>
      </c>
      <c r="F497" s="11" t="s">
        <v>464</v>
      </c>
      <c r="G497" s="11" t="s">
        <v>314</v>
      </c>
      <c r="H497" s="8">
        <f>VLOOKUP(Table1[[#This Row],[LastName]]&amp;"."&amp;Table1[[#This Row],[FirstName]],Fencers!C:I,2,FALSE)</f>
        <v>37556</v>
      </c>
      <c r="I497" s="5" t="str">
        <f>VLOOKUP(Table1[[#This Row],[LastName]]&amp;"."&amp;Table1[[#This Row],[FirstName]],Fencers!C:I,7,FALSE)</f>
        <v>Mens</v>
      </c>
      <c r="J497" s="8" t="str">
        <f>VLOOKUP(Table1[[#This Row],[LastName]]&amp;"."&amp;Table1[[#This Row],[FirstName]],Fencers!C:H,5,FALSE)</f>
        <v>ASC</v>
      </c>
      <c r="K497" s="8" t="str">
        <f>VLOOKUP(Table1[[#This Row],[LastName]]&amp;"."&amp;Table1[[#This Row],[FirstName]],Fencers!C:I,6,FALSE)</f>
        <v>AUS</v>
      </c>
      <c r="L497" s="6">
        <f>VLOOKUP(Table1[[#This Row],[LastName]]&amp;"."&amp;Table1[[#This Row],[FirstName]],Fencers!C:H,3,FALSE)</f>
        <v>15</v>
      </c>
      <c r="M497" s="5">
        <v>1</v>
      </c>
      <c r="N497" s="5">
        <f>IF(Table1[[#This Row],[Rank]]="Cancelled",1,IF(Table1[[#This Row],[Rank]]&gt;32,0,IF(M497=0,VLOOKUP(C497,'Ranking Values'!A:C,2,FALSE),VLOOKUP(C497,'Ranking Values'!A:C,3,FALSE))))</f>
        <v>8</v>
      </c>
    </row>
    <row r="498" spans="1:14" x14ac:dyDescent="0.35">
      <c r="A498" s="11" t="s">
        <v>245</v>
      </c>
      <c r="B498" s="11" t="s">
        <v>246</v>
      </c>
      <c r="C498" s="5">
        <v>6</v>
      </c>
      <c r="D498" s="7">
        <v>43030</v>
      </c>
      <c r="E498" s="20" t="s">
        <v>477</v>
      </c>
      <c r="F498" s="11" t="s">
        <v>464</v>
      </c>
      <c r="G498" s="11" t="s">
        <v>314</v>
      </c>
      <c r="H498" s="8">
        <f>VLOOKUP(Table1[[#This Row],[LastName]]&amp;"."&amp;Table1[[#This Row],[FirstName]],Fencers!C:I,2,FALSE)</f>
        <v>38052</v>
      </c>
      <c r="I498" s="5" t="str">
        <f>VLOOKUP(Table1[[#This Row],[LastName]]&amp;"."&amp;Table1[[#This Row],[FirstName]],Fencers!C:I,7,FALSE)</f>
        <v>Mens</v>
      </c>
      <c r="J498" s="8" t="str">
        <f>VLOOKUP(Table1[[#This Row],[LastName]]&amp;"."&amp;Table1[[#This Row],[FirstName]],Fencers!C:H,5,FALSE)</f>
        <v>AHFC</v>
      </c>
      <c r="K498" s="8" t="str">
        <f>VLOOKUP(Table1[[#This Row],[LastName]]&amp;"."&amp;Table1[[#This Row],[FirstName]],Fencers!C:I,6,FALSE)</f>
        <v>AUS</v>
      </c>
      <c r="L498" s="6">
        <f>VLOOKUP(Table1[[#This Row],[LastName]]&amp;"."&amp;Table1[[#This Row],[FirstName]],Fencers!C:H,3,FALSE)</f>
        <v>13</v>
      </c>
      <c r="M498" s="5">
        <v>1</v>
      </c>
      <c r="N498" s="5">
        <f>IF(Table1[[#This Row],[Rank]]="Cancelled",1,IF(Table1[[#This Row],[Rank]]&gt;32,0,IF(M498=0,VLOOKUP(C498,'Ranking Values'!A:C,2,FALSE),VLOOKUP(C498,'Ranking Values'!A:C,3,FALSE))))</f>
        <v>7</v>
      </c>
    </row>
    <row r="499" spans="1:14" x14ac:dyDescent="0.35">
      <c r="A499" s="11" t="s">
        <v>209</v>
      </c>
      <c r="B499" s="11" t="s">
        <v>210</v>
      </c>
      <c r="C499" s="5">
        <v>1</v>
      </c>
      <c r="D499" s="7">
        <v>43030</v>
      </c>
      <c r="E499" s="20" t="s">
        <v>477</v>
      </c>
      <c r="F499" s="11" t="s">
        <v>464</v>
      </c>
      <c r="G499" s="11" t="s">
        <v>314</v>
      </c>
      <c r="H499" s="8">
        <f>VLOOKUP(Table1[[#This Row],[LastName]]&amp;"."&amp;Table1[[#This Row],[FirstName]],Fencers!C:I,2,FALSE)</f>
        <v>37201</v>
      </c>
      <c r="I499" s="5" t="str">
        <f>VLOOKUP(Table1[[#This Row],[LastName]]&amp;"."&amp;Table1[[#This Row],[FirstName]],Fencers!C:I,7,FALSE)</f>
        <v>Womens</v>
      </c>
      <c r="J499" s="8" t="str">
        <f>VLOOKUP(Table1[[#This Row],[LastName]]&amp;"."&amp;Table1[[#This Row],[FirstName]],Fencers!C:H,5,FALSE)</f>
        <v>ASC</v>
      </c>
      <c r="K499" s="8" t="str">
        <f>VLOOKUP(Table1[[#This Row],[LastName]]&amp;"."&amp;Table1[[#This Row],[FirstName]],Fencers!C:I,6,FALSE)</f>
        <v>AUS</v>
      </c>
      <c r="L499" s="6">
        <f>VLOOKUP(Table1[[#This Row],[LastName]]&amp;"."&amp;Table1[[#This Row],[FirstName]],Fencers!C:H,3,FALSE)</f>
        <v>16</v>
      </c>
      <c r="M499" s="5">
        <v>1</v>
      </c>
      <c r="N499" s="5">
        <f>IF(Table1[[#This Row],[Rank]]="Cancelled",1,IF(Table1[[#This Row],[Rank]]&gt;32,0,IF(M499=0,VLOOKUP(C499,'Ranking Values'!A:C,2,FALSE),VLOOKUP(C499,'Ranking Values'!A:C,3,FALSE))))</f>
        <v>12</v>
      </c>
    </row>
    <row r="500" spans="1:14" x14ac:dyDescent="0.35">
      <c r="A500" s="11" t="s">
        <v>226</v>
      </c>
      <c r="B500" s="11" t="s">
        <v>228</v>
      </c>
      <c r="C500" s="5">
        <v>1</v>
      </c>
      <c r="D500" s="7">
        <v>43044</v>
      </c>
      <c r="E500" s="20" t="s">
        <v>477</v>
      </c>
      <c r="F500" s="11" t="s">
        <v>463</v>
      </c>
      <c r="G500" s="11" t="s">
        <v>19</v>
      </c>
      <c r="H500" s="8">
        <f>VLOOKUP(Table1[[#This Row],[LastName]]&amp;"."&amp;Table1[[#This Row],[FirstName]],Fencers!C:I,2,FALSE)</f>
        <v>37556</v>
      </c>
      <c r="I500" s="5" t="str">
        <f>VLOOKUP(Table1[[#This Row],[LastName]]&amp;"."&amp;Table1[[#This Row],[FirstName]],Fencers!C:I,7,FALSE)</f>
        <v>Mens</v>
      </c>
      <c r="J500" s="8" t="str">
        <f>VLOOKUP(Table1[[#This Row],[LastName]]&amp;"."&amp;Table1[[#This Row],[FirstName]],Fencers!C:H,5,FALSE)</f>
        <v>ASC</v>
      </c>
      <c r="K500" s="8" t="str">
        <f>VLOOKUP(Table1[[#This Row],[LastName]]&amp;"."&amp;Table1[[#This Row],[FirstName]],Fencers!C:I,6,FALSE)</f>
        <v>AUS</v>
      </c>
      <c r="L500" s="6">
        <f>VLOOKUP(Table1[[#This Row],[LastName]]&amp;"."&amp;Table1[[#This Row],[FirstName]],Fencers!C:H,3,FALSE)</f>
        <v>15</v>
      </c>
      <c r="M500" s="5">
        <v>1</v>
      </c>
      <c r="N500" s="5">
        <f>IF(Table1[[#This Row],[Rank]]="Cancelled",1,IF(Table1[[#This Row],[Rank]]&gt;32,0,IF(M500=0,VLOOKUP(C500,'Ranking Values'!A:C,2,FALSE),VLOOKUP(C500,'Ranking Values'!A:C,3,FALSE))))</f>
        <v>12</v>
      </c>
    </row>
    <row r="501" spans="1:14" x14ac:dyDescent="0.35">
      <c r="A501" s="11" t="s">
        <v>36</v>
      </c>
      <c r="B501" s="11" t="s">
        <v>313</v>
      </c>
      <c r="C501" s="5">
        <v>2</v>
      </c>
      <c r="D501" s="7">
        <v>43044</v>
      </c>
      <c r="E501" s="20" t="s">
        <v>477</v>
      </c>
      <c r="F501" s="11" t="s">
        <v>463</v>
      </c>
      <c r="G501" s="11" t="s">
        <v>19</v>
      </c>
      <c r="H501" s="8">
        <f>VLOOKUP(Table1[[#This Row],[LastName]]&amp;"."&amp;Table1[[#This Row],[FirstName]],Fencers!C:I,2,FALSE)</f>
        <v>34512</v>
      </c>
      <c r="I501" s="5" t="str">
        <f>VLOOKUP(Table1[[#This Row],[LastName]]&amp;"."&amp;Table1[[#This Row],[FirstName]],Fencers!C:I,7,FALSE)</f>
        <v>Mens</v>
      </c>
      <c r="J501" s="8" t="str">
        <f>VLOOKUP(Table1[[#This Row],[LastName]]&amp;"."&amp;Table1[[#This Row],[FirstName]],Fencers!C:H,5,FALSE)</f>
        <v>IND</v>
      </c>
      <c r="K501" s="8" t="str">
        <f>VLOOKUP(Table1[[#This Row],[LastName]]&amp;"."&amp;Table1[[#This Row],[FirstName]],Fencers!C:I,6,FALSE)</f>
        <v>HKG</v>
      </c>
      <c r="L501" s="6">
        <f>VLOOKUP(Table1[[#This Row],[LastName]]&amp;"."&amp;Table1[[#This Row],[FirstName]],Fencers!C:H,3,FALSE)</f>
        <v>23</v>
      </c>
      <c r="M501" s="5">
        <v>1</v>
      </c>
      <c r="N501" s="5">
        <f>IF(Table1[[#This Row],[Rank]]="Cancelled",1,IF(Table1[[#This Row],[Rank]]&gt;32,0,IF(M501=0,VLOOKUP(C501,'Ranking Values'!A:C,2,FALSE),VLOOKUP(C501,'Ranking Values'!A:C,3,FALSE))))</f>
        <v>11</v>
      </c>
    </row>
    <row r="502" spans="1:14" x14ac:dyDescent="0.35">
      <c r="A502" s="11" t="s">
        <v>214</v>
      </c>
      <c r="B502" s="11" t="s">
        <v>153</v>
      </c>
      <c r="C502" s="5">
        <v>3</v>
      </c>
      <c r="D502" s="7">
        <v>43044</v>
      </c>
      <c r="E502" s="20" t="s">
        <v>477</v>
      </c>
      <c r="F502" s="11" t="s">
        <v>463</v>
      </c>
      <c r="G502" s="11" t="s">
        <v>19</v>
      </c>
      <c r="H502" s="8">
        <f>VLOOKUP(Table1[[#This Row],[LastName]]&amp;"."&amp;Table1[[#This Row],[FirstName]],Fencers!C:I,2,FALSE)</f>
        <v>37332</v>
      </c>
      <c r="I502" s="5" t="str">
        <f>VLOOKUP(Table1[[#This Row],[LastName]]&amp;"."&amp;Table1[[#This Row],[FirstName]],Fencers!C:I,7,FALSE)</f>
        <v>Mens</v>
      </c>
      <c r="J502" s="8" t="str">
        <f>VLOOKUP(Table1[[#This Row],[LastName]]&amp;"."&amp;Table1[[#This Row],[FirstName]],Fencers!C:H,5,FALSE)</f>
        <v>AHFC</v>
      </c>
      <c r="K502" s="8" t="str">
        <f>VLOOKUP(Table1[[#This Row],[LastName]]&amp;"."&amp;Table1[[#This Row],[FirstName]],Fencers!C:I,6,FALSE)</f>
        <v>AUS</v>
      </c>
      <c r="L502" s="6">
        <f>VLOOKUP(Table1[[#This Row],[LastName]]&amp;"."&amp;Table1[[#This Row],[FirstName]],Fencers!C:H,3,FALSE)</f>
        <v>15</v>
      </c>
      <c r="M502" s="5">
        <v>1</v>
      </c>
      <c r="N502" s="5">
        <f>IF(Table1[[#This Row],[Rank]]="Cancelled",1,IF(Table1[[#This Row],[Rank]]&gt;32,0,IF(M502=0,VLOOKUP(C502,'Ranking Values'!A:C,2,FALSE),VLOOKUP(C502,'Ranking Values'!A:C,3,FALSE))))</f>
        <v>10</v>
      </c>
    </row>
    <row r="503" spans="1:14" x14ac:dyDescent="0.35">
      <c r="A503" s="11" t="s">
        <v>226</v>
      </c>
      <c r="B503" s="11" t="s">
        <v>227</v>
      </c>
      <c r="C503" s="5">
        <v>3</v>
      </c>
      <c r="D503" s="7">
        <v>43044</v>
      </c>
      <c r="E503" s="20" t="s">
        <v>477</v>
      </c>
      <c r="F503" s="11" t="s">
        <v>463</v>
      </c>
      <c r="G503" s="11" t="s">
        <v>19</v>
      </c>
      <c r="H503" s="8">
        <f>VLOOKUP(Table1[[#This Row],[LastName]]&amp;"."&amp;Table1[[#This Row],[FirstName]],Fencers!C:I,2,FALSE)</f>
        <v>37556</v>
      </c>
      <c r="I503" s="5" t="str">
        <f>VLOOKUP(Table1[[#This Row],[LastName]]&amp;"."&amp;Table1[[#This Row],[FirstName]],Fencers!C:I,7,FALSE)</f>
        <v>Mens</v>
      </c>
      <c r="J503" s="8" t="str">
        <f>VLOOKUP(Table1[[#This Row],[LastName]]&amp;"."&amp;Table1[[#This Row],[FirstName]],Fencers!C:H,5,FALSE)</f>
        <v>ASC</v>
      </c>
      <c r="K503" s="8" t="str">
        <f>VLOOKUP(Table1[[#This Row],[LastName]]&amp;"."&amp;Table1[[#This Row],[FirstName]],Fencers!C:I,6,FALSE)</f>
        <v>AUS</v>
      </c>
      <c r="L503" s="6">
        <f>VLOOKUP(Table1[[#This Row],[LastName]]&amp;"."&amp;Table1[[#This Row],[FirstName]],Fencers!C:H,3,FALSE)</f>
        <v>15</v>
      </c>
      <c r="M503" s="5">
        <v>1</v>
      </c>
      <c r="N503" s="5">
        <f>IF(Table1[[#This Row],[Rank]]="Cancelled",1,IF(Table1[[#This Row],[Rank]]&gt;32,0,IF(M503=0,VLOOKUP(C503,'Ranking Values'!A:C,2,FALSE),VLOOKUP(C503,'Ranking Values'!A:C,3,FALSE))))</f>
        <v>10</v>
      </c>
    </row>
    <row r="504" spans="1:14" x14ac:dyDescent="0.35">
      <c r="A504" s="11" t="s">
        <v>77</v>
      </c>
      <c r="B504" s="11" t="s">
        <v>78</v>
      </c>
      <c r="C504" s="5">
        <v>5</v>
      </c>
      <c r="D504" s="7">
        <v>43044</v>
      </c>
      <c r="E504" s="20" t="s">
        <v>477</v>
      </c>
      <c r="F504" s="11" t="s">
        <v>463</v>
      </c>
      <c r="G504" s="11" t="s">
        <v>19</v>
      </c>
      <c r="H504" s="8">
        <f>VLOOKUP(Table1[[#This Row],[LastName]]&amp;"."&amp;Table1[[#This Row],[FirstName]],Fencers!C:I,2,FALSE)</f>
        <v>25155</v>
      </c>
      <c r="I504" s="5" t="str">
        <f>VLOOKUP(Table1[[#This Row],[LastName]]&amp;"."&amp;Table1[[#This Row],[FirstName]],Fencers!C:I,7,FALSE)</f>
        <v>Mens</v>
      </c>
      <c r="J504" s="8" t="str">
        <f>VLOOKUP(Table1[[#This Row],[LastName]]&amp;"."&amp;Table1[[#This Row],[FirstName]],Fencers!C:H,5,FALSE)</f>
        <v>ASC</v>
      </c>
      <c r="K504" s="8" t="str">
        <f>VLOOKUP(Table1[[#This Row],[LastName]]&amp;"."&amp;Table1[[#This Row],[FirstName]],Fencers!C:I,6,FALSE)</f>
        <v>AUS</v>
      </c>
      <c r="L504" s="6">
        <f>VLOOKUP(Table1[[#This Row],[LastName]]&amp;"."&amp;Table1[[#This Row],[FirstName]],Fencers!C:H,3,FALSE)</f>
        <v>49</v>
      </c>
      <c r="M504" s="5">
        <v>1</v>
      </c>
      <c r="N504" s="5">
        <f>IF(Table1[[#This Row],[Rank]]="Cancelled",1,IF(Table1[[#This Row],[Rank]]&gt;32,0,IF(M504=0,VLOOKUP(C504,'Ranking Values'!A:C,2,FALSE),VLOOKUP(C504,'Ranking Values'!A:C,3,FALSE))))</f>
        <v>8</v>
      </c>
    </row>
    <row r="505" spans="1:14" x14ac:dyDescent="0.35">
      <c r="A505" s="11" t="s">
        <v>215</v>
      </c>
      <c r="B505" s="11" t="s">
        <v>15</v>
      </c>
      <c r="C505" s="5">
        <v>6</v>
      </c>
      <c r="D505" s="7">
        <v>43044</v>
      </c>
      <c r="E505" s="20" t="s">
        <v>477</v>
      </c>
      <c r="F505" s="11" t="s">
        <v>463</v>
      </c>
      <c r="G505" s="11" t="s">
        <v>19</v>
      </c>
      <c r="H505" s="8">
        <f>VLOOKUP(Table1[[#This Row],[LastName]]&amp;"."&amp;Table1[[#This Row],[FirstName]],Fencers!C:I,2,FALSE)</f>
        <v>37348</v>
      </c>
      <c r="I505" s="5" t="str">
        <f>VLOOKUP(Table1[[#This Row],[LastName]]&amp;"."&amp;Table1[[#This Row],[FirstName]],Fencers!C:I,7,FALSE)</f>
        <v>Mens</v>
      </c>
      <c r="J505" s="8" t="str">
        <f>VLOOKUP(Table1[[#This Row],[LastName]]&amp;"."&amp;Table1[[#This Row],[FirstName]],Fencers!C:H,5,FALSE)</f>
        <v>ASC</v>
      </c>
      <c r="K505" s="8" t="str">
        <f>VLOOKUP(Table1[[#This Row],[LastName]]&amp;"."&amp;Table1[[#This Row],[FirstName]],Fencers!C:I,6,FALSE)</f>
        <v>AUS</v>
      </c>
      <c r="L505" s="6">
        <f>VLOOKUP(Table1[[#This Row],[LastName]]&amp;"."&amp;Table1[[#This Row],[FirstName]],Fencers!C:H,3,FALSE)</f>
        <v>15</v>
      </c>
      <c r="M505" s="5">
        <v>1</v>
      </c>
      <c r="N505" s="5">
        <f>IF(Table1[[#This Row],[Rank]]="Cancelled",1,IF(Table1[[#This Row],[Rank]]&gt;32,0,IF(M505=0,VLOOKUP(C505,'Ranking Values'!A:C,2,FALSE),VLOOKUP(C505,'Ranking Values'!A:C,3,FALSE))))</f>
        <v>7</v>
      </c>
    </row>
    <row r="506" spans="1:14" x14ac:dyDescent="0.35">
      <c r="A506" s="11" t="s">
        <v>204</v>
      </c>
      <c r="B506" s="11" t="s">
        <v>205</v>
      </c>
      <c r="C506" s="5">
        <v>7</v>
      </c>
      <c r="D506" s="7">
        <v>43044</v>
      </c>
      <c r="E506" s="20" t="s">
        <v>477</v>
      </c>
      <c r="F506" s="11" t="s">
        <v>463</v>
      </c>
      <c r="G506" s="11" t="s">
        <v>19</v>
      </c>
      <c r="H506" s="8">
        <f>VLOOKUP(Table1[[#This Row],[LastName]]&amp;"."&amp;Table1[[#This Row],[FirstName]],Fencers!C:I,2,FALSE)</f>
        <v>37105</v>
      </c>
      <c r="I506" s="5" t="str">
        <f>VLOOKUP(Table1[[#This Row],[LastName]]&amp;"."&amp;Table1[[#This Row],[FirstName]],Fencers!C:I,7,FALSE)</f>
        <v>Mens</v>
      </c>
      <c r="J506" s="8" t="str">
        <f>VLOOKUP(Table1[[#This Row],[LastName]]&amp;"."&amp;Table1[[#This Row],[FirstName]],Fencers!C:H,5,FALSE)</f>
        <v>ASC</v>
      </c>
      <c r="K506" s="8" t="str">
        <f>VLOOKUP(Table1[[#This Row],[LastName]]&amp;"."&amp;Table1[[#This Row],[FirstName]],Fencers!C:I,6,FALSE)</f>
        <v>AUS</v>
      </c>
      <c r="L506" s="6">
        <f>VLOOKUP(Table1[[#This Row],[LastName]]&amp;"."&amp;Table1[[#This Row],[FirstName]],Fencers!C:H,3,FALSE)</f>
        <v>16</v>
      </c>
      <c r="M506" s="5">
        <v>1</v>
      </c>
      <c r="N506" s="5">
        <f>IF(Table1[[#This Row],[Rank]]="Cancelled",1,IF(Table1[[#This Row],[Rank]]&gt;32,0,IF(M506=0,VLOOKUP(C506,'Ranking Values'!A:C,2,FALSE),VLOOKUP(C506,'Ranking Values'!A:C,3,FALSE))))</f>
        <v>6</v>
      </c>
    </row>
    <row r="507" spans="1:14" x14ac:dyDescent="0.35">
      <c r="A507" s="11" t="s">
        <v>77</v>
      </c>
      <c r="B507" s="11" t="s">
        <v>213</v>
      </c>
      <c r="C507" s="5">
        <v>1</v>
      </c>
      <c r="D507" s="7">
        <v>43044</v>
      </c>
      <c r="E507" s="20" t="s">
        <v>477</v>
      </c>
      <c r="F507" s="11" t="s">
        <v>463</v>
      </c>
      <c r="G507" s="11" t="s">
        <v>19</v>
      </c>
      <c r="H507" s="8">
        <f>VLOOKUP(Table1[[#This Row],[LastName]]&amp;"."&amp;Table1[[#This Row],[FirstName]],Fencers!C:I,2,FALSE)</f>
        <v>37326</v>
      </c>
      <c r="I507" s="5" t="str">
        <f>VLOOKUP(Table1[[#This Row],[LastName]]&amp;"."&amp;Table1[[#This Row],[FirstName]],Fencers!C:I,7,FALSE)</f>
        <v>Womens</v>
      </c>
      <c r="J507" s="8" t="str">
        <f>VLOOKUP(Table1[[#This Row],[LastName]]&amp;"."&amp;Table1[[#This Row],[FirstName]],Fencers!C:H,5,FALSE)</f>
        <v>ASC</v>
      </c>
      <c r="K507" s="8" t="str">
        <f>VLOOKUP(Table1[[#This Row],[LastName]]&amp;"."&amp;Table1[[#This Row],[FirstName]],Fencers!C:I,6,FALSE)</f>
        <v>AUS</v>
      </c>
      <c r="L507" s="6">
        <f>VLOOKUP(Table1[[#This Row],[LastName]]&amp;"."&amp;Table1[[#This Row],[FirstName]],Fencers!C:H,3,FALSE)</f>
        <v>15</v>
      </c>
      <c r="M507" s="5">
        <v>1</v>
      </c>
      <c r="N507" s="5">
        <f>IF(Table1[[#This Row],[Rank]]="Cancelled",1,IF(Table1[[#This Row],[Rank]]&gt;32,0,IF(M507=0,VLOOKUP(C507,'Ranking Values'!A:C,2,FALSE),VLOOKUP(C507,'Ranking Values'!A:C,3,FALSE))))</f>
        <v>12</v>
      </c>
    </row>
    <row r="508" spans="1:14" x14ac:dyDescent="0.35">
      <c r="A508" s="11" t="s">
        <v>403</v>
      </c>
      <c r="B508" s="11" t="s">
        <v>404</v>
      </c>
      <c r="C508" s="5">
        <v>2</v>
      </c>
      <c r="D508" s="7">
        <v>43044</v>
      </c>
      <c r="E508" s="20" t="s">
        <v>477</v>
      </c>
      <c r="F508" s="11" t="s">
        <v>463</v>
      </c>
      <c r="G508" s="11" t="s">
        <v>19</v>
      </c>
      <c r="H508" s="8">
        <f>VLOOKUP(Table1[[#This Row],[LastName]]&amp;"."&amp;Table1[[#This Row],[FirstName]],Fencers!C:I,2,FALSE)</f>
        <v>26742</v>
      </c>
      <c r="I508" s="5" t="str">
        <f>VLOOKUP(Table1[[#This Row],[LastName]]&amp;"."&amp;Table1[[#This Row],[FirstName]],Fencers!C:I,7,FALSE)</f>
        <v>Womens</v>
      </c>
      <c r="J508" s="8" t="str">
        <f>VLOOKUP(Table1[[#This Row],[LastName]]&amp;"."&amp;Table1[[#This Row],[FirstName]],Fencers!C:H,5,FALSE)</f>
        <v>ASC</v>
      </c>
      <c r="K508" s="8" t="str">
        <f>VLOOKUP(Table1[[#This Row],[LastName]]&amp;"."&amp;Table1[[#This Row],[FirstName]],Fencers!C:I,6,FALSE)</f>
        <v>AUS</v>
      </c>
      <c r="L508" s="6">
        <f>VLOOKUP(Table1[[#This Row],[LastName]]&amp;"."&amp;Table1[[#This Row],[FirstName]],Fencers!C:H,3,FALSE)</f>
        <v>44</v>
      </c>
      <c r="M508" s="5">
        <v>1</v>
      </c>
      <c r="N508" s="5">
        <f>IF(Table1[[#This Row],[Rank]]="Cancelled",1,IF(Table1[[#This Row],[Rank]]&gt;32,0,IF(M508=0,VLOOKUP(C508,'Ranking Values'!A:C,2,FALSE),VLOOKUP(C508,'Ranking Values'!A:C,3,FALSE))))</f>
        <v>11</v>
      </c>
    </row>
    <row r="509" spans="1:14" x14ac:dyDescent="0.35">
      <c r="A509" s="11" t="s">
        <v>50</v>
      </c>
      <c r="B509" s="11" t="s">
        <v>51</v>
      </c>
      <c r="C509" s="5">
        <v>3</v>
      </c>
      <c r="D509" s="7">
        <v>43044</v>
      </c>
      <c r="E509" s="20" t="s">
        <v>477</v>
      </c>
      <c r="F509" s="11" t="s">
        <v>463</v>
      </c>
      <c r="G509" s="11" t="s">
        <v>19</v>
      </c>
      <c r="H509" s="8">
        <f>VLOOKUP(Table1[[#This Row],[LastName]]&amp;"."&amp;Table1[[#This Row],[FirstName]],Fencers!C:I,2,FALSE)</f>
        <v>21317</v>
      </c>
      <c r="I509" s="5" t="str">
        <f>VLOOKUP(Table1[[#This Row],[LastName]]&amp;"."&amp;Table1[[#This Row],[FirstName]],Fencers!C:I,7,FALSE)</f>
        <v>Womens</v>
      </c>
      <c r="J509" s="8" t="str">
        <f>VLOOKUP(Table1[[#This Row],[LastName]]&amp;"."&amp;Table1[[#This Row],[FirstName]],Fencers!C:H,5,FALSE)</f>
        <v>ASC</v>
      </c>
      <c r="K509" s="8" t="str">
        <f>VLOOKUP(Table1[[#This Row],[LastName]]&amp;"."&amp;Table1[[#This Row],[FirstName]],Fencers!C:I,6,FALSE)</f>
        <v>AUS</v>
      </c>
      <c r="L509" s="6">
        <f>VLOOKUP(Table1[[#This Row],[LastName]]&amp;"."&amp;Table1[[#This Row],[FirstName]],Fencers!C:H,3,FALSE)</f>
        <v>59</v>
      </c>
      <c r="M509" s="5">
        <v>1</v>
      </c>
      <c r="N509" s="5">
        <f>IF(Table1[[#This Row],[Rank]]="Cancelled",1,IF(Table1[[#This Row],[Rank]]&gt;32,0,IF(M509=0,VLOOKUP(C509,'Ranking Values'!A:C,2,FALSE),VLOOKUP(C509,'Ranking Values'!A:C,3,FALSE))))</f>
        <v>10</v>
      </c>
    </row>
    <row r="510" spans="1:14" x14ac:dyDescent="0.35">
      <c r="A510" s="11" t="s">
        <v>48</v>
      </c>
      <c r="B510" s="11" t="s">
        <v>94</v>
      </c>
      <c r="C510" s="5">
        <v>3</v>
      </c>
      <c r="D510" s="7">
        <v>43044</v>
      </c>
      <c r="E510" s="20" t="s">
        <v>477</v>
      </c>
      <c r="F510" s="11" t="s">
        <v>463</v>
      </c>
      <c r="G510" s="11" t="s">
        <v>19</v>
      </c>
      <c r="H510" s="8">
        <f>VLOOKUP(Table1[[#This Row],[LastName]]&amp;"."&amp;Table1[[#This Row],[FirstName]],Fencers!C:I,2,FALSE)</f>
        <v>26350</v>
      </c>
      <c r="I510" s="5" t="str">
        <f>VLOOKUP(Table1[[#This Row],[LastName]]&amp;"."&amp;Table1[[#This Row],[FirstName]],Fencers!C:I,7,FALSE)</f>
        <v>Womens</v>
      </c>
      <c r="J510" s="8" t="str">
        <f>VLOOKUP(Table1[[#This Row],[LastName]]&amp;"."&amp;Table1[[#This Row],[FirstName]],Fencers!C:H,5,FALSE)</f>
        <v>AHFC</v>
      </c>
      <c r="K510" s="8" t="str">
        <f>VLOOKUP(Table1[[#This Row],[LastName]]&amp;"."&amp;Table1[[#This Row],[FirstName]],Fencers!C:I,6,FALSE)</f>
        <v>AUS</v>
      </c>
      <c r="L510" s="6">
        <f>VLOOKUP(Table1[[#This Row],[LastName]]&amp;"."&amp;Table1[[#This Row],[FirstName]],Fencers!C:H,3,FALSE)</f>
        <v>45</v>
      </c>
      <c r="M510" s="5">
        <v>1</v>
      </c>
      <c r="N510" s="5">
        <f>IF(Table1[[#This Row],[Rank]]="Cancelled",1,IF(Table1[[#This Row],[Rank]]&gt;32,0,IF(M510=0,VLOOKUP(C510,'Ranking Values'!A:C,2,FALSE),VLOOKUP(C510,'Ranking Values'!A:C,3,FALSE))))</f>
        <v>10</v>
      </c>
    </row>
    <row r="511" spans="1:14" x14ac:dyDescent="0.35">
      <c r="A511" s="11" t="s">
        <v>405</v>
      </c>
      <c r="B511" s="11" t="s">
        <v>406</v>
      </c>
      <c r="C511" s="5">
        <v>5</v>
      </c>
      <c r="D511" s="7">
        <v>43044</v>
      </c>
      <c r="E511" s="20" t="s">
        <v>477</v>
      </c>
      <c r="F511" s="11" t="s">
        <v>463</v>
      </c>
      <c r="G511" s="11" t="s">
        <v>19</v>
      </c>
      <c r="H511" s="8">
        <f>VLOOKUP(Table1[[#This Row],[LastName]]&amp;"."&amp;Table1[[#This Row],[FirstName]],Fencers!C:I,2,FALSE)</f>
        <v>37914</v>
      </c>
      <c r="I511" s="5" t="str">
        <f>VLOOKUP(Table1[[#This Row],[LastName]]&amp;"."&amp;Table1[[#This Row],[FirstName]],Fencers!C:I,7,FALSE)</f>
        <v>Womens</v>
      </c>
      <c r="J511" s="8" t="str">
        <f>VLOOKUP(Table1[[#This Row],[LastName]]&amp;"."&amp;Table1[[#This Row],[FirstName]],Fencers!C:H,5,FALSE)</f>
        <v>ASC</v>
      </c>
      <c r="K511" s="8" t="str">
        <f>VLOOKUP(Table1[[#This Row],[LastName]]&amp;"."&amp;Table1[[#This Row],[FirstName]],Fencers!C:I,6,FALSE)</f>
        <v>AUS</v>
      </c>
      <c r="L511" s="6">
        <f>VLOOKUP(Table1[[#This Row],[LastName]]&amp;"."&amp;Table1[[#This Row],[FirstName]],Fencers!C:H,3,FALSE)</f>
        <v>14</v>
      </c>
      <c r="M511" s="5">
        <v>1</v>
      </c>
      <c r="N511" s="5">
        <f>IF(Table1[[#This Row],[Rank]]="Cancelled",1,IF(Table1[[#This Row],[Rank]]&gt;32,0,IF(M511=0,VLOOKUP(C511,'Ranking Values'!A:C,2,FALSE),VLOOKUP(C511,'Ranking Values'!A:C,3,FALSE))))</f>
        <v>8</v>
      </c>
    </row>
    <row r="512" spans="1:14" x14ac:dyDescent="0.35">
      <c r="A512" s="11" t="s">
        <v>123</v>
      </c>
      <c r="B512" s="11" t="s">
        <v>124</v>
      </c>
      <c r="C512" s="5">
        <v>6</v>
      </c>
      <c r="D512" s="7">
        <v>43044</v>
      </c>
      <c r="E512" s="20" t="s">
        <v>477</v>
      </c>
      <c r="F512" s="11" t="s">
        <v>463</v>
      </c>
      <c r="G512" s="11" t="s">
        <v>19</v>
      </c>
      <c r="H512" s="8">
        <f>VLOOKUP(Table1[[#This Row],[LastName]]&amp;"."&amp;Table1[[#This Row],[FirstName]],Fencers!C:I,2,FALSE)</f>
        <v>30658</v>
      </c>
      <c r="I512" s="5" t="str">
        <f>VLOOKUP(Table1[[#This Row],[LastName]]&amp;"."&amp;Table1[[#This Row],[FirstName]],Fencers!C:I,7,FALSE)</f>
        <v>Womens</v>
      </c>
      <c r="J512" s="8" t="str">
        <f>VLOOKUP(Table1[[#This Row],[LastName]]&amp;"."&amp;Table1[[#This Row],[FirstName]],Fencers!C:H,5,FALSE)</f>
        <v>AHFC</v>
      </c>
      <c r="K512" s="8" t="str">
        <f>VLOOKUP(Table1[[#This Row],[LastName]]&amp;"."&amp;Table1[[#This Row],[FirstName]],Fencers!C:I,6,FALSE)</f>
        <v>AUS</v>
      </c>
      <c r="L512" s="6">
        <f>VLOOKUP(Table1[[#This Row],[LastName]]&amp;"."&amp;Table1[[#This Row],[FirstName]],Fencers!C:H,3,FALSE)</f>
        <v>34</v>
      </c>
      <c r="M512" s="5">
        <v>1</v>
      </c>
      <c r="N512" s="5">
        <f>IF(Table1[[#This Row],[Rank]]="Cancelled",1,IF(Table1[[#This Row],[Rank]]&gt;32,0,IF(M512=0,VLOOKUP(C512,'Ranking Values'!A:C,2,FALSE),VLOOKUP(C512,'Ranking Values'!A:C,3,FALSE))))</f>
        <v>7</v>
      </c>
    </row>
    <row r="513" spans="1:14" x14ac:dyDescent="0.35">
      <c r="A513" s="11" t="s">
        <v>407</v>
      </c>
      <c r="B513" s="11" t="s">
        <v>408</v>
      </c>
      <c r="C513" s="5">
        <v>7</v>
      </c>
      <c r="D513" s="7">
        <v>43044</v>
      </c>
      <c r="E513" s="20" t="s">
        <v>477</v>
      </c>
      <c r="F513" s="11" t="s">
        <v>463</v>
      </c>
      <c r="G513" s="11" t="s">
        <v>19</v>
      </c>
      <c r="H513" s="8">
        <f>VLOOKUP(Table1[[#This Row],[LastName]]&amp;"."&amp;Table1[[#This Row],[FirstName]],Fencers!C:I,2,FALSE)</f>
        <v>34845</v>
      </c>
      <c r="I513" s="5" t="str">
        <f>VLOOKUP(Table1[[#This Row],[LastName]]&amp;"."&amp;Table1[[#This Row],[FirstName]],Fencers!C:I,7,FALSE)</f>
        <v>Womens</v>
      </c>
      <c r="J513" s="8" t="str">
        <f>VLOOKUP(Table1[[#This Row],[LastName]]&amp;"."&amp;Table1[[#This Row],[FirstName]],Fencers!C:H,5,FALSE)</f>
        <v>ASC</v>
      </c>
      <c r="K513" s="8" t="str">
        <f>VLOOKUP(Table1[[#This Row],[LastName]]&amp;"."&amp;Table1[[#This Row],[FirstName]],Fencers!C:I,6,FALSE)</f>
        <v>AUS</v>
      </c>
      <c r="L513" s="6">
        <f>VLOOKUP(Table1[[#This Row],[LastName]]&amp;"."&amp;Table1[[#This Row],[FirstName]],Fencers!C:H,3,FALSE)</f>
        <v>22</v>
      </c>
      <c r="M513" s="5">
        <v>1</v>
      </c>
      <c r="N513" s="5">
        <f>IF(Table1[[#This Row],[Rank]]="Cancelled",1,IF(Table1[[#This Row],[Rank]]&gt;32,0,IF(M513=0,VLOOKUP(C513,'Ranking Values'!A:C,2,FALSE),VLOOKUP(C513,'Ranking Values'!A:C,3,FALSE))))</f>
        <v>6</v>
      </c>
    </row>
    <row r="514" spans="1:14" x14ac:dyDescent="0.35">
      <c r="A514" s="11" t="s">
        <v>409</v>
      </c>
      <c r="B514" s="11" t="s">
        <v>410</v>
      </c>
      <c r="C514" s="5">
        <v>8</v>
      </c>
      <c r="D514" s="7">
        <v>43044</v>
      </c>
      <c r="E514" s="20" t="s">
        <v>477</v>
      </c>
      <c r="F514" s="11" t="s">
        <v>463</v>
      </c>
      <c r="G514" s="11" t="s">
        <v>19</v>
      </c>
      <c r="H514" s="8">
        <f>VLOOKUP(Table1[[#This Row],[LastName]]&amp;"."&amp;Table1[[#This Row],[FirstName]],Fencers!C:I,2,FALSE)</f>
        <v>0</v>
      </c>
      <c r="I514" s="5" t="str">
        <f>VLOOKUP(Table1[[#This Row],[LastName]]&amp;"."&amp;Table1[[#This Row],[FirstName]],Fencers!C:I,7,FALSE)</f>
        <v>Womens</v>
      </c>
      <c r="J514" s="8" t="str">
        <f>VLOOKUP(Table1[[#This Row],[LastName]]&amp;"."&amp;Table1[[#This Row],[FirstName]],Fencers!C:H,5,FALSE)</f>
        <v>AHFC</v>
      </c>
      <c r="K514" s="8" t="str">
        <f>VLOOKUP(Table1[[#This Row],[LastName]]&amp;"."&amp;Table1[[#This Row],[FirstName]],Fencers!C:I,6,FALSE)</f>
        <v>AUS</v>
      </c>
      <c r="L514" s="6">
        <f>VLOOKUP(Table1[[#This Row],[LastName]]&amp;"."&amp;Table1[[#This Row],[FirstName]],Fencers!C:H,3,FALSE)</f>
        <v>118</v>
      </c>
      <c r="M514" s="5">
        <v>1</v>
      </c>
      <c r="N514" s="5">
        <f>IF(Table1[[#This Row],[Rank]]="Cancelled",1,IF(Table1[[#This Row],[Rank]]&gt;32,0,IF(M514=0,VLOOKUP(C514,'Ranking Values'!A:C,2,FALSE),VLOOKUP(C514,'Ranking Values'!A:C,3,FALSE))))</f>
        <v>5</v>
      </c>
    </row>
    <row r="515" spans="1:14" x14ac:dyDescent="0.35">
      <c r="A515" s="11" t="s">
        <v>411</v>
      </c>
      <c r="B515" s="11" t="s">
        <v>412</v>
      </c>
      <c r="C515" s="5">
        <v>9</v>
      </c>
      <c r="D515" s="7">
        <v>43044</v>
      </c>
      <c r="E515" s="20" t="s">
        <v>477</v>
      </c>
      <c r="F515" s="11" t="s">
        <v>463</v>
      </c>
      <c r="G515" s="11" t="s">
        <v>19</v>
      </c>
      <c r="H515" s="8">
        <f>VLOOKUP(Table1[[#This Row],[LastName]]&amp;"."&amp;Table1[[#This Row],[FirstName]],Fencers!C:I,2,FALSE)</f>
        <v>22085</v>
      </c>
      <c r="I515" s="5" t="str">
        <f>VLOOKUP(Table1[[#This Row],[LastName]]&amp;"."&amp;Table1[[#This Row],[FirstName]],Fencers!C:I,7,FALSE)</f>
        <v>Womens</v>
      </c>
      <c r="J515" s="13" t="str">
        <f>VLOOKUP(Table1[[#This Row],[LastName]]&amp;"."&amp;Table1[[#This Row],[FirstName]],Fencers!C:H,5,FALSE)</f>
        <v>ASC</v>
      </c>
      <c r="K515" s="8" t="str">
        <f>VLOOKUP(Table1[[#This Row],[LastName]]&amp;"."&amp;Table1[[#This Row],[FirstName]],Fencers!C:I,6,FALSE)</f>
        <v>AUS</v>
      </c>
      <c r="L515" s="6">
        <f>VLOOKUP(Table1[[#This Row],[LastName]]&amp;"."&amp;Table1[[#This Row],[FirstName]],Fencers!C:H,3,FALSE)</f>
        <v>57</v>
      </c>
      <c r="M515" s="5">
        <v>1</v>
      </c>
      <c r="N515" s="5">
        <f>IF(Table1[[#This Row],[Rank]]="Cancelled",1,IF(Table1[[#This Row],[Rank]]&gt;32,0,IF(M515=0,VLOOKUP(C515,'Ranking Values'!A:C,2,FALSE),VLOOKUP(C515,'Ranking Values'!A:C,3,FALSE))))</f>
        <v>4</v>
      </c>
    </row>
    <row r="516" spans="1:14" x14ac:dyDescent="0.35">
      <c r="A516" s="11" t="s">
        <v>413</v>
      </c>
      <c r="B516" s="11" t="s">
        <v>414</v>
      </c>
      <c r="C516" s="5">
        <v>10</v>
      </c>
      <c r="D516" s="7">
        <v>43044</v>
      </c>
      <c r="E516" s="20" t="s">
        <v>477</v>
      </c>
      <c r="F516" s="11" t="s">
        <v>463</v>
      </c>
      <c r="G516" s="11" t="s">
        <v>19</v>
      </c>
      <c r="H516" s="8">
        <f>VLOOKUP(Table1[[#This Row],[LastName]]&amp;"."&amp;Table1[[#This Row],[FirstName]],Fencers!C:I,2,FALSE)</f>
        <v>30362</v>
      </c>
      <c r="I516" s="5" t="str">
        <f>VLOOKUP(Table1[[#This Row],[LastName]]&amp;"."&amp;Table1[[#This Row],[FirstName]],Fencers!C:I,7,FALSE)</f>
        <v>Womens</v>
      </c>
      <c r="J516" s="8" t="str">
        <f>VLOOKUP(Table1[[#This Row],[LastName]]&amp;"."&amp;Table1[[#This Row],[FirstName]],Fencers!C:H,5,FALSE)</f>
        <v>ASC</v>
      </c>
      <c r="K516" s="8" t="str">
        <f>VLOOKUP(Table1[[#This Row],[LastName]]&amp;"."&amp;Table1[[#This Row],[FirstName]],Fencers!C:I,6,FALSE)</f>
        <v>AUS</v>
      </c>
      <c r="L516" s="6">
        <f>VLOOKUP(Table1[[#This Row],[LastName]]&amp;"."&amp;Table1[[#This Row],[FirstName]],Fencers!C:H,3,FALSE)</f>
        <v>34</v>
      </c>
      <c r="M516" s="5">
        <v>1</v>
      </c>
      <c r="N516" s="5">
        <f>IF(Table1[[#This Row],[Rank]]="Cancelled",1,IF(Table1[[#This Row],[Rank]]&gt;32,0,IF(M516=0,VLOOKUP(C516,'Ranking Values'!A:C,2,FALSE),VLOOKUP(C516,'Ranking Values'!A:C,3,FALSE))))</f>
        <v>4</v>
      </c>
    </row>
    <row r="517" spans="1:14" x14ac:dyDescent="0.35">
      <c r="A517" s="11" t="s">
        <v>237</v>
      </c>
      <c r="B517" s="11" t="s">
        <v>238</v>
      </c>
      <c r="C517" s="5">
        <v>1</v>
      </c>
      <c r="D517" s="7">
        <v>43044</v>
      </c>
      <c r="E517" s="20" t="s">
        <v>477</v>
      </c>
      <c r="F517" s="11" t="s">
        <v>463</v>
      </c>
      <c r="G517" s="11" t="s">
        <v>314</v>
      </c>
      <c r="H517" s="8">
        <f>VLOOKUP(Table1[[#This Row],[LastName]]&amp;"."&amp;Table1[[#This Row],[FirstName]],Fencers!C:I,2,FALSE)</f>
        <v>37853</v>
      </c>
      <c r="I517" s="5" t="str">
        <f>VLOOKUP(Table1[[#This Row],[LastName]]&amp;"."&amp;Table1[[#This Row],[FirstName]],Fencers!C:I,7,FALSE)</f>
        <v>Mens</v>
      </c>
      <c r="J517" s="8" t="str">
        <f>VLOOKUP(Table1[[#This Row],[LastName]]&amp;"."&amp;Table1[[#This Row],[FirstName]],Fencers!C:H,5,FALSE)</f>
        <v>ASC</v>
      </c>
      <c r="K517" s="8" t="str">
        <f>VLOOKUP(Table1[[#This Row],[LastName]]&amp;"."&amp;Table1[[#This Row],[FirstName]],Fencers!C:I,6,FALSE)</f>
        <v>AUS</v>
      </c>
      <c r="L517" s="6">
        <f>VLOOKUP(Table1[[#This Row],[LastName]]&amp;"."&amp;Table1[[#This Row],[FirstName]],Fencers!C:H,3,FALSE)</f>
        <v>14</v>
      </c>
      <c r="M517" s="5">
        <v>1</v>
      </c>
      <c r="N517" s="5">
        <f>IF(Table1[[#This Row],[Rank]]="Cancelled",1,IF(Table1[[#This Row],[Rank]]&gt;32,0,IF(M517=0,VLOOKUP(C517,'Ranking Values'!A:C,2,FALSE),VLOOKUP(C517,'Ranking Values'!A:C,3,FALSE))))</f>
        <v>12</v>
      </c>
    </row>
    <row r="518" spans="1:14" x14ac:dyDescent="0.35">
      <c r="A518" s="11" t="s">
        <v>226</v>
      </c>
      <c r="B518" s="11" t="s">
        <v>228</v>
      </c>
      <c r="C518" s="5">
        <v>2</v>
      </c>
      <c r="D518" s="7">
        <v>43044</v>
      </c>
      <c r="E518" s="20" t="s">
        <v>477</v>
      </c>
      <c r="F518" s="11" t="s">
        <v>463</v>
      </c>
      <c r="G518" s="11" t="s">
        <v>314</v>
      </c>
      <c r="H518" s="8">
        <f>VLOOKUP(Table1[[#This Row],[LastName]]&amp;"."&amp;Table1[[#This Row],[FirstName]],Fencers!C:I,2,FALSE)</f>
        <v>37556</v>
      </c>
      <c r="I518" s="5" t="str">
        <f>VLOOKUP(Table1[[#This Row],[LastName]]&amp;"."&amp;Table1[[#This Row],[FirstName]],Fencers!C:I,7,FALSE)</f>
        <v>Mens</v>
      </c>
      <c r="J518" s="8" t="str">
        <f>VLOOKUP(Table1[[#This Row],[LastName]]&amp;"."&amp;Table1[[#This Row],[FirstName]],Fencers!C:H,5,FALSE)</f>
        <v>ASC</v>
      </c>
      <c r="K518" s="8" t="str">
        <f>VLOOKUP(Table1[[#This Row],[LastName]]&amp;"."&amp;Table1[[#This Row],[FirstName]],Fencers!C:I,6,FALSE)</f>
        <v>AUS</v>
      </c>
      <c r="L518" s="6">
        <f>VLOOKUP(Table1[[#This Row],[LastName]]&amp;"."&amp;Table1[[#This Row],[FirstName]],Fencers!C:H,3,FALSE)</f>
        <v>15</v>
      </c>
      <c r="M518" s="5">
        <v>1</v>
      </c>
      <c r="N518" s="5">
        <f>IF(Table1[[#This Row],[Rank]]="Cancelled",1,IF(Table1[[#This Row],[Rank]]&gt;32,0,IF(M518=0,VLOOKUP(C518,'Ranking Values'!A:C,2,FALSE),VLOOKUP(C518,'Ranking Values'!A:C,3,FALSE))))</f>
        <v>11</v>
      </c>
    </row>
    <row r="519" spans="1:14" x14ac:dyDescent="0.35">
      <c r="A519" s="11" t="s">
        <v>226</v>
      </c>
      <c r="B519" s="11" t="s">
        <v>227</v>
      </c>
      <c r="C519" s="5">
        <v>3</v>
      </c>
      <c r="D519" s="7">
        <v>43044</v>
      </c>
      <c r="E519" s="20" t="s">
        <v>477</v>
      </c>
      <c r="F519" s="11" t="s">
        <v>463</v>
      </c>
      <c r="G519" s="11" t="s">
        <v>314</v>
      </c>
      <c r="H519" s="8">
        <f>VLOOKUP(Table1[[#This Row],[LastName]]&amp;"."&amp;Table1[[#This Row],[FirstName]],Fencers!C:I,2,FALSE)</f>
        <v>37556</v>
      </c>
      <c r="I519" s="5" t="str">
        <f>VLOOKUP(Table1[[#This Row],[LastName]]&amp;"."&amp;Table1[[#This Row],[FirstName]],Fencers!C:I,7,FALSE)</f>
        <v>Mens</v>
      </c>
      <c r="J519" s="8" t="str">
        <f>VLOOKUP(Table1[[#This Row],[LastName]]&amp;"."&amp;Table1[[#This Row],[FirstName]],Fencers!C:H,5,FALSE)</f>
        <v>ASC</v>
      </c>
      <c r="K519" s="8" t="str">
        <f>VLOOKUP(Table1[[#This Row],[LastName]]&amp;"."&amp;Table1[[#This Row],[FirstName]],Fencers!C:I,6,FALSE)</f>
        <v>AUS</v>
      </c>
      <c r="L519" s="6">
        <f>VLOOKUP(Table1[[#This Row],[LastName]]&amp;"."&amp;Table1[[#This Row],[FirstName]],Fencers!C:H,3,FALSE)</f>
        <v>15</v>
      </c>
      <c r="M519" s="5">
        <v>1</v>
      </c>
      <c r="N519" s="5">
        <f>IF(Table1[[#This Row],[Rank]]="Cancelled",1,IF(Table1[[#This Row],[Rank]]&gt;32,0,IF(M519=0,VLOOKUP(C519,'Ranking Values'!A:C,2,FALSE),VLOOKUP(C519,'Ranking Values'!A:C,3,FALSE))))</f>
        <v>10</v>
      </c>
    </row>
    <row r="520" spans="1:14" x14ac:dyDescent="0.35">
      <c r="A520" s="11" t="s">
        <v>36</v>
      </c>
      <c r="B520" s="11" t="s">
        <v>144</v>
      </c>
      <c r="C520" s="5">
        <v>3</v>
      </c>
      <c r="D520" s="7">
        <v>43044</v>
      </c>
      <c r="E520" s="20" t="s">
        <v>477</v>
      </c>
      <c r="F520" s="11" t="s">
        <v>463</v>
      </c>
      <c r="G520" s="11" t="s">
        <v>314</v>
      </c>
      <c r="H520" s="8">
        <f>VLOOKUP(Table1[[#This Row],[LastName]]&amp;"."&amp;Table1[[#This Row],[FirstName]],Fencers!C:I,2,FALSE)</f>
        <v>34837</v>
      </c>
      <c r="I520" s="5" t="str">
        <f>VLOOKUP(Table1[[#This Row],[LastName]]&amp;"."&amp;Table1[[#This Row],[FirstName]],Fencers!C:I,7,FALSE)</f>
        <v>Mens</v>
      </c>
      <c r="J520" s="8" t="str">
        <f>VLOOKUP(Table1[[#This Row],[LastName]]&amp;"."&amp;Table1[[#This Row],[FirstName]],Fencers!C:H,5,FALSE)</f>
        <v>AUFC</v>
      </c>
      <c r="K520" s="8" t="str">
        <f>VLOOKUP(Table1[[#This Row],[LastName]]&amp;"."&amp;Table1[[#This Row],[FirstName]],Fencers!C:I,6,FALSE)</f>
        <v>AUS</v>
      </c>
      <c r="L520" s="6">
        <f>VLOOKUP(Table1[[#This Row],[LastName]]&amp;"."&amp;Table1[[#This Row],[FirstName]],Fencers!C:H,3,FALSE)</f>
        <v>22</v>
      </c>
      <c r="M520" s="5">
        <v>1</v>
      </c>
      <c r="N520" s="5">
        <f>IF(Table1[[#This Row],[Rank]]="Cancelled",1,IF(Table1[[#This Row],[Rank]]&gt;32,0,IF(M520=0,VLOOKUP(C520,'Ranking Values'!A:C,2,FALSE),VLOOKUP(C520,'Ranking Values'!A:C,3,FALSE))))</f>
        <v>10</v>
      </c>
    </row>
    <row r="521" spans="1:14" x14ac:dyDescent="0.35">
      <c r="A521" s="11" t="s">
        <v>215</v>
      </c>
      <c r="B521" s="11" t="s">
        <v>15</v>
      </c>
      <c r="C521" s="5">
        <v>5</v>
      </c>
      <c r="D521" s="7">
        <v>43044</v>
      </c>
      <c r="E521" s="20" t="s">
        <v>477</v>
      </c>
      <c r="F521" s="11" t="s">
        <v>463</v>
      </c>
      <c r="G521" s="11" t="s">
        <v>314</v>
      </c>
      <c r="H521" s="8">
        <f>VLOOKUP(Table1[[#This Row],[LastName]]&amp;"."&amp;Table1[[#This Row],[FirstName]],Fencers!C:I,2,FALSE)</f>
        <v>37348</v>
      </c>
      <c r="I521" s="5" t="str">
        <f>VLOOKUP(Table1[[#This Row],[LastName]]&amp;"."&amp;Table1[[#This Row],[FirstName]],Fencers!C:I,7,FALSE)</f>
        <v>Mens</v>
      </c>
      <c r="J521" s="8" t="str">
        <f>VLOOKUP(Table1[[#This Row],[LastName]]&amp;"."&amp;Table1[[#This Row],[FirstName]],Fencers!C:H,5,FALSE)</f>
        <v>ASC</v>
      </c>
      <c r="K521" s="8" t="str">
        <f>VLOOKUP(Table1[[#This Row],[LastName]]&amp;"."&amp;Table1[[#This Row],[FirstName]],Fencers!C:I,6,FALSE)</f>
        <v>AUS</v>
      </c>
      <c r="L521" s="6">
        <f>VLOOKUP(Table1[[#This Row],[LastName]]&amp;"."&amp;Table1[[#This Row],[FirstName]],Fencers!C:H,3,FALSE)</f>
        <v>15</v>
      </c>
      <c r="M521" s="5">
        <v>1</v>
      </c>
      <c r="N521" s="5">
        <f>IF(Table1[[#This Row],[Rank]]="Cancelled",1,IF(Table1[[#This Row],[Rank]]&gt;32,0,IF(M521=0,VLOOKUP(C521,'Ranking Values'!A:C,2,FALSE),VLOOKUP(C521,'Ranking Values'!A:C,3,FALSE))))</f>
        <v>8</v>
      </c>
    </row>
    <row r="522" spans="1:14" x14ac:dyDescent="0.35">
      <c r="A522" s="11" t="s">
        <v>245</v>
      </c>
      <c r="B522" s="11" t="s">
        <v>246</v>
      </c>
      <c r="C522" s="5">
        <v>6</v>
      </c>
      <c r="D522" s="7">
        <v>43044</v>
      </c>
      <c r="E522" s="20" t="s">
        <v>477</v>
      </c>
      <c r="F522" s="11" t="s">
        <v>463</v>
      </c>
      <c r="G522" s="11" t="s">
        <v>314</v>
      </c>
      <c r="H522" s="8">
        <f>VLOOKUP(Table1[[#This Row],[LastName]]&amp;"."&amp;Table1[[#This Row],[FirstName]],Fencers!C:I,2,FALSE)</f>
        <v>38052</v>
      </c>
      <c r="I522" s="5" t="str">
        <f>VLOOKUP(Table1[[#This Row],[LastName]]&amp;"."&amp;Table1[[#This Row],[FirstName]],Fencers!C:I,7,FALSE)</f>
        <v>Mens</v>
      </c>
      <c r="J522" s="8" t="str">
        <f>VLOOKUP(Table1[[#This Row],[LastName]]&amp;"."&amp;Table1[[#This Row],[FirstName]],Fencers!C:H,5,FALSE)</f>
        <v>AHFC</v>
      </c>
      <c r="K522" s="8" t="str">
        <f>VLOOKUP(Table1[[#This Row],[LastName]]&amp;"."&amp;Table1[[#This Row],[FirstName]],Fencers!C:I,6,FALSE)</f>
        <v>AUS</v>
      </c>
      <c r="L522" s="6">
        <f>VLOOKUP(Table1[[#This Row],[LastName]]&amp;"."&amp;Table1[[#This Row],[FirstName]],Fencers!C:H,3,FALSE)</f>
        <v>13</v>
      </c>
      <c r="M522" s="5">
        <v>1</v>
      </c>
      <c r="N522" s="5">
        <f>IF(Table1[[#This Row],[Rank]]="Cancelled",1,IF(Table1[[#This Row],[Rank]]&gt;32,0,IF(M522=0,VLOOKUP(C522,'Ranking Values'!A:C,2,FALSE),VLOOKUP(C522,'Ranking Values'!A:C,3,FALSE))))</f>
        <v>7</v>
      </c>
    </row>
    <row r="523" spans="1:14" x14ac:dyDescent="0.35">
      <c r="A523" s="11" t="s">
        <v>209</v>
      </c>
      <c r="B523" s="11" t="s">
        <v>210</v>
      </c>
      <c r="C523" s="5">
        <v>1</v>
      </c>
      <c r="D523" s="7">
        <v>43044</v>
      </c>
      <c r="E523" s="20" t="s">
        <v>477</v>
      </c>
      <c r="F523" s="11" t="s">
        <v>463</v>
      </c>
      <c r="G523" s="11" t="s">
        <v>314</v>
      </c>
      <c r="H523" s="8">
        <f>VLOOKUP(Table1[[#This Row],[LastName]]&amp;"."&amp;Table1[[#This Row],[FirstName]],Fencers!C:I,2,FALSE)</f>
        <v>37201</v>
      </c>
      <c r="I523" s="5" t="str">
        <f>VLOOKUP(Table1[[#This Row],[LastName]]&amp;"."&amp;Table1[[#This Row],[FirstName]],Fencers!C:I,7,FALSE)</f>
        <v>Womens</v>
      </c>
      <c r="J523" s="8" t="str">
        <f>VLOOKUP(Table1[[#This Row],[LastName]]&amp;"."&amp;Table1[[#This Row],[FirstName]],Fencers!C:H,5,FALSE)</f>
        <v>ASC</v>
      </c>
      <c r="K523" s="8" t="str">
        <f>VLOOKUP(Table1[[#This Row],[LastName]]&amp;"."&amp;Table1[[#This Row],[FirstName]],Fencers!C:I,6,FALSE)</f>
        <v>AUS</v>
      </c>
      <c r="L523" s="6">
        <f>VLOOKUP(Table1[[#This Row],[LastName]]&amp;"."&amp;Table1[[#This Row],[FirstName]],Fencers!C:H,3,FALSE)</f>
        <v>16</v>
      </c>
      <c r="M523" s="5">
        <v>1</v>
      </c>
      <c r="N523" s="5">
        <f>IF(Table1[[#This Row],[Rank]]="Cancelled",1,IF(Table1[[#This Row],[Rank]]&gt;32,0,IF(M523=0,VLOOKUP(C523,'Ranking Values'!A:C,2,FALSE),VLOOKUP(C523,'Ranking Values'!A:C,3,FALSE))))</f>
        <v>12</v>
      </c>
    </row>
    <row r="524" spans="1:14" x14ac:dyDescent="0.35">
      <c r="A524" s="11" t="s">
        <v>506</v>
      </c>
      <c r="B524" s="11" t="s">
        <v>347</v>
      </c>
      <c r="C524" s="5">
        <v>1</v>
      </c>
      <c r="D524" s="7">
        <v>43044</v>
      </c>
      <c r="E524" s="20" t="s">
        <v>477</v>
      </c>
      <c r="F524" s="11" t="s">
        <v>337</v>
      </c>
      <c r="G524" s="11" t="s">
        <v>314</v>
      </c>
      <c r="H524" s="8">
        <f>VLOOKUP(Table1[[#This Row],[LastName]]&amp;"."&amp;Table1[[#This Row],[FirstName]],Fencers!C:I,2,FALSE)</f>
        <v>38849</v>
      </c>
      <c r="I524" s="5" t="str">
        <f>VLOOKUP(Table1[[#This Row],[LastName]]&amp;"."&amp;Table1[[#This Row],[FirstName]],Fencers!C:I,7,FALSE)</f>
        <v>Mens</v>
      </c>
      <c r="J524" s="8" t="str">
        <f>VLOOKUP(Table1[[#This Row],[LastName]]&amp;"."&amp;Table1[[#This Row],[FirstName]],Fencers!C:H,5,FALSE)</f>
        <v>ASC</v>
      </c>
      <c r="K524" s="8" t="str">
        <f>VLOOKUP(Table1[[#This Row],[LastName]]&amp;"."&amp;Table1[[#This Row],[FirstName]],Fencers!C:I,6,FALSE)</f>
        <v>AUS</v>
      </c>
      <c r="L524" s="6">
        <f>VLOOKUP(Table1[[#This Row],[LastName]]&amp;"."&amp;Table1[[#This Row],[FirstName]],Fencers!C:H,3,FALSE)</f>
        <v>11</v>
      </c>
      <c r="M524" s="5">
        <v>1</v>
      </c>
      <c r="N524" s="5">
        <f>IF(Table1[[#This Row],[Rank]]="Cancelled",1,IF(Table1[[#This Row],[Rank]]&gt;32,0,IF(M524=0,VLOOKUP(C524,'Ranking Values'!A:C,2,FALSE),VLOOKUP(C524,'Ranking Values'!A:C,3,FALSE))))</f>
        <v>12</v>
      </c>
    </row>
    <row r="525" spans="1:14" x14ac:dyDescent="0.35">
      <c r="A525" s="11" t="s">
        <v>278</v>
      </c>
      <c r="B525" s="11" t="s">
        <v>252</v>
      </c>
      <c r="C525" s="5">
        <v>2</v>
      </c>
      <c r="D525" s="7">
        <v>43044</v>
      </c>
      <c r="E525" s="20" t="s">
        <v>477</v>
      </c>
      <c r="F525" s="11" t="s">
        <v>337</v>
      </c>
      <c r="G525" s="11" t="s">
        <v>314</v>
      </c>
      <c r="H525" s="8">
        <f>VLOOKUP(Table1[[#This Row],[LastName]]&amp;"."&amp;Table1[[#This Row],[FirstName]],Fencers!C:I,2,FALSE)</f>
        <v>38810</v>
      </c>
      <c r="I525" s="5" t="str">
        <f>VLOOKUP(Table1[[#This Row],[LastName]]&amp;"."&amp;Table1[[#This Row],[FirstName]],Fencers!C:I,7,FALSE)</f>
        <v>Mens</v>
      </c>
      <c r="J525" s="8" t="str">
        <f>VLOOKUP(Table1[[#This Row],[LastName]]&amp;"."&amp;Table1[[#This Row],[FirstName]],Fencers!C:H,5,FALSE)</f>
        <v>ASC</v>
      </c>
      <c r="K525" s="8" t="str">
        <f>VLOOKUP(Table1[[#This Row],[LastName]]&amp;"."&amp;Table1[[#This Row],[FirstName]],Fencers!C:I,6,FALSE)</f>
        <v>AUS</v>
      </c>
      <c r="L525" s="6">
        <f>VLOOKUP(Table1[[#This Row],[LastName]]&amp;"."&amp;Table1[[#This Row],[FirstName]],Fencers!C:H,3,FALSE)</f>
        <v>11</v>
      </c>
      <c r="M525" s="5">
        <v>1</v>
      </c>
      <c r="N525" s="5">
        <f>IF(Table1[[#This Row],[Rank]]="Cancelled",1,IF(Table1[[#This Row],[Rank]]&gt;32,0,IF(M525=0,VLOOKUP(C525,'Ranking Values'!A:C,2,FALSE),VLOOKUP(C525,'Ranking Values'!A:C,3,FALSE))))</f>
        <v>11</v>
      </c>
    </row>
    <row r="526" spans="1:14" x14ac:dyDescent="0.35">
      <c r="A526" s="11" t="s">
        <v>251</v>
      </c>
      <c r="B526" s="11" t="s">
        <v>284</v>
      </c>
      <c r="C526" s="5">
        <v>3</v>
      </c>
      <c r="D526" s="7">
        <v>43044</v>
      </c>
      <c r="E526" s="20" t="s">
        <v>477</v>
      </c>
      <c r="F526" s="11" t="s">
        <v>337</v>
      </c>
      <c r="G526" s="11" t="s">
        <v>314</v>
      </c>
      <c r="H526" s="8">
        <f>VLOOKUP(Table1[[#This Row],[LastName]]&amp;"."&amp;Table1[[#This Row],[FirstName]],Fencers!C:I,2,FALSE)</f>
        <v>39051</v>
      </c>
      <c r="I526" s="5" t="str">
        <f>VLOOKUP(Table1[[#This Row],[LastName]]&amp;"."&amp;Table1[[#This Row],[FirstName]],Fencers!C:I,7,FALSE)</f>
        <v>Mens</v>
      </c>
      <c r="J526" s="8" t="str">
        <f>VLOOKUP(Table1[[#This Row],[LastName]]&amp;"."&amp;Table1[[#This Row],[FirstName]],Fencers!C:H,5,FALSE)</f>
        <v>AHFC</v>
      </c>
      <c r="K526" s="8" t="str">
        <f>VLOOKUP(Table1[[#This Row],[LastName]]&amp;"."&amp;Table1[[#This Row],[FirstName]],Fencers!C:I,6,FALSE)</f>
        <v>AUS</v>
      </c>
      <c r="L526" s="6">
        <f>VLOOKUP(Table1[[#This Row],[LastName]]&amp;"."&amp;Table1[[#This Row],[FirstName]],Fencers!C:H,3,FALSE)</f>
        <v>11</v>
      </c>
      <c r="M526" s="5">
        <v>1</v>
      </c>
      <c r="N526" s="5">
        <f>IF(Table1[[#This Row],[Rank]]="Cancelled",1,IF(Table1[[#This Row],[Rank]]&gt;32,0,IF(M526=0,VLOOKUP(C526,'Ranking Values'!A:C,2,FALSE),VLOOKUP(C526,'Ranking Values'!A:C,3,FALSE))))</f>
        <v>10</v>
      </c>
    </row>
    <row r="527" spans="1:14" x14ac:dyDescent="0.35">
      <c r="A527" s="11" t="s">
        <v>100</v>
      </c>
      <c r="B527" s="11" t="s">
        <v>6</v>
      </c>
      <c r="C527" s="5">
        <v>3</v>
      </c>
      <c r="D527" s="7">
        <v>43044</v>
      </c>
      <c r="E527" s="20" t="s">
        <v>477</v>
      </c>
      <c r="F527" s="11" t="s">
        <v>337</v>
      </c>
      <c r="G527" s="11" t="s">
        <v>314</v>
      </c>
      <c r="H527" s="8">
        <f>VLOOKUP(Table1[[#This Row],[LastName]]&amp;"."&amp;Table1[[#This Row],[FirstName]],Fencers!C:I,2,FALSE)</f>
        <v>39420</v>
      </c>
      <c r="I527" s="5" t="str">
        <f>VLOOKUP(Table1[[#This Row],[LastName]]&amp;"."&amp;Table1[[#This Row],[FirstName]],Fencers!C:I,7,FALSE)</f>
        <v>Mens</v>
      </c>
      <c r="J527" s="8" t="str">
        <f>VLOOKUP(Table1[[#This Row],[LastName]]&amp;"."&amp;Table1[[#This Row],[FirstName]],Fencers!C:H,5,FALSE)</f>
        <v>CSFC</v>
      </c>
      <c r="K527" s="8" t="str">
        <f>VLOOKUP(Table1[[#This Row],[LastName]]&amp;"."&amp;Table1[[#This Row],[FirstName]],Fencers!C:I,6,FALSE)</f>
        <v>AUS</v>
      </c>
      <c r="L527" s="6">
        <f>VLOOKUP(Table1[[#This Row],[LastName]]&amp;"."&amp;Table1[[#This Row],[FirstName]],Fencers!C:H,3,FALSE)</f>
        <v>10</v>
      </c>
      <c r="M527" s="5">
        <v>1</v>
      </c>
      <c r="N527" s="5">
        <f>IF(Table1[[#This Row],[Rank]]="Cancelled",1,IF(Table1[[#This Row],[Rank]]&gt;32,0,IF(M527=0,VLOOKUP(C527,'Ranking Values'!A:C,2,FALSE),VLOOKUP(C527,'Ranking Values'!A:C,3,FALSE))))</f>
        <v>10</v>
      </c>
    </row>
    <row r="528" spans="1:14" x14ac:dyDescent="0.35">
      <c r="A528" s="11" t="s">
        <v>282</v>
      </c>
      <c r="B528" s="11" t="s">
        <v>283</v>
      </c>
      <c r="C528" s="5">
        <v>5</v>
      </c>
      <c r="D528" s="7">
        <v>43044</v>
      </c>
      <c r="E528" s="20" t="s">
        <v>477</v>
      </c>
      <c r="F528" s="11" t="s">
        <v>337</v>
      </c>
      <c r="G528" s="11" t="s">
        <v>314</v>
      </c>
      <c r="H528" s="8">
        <f>VLOOKUP(Table1[[#This Row],[LastName]]&amp;"."&amp;Table1[[#This Row],[FirstName]],Fencers!C:I,2,FALSE)</f>
        <v>38912</v>
      </c>
      <c r="I528" s="5" t="str">
        <f>VLOOKUP(Table1[[#This Row],[LastName]]&amp;"."&amp;Table1[[#This Row],[FirstName]],Fencers!C:I,7,FALSE)</f>
        <v>Mens</v>
      </c>
      <c r="J528" s="8" t="str">
        <f>VLOOKUP(Table1[[#This Row],[LastName]]&amp;"."&amp;Table1[[#This Row],[FirstName]],Fencers!C:H,5,FALSE)</f>
        <v>AHFC</v>
      </c>
      <c r="K528" s="8" t="str">
        <f>VLOOKUP(Table1[[#This Row],[LastName]]&amp;"."&amp;Table1[[#This Row],[FirstName]],Fencers!C:I,6,FALSE)</f>
        <v>AUS</v>
      </c>
      <c r="L528" s="6">
        <f>VLOOKUP(Table1[[#This Row],[LastName]]&amp;"."&amp;Table1[[#This Row],[FirstName]],Fencers!C:H,3,FALSE)</f>
        <v>11</v>
      </c>
      <c r="M528" s="5">
        <v>1</v>
      </c>
      <c r="N528" s="5">
        <f>IF(Table1[[#This Row],[Rank]]="Cancelled",1,IF(Table1[[#This Row],[Rank]]&gt;32,0,IF(M528=0,VLOOKUP(C528,'Ranking Values'!A:C,2,FALSE),VLOOKUP(C528,'Ranking Values'!A:C,3,FALSE))))</f>
        <v>8</v>
      </c>
    </row>
    <row r="529" spans="1:14" x14ac:dyDescent="0.35">
      <c r="A529" s="11" t="s">
        <v>46</v>
      </c>
      <c r="B529" s="11" t="s">
        <v>294</v>
      </c>
      <c r="C529" s="5">
        <v>6</v>
      </c>
      <c r="D529" s="7">
        <v>43044</v>
      </c>
      <c r="E529" s="20" t="s">
        <v>477</v>
      </c>
      <c r="F529" s="11" t="s">
        <v>337</v>
      </c>
      <c r="G529" s="11" t="s">
        <v>314</v>
      </c>
      <c r="H529" s="8">
        <f>VLOOKUP(Table1[[#This Row],[LastName]]&amp;"."&amp;Table1[[#This Row],[FirstName]],Fencers!C:I,2,FALSE)</f>
        <v>39567</v>
      </c>
      <c r="I529" s="5" t="str">
        <f>VLOOKUP(Table1[[#This Row],[LastName]]&amp;"."&amp;Table1[[#This Row],[FirstName]],Fencers!C:I,7,FALSE)</f>
        <v>Mens</v>
      </c>
      <c r="J529" s="8" t="str">
        <f>VLOOKUP(Table1[[#This Row],[LastName]]&amp;"."&amp;Table1[[#This Row],[FirstName]],Fencers!C:H,5,FALSE)</f>
        <v>ASC</v>
      </c>
      <c r="K529" s="8" t="str">
        <f>VLOOKUP(Table1[[#This Row],[LastName]]&amp;"."&amp;Table1[[#This Row],[FirstName]],Fencers!C:I,6,FALSE)</f>
        <v>AUS</v>
      </c>
      <c r="L529" s="6">
        <f>VLOOKUP(Table1[[#This Row],[LastName]]&amp;"."&amp;Table1[[#This Row],[FirstName]],Fencers!C:H,3,FALSE)</f>
        <v>9</v>
      </c>
      <c r="M529" s="5">
        <v>1</v>
      </c>
      <c r="N529" s="5">
        <f>IF(Table1[[#This Row],[Rank]]="Cancelled",1,IF(Table1[[#This Row],[Rank]]&gt;32,0,IF(M529=0,VLOOKUP(C529,'Ranking Values'!A:C,2,FALSE),VLOOKUP(C529,'Ranking Values'!A:C,3,FALSE))))</f>
        <v>7</v>
      </c>
    </row>
    <row r="530" spans="1:14" x14ac:dyDescent="0.35">
      <c r="A530" s="11" t="s">
        <v>107</v>
      </c>
      <c r="B530" s="11" t="s">
        <v>8</v>
      </c>
      <c r="C530" s="5">
        <v>7</v>
      </c>
      <c r="D530" s="7">
        <v>43044</v>
      </c>
      <c r="E530" s="20" t="s">
        <v>477</v>
      </c>
      <c r="F530" s="11" t="s">
        <v>337</v>
      </c>
      <c r="G530" s="11" t="s">
        <v>314</v>
      </c>
      <c r="H530" s="8">
        <f>VLOOKUP(Table1[[#This Row],[LastName]]&amp;"."&amp;Table1[[#This Row],[FirstName]],Fencers!C:I,2,FALSE)</f>
        <v>39299</v>
      </c>
      <c r="I530" s="5" t="str">
        <f>VLOOKUP(Table1[[#This Row],[LastName]]&amp;"."&amp;Table1[[#This Row],[FirstName]],Fencers!C:I,7,FALSE)</f>
        <v>Mens</v>
      </c>
      <c r="J530" s="8" t="str">
        <f>VLOOKUP(Table1[[#This Row],[LastName]]&amp;"."&amp;Table1[[#This Row],[FirstName]],Fencers!C:H,5,FALSE)</f>
        <v>AHFC</v>
      </c>
      <c r="K530" s="8" t="str">
        <f>VLOOKUP(Table1[[#This Row],[LastName]]&amp;"."&amp;Table1[[#This Row],[FirstName]],Fencers!C:I,6,FALSE)</f>
        <v>AUS</v>
      </c>
      <c r="L530" s="6">
        <f>VLOOKUP(Table1[[#This Row],[LastName]]&amp;"."&amp;Table1[[#This Row],[FirstName]],Fencers!C:H,3,FALSE)</f>
        <v>10</v>
      </c>
      <c r="M530" s="5">
        <v>1</v>
      </c>
      <c r="N530" s="5">
        <f>IF(Table1[[#This Row],[Rank]]="Cancelled",1,IF(Table1[[#This Row],[Rank]]&gt;32,0,IF(M530=0,VLOOKUP(C530,'Ranking Values'!A:C,2,FALSE),VLOOKUP(C530,'Ranking Values'!A:C,3,FALSE))))</f>
        <v>6</v>
      </c>
    </row>
    <row r="531" spans="1:14" x14ac:dyDescent="0.35">
      <c r="A531" s="11" t="s">
        <v>401</v>
      </c>
      <c r="B531" s="11" t="s">
        <v>402</v>
      </c>
      <c r="C531" s="5">
        <v>8</v>
      </c>
      <c r="D531" s="7">
        <v>43044</v>
      </c>
      <c r="E531" s="20" t="s">
        <v>477</v>
      </c>
      <c r="F531" s="11" t="s">
        <v>337</v>
      </c>
      <c r="G531" s="11" t="s">
        <v>314</v>
      </c>
      <c r="H531" s="8">
        <f>VLOOKUP(Table1[[#This Row],[LastName]]&amp;"."&amp;Table1[[#This Row],[FirstName]],Fencers!C:I,2,FALSE)</f>
        <v>39419</v>
      </c>
      <c r="I531" s="5" t="str">
        <f>VLOOKUP(Table1[[#This Row],[LastName]]&amp;"."&amp;Table1[[#This Row],[FirstName]],Fencers!C:I,7,FALSE)</f>
        <v>Mens</v>
      </c>
      <c r="J531" s="8" t="str">
        <f>VLOOKUP(Table1[[#This Row],[LastName]]&amp;"."&amp;Table1[[#This Row],[FirstName]],Fencers!C:H,5,FALSE)</f>
        <v>ASC</v>
      </c>
      <c r="K531" s="8" t="str">
        <f>VLOOKUP(Table1[[#This Row],[LastName]]&amp;"."&amp;Table1[[#This Row],[FirstName]],Fencers!C:I,6,FALSE)</f>
        <v>AUS</v>
      </c>
      <c r="L531" s="6">
        <f>VLOOKUP(Table1[[#This Row],[LastName]]&amp;"."&amp;Table1[[#This Row],[FirstName]],Fencers!C:H,3,FALSE)</f>
        <v>10</v>
      </c>
      <c r="M531" s="5">
        <v>1</v>
      </c>
      <c r="N531" s="5">
        <f>IF(Table1[[#This Row],[Rank]]="Cancelled",1,IF(Table1[[#This Row],[Rank]]&gt;32,0,IF(M531=0,VLOOKUP(C531,'Ranking Values'!A:C,2,FALSE),VLOOKUP(C531,'Ranking Values'!A:C,3,FALSE))))</f>
        <v>5</v>
      </c>
    </row>
    <row r="532" spans="1:14" x14ac:dyDescent="0.35">
      <c r="A532" s="11" t="s">
        <v>133</v>
      </c>
      <c r="B532" s="11" t="s">
        <v>289</v>
      </c>
      <c r="C532" s="5">
        <v>1</v>
      </c>
      <c r="D532" s="7">
        <v>43044</v>
      </c>
      <c r="E532" s="20" t="s">
        <v>477</v>
      </c>
      <c r="F532" s="11" t="s">
        <v>337</v>
      </c>
      <c r="G532" s="11" t="s">
        <v>314</v>
      </c>
      <c r="H532" s="8">
        <f>VLOOKUP(Table1[[#This Row],[LastName]]&amp;"."&amp;Table1[[#This Row],[FirstName]],Fencers!C:I,2,FALSE)</f>
        <v>39128</v>
      </c>
      <c r="I532" s="5" t="str">
        <f>VLOOKUP(Table1[[#This Row],[LastName]]&amp;"."&amp;Table1[[#This Row],[FirstName]],Fencers!C:I,7,FALSE)</f>
        <v>Womens</v>
      </c>
      <c r="J532" s="8" t="str">
        <f>VLOOKUP(Table1[[#This Row],[LastName]]&amp;"."&amp;Table1[[#This Row],[FirstName]],Fencers!C:H,5,FALSE)</f>
        <v>AHFC</v>
      </c>
      <c r="K532" s="8" t="str">
        <f>VLOOKUP(Table1[[#This Row],[LastName]]&amp;"."&amp;Table1[[#This Row],[FirstName]],Fencers!C:I,6,FALSE)</f>
        <v>AUS</v>
      </c>
      <c r="L532" s="6">
        <f>VLOOKUP(Table1[[#This Row],[LastName]]&amp;"."&amp;Table1[[#This Row],[FirstName]],Fencers!C:H,3,FALSE)</f>
        <v>10</v>
      </c>
      <c r="M532" s="5">
        <v>1</v>
      </c>
      <c r="N532" s="5">
        <f>IF(Table1[[#This Row],[Rank]]="Cancelled",1,IF(Table1[[#This Row],[Rank]]&gt;32,0,IF(M532=0,VLOOKUP(C532,'Ranking Values'!A:C,2,FALSE),VLOOKUP(C532,'Ranking Values'!A:C,3,FALSE))))</f>
        <v>12</v>
      </c>
    </row>
    <row r="533" spans="1:14" x14ac:dyDescent="0.35">
      <c r="A533" s="11" t="s">
        <v>290</v>
      </c>
      <c r="B533" s="11" t="s">
        <v>291</v>
      </c>
      <c r="C533" s="5">
        <v>2</v>
      </c>
      <c r="D533" s="7">
        <v>43044</v>
      </c>
      <c r="E533" s="20" t="s">
        <v>477</v>
      </c>
      <c r="F533" s="11" t="s">
        <v>337</v>
      </c>
      <c r="G533" s="11" t="s">
        <v>314</v>
      </c>
      <c r="H533" s="8">
        <f>VLOOKUP(Table1[[#This Row],[LastName]]&amp;"."&amp;Table1[[#This Row],[FirstName]],Fencers!C:I,2,FALSE)</f>
        <v>39221</v>
      </c>
      <c r="I533" s="5" t="str">
        <f>VLOOKUP(Table1[[#This Row],[LastName]]&amp;"."&amp;Table1[[#This Row],[FirstName]],Fencers!C:I,7,FALSE)</f>
        <v>Womens</v>
      </c>
      <c r="J533" s="8" t="str">
        <f>VLOOKUP(Table1[[#This Row],[LastName]]&amp;"."&amp;Table1[[#This Row],[FirstName]],Fencers!C:H,5,FALSE)</f>
        <v>ASC</v>
      </c>
      <c r="K533" s="8" t="str">
        <f>VLOOKUP(Table1[[#This Row],[LastName]]&amp;"."&amp;Table1[[#This Row],[FirstName]],Fencers!C:I,6,FALSE)</f>
        <v>AUS</v>
      </c>
      <c r="L533" s="6">
        <f>VLOOKUP(Table1[[#This Row],[LastName]]&amp;"."&amp;Table1[[#This Row],[FirstName]],Fencers!C:H,3,FALSE)</f>
        <v>10</v>
      </c>
      <c r="M533" s="5">
        <v>1</v>
      </c>
      <c r="N533" s="5">
        <f>IF(Table1[[#This Row],[Rank]]="Cancelled",1,IF(Table1[[#This Row],[Rank]]&gt;32,0,IF(M533=0,VLOOKUP(C533,'Ranking Values'!A:C,2,FALSE),VLOOKUP(C533,'Ranking Values'!A:C,3,FALSE))))</f>
        <v>11</v>
      </c>
    </row>
    <row r="534" spans="1:14" x14ac:dyDescent="0.35">
      <c r="A534" s="11" t="s">
        <v>276</v>
      </c>
      <c r="B534" s="11" t="s">
        <v>277</v>
      </c>
      <c r="C534" s="5">
        <v>3</v>
      </c>
      <c r="D534" s="7">
        <v>43044</v>
      </c>
      <c r="E534" s="20" t="s">
        <v>477</v>
      </c>
      <c r="F534" s="11" t="s">
        <v>337</v>
      </c>
      <c r="G534" s="11" t="s">
        <v>314</v>
      </c>
      <c r="H534" s="8">
        <f>VLOOKUP(Table1[[#This Row],[LastName]]&amp;"."&amp;Table1[[#This Row],[FirstName]],Fencers!C:I,2,FALSE)</f>
        <v>38788</v>
      </c>
      <c r="I534" s="5" t="str">
        <f>VLOOKUP(Table1[[#This Row],[LastName]]&amp;"."&amp;Table1[[#This Row],[FirstName]],Fencers!C:I,7,FALSE)</f>
        <v>Womens</v>
      </c>
      <c r="J534" s="8" t="str">
        <f>VLOOKUP(Table1[[#This Row],[LastName]]&amp;"."&amp;Table1[[#This Row],[FirstName]],Fencers!C:H,5,FALSE)</f>
        <v>TPFC</v>
      </c>
      <c r="K534" s="8" t="str">
        <f>VLOOKUP(Table1[[#This Row],[LastName]]&amp;"."&amp;Table1[[#This Row],[FirstName]],Fencers!C:I,6,FALSE)</f>
        <v>AUS</v>
      </c>
      <c r="L534" s="6">
        <f>VLOOKUP(Table1[[#This Row],[LastName]]&amp;"."&amp;Table1[[#This Row],[FirstName]],Fencers!C:H,3,FALSE)</f>
        <v>11</v>
      </c>
      <c r="M534" s="5">
        <v>1</v>
      </c>
      <c r="N534" s="5">
        <f>IF(Table1[[#This Row],[Rank]]="Cancelled",1,IF(Table1[[#This Row],[Rank]]&gt;32,0,IF(M534=0,VLOOKUP(C534,'Ranking Values'!A:C,2,FALSE),VLOOKUP(C534,'Ranking Values'!A:C,3,FALSE))))</f>
        <v>10</v>
      </c>
    </row>
    <row r="535" spans="1:14" x14ac:dyDescent="0.35">
      <c r="A535" s="11" t="s">
        <v>250</v>
      </c>
      <c r="B535" s="11" t="s">
        <v>251</v>
      </c>
      <c r="C535" s="5">
        <v>1</v>
      </c>
      <c r="D535" s="7">
        <v>43044</v>
      </c>
      <c r="E535" s="20" t="s">
        <v>477</v>
      </c>
      <c r="F535" s="11" t="s">
        <v>331</v>
      </c>
      <c r="G535" s="11" t="s">
        <v>314</v>
      </c>
      <c r="H535" s="13">
        <f>VLOOKUP(Table1[[#This Row],[LastName]]&amp;"."&amp;Table1[[#This Row],[FirstName]],Fencers!C:I,2,FALSE)</f>
        <v>38237</v>
      </c>
      <c r="I535" s="5" t="str">
        <f>VLOOKUP(Table1[[#This Row],[LastName]]&amp;"."&amp;Table1[[#This Row],[FirstName]],Fencers!C:I,7,FALSE)</f>
        <v>Mens</v>
      </c>
      <c r="J535" s="13" t="str">
        <f>VLOOKUP(Table1[[#This Row],[LastName]]&amp;"."&amp;Table1[[#This Row],[FirstName]],Fencers!C:H,5,FALSE)</f>
        <v>AHFC</v>
      </c>
      <c r="K535" s="13" t="str">
        <f>VLOOKUP(Table1[[#This Row],[LastName]]&amp;"."&amp;Table1[[#This Row],[FirstName]],Fencers!C:I,6,FALSE)</f>
        <v>AUS</v>
      </c>
      <c r="L535" s="6">
        <f>VLOOKUP(Table1[[#This Row],[LastName]]&amp;"."&amp;Table1[[#This Row],[FirstName]],Fencers!C:H,3,FALSE)</f>
        <v>13</v>
      </c>
      <c r="M535" s="5">
        <v>1</v>
      </c>
      <c r="N535" s="5">
        <f>IF(Table1[[#This Row],[Rank]]="Cancelled",1,IF(Table1[[#This Row],[Rank]]&gt;32,0,IF(M535=0,VLOOKUP(C535,'Ranking Values'!A:C,2,FALSE),VLOOKUP(C535,'Ranking Values'!A:C,3,FALSE))))</f>
        <v>12</v>
      </c>
    </row>
    <row r="536" spans="1:14" x14ac:dyDescent="0.35">
      <c r="A536" s="11" t="s">
        <v>253</v>
      </c>
      <c r="B536" s="11" t="s">
        <v>254</v>
      </c>
      <c r="C536" s="5">
        <v>2</v>
      </c>
      <c r="D536" s="7">
        <v>43044</v>
      </c>
      <c r="E536" s="20" t="s">
        <v>477</v>
      </c>
      <c r="F536" s="11" t="s">
        <v>331</v>
      </c>
      <c r="G536" s="11" t="s">
        <v>314</v>
      </c>
      <c r="H536" s="13">
        <f>VLOOKUP(Table1[[#This Row],[LastName]]&amp;"."&amp;Table1[[#This Row],[FirstName]],Fencers!C:I,2,FALSE)</f>
        <v>38298</v>
      </c>
      <c r="I536" s="5" t="str">
        <f>VLOOKUP(Table1[[#This Row],[LastName]]&amp;"."&amp;Table1[[#This Row],[FirstName]],Fencers!C:I,7,FALSE)</f>
        <v>Mens</v>
      </c>
      <c r="J536" s="13" t="str">
        <f>VLOOKUP(Table1[[#This Row],[LastName]]&amp;"."&amp;Table1[[#This Row],[FirstName]],Fencers!C:H,5,FALSE)</f>
        <v>AHFC</v>
      </c>
      <c r="K536" s="13" t="str">
        <f>VLOOKUP(Table1[[#This Row],[LastName]]&amp;"."&amp;Table1[[#This Row],[FirstName]],Fencers!C:I,6,FALSE)</f>
        <v>AUS</v>
      </c>
      <c r="L536" s="6">
        <f>VLOOKUP(Table1[[#This Row],[LastName]]&amp;"."&amp;Table1[[#This Row],[FirstName]],Fencers!C:H,3,FALSE)</f>
        <v>13</v>
      </c>
      <c r="M536" s="5">
        <v>1</v>
      </c>
      <c r="N536" s="5">
        <f>IF(Table1[[#This Row],[Rank]]="Cancelled",1,IF(Table1[[#This Row],[Rank]]&gt;32,0,IF(M536=0,VLOOKUP(C536,'Ranking Values'!A:C,2,FALSE),VLOOKUP(C536,'Ranking Values'!A:C,3,FALSE))))</f>
        <v>11</v>
      </c>
    </row>
    <row r="537" spans="1:14" x14ac:dyDescent="0.35">
      <c r="A537" s="11" t="s">
        <v>255</v>
      </c>
      <c r="B537" s="11" t="s">
        <v>256</v>
      </c>
      <c r="C537" s="5">
        <v>3</v>
      </c>
      <c r="D537" s="7">
        <v>43044</v>
      </c>
      <c r="E537" s="20" t="s">
        <v>477</v>
      </c>
      <c r="F537" s="11" t="s">
        <v>331</v>
      </c>
      <c r="G537" s="11" t="s">
        <v>314</v>
      </c>
      <c r="H537" s="13">
        <f>VLOOKUP(Table1[[#This Row],[LastName]]&amp;"."&amp;Table1[[#This Row],[FirstName]],Fencers!C:I,2,FALSE)</f>
        <v>38304</v>
      </c>
      <c r="I537" s="5" t="str">
        <f>VLOOKUP(Table1[[#This Row],[LastName]]&amp;"."&amp;Table1[[#This Row],[FirstName]],Fencers!C:I,7,FALSE)</f>
        <v>Mens</v>
      </c>
      <c r="J537" s="13" t="str">
        <f>VLOOKUP(Table1[[#This Row],[LastName]]&amp;"."&amp;Table1[[#This Row],[FirstName]],Fencers!C:H,5,FALSE)</f>
        <v>ASC</v>
      </c>
      <c r="K537" s="13" t="str">
        <f>VLOOKUP(Table1[[#This Row],[LastName]]&amp;"."&amp;Table1[[#This Row],[FirstName]],Fencers!C:I,6,FALSE)</f>
        <v>AUS</v>
      </c>
      <c r="L537" s="6">
        <f>VLOOKUP(Table1[[#This Row],[LastName]]&amp;"."&amp;Table1[[#This Row],[FirstName]],Fencers!C:H,3,FALSE)</f>
        <v>13</v>
      </c>
      <c r="M537" s="5">
        <v>1</v>
      </c>
      <c r="N537" s="5">
        <f>IF(Table1[[#This Row],[Rank]]="Cancelled",1,IF(Table1[[#This Row],[Rank]]&gt;32,0,IF(M537=0,VLOOKUP(C537,'Ranking Values'!A:C,2,FALSE),VLOOKUP(C537,'Ranking Values'!A:C,3,FALSE))))</f>
        <v>10</v>
      </c>
    </row>
    <row r="538" spans="1:14" x14ac:dyDescent="0.35">
      <c r="A538" s="11" t="s">
        <v>245</v>
      </c>
      <c r="B538" s="11" t="s">
        <v>246</v>
      </c>
      <c r="C538" s="5">
        <v>3</v>
      </c>
      <c r="D538" s="7">
        <v>43044</v>
      </c>
      <c r="E538" s="20" t="s">
        <v>477</v>
      </c>
      <c r="F538" s="11" t="s">
        <v>331</v>
      </c>
      <c r="G538" s="11" t="s">
        <v>314</v>
      </c>
      <c r="H538" s="13">
        <f>VLOOKUP(Table1[[#This Row],[LastName]]&amp;"."&amp;Table1[[#This Row],[FirstName]],Fencers!C:I,2,FALSE)</f>
        <v>38052</v>
      </c>
      <c r="I538" s="5" t="str">
        <f>VLOOKUP(Table1[[#This Row],[LastName]]&amp;"."&amp;Table1[[#This Row],[FirstName]],Fencers!C:I,7,FALSE)</f>
        <v>Mens</v>
      </c>
      <c r="J538" s="13" t="str">
        <f>VLOOKUP(Table1[[#This Row],[LastName]]&amp;"."&amp;Table1[[#This Row],[FirstName]],Fencers!C:H,5,FALSE)</f>
        <v>AHFC</v>
      </c>
      <c r="K538" s="13" t="str">
        <f>VLOOKUP(Table1[[#This Row],[LastName]]&amp;"."&amp;Table1[[#This Row],[FirstName]],Fencers!C:I,6,FALSE)</f>
        <v>AUS</v>
      </c>
      <c r="L538" s="6">
        <f>VLOOKUP(Table1[[#This Row],[LastName]]&amp;"."&amp;Table1[[#This Row],[FirstName]],Fencers!C:H,3,FALSE)</f>
        <v>13</v>
      </c>
      <c r="M538" s="5">
        <v>1</v>
      </c>
      <c r="N538" s="5">
        <f>IF(Table1[[#This Row],[Rank]]="Cancelled",1,IF(Table1[[#This Row],[Rank]]&gt;32,0,IF(M538=0,VLOOKUP(C538,'Ranking Values'!A:C,2,FALSE),VLOOKUP(C538,'Ranking Values'!A:C,3,FALSE))))</f>
        <v>10</v>
      </c>
    </row>
    <row r="539" spans="1:14" x14ac:dyDescent="0.35">
      <c r="A539" s="11" t="s">
        <v>251</v>
      </c>
      <c r="B539" s="11" t="s">
        <v>15</v>
      </c>
      <c r="C539" s="5">
        <v>5</v>
      </c>
      <c r="D539" s="7">
        <v>43044</v>
      </c>
      <c r="E539" s="20" t="s">
        <v>477</v>
      </c>
      <c r="F539" s="11" t="s">
        <v>331</v>
      </c>
      <c r="G539" s="11" t="s">
        <v>314</v>
      </c>
      <c r="H539" s="13">
        <f>VLOOKUP(Table1[[#This Row],[LastName]]&amp;"."&amp;Table1[[#This Row],[FirstName]],Fencers!C:I,2,FALSE)</f>
        <v>38516</v>
      </c>
      <c r="I539" s="5" t="str">
        <f>VLOOKUP(Table1[[#This Row],[LastName]]&amp;"."&amp;Table1[[#This Row],[FirstName]],Fencers!C:I,7,FALSE)</f>
        <v>Mens</v>
      </c>
      <c r="J539" s="13" t="str">
        <f>VLOOKUP(Table1[[#This Row],[LastName]]&amp;"."&amp;Table1[[#This Row],[FirstName]],Fencers!C:H,5,FALSE)</f>
        <v>AHFC</v>
      </c>
      <c r="K539" s="13" t="str">
        <f>VLOOKUP(Table1[[#This Row],[LastName]]&amp;"."&amp;Table1[[#This Row],[FirstName]],Fencers!C:I,6,FALSE)</f>
        <v>AUS</v>
      </c>
      <c r="L539" s="6">
        <f>VLOOKUP(Table1[[#This Row],[LastName]]&amp;"."&amp;Table1[[#This Row],[FirstName]],Fencers!C:H,3,FALSE)</f>
        <v>12</v>
      </c>
      <c r="M539" s="5">
        <v>1</v>
      </c>
      <c r="N539" s="5">
        <f>IF(Table1[[#This Row],[Rank]]="Cancelled",1,IF(Table1[[#This Row],[Rank]]&gt;32,0,IF(M539=0,VLOOKUP(C539,'Ranking Values'!A:C,2,FALSE),VLOOKUP(C539,'Ranking Values'!A:C,3,FALSE))))</f>
        <v>8</v>
      </c>
    </row>
    <row r="540" spans="1:14" x14ac:dyDescent="0.35">
      <c r="A540" s="11" t="s">
        <v>268</v>
      </c>
      <c r="B540" s="11" t="s">
        <v>269</v>
      </c>
      <c r="C540" s="5">
        <v>6</v>
      </c>
      <c r="D540" s="7">
        <v>43044</v>
      </c>
      <c r="E540" s="20" t="s">
        <v>477</v>
      </c>
      <c r="F540" s="11" t="s">
        <v>331</v>
      </c>
      <c r="G540" s="11" t="s">
        <v>314</v>
      </c>
      <c r="H540" s="13">
        <f>VLOOKUP(Table1[[#This Row],[LastName]]&amp;"."&amp;Table1[[#This Row],[FirstName]],Fencers!C:I,2,FALSE)</f>
        <v>38590</v>
      </c>
      <c r="I540" s="5" t="str">
        <f>VLOOKUP(Table1[[#This Row],[LastName]]&amp;"."&amp;Table1[[#This Row],[FirstName]],Fencers!C:I,7,FALSE)</f>
        <v>Mens</v>
      </c>
      <c r="J540" s="13" t="str">
        <f>VLOOKUP(Table1[[#This Row],[LastName]]&amp;"."&amp;Table1[[#This Row],[FirstName]],Fencers!C:H,5,FALSE)</f>
        <v>ASC</v>
      </c>
      <c r="K540" s="13" t="str">
        <f>VLOOKUP(Table1[[#This Row],[LastName]]&amp;"."&amp;Table1[[#This Row],[FirstName]],Fencers!C:I,6,FALSE)</f>
        <v>AUS</v>
      </c>
      <c r="L540" s="6">
        <f>VLOOKUP(Table1[[#This Row],[LastName]]&amp;"."&amp;Table1[[#This Row],[FirstName]],Fencers!C:H,3,FALSE)</f>
        <v>12</v>
      </c>
      <c r="M540" s="5">
        <v>1</v>
      </c>
      <c r="N540" s="5">
        <f>IF(Table1[[#This Row],[Rank]]="Cancelled",1,IF(Table1[[#This Row],[Rank]]&gt;32,0,IF(M540=0,VLOOKUP(C540,'Ranking Values'!A:C,2,FALSE),VLOOKUP(C540,'Ranking Values'!A:C,3,FALSE))))</f>
        <v>7</v>
      </c>
    </row>
    <row r="541" spans="1:14" x14ac:dyDescent="0.35">
      <c r="A541" s="11" t="s">
        <v>369</v>
      </c>
      <c r="B541" s="11" t="s">
        <v>370</v>
      </c>
      <c r="C541" s="5">
        <v>7</v>
      </c>
      <c r="D541" s="7">
        <v>43044</v>
      </c>
      <c r="E541" s="20" t="s">
        <v>477</v>
      </c>
      <c r="F541" s="11" t="s">
        <v>331</v>
      </c>
      <c r="G541" s="11" t="s">
        <v>314</v>
      </c>
      <c r="H541" s="13">
        <f>VLOOKUP(Table1[[#This Row],[LastName]]&amp;"."&amp;Table1[[#This Row],[FirstName]],Fencers!C:I,2,FALSE)</f>
        <v>38236</v>
      </c>
      <c r="I541" s="5" t="str">
        <f>VLOOKUP(Table1[[#This Row],[LastName]]&amp;"."&amp;Table1[[#This Row],[FirstName]],Fencers!C:I,7,FALSE)</f>
        <v>Mens</v>
      </c>
      <c r="J541" s="13" t="str">
        <f>VLOOKUP(Table1[[#This Row],[LastName]]&amp;"."&amp;Table1[[#This Row],[FirstName]],Fencers!C:H,5,FALSE)</f>
        <v>AHFC</v>
      </c>
      <c r="K541" s="13" t="str">
        <f>VLOOKUP(Table1[[#This Row],[LastName]]&amp;"."&amp;Table1[[#This Row],[FirstName]],Fencers!C:I,6,FALSE)</f>
        <v>AUS</v>
      </c>
      <c r="L541" s="6">
        <f>VLOOKUP(Table1[[#This Row],[LastName]]&amp;"."&amp;Table1[[#This Row],[FirstName]],Fencers!C:H,3,FALSE)</f>
        <v>13</v>
      </c>
      <c r="M541" s="5">
        <v>1</v>
      </c>
      <c r="N541" s="5">
        <f>IF(Table1[[#This Row],[Rank]]="Cancelled",1,IF(Table1[[#This Row],[Rank]]&gt;32,0,IF(M541=0,VLOOKUP(C541,'Ranking Values'!A:C,2,FALSE),VLOOKUP(C541,'Ranking Values'!A:C,3,FALSE))))</f>
        <v>6</v>
      </c>
    </row>
    <row r="542" spans="1:14" x14ac:dyDescent="0.35">
      <c r="A542" s="11" t="s">
        <v>278</v>
      </c>
      <c r="B542" s="11" t="s">
        <v>252</v>
      </c>
      <c r="C542" s="5">
        <v>8</v>
      </c>
      <c r="D542" s="7">
        <v>43044</v>
      </c>
      <c r="E542" s="20" t="s">
        <v>477</v>
      </c>
      <c r="F542" s="11" t="s">
        <v>331</v>
      </c>
      <c r="G542" s="11" t="s">
        <v>314</v>
      </c>
      <c r="H542" s="13">
        <f>VLOOKUP(Table1[[#This Row],[LastName]]&amp;"."&amp;Table1[[#This Row],[FirstName]],Fencers!C:I,2,FALSE)</f>
        <v>38810</v>
      </c>
      <c r="I542" s="5" t="str">
        <f>VLOOKUP(Table1[[#This Row],[LastName]]&amp;"."&amp;Table1[[#This Row],[FirstName]],Fencers!C:I,7,FALSE)</f>
        <v>Mens</v>
      </c>
      <c r="J542" s="13" t="str">
        <f>VLOOKUP(Table1[[#This Row],[LastName]]&amp;"."&amp;Table1[[#This Row],[FirstName]],Fencers!C:H,5,FALSE)</f>
        <v>ASC</v>
      </c>
      <c r="K542" s="13" t="str">
        <f>VLOOKUP(Table1[[#This Row],[LastName]]&amp;"."&amp;Table1[[#This Row],[FirstName]],Fencers!C:I,6,FALSE)</f>
        <v>AUS</v>
      </c>
      <c r="L542" s="6">
        <f>VLOOKUP(Table1[[#This Row],[LastName]]&amp;"."&amp;Table1[[#This Row],[FirstName]],Fencers!C:H,3,FALSE)</f>
        <v>11</v>
      </c>
      <c r="M542" s="5">
        <v>1</v>
      </c>
      <c r="N542" s="5">
        <f>IF(Table1[[#This Row],[Rank]]="Cancelled",1,IF(Table1[[#This Row],[Rank]]&gt;32,0,IF(M542=0,VLOOKUP(C542,'Ranking Values'!A:C,2,FALSE),VLOOKUP(C542,'Ranking Values'!A:C,3,FALSE))))</f>
        <v>5</v>
      </c>
    </row>
    <row r="543" spans="1:14" x14ac:dyDescent="0.35">
      <c r="A543" s="11" t="s">
        <v>261</v>
      </c>
      <c r="B543" s="11" t="s">
        <v>249</v>
      </c>
      <c r="C543" s="5">
        <v>9</v>
      </c>
      <c r="D543" s="7">
        <v>43044</v>
      </c>
      <c r="E543" s="20" t="s">
        <v>477</v>
      </c>
      <c r="F543" s="11" t="s">
        <v>331</v>
      </c>
      <c r="G543" s="11" t="s">
        <v>314</v>
      </c>
      <c r="H543" s="13">
        <f>VLOOKUP(Table1[[#This Row],[LastName]]&amp;"."&amp;Table1[[#This Row],[FirstName]],Fencers!C:I,2,FALSE)</f>
        <v>38456</v>
      </c>
      <c r="I543" s="5" t="str">
        <f>VLOOKUP(Table1[[#This Row],[LastName]]&amp;"."&amp;Table1[[#This Row],[FirstName]],Fencers!C:I,7,FALSE)</f>
        <v>Mens</v>
      </c>
      <c r="J543" s="13" t="str">
        <f>VLOOKUP(Table1[[#This Row],[LastName]]&amp;"."&amp;Table1[[#This Row],[FirstName]],Fencers!C:H,5,FALSE)</f>
        <v>ASC</v>
      </c>
      <c r="K543" s="13" t="str">
        <f>VLOOKUP(Table1[[#This Row],[LastName]]&amp;"."&amp;Table1[[#This Row],[FirstName]],Fencers!C:I,6,FALSE)</f>
        <v>AUS</v>
      </c>
      <c r="L543" s="6">
        <f>VLOOKUP(Table1[[#This Row],[LastName]]&amp;"."&amp;Table1[[#This Row],[FirstName]],Fencers!C:H,3,FALSE)</f>
        <v>12</v>
      </c>
      <c r="M543" s="5">
        <v>1</v>
      </c>
      <c r="N543" s="5">
        <f>IF(Table1[[#This Row],[Rank]]="Cancelled",1,IF(Table1[[#This Row],[Rank]]&gt;32,0,IF(M543=0,VLOOKUP(C543,'Ranking Values'!A:C,2,FALSE),VLOOKUP(C543,'Ranking Values'!A:C,3,FALSE))))</f>
        <v>4</v>
      </c>
    </row>
    <row r="544" spans="1:14" x14ac:dyDescent="0.35">
      <c r="A544" s="11" t="s">
        <v>264</v>
      </c>
      <c r="B544" s="11" t="s">
        <v>265</v>
      </c>
      <c r="C544" s="5">
        <v>1</v>
      </c>
      <c r="D544" s="7">
        <v>43044</v>
      </c>
      <c r="E544" s="20" t="s">
        <v>477</v>
      </c>
      <c r="F544" s="11" t="s">
        <v>331</v>
      </c>
      <c r="G544" s="11" t="s">
        <v>314</v>
      </c>
      <c r="H544" s="13">
        <f>VLOOKUP(Table1[[#This Row],[LastName]]&amp;"."&amp;Table1[[#This Row],[FirstName]],Fencers!C:I,2,FALSE)</f>
        <v>38505</v>
      </c>
      <c r="I544" s="5" t="str">
        <f>VLOOKUP(Table1[[#This Row],[LastName]]&amp;"."&amp;Table1[[#This Row],[FirstName]],Fencers!C:I,7,FALSE)</f>
        <v>Womens</v>
      </c>
      <c r="J544" s="13" t="str">
        <f>VLOOKUP(Table1[[#This Row],[LastName]]&amp;"."&amp;Table1[[#This Row],[FirstName]],Fencers!C:H,5,FALSE)</f>
        <v>AHFC</v>
      </c>
      <c r="K544" s="13" t="str">
        <f>VLOOKUP(Table1[[#This Row],[LastName]]&amp;"."&amp;Table1[[#This Row],[FirstName]],Fencers!C:I,6,FALSE)</f>
        <v>AUS</v>
      </c>
      <c r="L544" s="6">
        <f>VLOOKUP(Table1[[#This Row],[LastName]]&amp;"."&amp;Table1[[#This Row],[FirstName]],Fencers!C:H,3,FALSE)</f>
        <v>12</v>
      </c>
      <c r="M544" s="5">
        <v>1</v>
      </c>
      <c r="N544" s="5">
        <f>IF(Table1[[#This Row],[Rank]]="Cancelled",1,IF(Table1[[#This Row],[Rank]]&gt;32,0,IF(M544=0,VLOOKUP(C544,'Ranking Values'!A:C,2,FALSE),VLOOKUP(C544,'Ranking Values'!A:C,3,FALSE))))</f>
        <v>12</v>
      </c>
    </row>
    <row r="545" spans="1:14" x14ac:dyDescent="0.35">
      <c r="A545" s="5" t="s">
        <v>125</v>
      </c>
      <c r="B545" s="5" t="s">
        <v>126</v>
      </c>
      <c r="C545" s="5">
        <v>1</v>
      </c>
      <c r="D545" s="7">
        <v>43051</v>
      </c>
      <c r="E545" s="20" t="s">
        <v>477</v>
      </c>
      <c r="F545" s="11" t="s">
        <v>461</v>
      </c>
      <c r="G545" s="11" t="s">
        <v>19</v>
      </c>
      <c r="H545" s="13">
        <f>VLOOKUP(Table1[[#This Row],[LastName]]&amp;"."&amp;Table1[[#This Row],[FirstName]],Fencers!C:I,2,FALSE)</f>
        <v>31399</v>
      </c>
      <c r="I545" s="5" t="str">
        <f>VLOOKUP(Table1[[#This Row],[LastName]]&amp;"."&amp;Table1[[#This Row],[FirstName]],Fencers!C:I,7,FALSE)</f>
        <v>Mens</v>
      </c>
      <c r="J545" s="13" t="str">
        <f>VLOOKUP(Table1[[#This Row],[LastName]]&amp;"."&amp;Table1[[#This Row],[FirstName]],Fencers!C:H,5,FALSE)</f>
        <v>ASC</v>
      </c>
      <c r="K545" s="13" t="str">
        <f>VLOOKUP(Table1[[#This Row],[LastName]]&amp;"."&amp;Table1[[#This Row],[FirstName]],Fencers!C:I,6,FALSE)</f>
        <v>AUS</v>
      </c>
      <c r="L545" s="6">
        <f>VLOOKUP(Table1[[#This Row],[LastName]]&amp;"."&amp;Table1[[#This Row],[FirstName]],Fencers!C:H,3,FALSE)</f>
        <v>32</v>
      </c>
      <c r="M545" s="5">
        <v>1</v>
      </c>
      <c r="N545" s="5">
        <f>IF(Table1[[#This Row],[Rank]]="Cancelled",1,IF(Table1[[#This Row],[Rank]]&gt;32,0,IF(M545=0,VLOOKUP(C545,'Ranking Values'!A:C,2,FALSE),VLOOKUP(C545,'Ranking Values'!A:C,3,FALSE))))</f>
        <v>12</v>
      </c>
    </row>
    <row r="546" spans="1:14" x14ac:dyDescent="0.35">
      <c r="A546" s="5" t="s">
        <v>157</v>
      </c>
      <c r="B546" s="5" t="s">
        <v>158</v>
      </c>
      <c r="C546" s="5">
        <v>2</v>
      </c>
      <c r="D546" s="7">
        <v>43051</v>
      </c>
      <c r="E546" s="20" t="s">
        <v>477</v>
      </c>
      <c r="F546" s="11" t="s">
        <v>461</v>
      </c>
      <c r="G546" s="11" t="s">
        <v>19</v>
      </c>
      <c r="H546" s="13">
        <f>VLOOKUP(Table1[[#This Row],[LastName]]&amp;"."&amp;Table1[[#This Row],[FirstName]],Fencers!C:I,2,FALSE)</f>
        <v>34944</v>
      </c>
      <c r="I546" s="5" t="str">
        <f>VLOOKUP(Table1[[#This Row],[LastName]]&amp;"."&amp;Table1[[#This Row],[FirstName]],Fencers!C:I,7,FALSE)</f>
        <v>Mens</v>
      </c>
      <c r="J546" s="13" t="str">
        <f>VLOOKUP(Table1[[#This Row],[LastName]]&amp;"."&amp;Table1[[#This Row],[FirstName]],Fencers!C:H,5,FALSE)</f>
        <v>ASC</v>
      </c>
      <c r="K546" s="13" t="str">
        <f>VLOOKUP(Table1[[#This Row],[LastName]]&amp;"."&amp;Table1[[#This Row],[FirstName]],Fencers!C:I,6,FALSE)</f>
        <v>AUS</v>
      </c>
      <c r="L546" s="6">
        <f>VLOOKUP(Table1[[#This Row],[LastName]]&amp;"."&amp;Table1[[#This Row],[FirstName]],Fencers!C:H,3,FALSE)</f>
        <v>22</v>
      </c>
      <c r="M546" s="5">
        <v>1</v>
      </c>
      <c r="N546" s="5">
        <f>IF(Table1[[#This Row],[Rank]]="Cancelled",1,IF(Table1[[#This Row],[Rank]]&gt;32,0,IF(M546=0,VLOOKUP(C546,'Ranking Values'!A:C,2,FALSE),VLOOKUP(C546,'Ranking Values'!A:C,3,FALSE))))</f>
        <v>11</v>
      </c>
    </row>
    <row r="547" spans="1:14" x14ac:dyDescent="0.35">
      <c r="A547" s="5" t="s">
        <v>129</v>
      </c>
      <c r="B547" s="5" t="s">
        <v>130</v>
      </c>
      <c r="C547" s="5">
        <v>3</v>
      </c>
      <c r="D547" s="7">
        <v>43051</v>
      </c>
      <c r="E547" s="20" t="s">
        <v>477</v>
      </c>
      <c r="F547" s="11" t="s">
        <v>461</v>
      </c>
      <c r="G547" s="11" t="s">
        <v>19</v>
      </c>
      <c r="H547" s="13">
        <f>VLOOKUP(Table1[[#This Row],[LastName]]&amp;"."&amp;Table1[[#This Row],[FirstName]],Fencers!C:I,2,FALSE)</f>
        <v>31780</v>
      </c>
      <c r="I547" s="5" t="str">
        <f>VLOOKUP(Table1[[#This Row],[LastName]]&amp;"."&amp;Table1[[#This Row],[FirstName]],Fencers!C:I,7,FALSE)</f>
        <v>Mens</v>
      </c>
      <c r="J547" s="13" t="str">
        <f>VLOOKUP(Table1[[#This Row],[LastName]]&amp;"."&amp;Table1[[#This Row],[FirstName]],Fencers!C:H,5,FALSE)</f>
        <v>ASC</v>
      </c>
      <c r="K547" s="13" t="str">
        <f>VLOOKUP(Table1[[#This Row],[LastName]]&amp;"."&amp;Table1[[#This Row],[FirstName]],Fencers!C:I,6,FALSE)</f>
        <v>AUS</v>
      </c>
      <c r="L547" s="6">
        <f>VLOOKUP(Table1[[#This Row],[LastName]]&amp;"."&amp;Table1[[#This Row],[FirstName]],Fencers!C:H,3,FALSE)</f>
        <v>31</v>
      </c>
      <c r="M547" s="5">
        <v>1</v>
      </c>
      <c r="N547" s="5">
        <f>IF(Table1[[#This Row],[Rank]]="Cancelled",1,IF(Table1[[#This Row],[Rank]]&gt;32,0,IF(M547=0,VLOOKUP(C547,'Ranking Values'!A:C,2,FALSE),VLOOKUP(C547,'Ranking Values'!A:C,3,FALSE))))</f>
        <v>10</v>
      </c>
    </row>
    <row r="548" spans="1:14" x14ac:dyDescent="0.35">
      <c r="A548" s="5" t="s">
        <v>107</v>
      </c>
      <c r="B548" s="5" t="s">
        <v>108</v>
      </c>
      <c r="C548" s="5">
        <v>3</v>
      </c>
      <c r="D548" s="7">
        <v>43051</v>
      </c>
      <c r="E548" s="20" t="s">
        <v>477</v>
      </c>
      <c r="F548" s="11" t="s">
        <v>461</v>
      </c>
      <c r="G548" s="11" t="s">
        <v>19</v>
      </c>
      <c r="H548" s="13">
        <f>VLOOKUP(Table1[[#This Row],[LastName]]&amp;"."&amp;Table1[[#This Row],[FirstName]],Fencers!C:I,2,FALSE)</f>
        <v>28067</v>
      </c>
      <c r="I548" s="5" t="str">
        <f>VLOOKUP(Table1[[#This Row],[LastName]]&amp;"."&amp;Table1[[#This Row],[FirstName]],Fencers!C:I,7,FALSE)</f>
        <v>Mens</v>
      </c>
      <c r="J548" s="13" t="str">
        <f>VLOOKUP(Table1[[#This Row],[LastName]]&amp;"."&amp;Table1[[#This Row],[FirstName]],Fencers!C:H,5,FALSE)</f>
        <v>AHFC</v>
      </c>
      <c r="K548" s="13" t="str">
        <f>VLOOKUP(Table1[[#This Row],[LastName]]&amp;"."&amp;Table1[[#This Row],[FirstName]],Fencers!C:I,6,FALSE)</f>
        <v>AUS</v>
      </c>
      <c r="L548" s="6">
        <f>VLOOKUP(Table1[[#This Row],[LastName]]&amp;"."&amp;Table1[[#This Row],[FirstName]],Fencers!C:H,3,FALSE)</f>
        <v>41</v>
      </c>
      <c r="M548" s="5">
        <v>1</v>
      </c>
      <c r="N548" s="5">
        <f>IF(Table1[[#This Row],[Rank]]="Cancelled",1,IF(Table1[[#This Row],[Rank]]&gt;32,0,IF(M548=0,VLOOKUP(C548,'Ranking Values'!A:C,2,FALSE),VLOOKUP(C548,'Ranking Values'!A:C,3,FALSE))))</f>
        <v>10</v>
      </c>
    </row>
    <row r="549" spans="1:14" x14ac:dyDescent="0.35">
      <c r="A549" s="5" t="s">
        <v>100</v>
      </c>
      <c r="B549" s="5" t="s">
        <v>101</v>
      </c>
      <c r="C549" s="5">
        <v>5</v>
      </c>
      <c r="D549" s="7">
        <v>43051</v>
      </c>
      <c r="E549" s="20" t="s">
        <v>477</v>
      </c>
      <c r="F549" s="11" t="s">
        <v>461</v>
      </c>
      <c r="G549" s="11" t="s">
        <v>19</v>
      </c>
      <c r="H549" s="13">
        <f>VLOOKUP(Table1[[#This Row],[LastName]]&amp;"."&amp;Table1[[#This Row],[FirstName]],Fencers!C:I,2,FALSE)</f>
        <v>26818</v>
      </c>
      <c r="I549" s="5" t="str">
        <f>VLOOKUP(Table1[[#This Row],[LastName]]&amp;"."&amp;Table1[[#This Row],[FirstName]],Fencers!C:I,7,FALSE)</f>
        <v>Mens</v>
      </c>
      <c r="J549" s="13" t="str">
        <f>VLOOKUP(Table1[[#This Row],[LastName]]&amp;"."&amp;Table1[[#This Row],[FirstName]],Fencers!C:H,5,FALSE)</f>
        <v>CSFC</v>
      </c>
      <c r="K549" s="13" t="str">
        <f>VLOOKUP(Table1[[#This Row],[LastName]]&amp;"."&amp;Table1[[#This Row],[FirstName]],Fencers!C:I,6,FALSE)</f>
        <v>AUS</v>
      </c>
      <c r="L549" s="6">
        <f>VLOOKUP(Table1[[#This Row],[LastName]]&amp;"."&amp;Table1[[#This Row],[FirstName]],Fencers!C:H,3,FALSE)</f>
        <v>44</v>
      </c>
      <c r="M549" s="5">
        <v>1</v>
      </c>
      <c r="N549" s="5">
        <f>IF(Table1[[#This Row],[Rank]]="Cancelled",1,IF(Table1[[#This Row],[Rank]]&gt;32,0,IF(M549=0,VLOOKUP(C549,'Ranking Values'!A:C,2,FALSE),VLOOKUP(C549,'Ranking Values'!A:C,3,FALSE))))</f>
        <v>8</v>
      </c>
    </row>
    <row r="550" spans="1:14" x14ac:dyDescent="0.35">
      <c r="A550" s="5" t="s">
        <v>226</v>
      </c>
      <c r="B550" s="5" t="s">
        <v>228</v>
      </c>
      <c r="C550" s="5">
        <v>6</v>
      </c>
      <c r="D550" s="7">
        <v>43051</v>
      </c>
      <c r="E550" s="20" t="s">
        <v>477</v>
      </c>
      <c r="F550" s="11" t="s">
        <v>461</v>
      </c>
      <c r="G550" s="11" t="s">
        <v>19</v>
      </c>
      <c r="H550" s="13">
        <f>VLOOKUP(Table1[[#This Row],[LastName]]&amp;"."&amp;Table1[[#This Row],[FirstName]],Fencers!C:I,2,FALSE)</f>
        <v>37556</v>
      </c>
      <c r="I550" s="5" t="str">
        <f>VLOOKUP(Table1[[#This Row],[LastName]]&amp;"."&amp;Table1[[#This Row],[FirstName]],Fencers!C:I,7,FALSE)</f>
        <v>Mens</v>
      </c>
      <c r="J550" s="13" t="str">
        <f>VLOOKUP(Table1[[#This Row],[LastName]]&amp;"."&amp;Table1[[#This Row],[FirstName]],Fencers!C:H,5,FALSE)</f>
        <v>ASC</v>
      </c>
      <c r="K550" s="13" t="str">
        <f>VLOOKUP(Table1[[#This Row],[LastName]]&amp;"."&amp;Table1[[#This Row],[FirstName]],Fencers!C:I,6,FALSE)</f>
        <v>AUS</v>
      </c>
      <c r="L550" s="6">
        <f>VLOOKUP(Table1[[#This Row],[LastName]]&amp;"."&amp;Table1[[#This Row],[FirstName]],Fencers!C:H,3,FALSE)</f>
        <v>15</v>
      </c>
      <c r="M550" s="5">
        <v>1</v>
      </c>
      <c r="N550" s="5">
        <f>IF(Table1[[#This Row],[Rank]]="Cancelled",1,IF(Table1[[#This Row],[Rank]]&gt;32,0,IF(M550=0,VLOOKUP(C550,'Ranking Values'!A:C,2,FALSE),VLOOKUP(C550,'Ranking Values'!A:C,3,FALSE))))</f>
        <v>7</v>
      </c>
    </row>
    <row r="551" spans="1:14" x14ac:dyDescent="0.35">
      <c r="A551" s="5" t="s">
        <v>95</v>
      </c>
      <c r="B551" s="5" t="s">
        <v>96</v>
      </c>
      <c r="C551" s="5">
        <v>7</v>
      </c>
      <c r="D551" s="7">
        <v>43051</v>
      </c>
      <c r="E551" s="20" t="s">
        <v>477</v>
      </c>
      <c r="F551" s="11" t="s">
        <v>461</v>
      </c>
      <c r="G551" s="11" t="s">
        <v>19</v>
      </c>
      <c r="H551" s="13">
        <f>VLOOKUP(Table1[[#This Row],[LastName]]&amp;"."&amp;Table1[[#This Row],[FirstName]],Fencers!C:I,2,FALSE)</f>
        <v>26410</v>
      </c>
      <c r="I551" s="5" t="str">
        <f>VLOOKUP(Table1[[#This Row],[LastName]]&amp;"."&amp;Table1[[#This Row],[FirstName]],Fencers!C:I,7,FALSE)</f>
        <v>Mens</v>
      </c>
      <c r="J551" s="13" t="str">
        <f>VLOOKUP(Table1[[#This Row],[LastName]]&amp;"."&amp;Table1[[#This Row],[FirstName]],Fencers!C:H,5,FALSE)</f>
        <v>ASC</v>
      </c>
      <c r="K551" s="13" t="str">
        <f>VLOOKUP(Table1[[#This Row],[LastName]]&amp;"."&amp;Table1[[#This Row],[FirstName]],Fencers!C:I,6,FALSE)</f>
        <v>AUS</v>
      </c>
      <c r="L551" s="6">
        <f>VLOOKUP(Table1[[#This Row],[LastName]]&amp;"."&amp;Table1[[#This Row],[FirstName]],Fencers!C:H,3,FALSE)</f>
        <v>45</v>
      </c>
      <c r="M551" s="5">
        <v>1</v>
      </c>
      <c r="N551" s="5">
        <f>IF(Table1[[#This Row],[Rank]]="Cancelled",1,IF(Table1[[#This Row],[Rank]]&gt;32,0,IF(M551=0,VLOOKUP(C551,'Ranking Values'!A:C,2,FALSE),VLOOKUP(C551,'Ranking Values'!A:C,3,FALSE))))</f>
        <v>6</v>
      </c>
    </row>
    <row r="552" spans="1:14" x14ac:dyDescent="0.35">
      <c r="A552" s="5" t="s">
        <v>80</v>
      </c>
      <c r="B552" s="5" t="s">
        <v>81</v>
      </c>
      <c r="C552" s="5">
        <v>8</v>
      </c>
      <c r="D552" s="7">
        <v>43051</v>
      </c>
      <c r="E552" s="20" t="s">
        <v>477</v>
      </c>
      <c r="F552" s="11" t="s">
        <v>461</v>
      </c>
      <c r="G552" s="11" t="s">
        <v>19</v>
      </c>
      <c r="H552" s="13">
        <f>VLOOKUP(Table1[[#This Row],[LastName]]&amp;"."&amp;Table1[[#This Row],[FirstName]],Fencers!C:I,2,FALSE)</f>
        <v>25764</v>
      </c>
      <c r="I552" s="5" t="str">
        <f>VLOOKUP(Table1[[#This Row],[LastName]]&amp;"."&amp;Table1[[#This Row],[FirstName]],Fencers!C:I,7,FALSE)</f>
        <v>Mens</v>
      </c>
      <c r="J552" s="13" t="str">
        <f>VLOOKUP(Table1[[#This Row],[LastName]]&amp;"."&amp;Table1[[#This Row],[FirstName]],Fencers!C:H,5,FALSE)</f>
        <v>ASC</v>
      </c>
      <c r="K552" s="13" t="str">
        <f>VLOOKUP(Table1[[#This Row],[LastName]]&amp;"."&amp;Table1[[#This Row],[FirstName]],Fencers!C:I,6,FALSE)</f>
        <v>AUS</v>
      </c>
      <c r="L552" s="6">
        <f>VLOOKUP(Table1[[#This Row],[LastName]]&amp;"."&amp;Table1[[#This Row],[FirstName]],Fencers!C:H,3,FALSE)</f>
        <v>47</v>
      </c>
      <c r="M552" s="5">
        <v>1</v>
      </c>
      <c r="N552" s="5">
        <f>IF(Table1[[#This Row],[Rank]]="Cancelled",1,IF(Table1[[#This Row],[Rank]]&gt;32,0,IF(M552=0,VLOOKUP(C552,'Ranking Values'!A:C,2,FALSE),VLOOKUP(C552,'Ranking Values'!A:C,3,FALSE))))</f>
        <v>5</v>
      </c>
    </row>
    <row r="553" spans="1:14" x14ac:dyDescent="0.35">
      <c r="A553" s="5" t="s">
        <v>215</v>
      </c>
      <c r="B553" s="5" t="s">
        <v>15</v>
      </c>
      <c r="C553" s="5">
        <v>9</v>
      </c>
      <c r="D553" s="7">
        <v>43051</v>
      </c>
      <c r="E553" s="20" t="s">
        <v>477</v>
      </c>
      <c r="F553" s="11" t="s">
        <v>461</v>
      </c>
      <c r="G553" s="11" t="s">
        <v>19</v>
      </c>
      <c r="H553" s="13">
        <f>VLOOKUP(Table1[[#This Row],[LastName]]&amp;"."&amp;Table1[[#This Row],[FirstName]],Fencers!C:I,2,FALSE)</f>
        <v>37348</v>
      </c>
      <c r="I553" s="5" t="str">
        <f>VLOOKUP(Table1[[#This Row],[LastName]]&amp;"."&amp;Table1[[#This Row],[FirstName]],Fencers!C:I,7,FALSE)</f>
        <v>Mens</v>
      </c>
      <c r="J553" s="13" t="str">
        <f>VLOOKUP(Table1[[#This Row],[LastName]]&amp;"."&amp;Table1[[#This Row],[FirstName]],Fencers!C:H,5,FALSE)</f>
        <v>ASC</v>
      </c>
      <c r="K553" s="13" t="str">
        <f>VLOOKUP(Table1[[#This Row],[LastName]]&amp;"."&amp;Table1[[#This Row],[FirstName]],Fencers!C:I,6,FALSE)</f>
        <v>AUS</v>
      </c>
      <c r="L553" s="6">
        <f>VLOOKUP(Table1[[#This Row],[LastName]]&amp;"."&amp;Table1[[#This Row],[FirstName]],Fencers!C:H,3,FALSE)</f>
        <v>15</v>
      </c>
      <c r="M553" s="5">
        <v>1</v>
      </c>
      <c r="N553" s="5">
        <f>IF(Table1[[#This Row],[Rank]]="Cancelled",1,IF(Table1[[#This Row],[Rank]]&gt;32,0,IF(M553=0,VLOOKUP(C553,'Ranking Values'!A:C,2,FALSE),VLOOKUP(C553,'Ranking Values'!A:C,3,FALSE))))</f>
        <v>4</v>
      </c>
    </row>
    <row r="554" spans="1:14" x14ac:dyDescent="0.35">
      <c r="A554" s="5" t="s">
        <v>226</v>
      </c>
      <c r="B554" s="5" t="s">
        <v>227</v>
      </c>
      <c r="C554" s="5">
        <v>10</v>
      </c>
      <c r="D554" s="7">
        <v>43051</v>
      </c>
      <c r="E554" s="20" t="s">
        <v>477</v>
      </c>
      <c r="F554" s="11" t="s">
        <v>461</v>
      </c>
      <c r="G554" s="11" t="s">
        <v>19</v>
      </c>
      <c r="H554" s="13">
        <f>VLOOKUP(Table1[[#This Row],[LastName]]&amp;"."&amp;Table1[[#This Row],[FirstName]],Fencers!C:I,2,FALSE)</f>
        <v>37556</v>
      </c>
      <c r="I554" s="5" t="str">
        <f>VLOOKUP(Table1[[#This Row],[LastName]]&amp;"."&amp;Table1[[#This Row],[FirstName]],Fencers!C:I,7,FALSE)</f>
        <v>Mens</v>
      </c>
      <c r="J554" s="13" t="str">
        <f>VLOOKUP(Table1[[#This Row],[LastName]]&amp;"."&amp;Table1[[#This Row],[FirstName]],Fencers!C:H,5,FALSE)</f>
        <v>ASC</v>
      </c>
      <c r="K554" s="13" t="str">
        <f>VLOOKUP(Table1[[#This Row],[LastName]]&amp;"."&amp;Table1[[#This Row],[FirstName]],Fencers!C:I,6,FALSE)</f>
        <v>AUS</v>
      </c>
      <c r="L554" s="6">
        <f>VLOOKUP(Table1[[#This Row],[LastName]]&amp;"."&amp;Table1[[#This Row],[FirstName]],Fencers!C:H,3,FALSE)</f>
        <v>15</v>
      </c>
      <c r="M554" s="5">
        <v>1</v>
      </c>
      <c r="N554" s="5">
        <f>IF(Table1[[#This Row],[Rank]]="Cancelled",1,IF(Table1[[#This Row],[Rank]]&gt;32,0,IF(M554=0,VLOOKUP(C554,'Ranking Values'!A:C,2,FALSE),VLOOKUP(C554,'Ranking Values'!A:C,3,FALSE))))</f>
        <v>4</v>
      </c>
    </row>
    <row r="555" spans="1:14" x14ac:dyDescent="0.35">
      <c r="A555" s="11" t="s">
        <v>90</v>
      </c>
      <c r="B555" s="11" t="s">
        <v>91</v>
      </c>
      <c r="C555" s="5">
        <v>11</v>
      </c>
      <c r="D555" s="7">
        <v>43051</v>
      </c>
      <c r="E555" s="20" t="s">
        <v>477</v>
      </c>
      <c r="F555" s="11" t="s">
        <v>461</v>
      </c>
      <c r="G555" s="11" t="s">
        <v>19</v>
      </c>
      <c r="H555" s="13">
        <f>VLOOKUP(Table1[[#This Row],[LastName]]&amp;"."&amp;Table1[[#This Row],[FirstName]],Fencers!C:I,2,FALSE)</f>
        <v>25938</v>
      </c>
      <c r="I555" s="5" t="str">
        <f>VLOOKUP(Table1[[#This Row],[LastName]]&amp;"."&amp;Table1[[#This Row],[FirstName]],Fencers!C:I,7,FALSE)</f>
        <v>Mens</v>
      </c>
      <c r="J555" s="13" t="str">
        <f>VLOOKUP(Table1[[#This Row],[LastName]]&amp;"."&amp;Table1[[#This Row],[FirstName]],Fencers!C:H,5,FALSE)</f>
        <v>AHFC</v>
      </c>
      <c r="K555" s="13" t="str">
        <f>VLOOKUP(Table1[[#This Row],[LastName]]&amp;"."&amp;Table1[[#This Row],[FirstName]],Fencers!C:I,6,FALSE)</f>
        <v>AUS</v>
      </c>
      <c r="L555" s="6">
        <f>VLOOKUP(Table1[[#This Row],[LastName]]&amp;"."&amp;Table1[[#This Row],[FirstName]],Fencers!C:H,3,FALSE)</f>
        <v>47</v>
      </c>
      <c r="M555" s="5">
        <v>1</v>
      </c>
      <c r="N555" s="5">
        <f>IF(Table1[[#This Row],[Rank]]="Cancelled",1,IF(Table1[[#This Row],[Rank]]&gt;32,0,IF(M555=0,VLOOKUP(C555,'Ranking Values'!A:C,2,FALSE),VLOOKUP(C555,'Ranking Values'!A:C,3,FALSE))))</f>
        <v>4</v>
      </c>
    </row>
    <row r="556" spans="1:14" x14ac:dyDescent="0.35">
      <c r="A556" s="5" t="s">
        <v>77</v>
      </c>
      <c r="B556" s="5" t="s">
        <v>78</v>
      </c>
      <c r="C556" s="5">
        <v>12</v>
      </c>
      <c r="D556" s="7">
        <v>43051</v>
      </c>
      <c r="E556" s="20" t="s">
        <v>477</v>
      </c>
      <c r="F556" s="11" t="s">
        <v>461</v>
      </c>
      <c r="G556" s="11" t="s">
        <v>19</v>
      </c>
      <c r="H556" s="13">
        <f>VLOOKUP(Table1[[#This Row],[LastName]]&amp;"."&amp;Table1[[#This Row],[FirstName]],Fencers!C:I,2,FALSE)</f>
        <v>25155</v>
      </c>
      <c r="I556" s="5" t="str">
        <f>VLOOKUP(Table1[[#This Row],[LastName]]&amp;"."&amp;Table1[[#This Row],[FirstName]],Fencers!C:I,7,FALSE)</f>
        <v>Mens</v>
      </c>
      <c r="J556" s="13" t="str">
        <f>VLOOKUP(Table1[[#This Row],[LastName]]&amp;"."&amp;Table1[[#This Row],[FirstName]],Fencers!C:H,5,FALSE)</f>
        <v>ASC</v>
      </c>
      <c r="K556" s="13" t="str">
        <f>VLOOKUP(Table1[[#This Row],[LastName]]&amp;"."&amp;Table1[[#This Row],[FirstName]],Fencers!C:I,6,FALSE)</f>
        <v>AUS</v>
      </c>
      <c r="L556" s="6">
        <f>VLOOKUP(Table1[[#This Row],[LastName]]&amp;"."&amp;Table1[[#This Row],[FirstName]],Fencers!C:H,3,FALSE)</f>
        <v>49</v>
      </c>
      <c r="M556" s="5">
        <v>1</v>
      </c>
      <c r="N556" s="5">
        <f>IF(Table1[[#This Row],[Rank]]="Cancelled",1,IF(Table1[[#This Row],[Rank]]&gt;32,0,IF(M556=0,VLOOKUP(C556,'Ranking Values'!A:C,2,FALSE),VLOOKUP(C556,'Ranking Values'!A:C,3,FALSE))))</f>
        <v>4</v>
      </c>
    </row>
    <row r="557" spans="1:14" x14ac:dyDescent="0.35">
      <c r="A557" s="5" t="s">
        <v>204</v>
      </c>
      <c r="B557" s="5" t="s">
        <v>205</v>
      </c>
      <c r="C557" s="5">
        <v>13</v>
      </c>
      <c r="D557" s="7">
        <v>43051</v>
      </c>
      <c r="E557" s="20" t="s">
        <v>477</v>
      </c>
      <c r="F557" s="11" t="s">
        <v>461</v>
      </c>
      <c r="G557" s="11" t="s">
        <v>19</v>
      </c>
      <c r="H557" s="13">
        <f>VLOOKUP(Table1[[#This Row],[LastName]]&amp;"."&amp;Table1[[#This Row],[FirstName]],Fencers!C:I,2,FALSE)</f>
        <v>37105</v>
      </c>
      <c r="I557" s="5" t="str">
        <f>VLOOKUP(Table1[[#This Row],[LastName]]&amp;"."&amp;Table1[[#This Row],[FirstName]],Fencers!C:I,7,FALSE)</f>
        <v>Mens</v>
      </c>
      <c r="J557" s="13" t="str">
        <f>VLOOKUP(Table1[[#This Row],[LastName]]&amp;"."&amp;Table1[[#This Row],[FirstName]],Fencers!C:H,5,FALSE)</f>
        <v>ASC</v>
      </c>
      <c r="K557" s="13" t="str">
        <f>VLOOKUP(Table1[[#This Row],[LastName]]&amp;"."&amp;Table1[[#This Row],[FirstName]],Fencers!C:I,6,FALSE)</f>
        <v>AUS</v>
      </c>
      <c r="L557" s="6">
        <f>VLOOKUP(Table1[[#This Row],[LastName]]&amp;"."&amp;Table1[[#This Row],[FirstName]],Fencers!C:H,3,FALSE)</f>
        <v>16</v>
      </c>
      <c r="M557" s="5">
        <v>1</v>
      </c>
      <c r="N557" s="5">
        <f>IF(Table1[[#This Row],[Rank]]="Cancelled",1,IF(Table1[[#This Row],[Rank]]&gt;32,0,IF(M557=0,VLOOKUP(C557,'Ranking Values'!A:C,2,FALSE),VLOOKUP(C557,'Ranking Values'!A:C,3,FALSE))))</f>
        <v>4</v>
      </c>
    </row>
    <row r="558" spans="1:14" x14ac:dyDescent="0.35">
      <c r="A558" s="5" t="s">
        <v>179</v>
      </c>
      <c r="B558" s="5" t="s">
        <v>63</v>
      </c>
      <c r="C558" s="5">
        <v>1</v>
      </c>
      <c r="D558" s="7">
        <v>43051</v>
      </c>
      <c r="E558" s="20" t="s">
        <v>477</v>
      </c>
      <c r="F558" s="11" t="s">
        <v>461</v>
      </c>
      <c r="G558" s="11" t="s">
        <v>19</v>
      </c>
      <c r="H558" s="13">
        <f>VLOOKUP(Table1[[#This Row],[LastName]]&amp;"."&amp;Table1[[#This Row],[FirstName]],Fencers!C:I,2,FALSE)</f>
        <v>36468</v>
      </c>
      <c r="I558" s="5" t="str">
        <f>VLOOKUP(Table1[[#This Row],[LastName]]&amp;"."&amp;Table1[[#This Row],[FirstName]],Fencers!C:I,7,FALSE)</f>
        <v>Womens</v>
      </c>
      <c r="J558" s="13" t="str">
        <f>VLOOKUP(Table1[[#This Row],[LastName]]&amp;"."&amp;Table1[[#This Row],[FirstName]],Fencers!C:H,5,FALSE)</f>
        <v>ASC</v>
      </c>
      <c r="K558" s="13" t="str">
        <f>VLOOKUP(Table1[[#This Row],[LastName]]&amp;"."&amp;Table1[[#This Row],[FirstName]],Fencers!C:I,6,FALSE)</f>
        <v>AUS</v>
      </c>
      <c r="L558" s="6">
        <f>VLOOKUP(Table1[[#This Row],[LastName]]&amp;"."&amp;Table1[[#This Row],[FirstName]],Fencers!C:H,3,FALSE)</f>
        <v>18</v>
      </c>
      <c r="M558" s="5">
        <v>1</v>
      </c>
      <c r="N558" s="5">
        <f>IF(Table1[[#This Row],[Rank]]="Cancelled",1,IF(Table1[[#This Row],[Rank]]&gt;32,0,IF(M558=0,VLOOKUP(C558,'Ranking Values'!A:C,2,FALSE),VLOOKUP(C558,'Ranking Values'!A:C,3,FALSE))))</f>
        <v>12</v>
      </c>
    </row>
    <row r="559" spans="1:14" x14ac:dyDescent="0.35">
      <c r="A559" s="11" t="s">
        <v>135</v>
      </c>
      <c r="B559" s="11" t="s">
        <v>5</v>
      </c>
      <c r="C559" s="5">
        <v>2</v>
      </c>
      <c r="D559" s="7">
        <v>43051</v>
      </c>
      <c r="E559" s="20" t="s">
        <v>477</v>
      </c>
      <c r="F559" s="11" t="s">
        <v>461</v>
      </c>
      <c r="G559" s="11" t="s">
        <v>19</v>
      </c>
      <c r="H559" s="13">
        <f>VLOOKUP(Table1[[#This Row],[LastName]]&amp;"."&amp;Table1[[#This Row],[FirstName]],Fencers!C:I,2,FALSE)</f>
        <v>32485</v>
      </c>
      <c r="I559" s="5" t="str">
        <f>VLOOKUP(Table1[[#This Row],[LastName]]&amp;"."&amp;Table1[[#This Row],[FirstName]],Fencers!C:I,7,FALSE)</f>
        <v>Womens</v>
      </c>
      <c r="J559" s="13" t="str">
        <f>VLOOKUP(Table1[[#This Row],[LastName]]&amp;"."&amp;Table1[[#This Row],[FirstName]],Fencers!C:H,5,FALSE)</f>
        <v>ASC</v>
      </c>
      <c r="K559" s="13" t="str">
        <f>VLOOKUP(Table1[[#This Row],[LastName]]&amp;"."&amp;Table1[[#This Row],[FirstName]],Fencers!C:I,6,FALSE)</f>
        <v>AUS</v>
      </c>
      <c r="L559" s="6">
        <f>VLOOKUP(Table1[[#This Row],[LastName]]&amp;"."&amp;Table1[[#This Row],[FirstName]],Fencers!C:H,3,FALSE)</f>
        <v>29</v>
      </c>
      <c r="M559" s="5">
        <v>1</v>
      </c>
      <c r="N559" s="5">
        <f>IF(Table1[[#This Row],[Rank]]="Cancelled",1,IF(Table1[[#This Row],[Rank]]&gt;32,0,IF(M559=0,VLOOKUP(C559,'Ranking Values'!A:C,2,FALSE),VLOOKUP(C559,'Ranking Values'!A:C,3,FALSE))))</f>
        <v>11</v>
      </c>
    </row>
    <row r="560" spans="1:14" x14ac:dyDescent="0.35">
      <c r="A560" s="5" t="s">
        <v>100</v>
      </c>
      <c r="B560" s="5" t="s">
        <v>102</v>
      </c>
      <c r="C560" s="5">
        <v>3</v>
      </c>
      <c r="D560" s="7">
        <v>43051</v>
      </c>
      <c r="E560" s="20" t="s">
        <v>477</v>
      </c>
      <c r="F560" s="11" t="s">
        <v>461</v>
      </c>
      <c r="G560" s="11" t="s">
        <v>19</v>
      </c>
      <c r="H560" s="13">
        <f>VLOOKUP(Table1[[#This Row],[LastName]]&amp;"."&amp;Table1[[#This Row],[FirstName]],Fencers!C:I,2,FALSE)</f>
        <v>27640</v>
      </c>
      <c r="I560" s="5" t="str">
        <f>VLOOKUP(Table1[[#This Row],[LastName]]&amp;"."&amp;Table1[[#This Row],[FirstName]],Fencers!C:I,7,FALSE)</f>
        <v>Womens</v>
      </c>
      <c r="J560" s="13" t="str">
        <f>VLOOKUP(Table1[[#This Row],[LastName]]&amp;"."&amp;Table1[[#This Row],[FirstName]],Fencers!C:H,5,FALSE)</f>
        <v>CSFC</v>
      </c>
      <c r="K560" s="13" t="str">
        <f>VLOOKUP(Table1[[#This Row],[LastName]]&amp;"."&amp;Table1[[#This Row],[FirstName]],Fencers!C:I,6,FALSE)</f>
        <v>AUS</v>
      </c>
      <c r="L560" s="6">
        <f>VLOOKUP(Table1[[#This Row],[LastName]]&amp;"."&amp;Table1[[#This Row],[FirstName]],Fencers!C:H,3,FALSE)</f>
        <v>42</v>
      </c>
      <c r="M560" s="5">
        <v>1</v>
      </c>
      <c r="N560" s="5">
        <f>IF(Table1[[#This Row],[Rank]]="Cancelled",1,IF(Table1[[#This Row],[Rank]]&gt;32,0,IF(M560=0,VLOOKUP(C560,'Ranking Values'!A:C,2,FALSE),VLOOKUP(C560,'Ranking Values'!A:C,3,FALSE))))</f>
        <v>10</v>
      </c>
    </row>
    <row r="561" spans="1:14" x14ac:dyDescent="0.35">
      <c r="A561" s="5" t="s">
        <v>77</v>
      </c>
      <c r="B561" s="5" t="s">
        <v>213</v>
      </c>
      <c r="C561" s="5">
        <v>3</v>
      </c>
      <c r="D561" s="7">
        <v>43051</v>
      </c>
      <c r="E561" s="20" t="s">
        <v>477</v>
      </c>
      <c r="F561" s="11" t="s">
        <v>461</v>
      </c>
      <c r="G561" s="11" t="s">
        <v>19</v>
      </c>
      <c r="H561" s="13">
        <f>VLOOKUP(Table1[[#This Row],[LastName]]&amp;"."&amp;Table1[[#This Row],[FirstName]],Fencers!C:I,2,FALSE)</f>
        <v>37326</v>
      </c>
      <c r="I561" s="5" t="str">
        <f>VLOOKUP(Table1[[#This Row],[LastName]]&amp;"."&amp;Table1[[#This Row],[FirstName]],Fencers!C:I,7,FALSE)</f>
        <v>Womens</v>
      </c>
      <c r="J561" s="13" t="str">
        <f>VLOOKUP(Table1[[#This Row],[LastName]]&amp;"."&amp;Table1[[#This Row],[FirstName]],Fencers!C:H,5,FALSE)</f>
        <v>ASC</v>
      </c>
      <c r="K561" s="13" t="str">
        <f>VLOOKUP(Table1[[#This Row],[LastName]]&amp;"."&amp;Table1[[#This Row],[FirstName]],Fencers!C:I,6,FALSE)</f>
        <v>AUS</v>
      </c>
      <c r="L561" s="6">
        <f>VLOOKUP(Table1[[#This Row],[LastName]]&amp;"."&amp;Table1[[#This Row],[FirstName]],Fencers!C:H,3,FALSE)</f>
        <v>15</v>
      </c>
      <c r="M561" s="5">
        <v>1</v>
      </c>
      <c r="N561" s="5">
        <f>IF(Table1[[#This Row],[Rank]]="Cancelled",1,IF(Table1[[#This Row],[Rank]]&gt;32,0,IF(M561=0,VLOOKUP(C561,'Ranking Values'!A:C,2,FALSE),VLOOKUP(C561,'Ranking Values'!A:C,3,FALSE))))</f>
        <v>10</v>
      </c>
    </row>
    <row r="562" spans="1:14" x14ac:dyDescent="0.35">
      <c r="A562" s="5" t="s">
        <v>50</v>
      </c>
      <c r="B562" s="5" t="s">
        <v>51</v>
      </c>
      <c r="C562" s="5">
        <v>5</v>
      </c>
      <c r="D562" s="7">
        <v>43051</v>
      </c>
      <c r="E562" s="20" t="s">
        <v>477</v>
      </c>
      <c r="F562" s="11" t="s">
        <v>461</v>
      </c>
      <c r="G562" s="11" t="s">
        <v>19</v>
      </c>
      <c r="H562" s="13">
        <f>VLOOKUP(Table1[[#This Row],[LastName]]&amp;"."&amp;Table1[[#This Row],[FirstName]],Fencers!C:I,2,FALSE)</f>
        <v>21317</v>
      </c>
      <c r="I562" s="5" t="str">
        <f>VLOOKUP(Table1[[#This Row],[LastName]]&amp;"."&amp;Table1[[#This Row],[FirstName]],Fencers!C:I,7,FALSE)</f>
        <v>Womens</v>
      </c>
      <c r="J562" s="13" t="str">
        <f>VLOOKUP(Table1[[#This Row],[LastName]]&amp;"."&amp;Table1[[#This Row],[FirstName]],Fencers!C:H,5,FALSE)</f>
        <v>ASC</v>
      </c>
      <c r="K562" s="13" t="str">
        <f>VLOOKUP(Table1[[#This Row],[LastName]]&amp;"."&amp;Table1[[#This Row],[FirstName]],Fencers!C:I,6,FALSE)</f>
        <v>AUS</v>
      </c>
      <c r="L562" s="6">
        <f>VLOOKUP(Table1[[#This Row],[LastName]]&amp;"."&amp;Table1[[#This Row],[FirstName]],Fencers!C:H,3,FALSE)</f>
        <v>59</v>
      </c>
      <c r="M562" s="5">
        <v>1</v>
      </c>
      <c r="N562" s="5">
        <f>IF(Table1[[#This Row],[Rank]]="Cancelled",1,IF(Table1[[#This Row],[Rank]]&gt;32,0,IF(M562=0,VLOOKUP(C562,'Ranking Values'!A:C,2,FALSE),VLOOKUP(C562,'Ranking Values'!A:C,3,FALSE))))</f>
        <v>8</v>
      </c>
    </row>
    <row r="563" spans="1:14" x14ac:dyDescent="0.35">
      <c r="A563" s="5" t="s">
        <v>123</v>
      </c>
      <c r="B563" s="5" t="s">
        <v>124</v>
      </c>
      <c r="C563" s="5">
        <v>6</v>
      </c>
      <c r="D563" s="7">
        <v>43051</v>
      </c>
      <c r="E563" s="20" t="s">
        <v>477</v>
      </c>
      <c r="F563" s="11" t="s">
        <v>461</v>
      </c>
      <c r="G563" s="11" t="s">
        <v>19</v>
      </c>
      <c r="H563" s="13">
        <f>VLOOKUP(Table1[[#This Row],[LastName]]&amp;"."&amp;Table1[[#This Row],[FirstName]],Fencers!C:I,2,FALSE)</f>
        <v>30658</v>
      </c>
      <c r="I563" s="5" t="str">
        <f>VLOOKUP(Table1[[#This Row],[LastName]]&amp;"."&amp;Table1[[#This Row],[FirstName]],Fencers!C:I,7,FALSE)</f>
        <v>Womens</v>
      </c>
      <c r="J563" s="13" t="str">
        <f>VLOOKUP(Table1[[#This Row],[LastName]]&amp;"."&amp;Table1[[#This Row],[FirstName]],Fencers!C:H,5,FALSE)</f>
        <v>AHFC</v>
      </c>
      <c r="K563" s="13" t="str">
        <f>VLOOKUP(Table1[[#This Row],[LastName]]&amp;"."&amp;Table1[[#This Row],[FirstName]],Fencers!C:I,6,FALSE)</f>
        <v>AUS</v>
      </c>
      <c r="L563" s="6">
        <f>VLOOKUP(Table1[[#This Row],[LastName]]&amp;"."&amp;Table1[[#This Row],[FirstName]],Fencers!C:H,3,FALSE)</f>
        <v>34</v>
      </c>
      <c r="M563" s="5">
        <v>1</v>
      </c>
      <c r="N563" s="5">
        <f>IF(Table1[[#This Row],[Rank]]="Cancelled",1,IF(Table1[[#This Row],[Rank]]&gt;32,0,IF(M563=0,VLOOKUP(C563,'Ranking Values'!A:C,2,FALSE),VLOOKUP(C563,'Ranking Values'!A:C,3,FALSE))))</f>
        <v>7</v>
      </c>
    </row>
    <row r="564" spans="1:14" x14ac:dyDescent="0.35">
      <c r="A564" s="11" t="s">
        <v>443</v>
      </c>
      <c r="B564" s="11" t="s">
        <v>148</v>
      </c>
      <c r="C564" s="5">
        <v>9</v>
      </c>
      <c r="D564" s="7">
        <v>43051</v>
      </c>
      <c r="E564" s="20" t="s">
        <v>477</v>
      </c>
      <c r="F564" s="11" t="s">
        <v>461</v>
      </c>
      <c r="G564" s="11" t="s">
        <v>314</v>
      </c>
      <c r="H564" s="13" t="e">
        <f>VLOOKUP(Table1[[#This Row],[LastName]]&amp;"."&amp;Table1[[#This Row],[FirstName]],Fencers!C:I,2,FALSE)</f>
        <v>#N/A</v>
      </c>
      <c r="I564" s="11" t="s">
        <v>468</v>
      </c>
      <c r="J564" s="13" t="e">
        <f>VLOOKUP(Table1[[#This Row],[LastName]]&amp;"."&amp;Table1[[#This Row],[FirstName]],Fencers!C:H,5,FALSE)</f>
        <v>#N/A</v>
      </c>
      <c r="K564" s="13" t="e">
        <f>VLOOKUP(Table1[[#This Row],[LastName]]&amp;"."&amp;Table1[[#This Row],[FirstName]],Fencers!C:I,6,FALSE)</f>
        <v>#N/A</v>
      </c>
      <c r="L564" s="6" t="e">
        <f>VLOOKUP(Table1[[#This Row],[LastName]]&amp;"."&amp;Table1[[#This Row],[FirstName]],Fencers!C:H,3,FALSE)</f>
        <v>#N/A</v>
      </c>
      <c r="M564" s="5">
        <v>1</v>
      </c>
      <c r="N564" s="5">
        <f>IF(Table1[[#This Row],[Rank]]="Cancelled",1,IF(Table1[[#This Row],[Rank]]&gt;32,0,IF(M564=0,VLOOKUP(C564,'Ranking Values'!A:C,2,FALSE),VLOOKUP(C564,'Ranking Values'!A:C,3,FALSE))))</f>
        <v>4</v>
      </c>
    </row>
    <row r="565" spans="1:14" x14ac:dyDescent="0.35">
      <c r="A565" s="11" t="s">
        <v>237</v>
      </c>
      <c r="B565" s="11" t="s">
        <v>238</v>
      </c>
      <c r="C565" s="5">
        <v>1</v>
      </c>
      <c r="D565" s="7">
        <v>43051</v>
      </c>
      <c r="E565" s="20" t="s">
        <v>477</v>
      </c>
      <c r="F565" s="11" t="s">
        <v>461</v>
      </c>
      <c r="G565" s="11" t="s">
        <v>314</v>
      </c>
      <c r="H565" s="13">
        <f>VLOOKUP(Table1[[#This Row],[LastName]]&amp;"."&amp;Table1[[#This Row],[FirstName]],Fencers!C:I,2,FALSE)</f>
        <v>37853</v>
      </c>
      <c r="I565" s="5" t="str">
        <f>VLOOKUP(Table1[[#This Row],[LastName]]&amp;"."&amp;Table1[[#This Row],[FirstName]],Fencers!C:I,7,FALSE)</f>
        <v>Mens</v>
      </c>
      <c r="J565" s="13" t="str">
        <f>VLOOKUP(Table1[[#This Row],[LastName]]&amp;"."&amp;Table1[[#This Row],[FirstName]],Fencers!C:H,5,FALSE)</f>
        <v>ASC</v>
      </c>
      <c r="K565" s="13" t="str">
        <f>VLOOKUP(Table1[[#This Row],[LastName]]&amp;"."&amp;Table1[[#This Row],[FirstName]],Fencers!C:I,6,FALSE)</f>
        <v>AUS</v>
      </c>
      <c r="L565" s="6">
        <f>VLOOKUP(Table1[[#This Row],[LastName]]&amp;"."&amp;Table1[[#This Row],[FirstName]],Fencers!C:H,3,FALSE)</f>
        <v>14</v>
      </c>
      <c r="M565" s="5">
        <v>1</v>
      </c>
      <c r="N565" s="5">
        <f>IF(Table1[[#This Row],[Rank]]="Cancelled",1,IF(Table1[[#This Row],[Rank]]&gt;32,0,IF(M565=0,VLOOKUP(C565,'Ranking Values'!A:C,2,FALSE),VLOOKUP(C565,'Ranking Values'!A:C,3,FALSE))))</f>
        <v>12</v>
      </c>
    </row>
    <row r="566" spans="1:14" x14ac:dyDescent="0.35">
      <c r="A566" s="11" t="s">
        <v>100</v>
      </c>
      <c r="B566" s="11" t="s">
        <v>192</v>
      </c>
      <c r="C566" s="5">
        <v>2</v>
      </c>
      <c r="D566" s="7">
        <v>43051</v>
      </c>
      <c r="E566" s="20" t="s">
        <v>477</v>
      </c>
      <c r="F566" s="11" t="s">
        <v>461</v>
      </c>
      <c r="G566" s="11" t="s">
        <v>314</v>
      </c>
      <c r="H566" s="13">
        <f>VLOOKUP(Table1[[#This Row],[LastName]]&amp;"."&amp;Table1[[#This Row],[FirstName]],Fencers!C:I,2,FALSE)</f>
        <v>36770</v>
      </c>
      <c r="I566" s="5" t="str">
        <f>VLOOKUP(Table1[[#This Row],[LastName]]&amp;"."&amp;Table1[[#This Row],[FirstName]],Fencers!C:I,7,FALSE)</f>
        <v>Mens</v>
      </c>
      <c r="J566" s="13" t="str">
        <f>VLOOKUP(Table1[[#This Row],[LastName]]&amp;"."&amp;Table1[[#This Row],[FirstName]],Fencers!C:H,5,FALSE)</f>
        <v>CSFC</v>
      </c>
      <c r="K566" s="13" t="str">
        <f>VLOOKUP(Table1[[#This Row],[LastName]]&amp;"."&amp;Table1[[#This Row],[FirstName]],Fencers!C:I,6,FALSE)</f>
        <v>AUS</v>
      </c>
      <c r="L566" s="6">
        <f>VLOOKUP(Table1[[#This Row],[LastName]]&amp;"."&amp;Table1[[#This Row],[FirstName]],Fencers!C:H,3,FALSE)</f>
        <v>17</v>
      </c>
      <c r="M566" s="5">
        <v>1</v>
      </c>
      <c r="N566" s="5">
        <f>IF(Table1[[#This Row],[Rank]]="Cancelled",1,IF(Table1[[#This Row],[Rank]]&gt;32,0,IF(M566=0,VLOOKUP(C566,'Ranking Values'!A:C,2,FALSE),VLOOKUP(C566,'Ranking Values'!A:C,3,FALSE))))</f>
        <v>11</v>
      </c>
    </row>
    <row r="567" spans="1:14" x14ac:dyDescent="0.35">
      <c r="A567" s="11" t="s">
        <v>226</v>
      </c>
      <c r="B567" s="11" t="s">
        <v>227</v>
      </c>
      <c r="C567" s="5">
        <v>3</v>
      </c>
      <c r="D567" s="7">
        <v>43051</v>
      </c>
      <c r="E567" s="20" t="s">
        <v>477</v>
      </c>
      <c r="F567" s="11" t="s">
        <v>461</v>
      </c>
      <c r="G567" s="11" t="s">
        <v>314</v>
      </c>
      <c r="H567" s="13">
        <f>VLOOKUP(Table1[[#This Row],[LastName]]&amp;"."&amp;Table1[[#This Row],[FirstName]],Fencers!C:I,2,FALSE)</f>
        <v>37556</v>
      </c>
      <c r="I567" s="5" t="str">
        <f>VLOOKUP(Table1[[#This Row],[LastName]]&amp;"."&amp;Table1[[#This Row],[FirstName]],Fencers!C:I,7,FALSE)</f>
        <v>Mens</v>
      </c>
      <c r="J567" s="13" t="str">
        <f>VLOOKUP(Table1[[#This Row],[LastName]]&amp;"."&amp;Table1[[#This Row],[FirstName]],Fencers!C:H,5,FALSE)</f>
        <v>ASC</v>
      </c>
      <c r="K567" s="13" t="str">
        <f>VLOOKUP(Table1[[#This Row],[LastName]]&amp;"."&amp;Table1[[#This Row],[FirstName]],Fencers!C:I,6,FALSE)</f>
        <v>AUS</v>
      </c>
      <c r="L567" s="6">
        <f>VLOOKUP(Table1[[#This Row],[LastName]]&amp;"."&amp;Table1[[#This Row],[FirstName]],Fencers!C:H,3,FALSE)</f>
        <v>15</v>
      </c>
      <c r="M567" s="5">
        <v>1</v>
      </c>
      <c r="N567" s="5">
        <f>IF(Table1[[#This Row],[Rank]]="Cancelled",1,IF(Table1[[#This Row],[Rank]]&gt;32,0,IF(M567=0,VLOOKUP(C567,'Ranking Values'!A:C,2,FALSE),VLOOKUP(C567,'Ranking Values'!A:C,3,FALSE))))</f>
        <v>10</v>
      </c>
    </row>
    <row r="568" spans="1:14" x14ac:dyDescent="0.35">
      <c r="A568" s="11" t="s">
        <v>33</v>
      </c>
      <c r="B568" s="11" t="s">
        <v>34</v>
      </c>
      <c r="C568" s="5">
        <v>3</v>
      </c>
      <c r="D568" s="7">
        <v>43051</v>
      </c>
      <c r="E568" s="20" t="s">
        <v>477</v>
      </c>
      <c r="F568" s="11" t="s">
        <v>461</v>
      </c>
      <c r="G568" s="11" t="s">
        <v>314</v>
      </c>
      <c r="H568" s="13">
        <f>VLOOKUP(Table1[[#This Row],[LastName]]&amp;"."&amp;Table1[[#This Row],[FirstName]],Fencers!C:I,2,FALSE)</f>
        <v>35971</v>
      </c>
      <c r="I568" s="5" t="str">
        <f>VLOOKUP(Table1[[#This Row],[LastName]]&amp;"."&amp;Table1[[#This Row],[FirstName]],Fencers!C:I,7,FALSE)</f>
        <v>Mens</v>
      </c>
      <c r="J568" s="13" t="str">
        <f>VLOOKUP(Table1[[#This Row],[LastName]]&amp;"."&amp;Table1[[#This Row],[FirstName]],Fencers!C:H,5,FALSE)</f>
        <v>ASC</v>
      </c>
      <c r="K568" s="13" t="str">
        <f>VLOOKUP(Table1[[#This Row],[LastName]]&amp;"."&amp;Table1[[#This Row],[FirstName]],Fencers!C:I,6,FALSE)</f>
        <v>AUS</v>
      </c>
      <c r="L568" s="6">
        <f>VLOOKUP(Table1[[#This Row],[LastName]]&amp;"."&amp;Table1[[#This Row],[FirstName]],Fencers!C:H,3,FALSE)</f>
        <v>19</v>
      </c>
      <c r="M568" s="5">
        <v>1</v>
      </c>
      <c r="N568" s="5">
        <f>IF(Table1[[#This Row],[Rank]]="Cancelled",1,IF(Table1[[#This Row],[Rank]]&gt;32,0,IF(M568=0,VLOOKUP(C568,'Ranking Values'!A:C,2,FALSE),VLOOKUP(C568,'Ranking Values'!A:C,3,FALSE))))</f>
        <v>10</v>
      </c>
    </row>
    <row r="569" spans="1:14" x14ac:dyDescent="0.35">
      <c r="A569" s="11" t="s">
        <v>147</v>
      </c>
      <c r="B569" s="11" t="s">
        <v>148</v>
      </c>
      <c r="C569" s="5">
        <v>5</v>
      </c>
      <c r="D569" s="7">
        <v>43051</v>
      </c>
      <c r="E569" s="20" t="s">
        <v>477</v>
      </c>
      <c r="F569" s="11" t="s">
        <v>461</v>
      </c>
      <c r="G569" s="11" t="s">
        <v>314</v>
      </c>
      <c r="H569" s="13">
        <f>VLOOKUP(Table1[[#This Row],[LastName]]&amp;"."&amp;Table1[[#This Row],[FirstName]],Fencers!C:I,2,FALSE)</f>
        <v>34256</v>
      </c>
      <c r="I569" s="5" t="str">
        <f>VLOOKUP(Table1[[#This Row],[LastName]]&amp;"."&amp;Table1[[#This Row],[FirstName]],Fencers!C:I,7,FALSE)</f>
        <v>Mens</v>
      </c>
      <c r="J569" s="13" t="str">
        <f>VLOOKUP(Table1[[#This Row],[LastName]]&amp;"."&amp;Table1[[#This Row],[FirstName]],Fencers!C:H,5,FALSE)</f>
        <v>ASC</v>
      </c>
      <c r="K569" s="13" t="str">
        <f>VLOOKUP(Table1[[#This Row],[LastName]]&amp;"."&amp;Table1[[#This Row],[FirstName]],Fencers!C:I,6,FALSE)</f>
        <v>AUS</v>
      </c>
      <c r="L569" s="6">
        <f>VLOOKUP(Table1[[#This Row],[LastName]]&amp;"."&amp;Table1[[#This Row],[FirstName]],Fencers!C:H,3,FALSE)</f>
        <v>24</v>
      </c>
      <c r="M569" s="5">
        <v>1</v>
      </c>
      <c r="N569" s="5">
        <f>IF(Table1[[#This Row],[Rank]]="Cancelled",1,IF(Table1[[#This Row],[Rank]]&gt;32,0,IF(M569=0,VLOOKUP(C569,'Ranking Values'!A:C,2,FALSE),VLOOKUP(C569,'Ranking Values'!A:C,3,FALSE))))</f>
        <v>8</v>
      </c>
    </row>
    <row r="570" spans="1:14" x14ac:dyDescent="0.35">
      <c r="A570" s="11" t="s">
        <v>90</v>
      </c>
      <c r="B570" s="11" t="s">
        <v>91</v>
      </c>
      <c r="C570" s="5">
        <v>6</v>
      </c>
      <c r="D570" s="7">
        <v>43051</v>
      </c>
      <c r="E570" s="20" t="s">
        <v>477</v>
      </c>
      <c r="F570" s="11" t="s">
        <v>461</v>
      </c>
      <c r="G570" s="11" t="s">
        <v>314</v>
      </c>
      <c r="H570" s="13">
        <f>VLOOKUP(Table1[[#This Row],[LastName]]&amp;"."&amp;Table1[[#This Row],[FirstName]],Fencers!C:I,2,FALSE)</f>
        <v>25938</v>
      </c>
      <c r="I570" s="5" t="str">
        <f>VLOOKUP(Table1[[#This Row],[LastName]]&amp;"."&amp;Table1[[#This Row],[FirstName]],Fencers!C:I,7,FALSE)</f>
        <v>Mens</v>
      </c>
      <c r="J570" s="13" t="str">
        <f>VLOOKUP(Table1[[#This Row],[LastName]]&amp;"."&amp;Table1[[#This Row],[FirstName]],Fencers!C:H,5,FALSE)</f>
        <v>AHFC</v>
      </c>
      <c r="K570" s="13" t="str">
        <f>VLOOKUP(Table1[[#This Row],[LastName]]&amp;"."&amp;Table1[[#This Row],[FirstName]],Fencers!C:I,6,FALSE)</f>
        <v>AUS</v>
      </c>
      <c r="L570" s="6">
        <f>VLOOKUP(Table1[[#This Row],[LastName]]&amp;"."&amp;Table1[[#This Row],[FirstName]],Fencers!C:H,3,FALSE)</f>
        <v>47</v>
      </c>
      <c r="M570" s="5">
        <v>1</v>
      </c>
      <c r="N570" s="5">
        <f>IF(Table1[[#This Row],[Rank]]="Cancelled",1,IF(Table1[[#This Row],[Rank]]&gt;32,0,IF(M570=0,VLOOKUP(C570,'Ranking Values'!A:C,2,FALSE),VLOOKUP(C570,'Ranking Values'!A:C,3,FALSE))))</f>
        <v>7</v>
      </c>
    </row>
    <row r="571" spans="1:14" x14ac:dyDescent="0.35">
      <c r="A571" s="11" t="s">
        <v>156</v>
      </c>
      <c r="B571" s="11" t="s">
        <v>70</v>
      </c>
      <c r="C571" s="5">
        <v>7</v>
      </c>
      <c r="D571" s="7">
        <v>43051</v>
      </c>
      <c r="E571" s="20" t="s">
        <v>477</v>
      </c>
      <c r="F571" s="11" t="s">
        <v>461</v>
      </c>
      <c r="G571" s="11" t="s">
        <v>314</v>
      </c>
      <c r="H571" s="13">
        <f>VLOOKUP(Table1[[#This Row],[LastName]]&amp;"."&amp;Table1[[#This Row],[FirstName]],Fencers!C:I,2,FALSE)</f>
        <v>34859</v>
      </c>
      <c r="I571" s="5" t="str">
        <f>VLOOKUP(Table1[[#This Row],[LastName]]&amp;"."&amp;Table1[[#This Row],[FirstName]],Fencers!C:I,7,FALSE)</f>
        <v>Mens</v>
      </c>
      <c r="J571" s="13" t="str">
        <f>VLOOKUP(Table1[[#This Row],[LastName]]&amp;"."&amp;Table1[[#This Row],[FirstName]],Fencers!C:H,5,FALSE)</f>
        <v>AUFC</v>
      </c>
      <c r="K571" s="13" t="str">
        <f>VLOOKUP(Table1[[#This Row],[LastName]]&amp;"."&amp;Table1[[#This Row],[FirstName]],Fencers!C:I,6,FALSE)</f>
        <v>AUS</v>
      </c>
      <c r="L571" s="6">
        <f>VLOOKUP(Table1[[#This Row],[LastName]]&amp;"."&amp;Table1[[#This Row],[FirstName]],Fencers!C:H,3,FALSE)</f>
        <v>22</v>
      </c>
      <c r="M571" s="5">
        <v>1</v>
      </c>
      <c r="N571" s="5">
        <f>IF(Table1[[#This Row],[Rank]]="Cancelled",1,IF(Table1[[#This Row],[Rank]]&gt;32,0,IF(M571=0,VLOOKUP(C571,'Ranking Values'!A:C,2,FALSE),VLOOKUP(C571,'Ranking Values'!A:C,3,FALSE))))</f>
        <v>6</v>
      </c>
    </row>
    <row r="572" spans="1:14" x14ac:dyDescent="0.35">
      <c r="A572" s="11" t="s">
        <v>67</v>
      </c>
      <c r="B572" s="11" t="s">
        <v>68</v>
      </c>
      <c r="C572" s="5">
        <v>8</v>
      </c>
      <c r="D572" s="7">
        <v>43051</v>
      </c>
      <c r="E572" s="20" t="s">
        <v>477</v>
      </c>
      <c r="F572" s="11" t="s">
        <v>461</v>
      </c>
      <c r="G572" s="11" t="s">
        <v>314</v>
      </c>
      <c r="H572" s="13">
        <f>VLOOKUP(Table1[[#This Row],[LastName]]&amp;"."&amp;Table1[[#This Row],[FirstName]],Fencers!C:I,2,FALSE)</f>
        <v>24161</v>
      </c>
      <c r="I572" s="5" t="str">
        <f>VLOOKUP(Table1[[#This Row],[LastName]]&amp;"."&amp;Table1[[#This Row],[FirstName]],Fencers!C:I,7,FALSE)</f>
        <v>Mens</v>
      </c>
      <c r="J572" s="13" t="str">
        <f>VLOOKUP(Table1[[#This Row],[LastName]]&amp;"."&amp;Table1[[#This Row],[FirstName]],Fencers!C:H,5,FALSE)</f>
        <v>ASC</v>
      </c>
      <c r="K572" s="13" t="str">
        <f>VLOOKUP(Table1[[#This Row],[LastName]]&amp;"."&amp;Table1[[#This Row],[FirstName]],Fencers!C:I,6,FALSE)</f>
        <v>AUS</v>
      </c>
      <c r="L572" s="6">
        <f>VLOOKUP(Table1[[#This Row],[LastName]]&amp;"."&amp;Table1[[#This Row],[FirstName]],Fencers!C:H,3,FALSE)</f>
        <v>51</v>
      </c>
      <c r="M572" s="5">
        <v>1</v>
      </c>
      <c r="N572" s="5">
        <f>IF(Table1[[#This Row],[Rank]]="Cancelled",1,IF(Table1[[#This Row],[Rank]]&gt;32,0,IF(M572=0,VLOOKUP(C572,'Ranking Values'!A:C,2,FALSE),VLOOKUP(C572,'Ranking Values'!A:C,3,FALSE))))</f>
        <v>5</v>
      </c>
    </row>
    <row r="573" spans="1:14" x14ac:dyDescent="0.35">
      <c r="A573" s="11" t="s">
        <v>36</v>
      </c>
      <c r="B573" s="11" t="s">
        <v>144</v>
      </c>
      <c r="C573" s="5">
        <v>10</v>
      </c>
      <c r="D573" s="7">
        <v>43051</v>
      </c>
      <c r="E573" s="20" t="s">
        <v>477</v>
      </c>
      <c r="F573" s="11" t="s">
        <v>461</v>
      </c>
      <c r="G573" s="11" t="s">
        <v>314</v>
      </c>
      <c r="H573" s="13">
        <f>VLOOKUP(Table1[[#This Row],[LastName]]&amp;"."&amp;Table1[[#This Row],[FirstName]],Fencers!C:I,2,FALSE)</f>
        <v>34837</v>
      </c>
      <c r="I573" s="5" t="str">
        <f>VLOOKUP(Table1[[#This Row],[LastName]]&amp;"."&amp;Table1[[#This Row],[FirstName]],Fencers!C:I,7,FALSE)</f>
        <v>Mens</v>
      </c>
      <c r="J573" s="13" t="str">
        <f>VLOOKUP(Table1[[#This Row],[LastName]]&amp;"."&amp;Table1[[#This Row],[FirstName]],Fencers!C:H,5,FALSE)</f>
        <v>AUFC</v>
      </c>
      <c r="K573" s="13" t="str">
        <f>VLOOKUP(Table1[[#This Row],[LastName]]&amp;"."&amp;Table1[[#This Row],[FirstName]],Fencers!C:I,6,FALSE)</f>
        <v>AUS</v>
      </c>
      <c r="L573" s="6">
        <f>VLOOKUP(Table1[[#This Row],[LastName]]&amp;"."&amp;Table1[[#This Row],[FirstName]],Fencers!C:H,3,FALSE)</f>
        <v>22</v>
      </c>
      <c r="M573" s="5">
        <v>1</v>
      </c>
      <c r="N573" s="5">
        <f>IF(Table1[[#This Row],[Rank]]="Cancelled",1,IF(Table1[[#This Row],[Rank]]&gt;32,0,IF(M573=0,VLOOKUP(C573,'Ranking Values'!A:C,2,FALSE),VLOOKUP(C573,'Ranking Values'!A:C,3,FALSE))))</f>
        <v>4</v>
      </c>
    </row>
    <row r="574" spans="1:14" x14ac:dyDescent="0.35">
      <c r="A574" s="11" t="s">
        <v>154</v>
      </c>
      <c r="B574" s="11" t="s">
        <v>155</v>
      </c>
      <c r="C574" s="5">
        <v>1</v>
      </c>
      <c r="D574" s="7">
        <v>43051</v>
      </c>
      <c r="E574" s="20" t="s">
        <v>477</v>
      </c>
      <c r="F574" s="11" t="s">
        <v>461</v>
      </c>
      <c r="G574" s="11" t="s">
        <v>314</v>
      </c>
      <c r="H574" s="13">
        <f>VLOOKUP(Table1[[#This Row],[LastName]]&amp;"."&amp;Table1[[#This Row],[FirstName]],Fencers!C:I,2,FALSE)</f>
        <v>34826</v>
      </c>
      <c r="I574" s="5" t="str">
        <f>VLOOKUP(Table1[[#This Row],[LastName]]&amp;"."&amp;Table1[[#This Row],[FirstName]],Fencers!C:I,7,FALSE)</f>
        <v>Womens</v>
      </c>
      <c r="J574" s="13" t="str">
        <f>VLOOKUP(Table1[[#This Row],[LastName]]&amp;"."&amp;Table1[[#This Row],[FirstName]],Fencers!C:H,5,FALSE)</f>
        <v>ASC</v>
      </c>
      <c r="K574" s="13" t="str">
        <f>VLOOKUP(Table1[[#This Row],[LastName]]&amp;"."&amp;Table1[[#This Row],[FirstName]],Fencers!C:I,6,FALSE)</f>
        <v>AUS</v>
      </c>
      <c r="L574" s="6">
        <f>VLOOKUP(Table1[[#This Row],[LastName]]&amp;"."&amp;Table1[[#This Row],[FirstName]],Fencers!C:H,3,FALSE)</f>
        <v>22</v>
      </c>
      <c r="M574" s="5">
        <v>1</v>
      </c>
      <c r="N574" s="5">
        <f>IF(Table1[[#This Row],[Rank]]="Cancelled",1,IF(Table1[[#This Row],[Rank]]&gt;32,0,IF(M574=0,VLOOKUP(C574,'Ranking Values'!A:C,2,FALSE),VLOOKUP(C574,'Ranking Values'!A:C,3,FALSE))))</f>
        <v>12</v>
      </c>
    </row>
    <row r="575" spans="1:14" x14ac:dyDescent="0.35">
      <c r="A575" s="11" t="s">
        <v>209</v>
      </c>
      <c r="B575" s="11" t="s">
        <v>210</v>
      </c>
      <c r="C575" s="5">
        <v>2</v>
      </c>
      <c r="D575" s="7">
        <v>43051</v>
      </c>
      <c r="E575" s="20" t="s">
        <v>477</v>
      </c>
      <c r="F575" s="11" t="s">
        <v>461</v>
      </c>
      <c r="G575" s="11" t="s">
        <v>314</v>
      </c>
      <c r="H575" s="13">
        <f>VLOOKUP(Table1[[#This Row],[LastName]]&amp;"."&amp;Table1[[#This Row],[FirstName]],Fencers!C:I,2,FALSE)</f>
        <v>37201</v>
      </c>
      <c r="I575" s="5" t="str">
        <f>VLOOKUP(Table1[[#This Row],[LastName]]&amp;"."&amp;Table1[[#This Row],[FirstName]],Fencers!C:I,7,FALSE)</f>
        <v>Womens</v>
      </c>
      <c r="J575" s="13" t="str">
        <f>VLOOKUP(Table1[[#This Row],[LastName]]&amp;"."&amp;Table1[[#This Row],[FirstName]],Fencers!C:H,5,FALSE)</f>
        <v>ASC</v>
      </c>
      <c r="K575" s="13" t="str">
        <f>VLOOKUP(Table1[[#This Row],[LastName]]&amp;"."&amp;Table1[[#This Row],[FirstName]],Fencers!C:I,6,FALSE)</f>
        <v>AUS</v>
      </c>
      <c r="L575" s="6">
        <f>VLOOKUP(Table1[[#This Row],[LastName]]&amp;"."&amp;Table1[[#This Row],[FirstName]],Fencers!C:H,3,FALSE)</f>
        <v>16</v>
      </c>
      <c r="M575" s="5">
        <v>1</v>
      </c>
      <c r="N575" s="5">
        <f>IF(Table1[[#This Row],[Rank]]="Cancelled",1,IF(Table1[[#This Row],[Rank]]&gt;32,0,IF(M575=0,VLOOKUP(C575,'Ranking Values'!A:C,2,FALSE),VLOOKUP(C575,'Ranking Values'!A:C,3,FALSE))))</f>
        <v>11</v>
      </c>
    </row>
    <row r="576" spans="1:14" x14ac:dyDescent="0.35">
      <c r="A576" s="11" t="s">
        <v>444</v>
      </c>
      <c r="B576" s="11" t="s">
        <v>148</v>
      </c>
      <c r="C576" s="5">
        <v>1</v>
      </c>
      <c r="D576" s="7">
        <v>43051</v>
      </c>
      <c r="E576" s="20" t="s">
        <v>477</v>
      </c>
      <c r="F576" s="11" t="s">
        <v>461</v>
      </c>
      <c r="G576" s="11" t="s">
        <v>20</v>
      </c>
      <c r="H576" s="13" t="e">
        <f>VLOOKUP(Table1[[#This Row],[LastName]]&amp;"."&amp;Table1[[#This Row],[FirstName]],Fencers!C:I,2,FALSE)</f>
        <v>#N/A</v>
      </c>
      <c r="I576" s="11" t="s">
        <v>468</v>
      </c>
      <c r="J576" s="19" t="s">
        <v>466</v>
      </c>
      <c r="K576" s="13" t="e">
        <f>VLOOKUP(Table1[[#This Row],[LastName]]&amp;"."&amp;Table1[[#This Row],[FirstName]],Fencers!C:I,6,FALSE)</f>
        <v>#N/A</v>
      </c>
      <c r="L576" s="6" t="e">
        <f>VLOOKUP(Table1[[#This Row],[LastName]]&amp;"."&amp;Table1[[#This Row],[FirstName]],Fencers!C:H,3,FALSE)</f>
        <v>#N/A</v>
      </c>
      <c r="M576" s="5">
        <v>1</v>
      </c>
      <c r="N576" s="5">
        <f>IF(Table1[[#This Row],[Rank]]="Cancelled",1,IF(Table1[[#This Row],[Rank]]&gt;32,0,IF(M576=0,VLOOKUP(C576,'Ranking Values'!A:C,2,FALSE),VLOOKUP(C576,'Ranking Values'!A:C,3,FALSE))))</f>
        <v>12</v>
      </c>
    </row>
    <row r="577" spans="1:14" x14ac:dyDescent="0.35">
      <c r="A577" s="5" t="s">
        <v>13</v>
      </c>
      <c r="B577" s="5" t="s">
        <v>15</v>
      </c>
      <c r="C577" s="5">
        <v>2</v>
      </c>
      <c r="D577" s="7">
        <v>43051</v>
      </c>
      <c r="E577" s="20" t="s">
        <v>477</v>
      </c>
      <c r="F577" s="11" t="s">
        <v>461</v>
      </c>
      <c r="G577" s="11" t="s">
        <v>20</v>
      </c>
      <c r="H577" s="13">
        <f>VLOOKUP(Table1[[#This Row],[LastName]]&amp;"."&amp;Table1[[#This Row],[FirstName]],Fencers!C:I,2,FALSE)</f>
        <v>37883</v>
      </c>
      <c r="I577" s="5" t="str">
        <f>VLOOKUP(Table1[[#This Row],[LastName]]&amp;"."&amp;Table1[[#This Row],[FirstName]],Fencers!C:I,7,FALSE)</f>
        <v>Mens</v>
      </c>
      <c r="J577" s="13" t="str">
        <f>VLOOKUP(Table1[[#This Row],[LastName]]&amp;"."&amp;Table1[[#This Row],[FirstName]],Fencers!C:H,5,FALSE)</f>
        <v>ASC</v>
      </c>
      <c r="K577" s="13" t="str">
        <f>VLOOKUP(Table1[[#This Row],[LastName]]&amp;"."&amp;Table1[[#This Row],[FirstName]],Fencers!C:I,6,FALSE)</f>
        <v>AUS</v>
      </c>
      <c r="L577" s="6">
        <f>VLOOKUP(Table1[[#This Row],[LastName]]&amp;"."&amp;Table1[[#This Row],[FirstName]],Fencers!C:H,3,FALSE)</f>
        <v>14</v>
      </c>
      <c r="M577" s="5">
        <v>1</v>
      </c>
      <c r="N577" s="5">
        <f>IF(Table1[[#This Row],[Rank]]="Cancelled",1,IF(Table1[[#This Row],[Rank]]&gt;32,0,IF(M577=0,VLOOKUP(C577,'Ranking Values'!A:C,2,FALSE),VLOOKUP(C577,'Ranking Values'!A:C,3,FALSE))))</f>
        <v>11</v>
      </c>
    </row>
    <row r="578" spans="1:14" x14ac:dyDescent="0.35">
      <c r="A578" s="5" t="s">
        <v>21</v>
      </c>
      <c r="B578" s="5" t="s">
        <v>22</v>
      </c>
      <c r="C578" s="5">
        <v>3</v>
      </c>
      <c r="D578" s="7">
        <v>43051</v>
      </c>
      <c r="E578" s="20" t="s">
        <v>477</v>
      </c>
      <c r="F578" s="11" t="s">
        <v>461</v>
      </c>
      <c r="G578" s="11" t="s">
        <v>20</v>
      </c>
      <c r="H578" s="13">
        <f>VLOOKUP(Table1[[#This Row],[LastName]]&amp;"."&amp;Table1[[#This Row],[FirstName]],Fencers!C:I,2,FALSE)</f>
        <v>23206</v>
      </c>
      <c r="I578" s="5" t="str">
        <f>VLOOKUP(Table1[[#This Row],[LastName]]&amp;"."&amp;Table1[[#This Row],[FirstName]],Fencers!C:I,7,FALSE)</f>
        <v>Mens</v>
      </c>
      <c r="J578" s="13" t="str">
        <f>VLOOKUP(Table1[[#This Row],[LastName]]&amp;"."&amp;Table1[[#This Row],[FirstName]],Fencers!C:H,5,FALSE)</f>
        <v>AUFC</v>
      </c>
      <c r="K578" s="13" t="str">
        <f>VLOOKUP(Table1[[#This Row],[LastName]]&amp;"."&amp;Table1[[#This Row],[FirstName]],Fencers!C:I,6,FALSE)</f>
        <v>AUS</v>
      </c>
      <c r="L578" s="6">
        <f>VLOOKUP(Table1[[#This Row],[LastName]]&amp;"."&amp;Table1[[#This Row],[FirstName]],Fencers!C:H,3,FALSE)</f>
        <v>54</v>
      </c>
      <c r="M578" s="5">
        <v>1</v>
      </c>
      <c r="N578" s="5">
        <f>IF(Table1[[#This Row],[Rank]]="Cancelled",1,IF(Table1[[#This Row],[Rank]]&gt;32,0,IF(M578=0,VLOOKUP(C578,'Ranking Values'!A:C,2,FALSE),VLOOKUP(C578,'Ranking Values'!A:C,3,FALSE))))</f>
        <v>10</v>
      </c>
    </row>
    <row r="579" spans="1:14" x14ac:dyDescent="0.35">
      <c r="A579" s="5" t="s">
        <v>237</v>
      </c>
      <c r="B579" s="5" t="s">
        <v>238</v>
      </c>
      <c r="C579" s="5">
        <v>3</v>
      </c>
      <c r="D579" s="7">
        <v>43051</v>
      </c>
      <c r="E579" s="20" t="s">
        <v>477</v>
      </c>
      <c r="F579" s="11" t="s">
        <v>461</v>
      </c>
      <c r="G579" s="11" t="s">
        <v>20</v>
      </c>
      <c r="H579" s="13">
        <f>VLOOKUP(Table1[[#This Row],[LastName]]&amp;"."&amp;Table1[[#This Row],[FirstName]],Fencers!C:I,2,FALSE)</f>
        <v>37853</v>
      </c>
      <c r="I579" s="5" t="str">
        <f>VLOOKUP(Table1[[#This Row],[LastName]]&amp;"."&amp;Table1[[#This Row],[FirstName]],Fencers!C:I,7,FALSE)</f>
        <v>Mens</v>
      </c>
      <c r="J579" s="13" t="str">
        <f>VLOOKUP(Table1[[#This Row],[LastName]]&amp;"."&amp;Table1[[#This Row],[FirstName]],Fencers!C:H,5,FALSE)</f>
        <v>ASC</v>
      </c>
      <c r="K579" s="13" t="str">
        <f>VLOOKUP(Table1[[#This Row],[LastName]]&amp;"."&amp;Table1[[#This Row],[FirstName]],Fencers!C:I,6,FALSE)</f>
        <v>AUS</v>
      </c>
      <c r="L579" s="6">
        <f>VLOOKUP(Table1[[#This Row],[LastName]]&amp;"."&amp;Table1[[#This Row],[FirstName]],Fencers!C:H,3,FALSE)</f>
        <v>14</v>
      </c>
      <c r="M579" s="5">
        <v>1</v>
      </c>
      <c r="N579" s="5">
        <f>IF(Table1[[#This Row],[Rank]]="Cancelled",1,IF(Table1[[#This Row],[Rank]]&gt;32,0,IF(M579=0,VLOOKUP(C579,'Ranking Values'!A:C,2,FALSE),VLOOKUP(C579,'Ranking Values'!A:C,3,FALSE))))</f>
        <v>10</v>
      </c>
    </row>
    <row r="580" spans="1:14" x14ac:dyDescent="0.35">
      <c r="A580" s="5" t="s">
        <v>224</v>
      </c>
      <c r="B580" s="5" t="s">
        <v>225</v>
      </c>
      <c r="C580" s="5">
        <v>5</v>
      </c>
      <c r="D580" s="7">
        <v>43051</v>
      </c>
      <c r="E580" s="20" t="s">
        <v>477</v>
      </c>
      <c r="F580" s="11" t="s">
        <v>461</v>
      </c>
      <c r="G580" s="11" t="s">
        <v>20</v>
      </c>
      <c r="H580" s="13">
        <f>VLOOKUP(Table1[[#This Row],[LastName]]&amp;"."&amp;Table1[[#This Row],[FirstName]],Fencers!C:I,2,FALSE)</f>
        <v>37555</v>
      </c>
      <c r="I580" s="5" t="str">
        <f>VLOOKUP(Table1[[#This Row],[LastName]]&amp;"."&amp;Table1[[#This Row],[FirstName]],Fencers!C:I,7,FALSE)</f>
        <v>Mens</v>
      </c>
      <c r="J580" s="13" t="str">
        <f>VLOOKUP(Table1[[#This Row],[LastName]]&amp;"."&amp;Table1[[#This Row],[FirstName]],Fencers!C:H,5,FALSE)</f>
        <v>ASC</v>
      </c>
      <c r="K580" s="13" t="str">
        <f>VLOOKUP(Table1[[#This Row],[LastName]]&amp;"."&amp;Table1[[#This Row],[FirstName]],Fencers!C:I,6,FALSE)</f>
        <v>AUS</v>
      </c>
      <c r="L580" s="6">
        <f>VLOOKUP(Table1[[#This Row],[LastName]]&amp;"."&amp;Table1[[#This Row],[FirstName]],Fencers!C:H,3,FALSE)</f>
        <v>15</v>
      </c>
      <c r="M580" s="5">
        <v>1</v>
      </c>
      <c r="N580" s="5">
        <f>IF(Table1[[#This Row],[Rank]]="Cancelled",1,IF(Table1[[#This Row],[Rank]]&gt;32,0,IF(M580=0,VLOOKUP(C580,'Ranking Values'!A:C,2,FALSE),VLOOKUP(C580,'Ranking Values'!A:C,3,FALSE))))</f>
        <v>8</v>
      </c>
    </row>
    <row r="581" spans="1:14" x14ac:dyDescent="0.35">
      <c r="A581" s="5" t="s">
        <v>31</v>
      </c>
      <c r="B581" s="5" t="s">
        <v>32</v>
      </c>
      <c r="C581" s="5">
        <v>6</v>
      </c>
      <c r="D581" s="7">
        <v>43051</v>
      </c>
      <c r="E581" s="20" t="s">
        <v>477</v>
      </c>
      <c r="F581" s="11" t="s">
        <v>461</v>
      </c>
      <c r="G581" s="11" t="s">
        <v>20</v>
      </c>
      <c r="H581" s="13">
        <f>VLOOKUP(Table1[[#This Row],[LastName]]&amp;"."&amp;Table1[[#This Row],[FirstName]],Fencers!C:I,2,FALSE)</f>
        <v>37603</v>
      </c>
      <c r="I581" s="5" t="str">
        <f>VLOOKUP(Table1[[#This Row],[LastName]]&amp;"."&amp;Table1[[#This Row],[FirstName]],Fencers!C:I,7,FALSE)</f>
        <v>Mens</v>
      </c>
      <c r="J581" s="13" t="str">
        <f>VLOOKUP(Table1[[#This Row],[LastName]]&amp;"."&amp;Table1[[#This Row],[FirstName]],Fencers!C:H,5,FALSE)</f>
        <v>ASC</v>
      </c>
      <c r="K581" s="13" t="str">
        <f>VLOOKUP(Table1[[#This Row],[LastName]]&amp;"."&amp;Table1[[#This Row],[FirstName]],Fencers!C:I,6,FALSE)</f>
        <v>AUS</v>
      </c>
      <c r="L581" s="6">
        <f>VLOOKUP(Table1[[#This Row],[LastName]]&amp;"."&amp;Table1[[#This Row],[FirstName]],Fencers!C:H,3,FALSE)</f>
        <v>15</v>
      </c>
      <c r="M581" s="5">
        <v>1</v>
      </c>
      <c r="N581" s="5">
        <f>IF(Table1[[#This Row],[Rank]]="Cancelled",1,IF(Table1[[#This Row],[Rank]]&gt;32,0,IF(M581=0,VLOOKUP(C581,'Ranking Values'!A:C,2,FALSE),VLOOKUP(C581,'Ranking Values'!A:C,3,FALSE))))</f>
        <v>7</v>
      </c>
    </row>
    <row r="582" spans="1:14" x14ac:dyDescent="0.35">
      <c r="A582" s="5" t="s">
        <v>35</v>
      </c>
      <c r="B582" s="5" t="s">
        <v>120</v>
      </c>
      <c r="C582" s="5">
        <v>7</v>
      </c>
      <c r="D582" s="7">
        <v>43051</v>
      </c>
      <c r="E582" s="20" t="s">
        <v>477</v>
      </c>
      <c r="F582" s="11" t="s">
        <v>461</v>
      </c>
      <c r="G582" s="11" t="s">
        <v>20</v>
      </c>
      <c r="H582" s="13">
        <f>VLOOKUP(Table1[[#This Row],[LastName]]&amp;"."&amp;Table1[[#This Row],[FirstName]],Fencers!C:I,2,FALSE)</f>
        <v>29514</v>
      </c>
      <c r="I582" s="5" t="str">
        <f>VLOOKUP(Table1[[#This Row],[LastName]]&amp;"."&amp;Table1[[#This Row],[FirstName]],Fencers!C:I,7,FALSE)</f>
        <v>Mens</v>
      </c>
      <c r="J582" s="13" t="str">
        <f>VLOOKUP(Table1[[#This Row],[LastName]]&amp;"."&amp;Table1[[#This Row],[FirstName]],Fencers!C:H,5,FALSE)</f>
        <v>CSFC</v>
      </c>
      <c r="K582" s="13" t="str">
        <f>VLOOKUP(Table1[[#This Row],[LastName]]&amp;"."&amp;Table1[[#This Row],[FirstName]],Fencers!C:I,6,FALSE)</f>
        <v>AUS</v>
      </c>
      <c r="L582" s="6">
        <f>VLOOKUP(Table1[[#This Row],[LastName]]&amp;"."&amp;Table1[[#This Row],[FirstName]],Fencers!C:H,3,FALSE)</f>
        <v>37</v>
      </c>
      <c r="M582" s="5">
        <v>1</v>
      </c>
      <c r="N582" s="5">
        <f>IF(Table1[[#This Row],[Rank]]="Cancelled",1,IF(Table1[[#This Row],[Rank]]&gt;32,0,IF(M582=0,VLOOKUP(C582,'Ranking Values'!A:C,2,FALSE),VLOOKUP(C582,'Ranking Values'!A:C,3,FALSE))))</f>
        <v>6</v>
      </c>
    </row>
    <row r="583" spans="1:14" x14ac:dyDescent="0.35">
      <c r="A583" s="11" t="s">
        <v>36</v>
      </c>
      <c r="B583" s="11" t="s">
        <v>144</v>
      </c>
      <c r="C583" s="5">
        <v>8</v>
      </c>
      <c r="D583" s="7">
        <v>43051</v>
      </c>
      <c r="E583" s="20" t="s">
        <v>477</v>
      </c>
      <c r="F583" s="11" t="s">
        <v>461</v>
      </c>
      <c r="G583" s="11" t="s">
        <v>20</v>
      </c>
      <c r="H583" s="13">
        <f>VLOOKUP(Table1[[#This Row],[LastName]]&amp;"."&amp;Table1[[#This Row],[FirstName]],Fencers!C:I,2,FALSE)</f>
        <v>34837</v>
      </c>
      <c r="I583" s="5" t="str">
        <f>VLOOKUP(Table1[[#This Row],[LastName]]&amp;"."&amp;Table1[[#This Row],[FirstName]],Fencers!C:I,7,FALSE)</f>
        <v>Mens</v>
      </c>
      <c r="J583" s="13" t="str">
        <f>VLOOKUP(Table1[[#This Row],[LastName]]&amp;"."&amp;Table1[[#This Row],[FirstName]],Fencers!C:H,5,FALSE)</f>
        <v>AUFC</v>
      </c>
      <c r="K583" s="13" t="str">
        <f>VLOOKUP(Table1[[#This Row],[LastName]]&amp;"."&amp;Table1[[#This Row],[FirstName]],Fencers!C:I,6,FALSE)</f>
        <v>AUS</v>
      </c>
      <c r="L583" s="6">
        <f>VLOOKUP(Table1[[#This Row],[LastName]]&amp;"."&amp;Table1[[#This Row],[FirstName]],Fencers!C:H,3,FALSE)</f>
        <v>22</v>
      </c>
      <c r="M583" s="5">
        <v>1</v>
      </c>
      <c r="N583" s="5">
        <f>IF(Table1[[#This Row],[Rank]]="Cancelled",1,IF(Table1[[#This Row],[Rank]]&gt;32,0,IF(M583=0,VLOOKUP(C583,'Ranking Values'!A:C,2,FALSE),VLOOKUP(C583,'Ranking Values'!A:C,3,FALSE))))</f>
        <v>5</v>
      </c>
    </row>
    <row r="584" spans="1:14" x14ac:dyDescent="0.35">
      <c r="A584" s="5" t="s">
        <v>215</v>
      </c>
      <c r="B584" s="5" t="s">
        <v>236</v>
      </c>
      <c r="C584" s="5">
        <v>9</v>
      </c>
      <c r="D584" s="7">
        <v>43051</v>
      </c>
      <c r="E584" s="20" t="s">
        <v>477</v>
      </c>
      <c r="F584" s="11" t="s">
        <v>461</v>
      </c>
      <c r="G584" s="11" t="s">
        <v>20</v>
      </c>
      <c r="H584" s="13">
        <f>VLOOKUP(Table1[[#This Row],[LastName]]&amp;"."&amp;Table1[[#This Row],[FirstName]],Fencers!C:I,2,FALSE)</f>
        <v>37837</v>
      </c>
      <c r="I584" s="5" t="str">
        <f>VLOOKUP(Table1[[#This Row],[LastName]]&amp;"."&amp;Table1[[#This Row],[FirstName]],Fencers!C:I,7,FALSE)</f>
        <v>Mens</v>
      </c>
      <c r="J584" s="13" t="str">
        <f>VLOOKUP(Table1[[#This Row],[LastName]]&amp;"."&amp;Table1[[#This Row],[FirstName]],Fencers!C:H,5,FALSE)</f>
        <v>ASC</v>
      </c>
      <c r="K584" s="13" t="str">
        <f>VLOOKUP(Table1[[#This Row],[LastName]]&amp;"."&amp;Table1[[#This Row],[FirstName]],Fencers!C:I,6,FALSE)</f>
        <v>AUS</v>
      </c>
      <c r="L584" s="6">
        <f>VLOOKUP(Table1[[#This Row],[LastName]]&amp;"."&amp;Table1[[#This Row],[FirstName]],Fencers!C:H,3,FALSE)</f>
        <v>14</v>
      </c>
      <c r="M584" s="5">
        <v>1</v>
      </c>
      <c r="N584" s="5">
        <f>IF(Table1[[#This Row],[Rank]]="Cancelled",1,IF(Table1[[#This Row],[Rank]]&gt;32,0,IF(M584=0,VLOOKUP(C584,'Ranking Values'!A:C,2,FALSE),VLOOKUP(C584,'Ranking Values'!A:C,3,FALSE))))</f>
        <v>4</v>
      </c>
    </row>
    <row r="585" spans="1:14" x14ac:dyDescent="0.35">
      <c r="A585" s="5" t="s">
        <v>398</v>
      </c>
      <c r="B585" s="5" t="s">
        <v>399</v>
      </c>
      <c r="C585" s="5">
        <v>1</v>
      </c>
      <c r="D585" s="7">
        <v>43051</v>
      </c>
      <c r="E585" s="20" t="s">
        <v>477</v>
      </c>
      <c r="F585" s="11" t="s">
        <v>461</v>
      </c>
      <c r="G585" s="11" t="s">
        <v>20</v>
      </c>
      <c r="H585" s="13">
        <f>VLOOKUP(Table1[[#This Row],[LastName]]&amp;"."&amp;Table1[[#This Row],[FirstName]],Fencers!C:I,2,FALSE)</f>
        <v>35941</v>
      </c>
      <c r="I585" s="5" t="str">
        <f>VLOOKUP(Table1[[#This Row],[LastName]]&amp;"."&amp;Table1[[#This Row],[FirstName]],Fencers!C:I,7,FALSE)</f>
        <v>Womens</v>
      </c>
      <c r="J585" s="13" t="str">
        <f>VLOOKUP(Table1[[#This Row],[LastName]]&amp;"."&amp;Table1[[#This Row],[FirstName]],Fencers!C:H,5,FALSE)</f>
        <v>CSFC</v>
      </c>
      <c r="K585" s="13" t="str">
        <f>VLOOKUP(Table1[[#This Row],[LastName]]&amp;"."&amp;Table1[[#This Row],[FirstName]],Fencers!C:I,6,FALSE)</f>
        <v>AUS</v>
      </c>
      <c r="L585" s="6">
        <f>VLOOKUP(Table1[[#This Row],[LastName]]&amp;"."&amp;Table1[[#This Row],[FirstName]],Fencers!C:H,3,FALSE)</f>
        <v>19</v>
      </c>
      <c r="M585" s="5">
        <v>1</v>
      </c>
      <c r="N585" s="5">
        <f>IF(Table1[[#This Row],[Rank]]="Cancelled",1,IF(Table1[[#This Row],[Rank]]&gt;32,0,IF(M585=0,VLOOKUP(C585,'Ranking Values'!A:C,2,FALSE),VLOOKUP(C585,'Ranking Values'!A:C,3,FALSE))))</f>
        <v>12</v>
      </c>
    </row>
    <row r="586" spans="1:14" x14ac:dyDescent="0.35">
      <c r="A586" s="5" t="s">
        <v>27</v>
      </c>
      <c r="B586" s="5" t="s">
        <v>28</v>
      </c>
      <c r="C586" s="5">
        <v>2</v>
      </c>
      <c r="D586" s="7">
        <v>43051</v>
      </c>
      <c r="E586" s="20" t="s">
        <v>477</v>
      </c>
      <c r="F586" s="11" t="s">
        <v>461</v>
      </c>
      <c r="G586" s="11" t="s">
        <v>20</v>
      </c>
      <c r="H586" s="13">
        <f>VLOOKUP(Table1[[#This Row],[LastName]]&amp;"."&amp;Table1[[#This Row],[FirstName]],Fencers!C:I,2,FALSE)</f>
        <v>34621</v>
      </c>
      <c r="I586" s="5" t="str">
        <f>VLOOKUP(Table1[[#This Row],[LastName]]&amp;"."&amp;Table1[[#This Row],[FirstName]],Fencers!C:I,7,FALSE)</f>
        <v>Womens</v>
      </c>
      <c r="J586" s="13" t="str">
        <f>VLOOKUP(Table1[[#This Row],[LastName]]&amp;"."&amp;Table1[[#This Row],[FirstName]],Fencers!C:H,5,FALSE)</f>
        <v>CSFC</v>
      </c>
      <c r="K586" s="13" t="str">
        <f>VLOOKUP(Table1[[#This Row],[LastName]]&amp;"."&amp;Table1[[#This Row],[FirstName]],Fencers!C:I,6,FALSE)</f>
        <v>AUS</v>
      </c>
      <c r="L586" s="6">
        <f>VLOOKUP(Table1[[#This Row],[LastName]]&amp;"."&amp;Table1[[#This Row],[FirstName]],Fencers!C:H,3,FALSE)</f>
        <v>23</v>
      </c>
      <c r="M586" s="5">
        <v>1</v>
      </c>
      <c r="N586" s="5">
        <f>IF(Table1[[#This Row],[Rank]]="Cancelled",1,IF(Table1[[#This Row],[Rank]]&gt;32,0,IF(M586=0,VLOOKUP(C586,'Ranking Values'!A:C,2,FALSE),VLOOKUP(C586,'Ranking Values'!A:C,3,FALSE))))</f>
        <v>11</v>
      </c>
    </row>
    <row r="587" spans="1:14" x14ac:dyDescent="0.35">
      <c r="A587" s="11" t="s">
        <v>100</v>
      </c>
      <c r="B587" s="11" t="s">
        <v>101</v>
      </c>
      <c r="C587" s="5">
        <v>1</v>
      </c>
      <c r="D587" s="7">
        <v>43051</v>
      </c>
      <c r="E587" s="20" t="s">
        <v>477</v>
      </c>
      <c r="F587" s="11" t="s">
        <v>318</v>
      </c>
      <c r="G587" s="11" t="s">
        <v>19</v>
      </c>
      <c r="H587" s="13">
        <f>VLOOKUP(Table1[[#This Row],[LastName]]&amp;"."&amp;Table1[[#This Row],[FirstName]],Fencers!C:I,2,FALSE)</f>
        <v>26818</v>
      </c>
      <c r="I587" s="5" t="str">
        <f>VLOOKUP(Table1[[#This Row],[LastName]]&amp;"."&amp;Table1[[#This Row],[FirstName]],Fencers!C:I,7,FALSE)</f>
        <v>Mens</v>
      </c>
      <c r="J587" s="13" t="str">
        <f>VLOOKUP(Table1[[#This Row],[LastName]]&amp;"."&amp;Table1[[#This Row],[FirstName]],Fencers!C:H,5,FALSE)</f>
        <v>CSFC</v>
      </c>
      <c r="K587" s="13" t="str">
        <f>VLOOKUP(Table1[[#This Row],[LastName]]&amp;"."&amp;Table1[[#This Row],[FirstName]],Fencers!C:I,6,FALSE)</f>
        <v>AUS</v>
      </c>
      <c r="L587" s="6">
        <f>VLOOKUP(Table1[[#This Row],[LastName]]&amp;"."&amp;Table1[[#This Row],[FirstName]],Fencers!C:H,3,FALSE)</f>
        <v>44</v>
      </c>
      <c r="M587" s="5">
        <v>1</v>
      </c>
      <c r="N587" s="5">
        <f>IF(Table1[[#This Row],[Rank]]="Cancelled",1,IF(Table1[[#This Row],[Rank]]&gt;32,0,IF(M587=0,VLOOKUP(C587,'Ranking Values'!A:C,2,FALSE),VLOOKUP(C587,'Ranking Values'!A:C,3,FALSE))))</f>
        <v>12</v>
      </c>
    </row>
    <row r="588" spans="1:14" x14ac:dyDescent="0.35">
      <c r="A588" s="11" t="s">
        <v>80</v>
      </c>
      <c r="B588" s="11" t="s">
        <v>81</v>
      </c>
      <c r="C588" s="5">
        <v>2</v>
      </c>
      <c r="D588" s="7">
        <v>43051</v>
      </c>
      <c r="E588" s="20" t="s">
        <v>477</v>
      </c>
      <c r="F588" s="11" t="s">
        <v>318</v>
      </c>
      <c r="G588" s="11" t="s">
        <v>19</v>
      </c>
      <c r="H588" s="13">
        <f>VLOOKUP(Table1[[#This Row],[LastName]]&amp;"."&amp;Table1[[#This Row],[FirstName]],Fencers!C:I,2,FALSE)</f>
        <v>25764</v>
      </c>
      <c r="I588" s="5" t="str">
        <f>VLOOKUP(Table1[[#This Row],[LastName]]&amp;"."&amp;Table1[[#This Row],[FirstName]],Fencers!C:I,7,FALSE)</f>
        <v>Mens</v>
      </c>
      <c r="J588" s="13" t="str">
        <f>VLOOKUP(Table1[[#This Row],[LastName]]&amp;"."&amp;Table1[[#This Row],[FirstName]],Fencers!C:H,5,FALSE)</f>
        <v>ASC</v>
      </c>
      <c r="K588" s="13" t="str">
        <f>VLOOKUP(Table1[[#This Row],[LastName]]&amp;"."&amp;Table1[[#This Row],[FirstName]],Fencers!C:I,6,FALSE)</f>
        <v>AUS</v>
      </c>
      <c r="L588" s="6">
        <f>VLOOKUP(Table1[[#This Row],[LastName]]&amp;"."&amp;Table1[[#This Row],[FirstName]],Fencers!C:H,3,FALSE)</f>
        <v>47</v>
      </c>
      <c r="M588" s="5">
        <v>1</v>
      </c>
      <c r="N588" s="5">
        <f>IF(Table1[[#This Row],[Rank]]="Cancelled",1,IF(Table1[[#This Row],[Rank]]&gt;32,0,IF(M588=0,VLOOKUP(C588,'Ranking Values'!A:C,2,FALSE),VLOOKUP(C588,'Ranking Values'!A:C,3,FALSE))))</f>
        <v>11</v>
      </c>
    </row>
    <row r="589" spans="1:14" x14ac:dyDescent="0.35">
      <c r="A589" s="11" t="s">
        <v>48</v>
      </c>
      <c r="B589" s="11" t="s">
        <v>92</v>
      </c>
      <c r="C589" s="5">
        <v>3</v>
      </c>
      <c r="D589" s="7">
        <v>43051</v>
      </c>
      <c r="E589" s="20" t="s">
        <v>477</v>
      </c>
      <c r="F589" s="11" t="s">
        <v>318</v>
      </c>
      <c r="G589" s="11" t="s">
        <v>19</v>
      </c>
      <c r="H589" s="13">
        <f>VLOOKUP(Table1[[#This Row],[LastName]]&amp;"."&amp;Table1[[#This Row],[FirstName]],Fencers!C:I,2,FALSE)</f>
        <v>25982</v>
      </c>
      <c r="I589" s="5" t="str">
        <f>VLOOKUP(Table1[[#This Row],[LastName]]&amp;"."&amp;Table1[[#This Row],[FirstName]],Fencers!C:I,7,FALSE)</f>
        <v>Mens</v>
      </c>
      <c r="J589" s="13" t="str">
        <f>VLOOKUP(Table1[[#This Row],[LastName]]&amp;"."&amp;Table1[[#This Row],[FirstName]],Fencers!C:H,5,FALSE)</f>
        <v>AHFC</v>
      </c>
      <c r="K589" s="13" t="str">
        <f>VLOOKUP(Table1[[#This Row],[LastName]]&amp;"."&amp;Table1[[#This Row],[FirstName]],Fencers!C:I,6,FALSE)</f>
        <v>AUS</v>
      </c>
      <c r="L589" s="6">
        <f>VLOOKUP(Table1[[#This Row],[LastName]]&amp;"."&amp;Table1[[#This Row],[FirstName]],Fencers!C:H,3,FALSE)</f>
        <v>46</v>
      </c>
      <c r="M589" s="5">
        <v>1</v>
      </c>
      <c r="N589" s="5">
        <f>IF(Table1[[#This Row],[Rank]]="Cancelled",1,IF(Table1[[#This Row],[Rank]]&gt;32,0,IF(M589=0,VLOOKUP(C589,'Ranking Values'!A:C,2,FALSE),VLOOKUP(C589,'Ranking Values'!A:C,3,FALSE))))</f>
        <v>10</v>
      </c>
    </row>
    <row r="590" spans="1:14" x14ac:dyDescent="0.35">
      <c r="A590" s="11" t="s">
        <v>107</v>
      </c>
      <c r="B590" s="11" t="s">
        <v>108</v>
      </c>
      <c r="C590" s="5">
        <v>3</v>
      </c>
      <c r="D590" s="7">
        <v>43051</v>
      </c>
      <c r="E590" s="20" t="s">
        <v>477</v>
      </c>
      <c r="F590" s="11" t="s">
        <v>318</v>
      </c>
      <c r="G590" s="11" t="s">
        <v>19</v>
      </c>
      <c r="H590" s="13">
        <f>VLOOKUP(Table1[[#This Row],[LastName]]&amp;"."&amp;Table1[[#This Row],[FirstName]],Fencers!C:I,2,FALSE)</f>
        <v>28067</v>
      </c>
      <c r="I590" s="5" t="str">
        <f>VLOOKUP(Table1[[#This Row],[LastName]]&amp;"."&amp;Table1[[#This Row],[FirstName]],Fencers!C:I,7,FALSE)</f>
        <v>Mens</v>
      </c>
      <c r="J590" s="13" t="str">
        <f>VLOOKUP(Table1[[#This Row],[LastName]]&amp;"."&amp;Table1[[#This Row],[FirstName]],Fencers!C:H,5,FALSE)</f>
        <v>AHFC</v>
      </c>
      <c r="K590" s="13" t="str">
        <f>VLOOKUP(Table1[[#This Row],[LastName]]&amp;"."&amp;Table1[[#This Row],[FirstName]],Fencers!C:I,6,FALSE)</f>
        <v>AUS</v>
      </c>
      <c r="L590" s="6">
        <f>VLOOKUP(Table1[[#This Row],[LastName]]&amp;"."&amp;Table1[[#This Row],[FirstName]],Fencers!C:H,3,FALSE)</f>
        <v>41</v>
      </c>
      <c r="M590" s="5">
        <v>1</v>
      </c>
      <c r="N590" s="5">
        <f>IF(Table1[[#This Row],[Rank]]="Cancelled",1,IF(Table1[[#This Row],[Rank]]&gt;32,0,IF(M590=0,VLOOKUP(C590,'Ranking Values'!A:C,2,FALSE),VLOOKUP(C590,'Ranking Values'!A:C,3,FALSE))))</f>
        <v>10</v>
      </c>
    </row>
    <row r="591" spans="1:14" x14ac:dyDescent="0.35">
      <c r="A591" s="11" t="s">
        <v>77</v>
      </c>
      <c r="B591" s="11" t="s">
        <v>78</v>
      </c>
      <c r="C591" s="5">
        <v>5</v>
      </c>
      <c r="D591" s="7">
        <v>43051</v>
      </c>
      <c r="E591" s="20" t="s">
        <v>477</v>
      </c>
      <c r="F591" s="11" t="s">
        <v>318</v>
      </c>
      <c r="G591" s="11" t="s">
        <v>19</v>
      </c>
      <c r="H591" s="13">
        <f>VLOOKUP(Table1[[#This Row],[LastName]]&amp;"."&amp;Table1[[#This Row],[FirstName]],Fencers!C:I,2,FALSE)</f>
        <v>25155</v>
      </c>
      <c r="I591" s="5" t="str">
        <f>VLOOKUP(Table1[[#This Row],[LastName]]&amp;"."&amp;Table1[[#This Row],[FirstName]],Fencers!C:I,7,FALSE)</f>
        <v>Mens</v>
      </c>
      <c r="J591" s="13" t="str">
        <f>VLOOKUP(Table1[[#This Row],[LastName]]&amp;"."&amp;Table1[[#This Row],[FirstName]],Fencers!C:H,5,FALSE)</f>
        <v>ASC</v>
      </c>
      <c r="K591" s="13" t="str">
        <f>VLOOKUP(Table1[[#This Row],[LastName]]&amp;"."&amp;Table1[[#This Row],[FirstName]],Fencers!C:I,6,FALSE)</f>
        <v>AUS</v>
      </c>
      <c r="L591" s="6">
        <f>VLOOKUP(Table1[[#This Row],[LastName]]&amp;"."&amp;Table1[[#This Row],[FirstName]],Fencers!C:H,3,FALSE)</f>
        <v>49</v>
      </c>
      <c r="M591" s="5">
        <v>1</v>
      </c>
      <c r="N591" s="5">
        <f>IF(Table1[[#This Row],[Rank]]="Cancelled",1,IF(Table1[[#This Row],[Rank]]&gt;32,0,IF(M591=0,VLOOKUP(C591,'Ranking Values'!A:C,2,FALSE),VLOOKUP(C591,'Ranking Values'!A:C,3,FALSE))))</f>
        <v>8</v>
      </c>
    </row>
    <row r="592" spans="1:14" x14ac:dyDescent="0.35">
      <c r="A592" s="11" t="s">
        <v>95</v>
      </c>
      <c r="B592" s="11" t="s">
        <v>96</v>
      </c>
      <c r="C592" s="5">
        <v>6</v>
      </c>
      <c r="D592" s="7">
        <v>43051</v>
      </c>
      <c r="E592" s="20" t="s">
        <v>477</v>
      </c>
      <c r="F592" s="11" t="s">
        <v>318</v>
      </c>
      <c r="G592" s="11" t="s">
        <v>19</v>
      </c>
      <c r="H592" s="13">
        <f>VLOOKUP(Table1[[#This Row],[LastName]]&amp;"."&amp;Table1[[#This Row],[FirstName]],Fencers!C:I,2,FALSE)</f>
        <v>26410</v>
      </c>
      <c r="I592" s="5" t="str">
        <f>VLOOKUP(Table1[[#This Row],[LastName]]&amp;"."&amp;Table1[[#This Row],[FirstName]],Fencers!C:I,7,FALSE)</f>
        <v>Mens</v>
      </c>
      <c r="J592" s="13" t="str">
        <f>VLOOKUP(Table1[[#This Row],[LastName]]&amp;"."&amp;Table1[[#This Row],[FirstName]],Fencers!C:H,5,FALSE)</f>
        <v>ASC</v>
      </c>
      <c r="K592" s="13" t="str">
        <f>VLOOKUP(Table1[[#This Row],[LastName]]&amp;"."&amp;Table1[[#This Row],[FirstName]],Fencers!C:I,6,FALSE)</f>
        <v>AUS</v>
      </c>
      <c r="L592" s="6">
        <f>VLOOKUP(Table1[[#This Row],[LastName]]&amp;"."&amp;Table1[[#This Row],[FirstName]],Fencers!C:H,3,FALSE)</f>
        <v>45</v>
      </c>
      <c r="M592" s="5">
        <v>1</v>
      </c>
      <c r="N592" s="5">
        <f>IF(Table1[[#This Row],[Rank]]="Cancelled",1,IF(Table1[[#This Row],[Rank]]&gt;32,0,IF(M592=0,VLOOKUP(C592,'Ranking Values'!A:C,2,FALSE),VLOOKUP(C592,'Ranking Values'!A:C,3,FALSE))))</f>
        <v>7</v>
      </c>
    </row>
    <row r="593" spans="1:14" x14ac:dyDescent="0.35">
      <c r="A593" s="11" t="s">
        <v>100</v>
      </c>
      <c r="B593" s="11" t="s">
        <v>102</v>
      </c>
      <c r="C593" s="5">
        <v>1</v>
      </c>
      <c r="D593" s="7">
        <v>43051</v>
      </c>
      <c r="E593" s="20" t="s">
        <v>477</v>
      </c>
      <c r="F593" s="11" t="s">
        <v>318</v>
      </c>
      <c r="G593" s="11" t="s">
        <v>19</v>
      </c>
      <c r="H593" s="13">
        <f>VLOOKUP(Table1[[#This Row],[LastName]]&amp;"."&amp;Table1[[#This Row],[FirstName]],Fencers!C:I,2,FALSE)</f>
        <v>27640</v>
      </c>
      <c r="I593" s="5" t="str">
        <f>VLOOKUP(Table1[[#This Row],[LastName]]&amp;"."&amp;Table1[[#This Row],[FirstName]],Fencers!C:I,7,FALSE)</f>
        <v>Womens</v>
      </c>
      <c r="J593" s="13" t="str">
        <f>VLOOKUP(Table1[[#This Row],[LastName]]&amp;"."&amp;Table1[[#This Row],[FirstName]],Fencers!C:H,5,FALSE)</f>
        <v>CSFC</v>
      </c>
      <c r="K593" s="13" t="str">
        <f>VLOOKUP(Table1[[#This Row],[LastName]]&amp;"."&amp;Table1[[#This Row],[FirstName]],Fencers!C:I,6,FALSE)</f>
        <v>AUS</v>
      </c>
      <c r="L593" s="6">
        <f>VLOOKUP(Table1[[#This Row],[LastName]]&amp;"."&amp;Table1[[#This Row],[FirstName]],Fencers!C:H,3,FALSE)</f>
        <v>42</v>
      </c>
      <c r="M593" s="5">
        <v>1</v>
      </c>
      <c r="N593" s="5">
        <f>IF(Table1[[#This Row],[Rank]]="Cancelled",1,IF(Table1[[#This Row],[Rank]]&gt;32,0,IF(M593=0,VLOOKUP(C593,'Ranking Values'!A:C,2,FALSE),VLOOKUP(C593,'Ranking Values'!A:C,3,FALSE))))</f>
        <v>12</v>
      </c>
    </row>
    <row r="594" spans="1:14" x14ac:dyDescent="0.35">
      <c r="A594" s="11" t="s">
        <v>48</v>
      </c>
      <c r="B594" s="11" t="s">
        <v>94</v>
      </c>
      <c r="C594" s="5">
        <v>2</v>
      </c>
      <c r="D594" s="7">
        <v>43051</v>
      </c>
      <c r="E594" s="20" t="s">
        <v>477</v>
      </c>
      <c r="F594" s="11" t="s">
        <v>318</v>
      </c>
      <c r="G594" s="11" t="s">
        <v>19</v>
      </c>
      <c r="H594" s="13">
        <f>VLOOKUP(Table1[[#This Row],[LastName]]&amp;"."&amp;Table1[[#This Row],[FirstName]],Fencers!C:I,2,FALSE)</f>
        <v>26350</v>
      </c>
      <c r="I594" s="5" t="str">
        <f>VLOOKUP(Table1[[#This Row],[LastName]]&amp;"."&amp;Table1[[#This Row],[FirstName]],Fencers!C:I,7,FALSE)</f>
        <v>Womens</v>
      </c>
      <c r="J594" s="13" t="str">
        <f>VLOOKUP(Table1[[#This Row],[LastName]]&amp;"."&amp;Table1[[#This Row],[FirstName]],Fencers!C:H,5,FALSE)</f>
        <v>AHFC</v>
      </c>
      <c r="K594" s="13" t="str">
        <f>VLOOKUP(Table1[[#This Row],[LastName]]&amp;"."&amp;Table1[[#This Row],[FirstName]],Fencers!C:I,6,FALSE)</f>
        <v>AUS</v>
      </c>
      <c r="L594" s="6">
        <f>VLOOKUP(Table1[[#This Row],[LastName]]&amp;"."&amp;Table1[[#This Row],[FirstName]],Fencers!C:H,3,FALSE)</f>
        <v>45</v>
      </c>
      <c r="M594" s="5">
        <v>1</v>
      </c>
      <c r="N594" s="5">
        <f>IF(Table1[[#This Row],[Rank]]="Cancelled",1,IF(Table1[[#This Row],[Rank]]&gt;32,0,IF(M594=0,VLOOKUP(C594,'Ranking Values'!A:C,2,FALSE),VLOOKUP(C594,'Ranking Values'!A:C,3,FALSE))))</f>
        <v>11</v>
      </c>
    </row>
    <row r="595" spans="1:14" x14ac:dyDescent="0.35">
      <c r="A595" s="11" t="s">
        <v>50</v>
      </c>
      <c r="B595" s="11" t="s">
        <v>51</v>
      </c>
      <c r="C595" s="5">
        <v>3</v>
      </c>
      <c r="D595" s="7">
        <v>43051</v>
      </c>
      <c r="E595" s="20" t="s">
        <v>477</v>
      </c>
      <c r="F595" s="11" t="s">
        <v>318</v>
      </c>
      <c r="G595" s="11" t="s">
        <v>19</v>
      </c>
      <c r="H595" s="13">
        <f>VLOOKUP(Table1[[#This Row],[LastName]]&amp;"."&amp;Table1[[#This Row],[FirstName]],Fencers!C:I,2,FALSE)</f>
        <v>21317</v>
      </c>
      <c r="I595" s="5" t="str">
        <f>VLOOKUP(Table1[[#This Row],[LastName]]&amp;"."&amp;Table1[[#This Row],[FirstName]],Fencers!C:I,7,FALSE)</f>
        <v>Womens</v>
      </c>
      <c r="J595" s="13" t="str">
        <f>VLOOKUP(Table1[[#This Row],[LastName]]&amp;"."&amp;Table1[[#This Row],[FirstName]],Fencers!C:H,5,FALSE)</f>
        <v>ASC</v>
      </c>
      <c r="K595" s="13" t="str">
        <f>VLOOKUP(Table1[[#This Row],[LastName]]&amp;"."&amp;Table1[[#This Row],[FirstName]],Fencers!C:I,6,FALSE)</f>
        <v>AUS</v>
      </c>
      <c r="L595" s="6">
        <f>VLOOKUP(Table1[[#This Row],[LastName]]&amp;"."&amp;Table1[[#This Row],[FirstName]],Fencers!C:H,3,FALSE)</f>
        <v>59</v>
      </c>
      <c r="M595" s="5">
        <v>1</v>
      </c>
      <c r="N595" s="5">
        <f>IF(Table1[[#This Row],[Rank]]="Cancelled",1,IF(Table1[[#This Row],[Rank]]&gt;32,0,IF(M595=0,VLOOKUP(C595,'Ranking Values'!A:C,2,FALSE),VLOOKUP(C595,'Ranking Values'!A:C,3,FALSE))))</f>
        <v>10</v>
      </c>
    </row>
    <row r="596" spans="1:14" x14ac:dyDescent="0.35">
      <c r="A596" s="11" t="s">
        <v>237</v>
      </c>
      <c r="B596" s="11" t="s">
        <v>238</v>
      </c>
      <c r="C596" s="5">
        <v>1</v>
      </c>
      <c r="D596" s="7">
        <v>43142</v>
      </c>
      <c r="E596" s="20" t="s">
        <v>479</v>
      </c>
      <c r="F596" s="11" t="s">
        <v>464</v>
      </c>
      <c r="G596" s="11" t="s">
        <v>314</v>
      </c>
      <c r="H596" s="13">
        <f>VLOOKUP(Table1[[#This Row],[LastName]]&amp;"."&amp;Table1[[#This Row],[FirstName]],Fencers!C:I,2,FALSE)</f>
        <v>37853</v>
      </c>
      <c r="I596" s="5" t="str">
        <f>VLOOKUP(Table1[[#This Row],[LastName]]&amp;"."&amp;Table1[[#This Row],[FirstName]],Fencers!C:I,7,FALSE)</f>
        <v>Mens</v>
      </c>
      <c r="J596" s="13" t="str">
        <f>VLOOKUP(Table1[[#This Row],[LastName]]&amp;"."&amp;Table1[[#This Row],[FirstName]],Fencers!C:H,5,FALSE)</f>
        <v>ASC</v>
      </c>
      <c r="K596" s="13" t="str">
        <f>VLOOKUP(Table1[[#This Row],[LastName]]&amp;"."&amp;Table1[[#This Row],[FirstName]],Fencers!C:I,6,FALSE)</f>
        <v>AUS</v>
      </c>
      <c r="L596" s="6">
        <f>VLOOKUP(Table1[[#This Row],[LastName]]&amp;"."&amp;Table1[[#This Row],[FirstName]],Fencers!C:H,3,FALSE)</f>
        <v>14</v>
      </c>
      <c r="M596" s="5">
        <v>0</v>
      </c>
      <c r="N596" s="5">
        <f>IF(Table1[[#This Row],[Rank]]="Cancelled",1,IF(Table1[[#This Row],[Rank]]&gt;32,0,IF(M596=0,VLOOKUP(C596,'Ranking Values'!A:C,2,FALSE),VLOOKUP(C596,'Ranking Values'!A:C,3,FALSE))))</f>
        <v>10</v>
      </c>
    </row>
    <row r="597" spans="1:14" x14ac:dyDescent="0.35">
      <c r="A597" s="11" t="s">
        <v>226</v>
      </c>
      <c r="B597" s="11" t="s">
        <v>227</v>
      </c>
      <c r="C597" s="5">
        <v>2</v>
      </c>
      <c r="D597" s="7">
        <v>43142</v>
      </c>
      <c r="E597" s="20" t="s">
        <v>479</v>
      </c>
      <c r="F597" s="11" t="s">
        <v>464</v>
      </c>
      <c r="G597" s="11" t="s">
        <v>314</v>
      </c>
      <c r="H597" s="13">
        <f>VLOOKUP(Table1[[#This Row],[LastName]]&amp;"."&amp;Table1[[#This Row],[FirstName]],Fencers!C:I,2,FALSE)</f>
        <v>37556</v>
      </c>
      <c r="I597" s="5" t="str">
        <f>VLOOKUP(Table1[[#This Row],[LastName]]&amp;"."&amp;Table1[[#This Row],[FirstName]],Fencers!C:I,7,FALSE)</f>
        <v>Mens</v>
      </c>
      <c r="J597" s="13" t="str">
        <f>VLOOKUP(Table1[[#This Row],[LastName]]&amp;"."&amp;Table1[[#This Row],[FirstName]],Fencers!C:H,5,FALSE)</f>
        <v>ASC</v>
      </c>
      <c r="K597" s="13" t="str">
        <f>VLOOKUP(Table1[[#This Row],[LastName]]&amp;"."&amp;Table1[[#This Row],[FirstName]],Fencers!C:I,6,FALSE)</f>
        <v>AUS</v>
      </c>
      <c r="L597" s="6">
        <f>VLOOKUP(Table1[[#This Row],[LastName]]&amp;"."&amp;Table1[[#This Row],[FirstName]],Fencers!C:H,3,FALSE)</f>
        <v>15</v>
      </c>
      <c r="M597" s="5">
        <v>0</v>
      </c>
      <c r="N597" s="5">
        <f>IF(Table1[[#This Row],[Rank]]="Cancelled",1,IF(Table1[[#This Row],[Rank]]&gt;32,0,IF(M597=0,VLOOKUP(C597,'Ranking Values'!A:C,2,FALSE),VLOOKUP(C597,'Ranking Values'!A:C,3,FALSE))))</f>
        <v>9</v>
      </c>
    </row>
    <row r="598" spans="1:14" x14ac:dyDescent="0.35">
      <c r="A598" s="11" t="s">
        <v>245</v>
      </c>
      <c r="B598" s="11" t="s">
        <v>246</v>
      </c>
      <c r="C598" s="5">
        <v>3</v>
      </c>
      <c r="D598" s="7">
        <v>43142</v>
      </c>
      <c r="E598" s="20" t="s">
        <v>479</v>
      </c>
      <c r="F598" s="11" t="s">
        <v>464</v>
      </c>
      <c r="G598" s="11" t="s">
        <v>314</v>
      </c>
      <c r="H598" s="13">
        <f>VLOOKUP(Table1[[#This Row],[LastName]]&amp;"."&amp;Table1[[#This Row],[FirstName]],Fencers!C:I,2,FALSE)</f>
        <v>38052</v>
      </c>
      <c r="I598" s="5" t="str">
        <f>VLOOKUP(Table1[[#This Row],[LastName]]&amp;"."&amp;Table1[[#This Row],[FirstName]],Fencers!C:I,7,FALSE)</f>
        <v>Mens</v>
      </c>
      <c r="J598" s="13" t="str">
        <f>VLOOKUP(Table1[[#This Row],[LastName]]&amp;"."&amp;Table1[[#This Row],[FirstName]],Fencers!C:H,5,FALSE)</f>
        <v>AHFC</v>
      </c>
      <c r="K598" s="13" t="str">
        <f>VLOOKUP(Table1[[#This Row],[LastName]]&amp;"."&amp;Table1[[#This Row],[FirstName]],Fencers!C:I,6,FALSE)</f>
        <v>AUS</v>
      </c>
      <c r="L598" s="6">
        <f>VLOOKUP(Table1[[#This Row],[LastName]]&amp;"."&amp;Table1[[#This Row],[FirstName]],Fencers!C:H,3,FALSE)</f>
        <v>13</v>
      </c>
      <c r="M598" s="5">
        <v>0</v>
      </c>
      <c r="N598" s="5">
        <f>IF(Table1[[#This Row],[Rank]]="Cancelled",1,IF(Table1[[#This Row],[Rank]]&gt;32,0,IF(M598=0,VLOOKUP(C598,'Ranking Values'!A:C,2,FALSE),VLOOKUP(C598,'Ranking Values'!A:C,3,FALSE))))</f>
        <v>8</v>
      </c>
    </row>
    <row r="599" spans="1:14" x14ac:dyDescent="0.35">
      <c r="A599" s="11" t="s">
        <v>226</v>
      </c>
      <c r="B599" s="11" t="s">
        <v>228</v>
      </c>
      <c r="C599" s="5">
        <v>1</v>
      </c>
      <c r="D599" s="7">
        <v>43142</v>
      </c>
      <c r="E599" s="20" t="s">
        <v>479</v>
      </c>
      <c r="F599" s="11" t="s">
        <v>464</v>
      </c>
      <c r="G599" s="11" t="s">
        <v>19</v>
      </c>
      <c r="H599" s="13">
        <f>VLOOKUP(Table1[[#This Row],[LastName]]&amp;"."&amp;Table1[[#This Row],[FirstName]],Fencers!C:I,2,FALSE)</f>
        <v>37556</v>
      </c>
      <c r="I599" s="5" t="str">
        <f>VLOOKUP(Table1[[#This Row],[LastName]]&amp;"."&amp;Table1[[#This Row],[FirstName]],Fencers!C:I,7,FALSE)</f>
        <v>Mens</v>
      </c>
      <c r="J599" s="13" t="str">
        <f>VLOOKUP(Table1[[#This Row],[LastName]]&amp;"."&amp;Table1[[#This Row],[FirstName]],Fencers!C:H,5,FALSE)</f>
        <v>ASC</v>
      </c>
      <c r="K599" s="13" t="str">
        <f>VLOOKUP(Table1[[#This Row],[LastName]]&amp;"."&amp;Table1[[#This Row],[FirstName]],Fencers!C:I,6,FALSE)</f>
        <v>AUS</v>
      </c>
      <c r="L599" s="6">
        <f>VLOOKUP(Table1[[#This Row],[LastName]]&amp;"."&amp;Table1[[#This Row],[FirstName]],Fencers!C:H,3,FALSE)</f>
        <v>15</v>
      </c>
      <c r="M599" s="5">
        <v>0</v>
      </c>
      <c r="N599" s="5">
        <f>IF(Table1[[#This Row],[Rank]]="Cancelled",1,IF(Table1[[#This Row],[Rank]]&gt;32,0,IF(M599=0,VLOOKUP(C599,'Ranking Values'!A:C,2,FALSE),VLOOKUP(C599,'Ranking Values'!A:C,3,FALSE))))</f>
        <v>10</v>
      </c>
    </row>
    <row r="600" spans="1:14" x14ac:dyDescent="0.35">
      <c r="A600" s="11" t="s">
        <v>226</v>
      </c>
      <c r="B600" s="11" t="s">
        <v>227</v>
      </c>
      <c r="C600" s="5">
        <v>2</v>
      </c>
      <c r="D600" s="7">
        <v>43142</v>
      </c>
      <c r="E600" s="20" t="s">
        <v>479</v>
      </c>
      <c r="F600" s="11" t="s">
        <v>464</v>
      </c>
      <c r="G600" s="11" t="s">
        <v>19</v>
      </c>
      <c r="H600" s="13">
        <f>VLOOKUP(Table1[[#This Row],[LastName]]&amp;"."&amp;Table1[[#This Row],[FirstName]],Fencers!C:I,2,FALSE)</f>
        <v>37556</v>
      </c>
      <c r="I600" s="5" t="str">
        <f>VLOOKUP(Table1[[#This Row],[LastName]]&amp;"."&amp;Table1[[#This Row],[FirstName]],Fencers!C:I,7,FALSE)</f>
        <v>Mens</v>
      </c>
      <c r="J600" s="13" t="str">
        <f>VLOOKUP(Table1[[#This Row],[LastName]]&amp;"."&amp;Table1[[#This Row],[FirstName]],Fencers!C:H,5,FALSE)</f>
        <v>ASC</v>
      </c>
      <c r="K600" s="13" t="str">
        <f>VLOOKUP(Table1[[#This Row],[LastName]]&amp;"."&amp;Table1[[#This Row],[FirstName]],Fencers!C:I,6,FALSE)</f>
        <v>AUS</v>
      </c>
      <c r="L600" s="6">
        <f>VLOOKUP(Table1[[#This Row],[LastName]]&amp;"."&amp;Table1[[#This Row],[FirstName]],Fencers!C:H,3,FALSE)</f>
        <v>15</v>
      </c>
      <c r="M600" s="5">
        <v>0</v>
      </c>
      <c r="N600" s="5">
        <f>IF(Table1[[#This Row],[Rank]]="Cancelled",1,IF(Table1[[#This Row],[Rank]]&gt;32,0,IF(M600=0,VLOOKUP(C600,'Ranking Values'!A:C,2,FALSE),VLOOKUP(C600,'Ranking Values'!A:C,3,FALSE))))</f>
        <v>9</v>
      </c>
    </row>
    <row r="601" spans="1:14" x14ac:dyDescent="0.35">
      <c r="A601" s="11" t="s">
        <v>214</v>
      </c>
      <c r="B601" s="11" t="s">
        <v>153</v>
      </c>
      <c r="C601" s="5">
        <v>3</v>
      </c>
      <c r="D601" s="7">
        <v>43142</v>
      </c>
      <c r="E601" s="20" t="s">
        <v>479</v>
      </c>
      <c r="F601" s="11" t="s">
        <v>464</v>
      </c>
      <c r="G601" s="11" t="s">
        <v>19</v>
      </c>
      <c r="H601" s="13">
        <f>VLOOKUP(Table1[[#This Row],[LastName]]&amp;"."&amp;Table1[[#This Row],[FirstName]],Fencers!C:I,2,FALSE)</f>
        <v>37332</v>
      </c>
      <c r="I601" s="5" t="str">
        <f>VLOOKUP(Table1[[#This Row],[LastName]]&amp;"."&amp;Table1[[#This Row],[FirstName]],Fencers!C:I,7,FALSE)</f>
        <v>Mens</v>
      </c>
      <c r="J601" s="13" t="str">
        <f>VLOOKUP(Table1[[#This Row],[LastName]]&amp;"."&amp;Table1[[#This Row],[FirstName]],Fencers!C:H,5,FALSE)</f>
        <v>AHFC</v>
      </c>
      <c r="K601" s="13" t="str">
        <f>VLOOKUP(Table1[[#This Row],[LastName]]&amp;"."&amp;Table1[[#This Row],[FirstName]],Fencers!C:I,6,FALSE)</f>
        <v>AUS</v>
      </c>
      <c r="L601" s="6">
        <f>VLOOKUP(Table1[[#This Row],[LastName]]&amp;"."&amp;Table1[[#This Row],[FirstName]],Fencers!C:H,3,FALSE)</f>
        <v>15</v>
      </c>
      <c r="M601" s="5">
        <v>0</v>
      </c>
      <c r="N601" s="5">
        <f>IF(Table1[[#This Row],[Rank]]="Cancelled",1,IF(Table1[[#This Row],[Rank]]&gt;32,0,IF(M601=0,VLOOKUP(C601,'Ranking Values'!A:C,2,FALSE),VLOOKUP(C601,'Ranking Values'!A:C,3,FALSE))))</f>
        <v>8</v>
      </c>
    </row>
    <row r="602" spans="1:14" x14ac:dyDescent="0.35">
      <c r="A602" s="11" t="s">
        <v>77</v>
      </c>
      <c r="B602" s="11" t="s">
        <v>213</v>
      </c>
      <c r="C602" s="5">
        <v>3</v>
      </c>
      <c r="D602" s="7">
        <v>43142</v>
      </c>
      <c r="E602" s="20" t="s">
        <v>479</v>
      </c>
      <c r="F602" s="11" t="s">
        <v>464</v>
      </c>
      <c r="G602" s="11" t="s">
        <v>19</v>
      </c>
      <c r="H602" s="13">
        <f>VLOOKUP(Table1[[#This Row],[LastName]]&amp;"."&amp;Table1[[#This Row],[FirstName]],Fencers!C:I,2,FALSE)</f>
        <v>37326</v>
      </c>
      <c r="I602" s="5" t="str">
        <f>VLOOKUP(Table1[[#This Row],[LastName]]&amp;"."&amp;Table1[[#This Row],[FirstName]],Fencers!C:I,7,FALSE)</f>
        <v>Womens</v>
      </c>
      <c r="J602" s="13" t="str">
        <f>VLOOKUP(Table1[[#This Row],[LastName]]&amp;"."&amp;Table1[[#This Row],[FirstName]],Fencers!C:H,5,FALSE)</f>
        <v>ASC</v>
      </c>
      <c r="K602" s="13" t="str">
        <f>VLOOKUP(Table1[[#This Row],[LastName]]&amp;"."&amp;Table1[[#This Row],[FirstName]],Fencers!C:I,6,FALSE)</f>
        <v>AUS</v>
      </c>
      <c r="L602" s="6">
        <f>VLOOKUP(Table1[[#This Row],[LastName]]&amp;"."&amp;Table1[[#This Row],[FirstName]],Fencers!C:H,3,FALSE)</f>
        <v>15</v>
      </c>
      <c r="M602" s="5">
        <v>0</v>
      </c>
      <c r="N602" s="5">
        <f>IF(Table1[[#This Row],[Rank]]="Cancelled",1,IF(Table1[[#This Row],[Rank]]&gt;32,0,IF(M602=0,VLOOKUP(C602,'Ranking Values'!A:C,2,FALSE),VLOOKUP(C602,'Ranking Values'!A:C,3,FALSE))))</f>
        <v>8</v>
      </c>
    </row>
    <row r="603" spans="1:14" x14ac:dyDescent="0.35">
      <c r="A603" s="11" t="s">
        <v>215</v>
      </c>
      <c r="B603" s="11" t="s">
        <v>15</v>
      </c>
      <c r="C603" s="5">
        <v>5</v>
      </c>
      <c r="D603" s="7">
        <v>43142</v>
      </c>
      <c r="E603" s="20" t="s">
        <v>479</v>
      </c>
      <c r="F603" s="11" t="s">
        <v>464</v>
      </c>
      <c r="G603" s="11" t="s">
        <v>19</v>
      </c>
      <c r="H603" s="13">
        <f>VLOOKUP(Table1[[#This Row],[LastName]]&amp;"."&amp;Table1[[#This Row],[FirstName]],Fencers!C:I,2,FALSE)</f>
        <v>37348</v>
      </c>
      <c r="I603" s="5" t="str">
        <f>VLOOKUP(Table1[[#This Row],[LastName]]&amp;"."&amp;Table1[[#This Row],[FirstName]],Fencers!C:I,7,FALSE)</f>
        <v>Mens</v>
      </c>
      <c r="J603" s="13" t="str">
        <f>VLOOKUP(Table1[[#This Row],[LastName]]&amp;"."&amp;Table1[[#This Row],[FirstName]],Fencers!C:H,5,FALSE)</f>
        <v>ASC</v>
      </c>
      <c r="K603" s="13" t="str">
        <f>VLOOKUP(Table1[[#This Row],[LastName]]&amp;"."&amp;Table1[[#This Row],[FirstName]],Fencers!C:I,6,FALSE)</f>
        <v>AUS</v>
      </c>
      <c r="L603" s="6">
        <f>VLOOKUP(Table1[[#This Row],[LastName]]&amp;"."&amp;Table1[[#This Row],[FirstName]],Fencers!C:H,3,FALSE)</f>
        <v>15</v>
      </c>
      <c r="M603" s="5">
        <v>0</v>
      </c>
      <c r="N603" s="5">
        <f>IF(Table1[[#This Row],[Rank]]="Cancelled",1,IF(Table1[[#This Row],[Rank]]&gt;32,0,IF(M603=0,VLOOKUP(C603,'Ranking Values'!A:C,2,FALSE),VLOOKUP(C603,'Ranking Values'!A:C,3,FALSE))))</f>
        <v>6</v>
      </c>
    </row>
    <row r="604" spans="1:14" x14ac:dyDescent="0.35">
      <c r="A604" s="11" t="s">
        <v>13</v>
      </c>
      <c r="B604" s="11" t="s">
        <v>15</v>
      </c>
      <c r="C604" s="5">
        <v>1</v>
      </c>
      <c r="D604" s="7">
        <v>43142</v>
      </c>
      <c r="E604" s="20" t="s">
        <v>479</v>
      </c>
      <c r="F604" s="11" t="s">
        <v>464</v>
      </c>
      <c r="G604" s="11" t="s">
        <v>20</v>
      </c>
      <c r="H604" s="13">
        <f>VLOOKUP(Table1[[#This Row],[LastName]]&amp;"."&amp;Table1[[#This Row],[FirstName]],Fencers!C:I,2,FALSE)</f>
        <v>37883</v>
      </c>
      <c r="I604" s="5" t="str">
        <f>VLOOKUP(Table1[[#This Row],[LastName]]&amp;"."&amp;Table1[[#This Row],[FirstName]],Fencers!C:I,7,FALSE)</f>
        <v>Mens</v>
      </c>
      <c r="J604" s="13" t="str">
        <f>VLOOKUP(Table1[[#This Row],[LastName]]&amp;"."&amp;Table1[[#This Row],[FirstName]],Fencers!C:H,5,FALSE)</f>
        <v>ASC</v>
      </c>
      <c r="K604" s="13" t="str">
        <f>VLOOKUP(Table1[[#This Row],[LastName]]&amp;"."&amp;Table1[[#This Row],[FirstName]],Fencers!C:I,6,FALSE)</f>
        <v>AUS</v>
      </c>
      <c r="L604" s="6">
        <f>VLOOKUP(Table1[[#This Row],[LastName]]&amp;"."&amp;Table1[[#This Row],[FirstName]],Fencers!C:H,3,FALSE)</f>
        <v>14</v>
      </c>
      <c r="M604" s="5">
        <v>0</v>
      </c>
      <c r="N604" s="5">
        <f>IF(Table1[[#This Row],[Rank]]="Cancelled",1,IF(Table1[[#This Row],[Rank]]&gt;32,0,IF(M604=0,VLOOKUP(C604,'Ranking Values'!A:C,2,FALSE),VLOOKUP(C604,'Ranking Values'!A:C,3,FALSE))))</f>
        <v>10</v>
      </c>
    </row>
    <row r="605" spans="1:14" x14ac:dyDescent="0.35">
      <c r="A605" s="11" t="s">
        <v>29</v>
      </c>
      <c r="B605" s="11" t="s">
        <v>144</v>
      </c>
      <c r="C605" s="5">
        <v>2</v>
      </c>
      <c r="D605" s="7">
        <v>43142</v>
      </c>
      <c r="E605" s="20" t="s">
        <v>479</v>
      </c>
      <c r="F605" s="11" t="s">
        <v>464</v>
      </c>
      <c r="G605" s="11" t="s">
        <v>20</v>
      </c>
      <c r="H605" s="13">
        <f>VLOOKUP(Table1[[#This Row],[LastName]]&amp;"."&amp;Table1[[#This Row],[FirstName]],Fencers!C:I,2,FALSE)</f>
        <v>37528</v>
      </c>
      <c r="I605" s="5" t="str">
        <f>VLOOKUP(Table1[[#This Row],[LastName]]&amp;"."&amp;Table1[[#This Row],[FirstName]],Fencers!C:I,7,FALSE)</f>
        <v>Mens</v>
      </c>
      <c r="J605" s="13" t="str">
        <f>VLOOKUP(Table1[[#This Row],[LastName]]&amp;"."&amp;Table1[[#This Row],[FirstName]],Fencers!C:H,5,FALSE)</f>
        <v>ASC</v>
      </c>
      <c r="K605" s="13" t="str">
        <f>VLOOKUP(Table1[[#This Row],[LastName]]&amp;"."&amp;Table1[[#This Row],[FirstName]],Fencers!C:I,6,FALSE)</f>
        <v>AUS</v>
      </c>
      <c r="L605" s="6">
        <f>VLOOKUP(Table1[[#This Row],[LastName]]&amp;"."&amp;Table1[[#This Row],[FirstName]],Fencers!C:H,3,FALSE)</f>
        <v>15</v>
      </c>
      <c r="M605" s="5">
        <v>0</v>
      </c>
      <c r="N605" s="5">
        <f>IF(Table1[[#This Row],[Rank]]="Cancelled",1,IF(Table1[[#This Row],[Rank]]&gt;32,0,IF(M605=0,VLOOKUP(C605,'Ranking Values'!A:C,2,FALSE),VLOOKUP(C605,'Ranking Values'!A:C,3,FALSE))))</f>
        <v>9</v>
      </c>
    </row>
    <row r="606" spans="1:14" x14ac:dyDescent="0.35">
      <c r="A606" s="11" t="s">
        <v>237</v>
      </c>
      <c r="B606" s="11" t="s">
        <v>238</v>
      </c>
      <c r="C606" s="5">
        <v>3</v>
      </c>
      <c r="D606" s="7">
        <v>43142</v>
      </c>
      <c r="E606" s="20" t="s">
        <v>479</v>
      </c>
      <c r="F606" s="11" t="s">
        <v>464</v>
      </c>
      <c r="G606" s="11" t="s">
        <v>20</v>
      </c>
      <c r="H606" s="13">
        <f>VLOOKUP(Table1[[#This Row],[LastName]]&amp;"."&amp;Table1[[#This Row],[FirstName]],Fencers!C:I,2,FALSE)</f>
        <v>37853</v>
      </c>
      <c r="I606" s="5" t="str">
        <f>VLOOKUP(Table1[[#This Row],[LastName]]&amp;"."&amp;Table1[[#This Row],[FirstName]],Fencers!C:I,7,FALSE)</f>
        <v>Mens</v>
      </c>
      <c r="J606" s="13" t="str">
        <f>VLOOKUP(Table1[[#This Row],[LastName]]&amp;"."&amp;Table1[[#This Row],[FirstName]],Fencers!C:H,5,FALSE)</f>
        <v>ASC</v>
      </c>
      <c r="K606" s="13" t="str">
        <f>VLOOKUP(Table1[[#This Row],[LastName]]&amp;"."&amp;Table1[[#This Row],[FirstName]],Fencers!C:I,6,FALSE)</f>
        <v>AUS</v>
      </c>
      <c r="L606" s="6">
        <f>VLOOKUP(Table1[[#This Row],[LastName]]&amp;"."&amp;Table1[[#This Row],[FirstName]],Fencers!C:H,3,FALSE)</f>
        <v>14</v>
      </c>
      <c r="M606" s="5">
        <v>0</v>
      </c>
      <c r="N606" s="5">
        <f>IF(Table1[[#This Row],[Rank]]="Cancelled",1,IF(Table1[[#This Row],[Rank]]&gt;32,0,IF(M606=0,VLOOKUP(C606,'Ranking Values'!A:C,2,FALSE),VLOOKUP(C606,'Ranking Values'!A:C,3,FALSE))))</f>
        <v>8</v>
      </c>
    </row>
    <row r="607" spans="1:14" x14ac:dyDescent="0.35">
      <c r="A607" s="11" t="s">
        <v>215</v>
      </c>
      <c r="B607" s="11" t="s">
        <v>236</v>
      </c>
      <c r="C607" s="5">
        <v>3</v>
      </c>
      <c r="D607" s="7">
        <v>43142</v>
      </c>
      <c r="E607" s="20" t="s">
        <v>479</v>
      </c>
      <c r="F607" s="11" t="s">
        <v>464</v>
      </c>
      <c r="G607" s="11" t="s">
        <v>20</v>
      </c>
      <c r="H607" s="13">
        <f>VLOOKUP(Table1[[#This Row],[LastName]]&amp;"."&amp;Table1[[#This Row],[FirstName]],Fencers!C:I,2,FALSE)</f>
        <v>37837</v>
      </c>
      <c r="I607" s="5" t="str">
        <f>VLOOKUP(Table1[[#This Row],[LastName]]&amp;"."&amp;Table1[[#This Row],[FirstName]],Fencers!C:I,7,FALSE)</f>
        <v>Mens</v>
      </c>
      <c r="J607" s="13" t="str">
        <f>VLOOKUP(Table1[[#This Row],[LastName]]&amp;"."&amp;Table1[[#This Row],[FirstName]],Fencers!C:H,5,FALSE)</f>
        <v>ASC</v>
      </c>
      <c r="K607" s="13" t="str">
        <f>VLOOKUP(Table1[[#This Row],[LastName]]&amp;"."&amp;Table1[[#This Row],[FirstName]],Fencers!C:I,6,FALSE)</f>
        <v>AUS</v>
      </c>
      <c r="L607" s="6">
        <f>VLOOKUP(Table1[[#This Row],[LastName]]&amp;"."&amp;Table1[[#This Row],[FirstName]],Fencers!C:H,3,FALSE)</f>
        <v>14</v>
      </c>
      <c r="M607" s="5">
        <v>0</v>
      </c>
      <c r="N607" s="5">
        <f>IF(Table1[[#This Row],[Rank]]="Cancelled",1,IF(Table1[[#This Row],[Rank]]&gt;32,0,IF(M607=0,VLOOKUP(C607,'Ranking Values'!A:C,2,FALSE),VLOOKUP(C607,'Ranking Values'!A:C,3,FALSE))))</f>
        <v>8</v>
      </c>
    </row>
    <row r="608" spans="1:14" x14ac:dyDescent="0.35">
      <c r="A608" s="11" t="s">
        <v>469</v>
      </c>
      <c r="B608" s="11" t="s">
        <v>201</v>
      </c>
      <c r="C608" s="11" t="s">
        <v>470</v>
      </c>
      <c r="D608" s="7">
        <v>43142</v>
      </c>
      <c r="E608" s="20" t="s">
        <v>479</v>
      </c>
      <c r="F608" s="11" t="s">
        <v>463</v>
      </c>
      <c r="G608" s="11" t="s">
        <v>314</v>
      </c>
      <c r="H608" s="13">
        <f>VLOOKUP(Table1[[#This Row],[LastName]]&amp;"."&amp;Table1[[#This Row],[FirstName]],Fencers!C:I,2,FALSE)</f>
        <v>35384</v>
      </c>
      <c r="I608" s="5" t="str">
        <f>VLOOKUP(Table1[[#This Row],[LastName]]&amp;"."&amp;Table1[[#This Row],[FirstName]],Fencers!C:I,7,FALSE)</f>
        <v>Mens</v>
      </c>
      <c r="J608" s="13" t="str">
        <f>VLOOKUP(Table1[[#This Row],[LastName]]&amp;"."&amp;Table1[[#This Row],[FirstName]],Fencers!C:H,5,FALSE)</f>
        <v>ASC</v>
      </c>
      <c r="K608" s="13" t="str">
        <f>VLOOKUP(Table1[[#This Row],[LastName]]&amp;"."&amp;Table1[[#This Row],[FirstName]],Fencers!C:I,6,FALSE)</f>
        <v>AUS</v>
      </c>
      <c r="L608" s="6">
        <f>VLOOKUP(Table1[[#This Row],[LastName]]&amp;"."&amp;Table1[[#This Row],[FirstName]],Fencers!C:H,3,FALSE)</f>
        <v>21</v>
      </c>
      <c r="M608" s="5">
        <v>0</v>
      </c>
      <c r="N608" s="5">
        <f>IF(Table1[[#This Row],[Rank]]="Cancelled",1,IF(Table1[[#This Row],[Rank]]&gt;32,0,IF(M608=0,VLOOKUP(C608,'Ranking Values'!A:C,2,FALSE),VLOOKUP(C608,'Ranking Values'!A:C,3,FALSE))))</f>
        <v>1</v>
      </c>
    </row>
    <row r="609" spans="1:14" x14ac:dyDescent="0.35">
      <c r="A609" s="11" t="s">
        <v>226</v>
      </c>
      <c r="B609" s="11" t="s">
        <v>228</v>
      </c>
      <c r="C609" s="5">
        <v>1</v>
      </c>
      <c r="D609" s="7">
        <v>43142</v>
      </c>
      <c r="E609" s="20" t="s">
        <v>479</v>
      </c>
      <c r="F609" s="11" t="s">
        <v>463</v>
      </c>
      <c r="G609" s="11" t="s">
        <v>19</v>
      </c>
      <c r="H609" s="13">
        <f>VLOOKUP(Table1[[#This Row],[LastName]]&amp;"."&amp;Table1[[#This Row],[FirstName]],Fencers!C:I,2,FALSE)</f>
        <v>37556</v>
      </c>
      <c r="I609" s="5" t="str">
        <f>VLOOKUP(Table1[[#This Row],[LastName]]&amp;"."&amp;Table1[[#This Row],[FirstName]],Fencers!C:I,7,FALSE)</f>
        <v>Mens</v>
      </c>
      <c r="J609" s="13" t="str">
        <f>VLOOKUP(Table1[[#This Row],[LastName]]&amp;"."&amp;Table1[[#This Row],[FirstName]],Fencers!C:H,5,FALSE)</f>
        <v>ASC</v>
      </c>
      <c r="K609" s="13" t="str">
        <f>VLOOKUP(Table1[[#This Row],[LastName]]&amp;"."&amp;Table1[[#This Row],[FirstName]],Fencers!C:I,6,FALSE)</f>
        <v>AUS</v>
      </c>
      <c r="L609" s="6">
        <f>VLOOKUP(Table1[[#This Row],[LastName]]&amp;"."&amp;Table1[[#This Row],[FirstName]],Fencers!C:H,3,FALSE)</f>
        <v>15</v>
      </c>
      <c r="M609" s="5">
        <v>0</v>
      </c>
      <c r="N609" s="5">
        <f>IF(Table1[[#This Row],[Rank]]="Cancelled",1,IF(Table1[[#This Row],[Rank]]&gt;32,0,IF(M609=0,VLOOKUP(C609,'Ranking Values'!A:C,2,FALSE),VLOOKUP(C609,'Ranking Values'!A:C,3,FALSE))))</f>
        <v>10</v>
      </c>
    </row>
    <row r="610" spans="1:14" x14ac:dyDescent="0.35">
      <c r="A610" s="11" t="s">
        <v>77</v>
      </c>
      <c r="B610" s="11" t="s">
        <v>78</v>
      </c>
      <c r="C610" s="5">
        <v>2</v>
      </c>
      <c r="D610" s="7">
        <v>43142</v>
      </c>
      <c r="E610" s="20" t="s">
        <v>479</v>
      </c>
      <c r="F610" s="11" t="s">
        <v>463</v>
      </c>
      <c r="G610" s="11" t="s">
        <v>19</v>
      </c>
      <c r="H610" s="13">
        <f>VLOOKUP(Table1[[#This Row],[LastName]]&amp;"."&amp;Table1[[#This Row],[FirstName]],Fencers!C:I,2,FALSE)</f>
        <v>25155</v>
      </c>
      <c r="I610" s="5" t="str">
        <f>VLOOKUP(Table1[[#This Row],[LastName]]&amp;"."&amp;Table1[[#This Row],[FirstName]],Fencers!C:I,7,FALSE)</f>
        <v>Mens</v>
      </c>
      <c r="J610" s="13" t="str">
        <f>VLOOKUP(Table1[[#This Row],[LastName]]&amp;"."&amp;Table1[[#This Row],[FirstName]],Fencers!C:H,5,FALSE)</f>
        <v>ASC</v>
      </c>
      <c r="K610" s="13" t="str">
        <f>VLOOKUP(Table1[[#This Row],[LastName]]&amp;"."&amp;Table1[[#This Row],[FirstName]],Fencers!C:I,6,FALSE)</f>
        <v>AUS</v>
      </c>
      <c r="L610" s="6">
        <f>VLOOKUP(Table1[[#This Row],[LastName]]&amp;"."&amp;Table1[[#This Row],[FirstName]],Fencers!C:H,3,FALSE)</f>
        <v>49</v>
      </c>
      <c r="M610" s="5">
        <v>0</v>
      </c>
      <c r="N610" s="5">
        <f>IF(Table1[[#This Row],[Rank]]="Cancelled",1,IF(Table1[[#This Row],[Rank]]&gt;32,0,IF(M610=0,VLOOKUP(C610,'Ranking Values'!A:C,2,FALSE),VLOOKUP(C610,'Ranking Values'!A:C,3,FALSE))))</f>
        <v>9</v>
      </c>
    </row>
    <row r="611" spans="1:14" x14ac:dyDescent="0.35">
      <c r="A611" s="11" t="s">
        <v>131</v>
      </c>
      <c r="B611" s="11" t="s">
        <v>132</v>
      </c>
      <c r="C611" s="5">
        <v>3</v>
      </c>
      <c r="D611" s="7">
        <v>43142</v>
      </c>
      <c r="E611" s="20" t="s">
        <v>479</v>
      </c>
      <c r="F611" s="11" t="s">
        <v>463</v>
      </c>
      <c r="G611" s="11" t="s">
        <v>19</v>
      </c>
      <c r="H611" s="13">
        <f>VLOOKUP(Table1[[#This Row],[LastName]]&amp;"."&amp;Table1[[#This Row],[FirstName]],Fencers!C:I,2,FALSE)</f>
        <v>32198</v>
      </c>
      <c r="I611" s="5" t="str">
        <f>VLOOKUP(Table1[[#This Row],[LastName]]&amp;"."&amp;Table1[[#This Row],[FirstName]],Fencers!C:I,7,FALSE)</f>
        <v>Mens</v>
      </c>
      <c r="J611" s="13" t="str">
        <f>VLOOKUP(Table1[[#This Row],[LastName]]&amp;"."&amp;Table1[[#This Row],[FirstName]],Fencers!C:H,5,FALSE)</f>
        <v>AHFC</v>
      </c>
      <c r="K611" s="13" t="str">
        <f>VLOOKUP(Table1[[#This Row],[LastName]]&amp;"."&amp;Table1[[#This Row],[FirstName]],Fencers!C:I,6,FALSE)</f>
        <v>AUS</v>
      </c>
      <c r="L611" s="6">
        <f>VLOOKUP(Table1[[#This Row],[LastName]]&amp;"."&amp;Table1[[#This Row],[FirstName]],Fencers!C:H,3,FALSE)</f>
        <v>29</v>
      </c>
      <c r="M611" s="5">
        <v>0</v>
      </c>
      <c r="N611" s="5">
        <f>IF(Table1[[#This Row],[Rank]]="Cancelled",1,IF(Table1[[#This Row],[Rank]]&gt;32,0,IF(M611=0,VLOOKUP(C611,'Ranking Values'!A:C,2,FALSE),VLOOKUP(C611,'Ranking Values'!A:C,3,FALSE))))</f>
        <v>8</v>
      </c>
    </row>
    <row r="612" spans="1:14" x14ac:dyDescent="0.35">
      <c r="A612" s="11" t="s">
        <v>215</v>
      </c>
      <c r="B612" s="11" t="s">
        <v>15</v>
      </c>
      <c r="C612" s="5">
        <v>3</v>
      </c>
      <c r="D612" s="7">
        <v>43142</v>
      </c>
      <c r="E612" s="20" t="s">
        <v>479</v>
      </c>
      <c r="F612" s="11" t="s">
        <v>463</v>
      </c>
      <c r="G612" s="11" t="s">
        <v>19</v>
      </c>
      <c r="H612" s="13">
        <f>VLOOKUP(Table1[[#This Row],[LastName]]&amp;"."&amp;Table1[[#This Row],[FirstName]],Fencers!C:I,2,FALSE)</f>
        <v>37348</v>
      </c>
      <c r="I612" s="5" t="str">
        <f>VLOOKUP(Table1[[#This Row],[LastName]]&amp;"."&amp;Table1[[#This Row],[FirstName]],Fencers!C:I,7,FALSE)</f>
        <v>Mens</v>
      </c>
      <c r="J612" s="13" t="str">
        <f>VLOOKUP(Table1[[#This Row],[LastName]]&amp;"."&amp;Table1[[#This Row],[FirstName]],Fencers!C:H,5,FALSE)</f>
        <v>ASC</v>
      </c>
      <c r="K612" s="13" t="str">
        <f>VLOOKUP(Table1[[#This Row],[LastName]]&amp;"."&amp;Table1[[#This Row],[FirstName]],Fencers!C:I,6,FALSE)</f>
        <v>AUS</v>
      </c>
      <c r="L612" s="6">
        <f>VLOOKUP(Table1[[#This Row],[LastName]]&amp;"."&amp;Table1[[#This Row],[FirstName]],Fencers!C:H,3,FALSE)</f>
        <v>15</v>
      </c>
      <c r="M612" s="5">
        <v>0</v>
      </c>
      <c r="N612" s="5">
        <f>IF(Table1[[#This Row],[Rank]]="Cancelled",1,IF(Table1[[#This Row],[Rank]]&gt;32,0,IF(M612=0,VLOOKUP(C612,'Ranking Values'!A:C,2,FALSE),VLOOKUP(C612,'Ranking Values'!A:C,3,FALSE))))</f>
        <v>8</v>
      </c>
    </row>
    <row r="613" spans="1:14" x14ac:dyDescent="0.35">
      <c r="A613" s="11" t="s">
        <v>469</v>
      </c>
      <c r="B613" s="11" t="s">
        <v>201</v>
      </c>
      <c r="C613" s="5">
        <v>5</v>
      </c>
      <c r="D613" s="7">
        <v>43142</v>
      </c>
      <c r="E613" s="20" t="s">
        <v>479</v>
      </c>
      <c r="F613" s="11" t="s">
        <v>463</v>
      </c>
      <c r="G613" s="11" t="s">
        <v>19</v>
      </c>
      <c r="H613" s="13">
        <f>VLOOKUP(Table1[[#This Row],[LastName]]&amp;"."&amp;Table1[[#This Row],[FirstName]],Fencers!C:I,2,FALSE)</f>
        <v>35384</v>
      </c>
      <c r="I613" s="5" t="str">
        <f>VLOOKUP(Table1[[#This Row],[LastName]]&amp;"."&amp;Table1[[#This Row],[FirstName]],Fencers!C:I,7,FALSE)</f>
        <v>Mens</v>
      </c>
      <c r="J613" s="13" t="str">
        <f>VLOOKUP(Table1[[#This Row],[LastName]]&amp;"."&amp;Table1[[#This Row],[FirstName]],Fencers!C:H,5,FALSE)</f>
        <v>ASC</v>
      </c>
      <c r="K613" s="13" t="str">
        <f>VLOOKUP(Table1[[#This Row],[LastName]]&amp;"."&amp;Table1[[#This Row],[FirstName]],Fencers!C:I,6,FALSE)</f>
        <v>AUS</v>
      </c>
      <c r="L613" s="6">
        <f>VLOOKUP(Table1[[#This Row],[LastName]]&amp;"."&amp;Table1[[#This Row],[FirstName]],Fencers!C:H,3,FALSE)</f>
        <v>21</v>
      </c>
      <c r="M613" s="5">
        <v>0</v>
      </c>
      <c r="N613" s="5">
        <f>IF(Table1[[#This Row],[Rank]]="Cancelled",1,IF(Table1[[#This Row],[Rank]]&gt;32,0,IF(M613=0,VLOOKUP(C613,'Ranking Values'!A:C,2,FALSE),VLOOKUP(C613,'Ranking Values'!A:C,3,FALSE))))</f>
        <v>6</v>
      </c>
    </row>
    <row r="614" spans="1:14" x14ac:dyDescent="0.35">
      <c r="A614" s="11" t="s">
        <v>403</v>
      </c>
      <c r="B614" s="11" t="s">
        <v>404</v>
      </c>
      <c r="C614" s="5">
        <v>1</v>
      </c>
      <c r="D614" s="7">
        <v>43142</v>
      </c>
      <c r="E614" s="20" t="s">
        <v>479</v>
      </c>
      <c r="F614" s="11" t="s">
        <v>463</v>
      </c>
      <c r="G614" s="11" t="s">
        <v>19</v>
      </c>
      <c r="H614" s="13">
        <f>VLOOKUP(Table1[[#This Row],[LastName]]&amp;"."&amp;Table1[[#This Row],[FirstName]],Fencers!C:I,2,FALSE)</f>
        <v>26742</v>
      </c>
      <c r="I614" s="5" t="str">
        <f>VLOOKUP(Table1[[#This Row],[LastName]]&amp;"."&amp;Table1[[#This Row],[FirstName]],Fencers!C:I,7,FALSE)</f>
        <v>Womens</v>
      </c>
      <c r="J614" s="13" t="str">
        <f>VLOOKUP(Table1[[#This Row],[LastName]]&amp;"."&amp;Table1[[#This Row],[FirstName]],Fencers!C:H,5,FALSE)</f>
        <v>ASC</v>
      </c>
      <c r="K614" s="13" t="str">
        <f>VLOOKUP(Table1[[#This Row],[LastName]]&amp;"."&amp;Table1[[#This Row],[FirstName]],Fencers!C:I,6,FALSE)</f>
        <v>AUS</v>
      </c>
      <c r="L614" s="6">
        <f>VLOOKUP(Table1[[#This Row],[LastName]]&amp;"."&amp;Table1[[#This Row],[FirstName]],Fencers!C:H,3,FALSE)</f>
        <v>44</v>
      </c>
      <c r="M614" s="5">
        <v>0</v>
      </c>
      <c r="N614" s="5">
        <f>IF(Table1[[#This Row],[Rank]]="Cancelled",1,IF(Table1[[#This Row],[Rank]]&gt;32,0,IF(M614=0,VLOOKUP(C614,'Ranking Values'!A:C,2,FALSE),VLOOKUP(C614,'Ranking Values'!A:C,3,FALSE))))</f>
        <v>10</v>
      </c>
    </row>
    <row r="615" spans="1:14" x14ac:dyDescent="0.35">
      <c r="A615" s="11" t="s">
        <v>411</v>
      </c>
      <c r="B615" s="11" t="s">
        <v>412</v>
      </c>
      <c r="C615" s="5">
        <v>2</v>
      </c>
      <c r="D615" s="7">
        <v>43142</v>
      </c>
      <c r="E615" s="20" t="s">
        <v>479</v>
      </c>
      <c r="F615" s="11" t="s">
        <v>463</v>
      </c>
      <c r="G615" s="11" t="s">
        <v>19</v>
      </c>
      <c r="H615" s="13">
        <f>VLOOKUP(Table1[[#This Row],[LastName]]&amp;"."&amp;Table1[[#This Row],[FirstName]],Fencers!C:I,2,FALSE)</f>
        <v>22085</v>
      </c>
      <c r="I615" s="5" t="str">
        <f>VLOOKUP(Table1[[#This Row],[LastName]]&amp;"."&amp;Table1[[#This Row],[FirstName]],Fencers!C:I,7,FALSE)</f>
        <v>Womens</v>
      </c>
      <c r="J615" s="13" t="str">
        <f>VLOOKUP(Table1[[#This Row],[LastName]]&amp;"."&amp;Table1[[#This Row],[FirstName]],Fencers!C:H,5,FALSE)</f>
        <v>ASC</v>
      </c>
      <c r="K615" s="13" t="str">
        <f>VLOOKUP(Table1[[#This Row],[LastName]]&amp;"."&amp;Table1[[#This Row],[FirstName]],Fencers!C:I,6,FALSE)</f>
        <v>AUS</v>
      </c>
      <c r="L615" s="6">
        <f>VLOOKUP(Table1[[#This Row],[LastName]]&amp;"."&amp;Table1[[#This Row],[FirstName]],Fencers!C:H,3,FALSE)</f>
        <v>57</v>
      </c>
      <c r="M615" s="5">
        <v>0</v>
      </c>
      <c r="N615" s="5">
        <f>IF(Table1[[#This Row],[Rank]]="Cancelled",1,IF(Table1[[#This Row],[Rank]]&gt;32,0,IF(M615=0,VLOOKUP(C615,'Ranking Values'!A:C,2,FALSE),VLOOKUP(C615,'Ranking Values'!A:C,3,FALSE))))</f>
        <v>9</v>
      </c>
    </row>
    <row r="616" spans="1:14" x14ac:dyDescent="0.35">
      <c r="A616" s="11" t="s">
        <v>398</v>
      </c>
      <c r="B616" s="11" t="s">
        <v>399</v>
      </c>
      <c r="C616" s="5">
        <v>1</v>
      </c>
      <c r="D616" s="7">
        <v>43142</v>
      </c>
      <c r="E616" s="20" t="s">
        <v>479</v>
      </c>
      <c r="F616" s="11" t="s">
        <v>463</v>
      </c>
      <c r="G616" s="11" t="s">
        <v>20</v>
      </c>
      <c r="H616" s="13">
        <f>VLOOKUP(Table1[[#This Row],[LastName]]&amp;"."&amp;Table1[[#This Row],[FirstName]],Fencers!C:I,2,FALSE)</f>
        <v>35941</v>
      </c>
      <c r="I616" s="5" t="str">
        <f>VLOOKUP(Table1[[#This Row],[LastName]]&amp;"."&amp;Table1[[#This Row],[FirstName]],Fencers!C:I,7,FALSE)</f>
        <v>Womens</v>
      </c>
      <c r="J616" s="13" t="str">
        <f>VLOOKUP(Table1[[#This Row],[LastName]]&amp;"."&amp;Table1[[#This Row],[FirstName]],Fencers!C:H,5,FALSE)</f>
        <v>CSFC</v>
      </c>
      <c r="K616" s="13" t="str">
        <f>VLOOKUP(Table1[[#This Row],[LastName]]&amp;"."&amp;Table1[[#This Row],[FirstName]],Fencers!C:I,6,FALSE)</f>
        <v>AUS</v>
      </c>
      <c r="L616" s="6">
        <f>VLOOKUP(Table1[[#This Row],[LastName]]&amp;"."&amp;Table1[[#This Row],[FirstName]],Fencers!C:H,3,FALSE)</f>
        <v>19</v>
      </c>
      <c r="M616" s="5">
        <v>0</v>
      </c>
      <c r="N616" s="5">
        <f>IF(Table1[[#This Row],[Rank]]="Cancelled",1,IF(Table1[[#This Row],[Rank]]&gt;32,0,IF(M616=0,VLOOKUP(C616,'Ranking Values'!A:C,2,FALSE),VLOOKUP(C616,'Ranking Values'!A:C,3,FALSE))))</f>
        <v>10</v>
      </c>
    </row>
    <row r="617" spans="1:14" x14ac:dyDescent="0.35">
      <c r="A617" s="11" t="s">
        <v>13</v>
      </c>
      <c r="B617" s="11" t="s">
        <v>15</v>
      </c>
      <c r="C617" s="5">
        <v>2</v>
      </c>
      <c r="D617" s="7">
        <v>43142</v>
      </c>
      <c r="E617" s="20" t="s">
        <v>479</v>
      </c>
      <c r="F617" s="11" t="s">
        <v>463</v>
      </c>
      <c r="G617" s="11" t="s">
        <v>20</v>
      </c>
      <c r="H617" s="13">
        <f>VLOOKUP(Table1[[#This Row],[LastName]]&amp;"."&amp;Table1[[#This Row],[FirstName]],Fencers!C:I,2,FALSE)</f>
        <v>37883</v>
      </c>
      <c r="I617" s="5" t="str">
        <f>VLOOKUP(Table1[[#This Row],[LastName]]&amp;"."&amp;Table1[[#This Row],[FirstName]],Fencers!C:I,7,FALSE)</f>
        <v>Mens</v>
      </c>
      <c r="J617" s="13" t="str">
        <f>VLOOKUP(Table1[[#This Row],[LastName]]&amp;"."&amp;Table1[[#This Row],[FirstName]],Fencers!C:H,5,FALSE)</f>
        <v>ASC</v>
      </c>
      <c r="K617" s="13" t="str">
        <f>VLOOKUP(Table1[[#This Row],[LastName]]&amp;"."&amp;Table1[[#This Row],[FirstName]],Fencers!C:I,6,FALSE)</f>
        <v>AUS</v>
      </c>
      <c r="L617" s="6">
        <f>VLOOKUP(Table1[[#This Row],[LastName]]&amp;"."&amp;Table1[[#This Row],[FirstName]],Fencers!C:H,3,FALSE)</f>
        <v>14</v>
      </c>
      <c r="M617" s="5">
        <v>0</v>
      </c>
      <c r="N617" s="5">
        <f>IF(Table1[[#This Row],[Rank]]="Cancelled",1,IF(Table1[[#This Row],[Rank]]&gt;32,0,IF(M617=0,VLOOKUP(C617,'Ranking Values'!A:C,2,FALSE),VLOOKUP(C617,'Ranking Values'!A:C,3,FALSE))))</f>
        <v>9</v>
      </c>
    </row>
    <row r="618" spans="1:14" x14ac:dyDescent="0.35">
      <c r="A618" s="11" t="s">
        <v>215</v>
      </c>
      <c r="B618" s="11" t="s">
        <v>236</v>
      </c>
      <c r="C618" s="5">
        <v>3</v>
      </c>
      <c r="D618" s="7">
        <v>43142</v>
      </c>
      <c r="E618" s="20" t="s">
        <v>479</v>
      </c>
      <c r="F618" s="11" t="s">
        <v>463</v>
      </c>
      <c r="G618" s="11" t="s">
        <v>20</v>
      </c>
      <c r="H618" s="13">
        <f>VLOOKUP(Table1[[#This Row],[LastName]]&amp;"."&amp;Table1[[#This Row],[FirstName]],Fencers!C:I,2,FALSE)</f>
        <v>37837</v>
      </c>
      <c r="I618" s="5" t="str">
        <f>VLOOKUP(Table1[[#This Row],[LastName]]&amp;"."&amp;Table1[[#This Row],[FirstName]],Fencers!C:I,7,FALSE)</f>
        <v>Mens</v>
      </c>
      <c r="J618" s="13" t="str">
        <f>VLOOKUP(Table1[[#This Row],[LastName]]&amp;"."&amp;Table1[[#This Row],[FirstName]],Fencers!C:H,5,FALSE)</f>
        <v>ASC</v>
      </c>
      <c r="K618" s="13" t="str">
        <f>VLOOKUP(Table1[[#This Row],[LastName]]&amp;"."&amp;Table1[[#This Row],[FirstName]],Fencers!C:I,6,FALSE)</f>
        <v>AUS</v>
      </c>
      <c r="L618" s="6">
        <f>VLOOKUP(Table1[[#This Row],[LastName]]&amp;"."&amp;Table1[[#This Row],[FirstName]],Fencers!C:H,3,FALSE)</f>
        <v>14</v>
      </c>
      <c r="M618" s="5">
        <v>0</v>
      </c>
      <c r="N618" s="5">
        <f>IF(Table1[[#This Row],[Rank]]="Cancelled",1,IF(Table1[[#This Row],[Rank]]&gt;32,0,IF(M618=0,VLOOKUP(C618,'Ranking Values'!A:C,2,FALSE),VLOOKUP(C618,'Ranking Values'!A:C,3,FALSE))))</f>
        <v>8</v>
      </c>
    </row>
    <row r="619" spans="1:14" x14ac:dyDescent="0.35">
      <c r="A619" s="11" t="s">
        <v>237</v>
      </c>
      <c r="B619" s="11" t="s">
        <v>238</v>
      </c>
      <c r="C619" s="5">
        <v>3</v>
      </c>
      <c r="D619" s="7">
        <v>43142</v>
      </c>
      <c r="E619" s="20" t="s">
        <v>479</v>
      </c>
      <c r="F619" s="11" t="s">
        <v>463</v>
      </c>
      <c r="G619" s="11" t="s">
        <v>20</v>
      </c>
      <c r="H619" s="13">
        <f>VLOOKUP(Table1[[#This Row],[LastName]]&amp;"."&amp;Table1[[#This Row],[FirstName]],Fencers!C:I,2,FALSE)</f>
        <v>37853</v>
      </c>
      <c r="I619" s="5" t="str">
        <f>VLOOKUP(Table1[[#This Row],[LastName]]&amp;"."&amp;Table1[[#This Row],[FirstName]],Fencers!C:I,7,FALSE)</f>
        <v>Mens</v>
      </c>
      <c r="J619" s="13" t="str">
        <f>VLOOKUP(Table1[[#This Row],[LastName]]&amp;"."&amp;Table1[[#This Row],[FirstName]],Fencers!C:H,5,FALSE)</f>
        <v>ASC</v>
      </c>
      <c r="K619" s="13" t="str">
        <f>VLOOKUP(Table1[[#This Row],[LastName]]&amp;"."&amp;Table1[[#This Row],[FirstName]],Fencers!C:I,6,FALSE)</f>
        <v>AUS</v>
      </c>
      <c r="L619" s="6">
        <f>VLOOKUP(Table1[[#This Row],[LastName]]&amp;"."&amp;Table1[[#This Row],[FirstName]],Fencers!C:H,3,FALSE)</f>
        <v>14</v>
      </c>
      <c r="M619" s="5">
        <v>0</v>
      </c>
      <c r="N619" s="5">
        <f>IF(Table1[[#This Row],[Rank]]="Cancelled",1,IF(Table1[[#This Row],[Rank]]&gt;32,0,IF(M619=0,VLOOKUP(C619,'Ranking Values'!A:C,2,FALSE),VLOOKUP(C619,'Ranking Values'!A:C,3,FALSE))))</f>
        <v>8</v>
      </c>
    </row>
    <row r="620" spans="1:14" x14ac:dyDescent="0.35">
      <c r="A620" s="11" t="s">
        <v>29</v>
      </c>
      <c r="B620" s="11" t="s">
        <v>144</v>
      </c>
      <c r="C620" s="5">
        <v>5</v>
      </c>
      <c r="D620" s="7">
        <v>43142</v>
      </c>
      <c r="E620" s="20" t="s">
        <v>479</v>
      </c>
      <c r="F620" s="11" t="s">
        <v>463</v>
      </c>
      <c r="G620" s="11" t="s">
        <v>20</v>
      </c>
      <c r="H620" s="13">
        <f>VLOOKUP(Table1[[#This Row],[LastName]]&amp;"."&amp;Table1[[#This Row],[FirstName]],Fencers!C:I,2,FALSE)</f>
        <v>37528</v>
      </c>
      <c r="I620" s="5" t="str">
        <f>VLOOKUP(Table1[[#This Row],[LastName]]&amp;"."&amp;Table1[[#This Row],[FirstName]],Fencers!C:I,7,FALSE)</f>
        <v>Mens</v>
      </c>
      <c r="J620" s="13" t="str">
        <f>VLOOKUP(Table1[[#This Row],[LastName]]&amp;"."&amp;Table1[[#This Row],[FirstName]],Fencers!C:H,5,FALSE)</f>
        <v>ASC</v>
      </c>
      <c r="K620" s="13" t="str">
        <f>VLOOKUP(Table1[[#This Row],[LastName]]&amp;"."&amp;Table1[[#This Row],[FirstName]],Fencers!C:I,6,FALSE)</f>
        <v>AUS</v>
      </c>
      <c r="L620" s="6">
        <f>VLOOKUP(Table1[[#This Row],[LastName]]&amp;"."&amp;Table1[[#This Row],[FirstName]],Fencers!C:H,3,FALSE)</f>
        <v>15</v>
      </c>
      <c r="M620" s="5">
        <v>0</v>
      </c>
      <c r="N620" s="5">
        <f>IF(Table1[[#This Row],[Rank]]="Cancelled",1,IF(Table1[[#This Row],[Rank]]&gt;32,0,IF(M620=0,VLOOKUP(C620,'Ranking Values'!A:C,2,FALSE),VLOOKUP(C620,'Ranking Values'!A:C,3,FALSE))))</f>
        <v>6</v>
      </c>
    </row>
    <row r="621" spans="1:14" x14ac:dyDescent="0.35">
      <c r="A621" s="11" t="s">
        <v>469</v>
      </c>
      <c r="B621" s="11" t="s">
        <v>201</v>
      </c>
      <c r="C621" s="5">
        <v>6</v>
      </c>
      <c r="D621" s="7">
        <v>43142</v>
      </c>
      <c r="E621" s="20" t="s">
        <v>479</v>
      </c>
      <c r="F621" s="11" t="s">
        <v>463</v>
      </c>
      <c r="G621" s="11" t="s">
        <v>20</v>
      </c>
      <c r="H621" s="13">
        <f>VLOOKUP(Table1[[#This Row],[LastName]]&amp;"."&amp;Table1[[#This Row],[FirstName]],Fencers!C:I,2,FALSE)</f>
        <v>35384</v>
      </c>
      <c r="I621" s="5" t="str">
        <f>VLOOKUP(Table1[[#This Row],[LastName]]&amp;"."&amp;Table1[[#This Row],[FirstName]],Fencers!C:I,7,FALSE)</f>
        <v>Mens</v>
      </c>
      <c r="J621" s="13" t="str">
        <f>VLOOKUP(Table1[[#This Row],[LastName]]&amp;"."&amp;Table1[[#This Row],[FirstName]],Fencers!C:H,5,FALSE)</f>
        <v>ASC</v>
      </c>
      <c r="K621" s="13" t="str">
        <f>VLOOKUP(Table1[[#This Row],[LastName]]&amp;"."&amp;Table1[[#This Row],[FirstName]],Fencers!C:I,6,FALSE)</f>
        <v>AUS</v>
      </c>
      <c r="L621" s="6">
        <f>VLOOKUP(Table1[[#This Row],[LastName]]&amp;"."&amp;Table1[[#This Row],[FirstName]],Fencers!C:H,3,FALSE)</f>
        <v>21</v>
      </c>
      <c r="M621" s="5">
        <v>0</v>
      </c>
      <c r="N621" s="5">
        <f>IF(Table1[[#This Row],[Rank]]="Cancelled",1,IF(Table1[[#This Row],[Rank]]&gt;32,0,IF(M621=0,VLOOKUP(C621,'Ranking Values'!A:C,2,FALSE),VLOOKUP(C621,'Ranking Values'!A:C,3,FALSE))))</f>
        <v>5</v>
      </c>
    </row>
    <row r="622" spans="1:14" x14ac:dyDescent="0.35">
      <c r="A622" s="11" t="s">
        <v>243</v>
      </c>
      <c r="B622" s="11" t="s">
        <v>244</v>
      </c>
      <c r="C622" s="11" t="s">
        <v>470</v>
      </c>
      <c r="D622" s="7">
        <v>43156</v>
      </c>
      <c r="E622" s="20" t="s">
        <v>479</v>
      </c>
      <c r="F622" s="11" t="s">
        <v>465</v>
      </c>
      <c r="G622" s="11" t="s">
        <v>314</v>
      </c>
      <c r="H622" s="13">
        <f>VLOOKUP(Table1[[#This Row],[LastName]]&amp;"."&amp;Table1[[#This Row],[FirstName]],Fencers!C:I,2,FALSE)</f>
        <v>38033</v>
      </c>
      <c r="I622" s="5" t="str">
        <f>VLOOKUP(Table1[[#This Row],[LastName]]&amp;"."&amp;Table1[[#This Row],[FirstName]],Fencers!C:I,7,FALSE)</f>
        <v>Mens</v>
      </c>
      <c r="J622" s="13" t="str">
        <f>VLOOKUP(Table1[[#This Row],[LastName]]&amp;"."&amp;Table1[[#This Row],[FirstName]],Fencers!C:H,5,FALSE)</f>
        <v>ASC</v>
      </c>
      <c r="K622" s="13" t="str">
        <f>VLOOKUP(Table1[[#This Row],[LastName]]&amp;"."&amp;Table1[[#This Row],[FirstName]],Fencers!C:I,6,FALSE)</f>
        <v>AUS</v>
      </c>
      <c r="L622" s="6">
        <f>VLOOKUP(Table1[[#This Row],[LastName]]&amp;"."&amp;Table1[[#This Row],[FirstName]],Fencers!C:H,3,FALSE)</f>
        <v>13</v>
      </c>
      <c r="M622" s="5">
        <v>0</v>
      </c>
      <c r="N622" s="5">
        <f>IF(Table1[[#This Row],[Rank]]="Cancelled",1,IF(Table1[[#This Row],[Rank]]&gt;32,0,IF(M622=0,VLOOKUP(C622,'Ranking Values'!A:C,2,FALSE),VLOOKUP(C622,'Ranking Values'!A:C,3,FALSE))))</f>
        <v>1</v>
      </c>
    </row>
    <row r="623" spans="1:14" x14ac:dyDescent="0.35">
      <c r="A623" s="11" t="s">
        <v>214</v>
      </c>
      <c r="B623" s="11" t="s">
        <v>153</v>
      </c>
      <c r="C623" s="11" t="s">
        <v>470</v>
      </c>
      <c r="D623" s="7">
        <v>43156</v>
      </c>
      <c r="E623" s="20" t="s">
        <v>479</v>
      </c>
      <c r="F623" s="11" t="s">
        <v>465</v>
      </c>
      <c r="G623" s="11" t="s">
        <v>19</v>
      </c>
      <c r="H623" s="13">
        <f>VLOOKUP(Table1[[#This Row],[LastName]]&amp;"."&amp;Table1[[#This Row],[FirstName]],Fencers!C:I,2,FALSE)</f>
        <v>37332</v>
      </c>
      <c r="I623" s="5" t="str">
        <f>VLOOKUP(Table1[[#This Row],[LastName]]&amp;"."&amp;Table1[[#This Row],[FirstName]],Fencers!C:I,7,FALSE)</f>
        <v>Mens</v>
      </c>
      <c r="J623" s="13" t="str">
        <f>VLOOKUP(Table1[[#This Row],[LastName]]&amp;"."&amp;Table1[[#This Row],[FirstName]],Fencers!C:H,5,FALSE)</f>
        <v>AHFC</v>
      </c>
      <c r="K623" s="13" t="str">
        <f>VLOOKUP(Table1[[#This Row],[LastName]]&amp;"."&amp;Table1[[#This Row],[FirstName]],Fencers!C:I,6,FALSE)</f>
        <v>AUS</v>
      </c>
      <c r="L623" s="6">
        <f>VLOOKUP(Table1[[#This Row],[LastName]]&amp;"."&amp;Table1[[#This Row],[FirstName]],Fencers!C:H,3,FALSE)</f>
        <v>15</v>
      </c>
      <c r="M623" s="5">
        <v>0</v>
      </c>
      <c r="N623" s="5">
        <f>IF(Table1[[#This Row],[Rank]]="Cancelled",1,IF(Table1[[#This Row],[Rank]]&gt;32,0,IF(M623=0,VLOOKUP(C623,'Ranking Values'!A:C,2,FALSE),VLOOKUP(C623,'Ranking Values'!A:C,3,FALSE))))</f>
        <v>1</v>
      </c>
    </row>
    <row r="624" spans="1:14" x14ac:dyDescent="0.35">
      <c r="A624" s="11" t="s">
        <v>245</v>
      </c>
      <c r="B624" s="11" t="s">
        <v>246</v>
      </c>
      <c r="C624" s="5">
        <v>1</v>
      </c>
      <c r="D624" s="7">
        <v>43156</v>
      </c>
      <c r="E624" s="20" t="s">
        <v>479</v>
      </c>
      <c r="F624" s="11" t="s">
        <v>324</v>
      </c>
      <c r="G624" s="11" t="s">
        <v>314</v>
      </c>
      <c r="H624" s="13">
        <f>VLOOKUP(Table1[[#This Row],[LastName]]&amp;"."&amp;Table1[[#This Row],[FirstName]],Fencers!C:I,2,FALSE)</f>
        <v>38052</v>
      </c>
      <c r="I624" s="5" t="str">
        <f>VLOOKUP(Table1[[#This Row],[LastName]]&amp;"."&amp;Table1[[#This Row],[FirstName]],Fencers!C:I,7,FALSE)</f>
        <v>Mens</v>
      </c>
      <c r="J624" s="13" t="str">
        <f>VLOOKUP(Table1[[#This Row],[LastName]]&amp;"."&amp;Table1[[#This Row],[FirstName]],Fencers!C:H,5,FALSE)</f>
        <v>AHFC</v>
      </c>
      <c r="K624" s="13" t="str">
        <f>VLOOKUP(Table1[[#This Row],[LastName]]&amp;"."&amp;Table1[[#This Row],[FirstName]],Fencers!C:I,6,FALSE)</f>
        <v>AUS</v>
      </c>
      <c r="L624" s="6">
        <f>VLOOKUP(Table1[[#This Row],[LastName]]&amp;"."&amp;Table1[[#This Row],[FirstName]],Fencers!C:H,3,FALSE)</f>
        <v>13</v>
      </c>
      <c r="M624" s="5">
        <v>0</v>
      </c>
      <c r="N624" s="5">
        <f>IF(Table1[[#This Row],[Rank]]="Cancelled",1,IF(Table1[[#This Row],[Rank]]&gt;32,0,IF(M624=0,VLOOKUP(C624,'Ranking Values'!A:C,2,FALSE),VLOOKUP(C624,'Ranking Values'!A:C,3,FALSE))))</f>
        <v>10</v>
      </c>
    </row>
    <row r="625" spans="1:14" x14ac:dyDescent="0.35">
      <c r="A625" s="11" t="s">
        <v>255</v>
      </c>
      <c r="B625" s="11" t="s">
        <v>256</v>
      </c>
      <c r="C625" s="5">
        <v>2</v>
      </c>
      <c r="D625" s="7">
        <v>43156</v>
      </c>
      <c r="E625" s="20" t="s">
        <v>479</v>
      </c>
      <c r="F625" s="11" t="s">
        <v>324</v>
      </c>
      <c r="G625" s="11" t="s">
        <v>314</v>
      </c>
      <c r="H625" s="13">
        <f>VLOOKUP(Table1[[#This Row],[LastName]]&amp;"."&amp;Table1[[#This Row],[FirstName]],Fencers!C:I,2,FALSE)</f>
        <v>38304</v>
      </c>
      <c r="I625" s="5" t="str">
        <f>VLOOKUP(Table1[[#This Row],[LastName]]&amp;"."&amp;Table1[[#This Row],[FirstName]],Fencers!C:I,7,FALSE)</f>
        <v>Mens</v>
      </c>
      <c r="J625" s="13" t="str">
        <f>VLOOKUP(Table1[[#This Row],[LastName]]&amp;"."&amp;Table1[[#This Row],[FirstName]],Fencers!C:H,5,FALSE)</f>
        <v>ASC</v>
      </c>
      <c r="K625" s="13" t="str">
        <f>VLOOKUP(Table1[[#This Row],[LastName]]&amp;"."&amp;Table1[[#This Row],[FirstName]],Fencers!C:I,6,FALSE)</f>
        <v>AUS</v>
      </c>
      <c r="L625" s="6">
        <f>VLOOKUP(Table1[[#This Row],[LastName]]&amp;"."&amp;Table1[[#This Row],[FirstName]],Fencers!C:H,3,FALSE)</f>
        <v>13</v>
      </c>
      <c r="M625" s="5">
        <v>0</v>
      </c>
      <c r="N625" s="5">
        <f>IF(Table1[[#This Row],[Rank]]="Cancelled",1,IF(Table1[[#This Row],[Rank]]&gt;32,0,IF(M625=0,VLOOKUP(C625,'Ranking Values'!A:C,2,FALSE),VLOOKUP(C625,'Ranking Values'!A:C,3,FALSE))))</f>
        <v>9</v>
      </c>
    </row>
    <row r="626" spans="1:14" x14ac:dyDescent="0.35">
      <c r="A626" s="11" t="s">
        <v>243</v>
      </c>
      <c r="B626" s="11" t="s">
        <v>244</v>
      </c>
      <c r="C626" s="5">
        <v>3</v>
      </c>
      <c r="D626" s="7">
        <v>43156</v>
      </c>
      <c r="E626" s="20" t="s">
        <v>479</v>
      </c>
      <c r="F626" s="11" t="s">
        <v>324</v>
      </c>
      <c r="G626" s="11" t="s">
        <v>314</v>
      </c>
      <c r="H626" s="13">
        <f>VLOOKUP(Table1[[#This Row],[LastName]]&amp;"."&amp;Table1[[#This Row],[FirstName]],Fencers!C:I,2,FALSE)</f>
        <v>38033</v>
      </c>
      <c r="I626" s="5" t="str">
        <f>VLOOKUP(Table1[[#This Row],[LastName]]&amp;"."&amp;Table1[[#This Row],[FirstName]],Fencers!C:I,7,FALSE)</f>
        <v>Mens</v>
      </c>
      <c r="J626" s="13" t="str">
        <f>VLOOKUP(Table1[[#This Row],[LastName]]&amp;"."&amp;Table1[[#This Row],[FirstName]],Fencers!C:H,5,FALSE)</f>
        <v>ASC</v>
      </c>
      <c r="K626" s="13" t="str">
        <f>VLOOKUP(Table1[[#This Row],[LastName]]&amp;"."&amp;Table1[[#This Row],[FirstName]],Fencers!C:I,6,FALSE)</f>
        <v>AUS</v>
      </c>
      <c r="L626" s="6">
        <f>VLOOKUP(Table1[[#This Row],[LastName]]&amp;"."&amp;Table1[[#This Row],[FirstName]],Fencers!C:H,3,FALSE)</f>
        <v>13</v>
      </c>
      <c r="M626" s="5">
        <v>0</v>
      </c>
      <c r="N626" s="5">
        <f>IF(Table1[[#This Row],[Rank]]="Cancelled",1,IF(Table1[[#This Row],[Rank]]&gt;32,0,IF(M626=0,VLOOKUP(C626,'Ranking Values'!A:C,2,FALSE),VLOOKUP(C626,'Ranking Values'!A:C,3,FALSE))))</f>
        <v>8</v>
      </c>
    </row>
    <row r="627" spans="1:14" x14ac:dyDescent="0.35">
      <c r="A627" s="11" t="s">
        <v>471</v>
      </c>
      <c r="B627" s="11" t="s">
        <v>472</v>
      </c>
      <c r="C627" s="5">
        <v>3</v>
      </c>
      <c r="D627" s="7">
        <v>43156</v>
      </c>
      <c r="E627" s="20" t="s">
        <v>479</v>
      </c>
      <c r="F627" s="11" t="s">
        <v>324</v>
      </c>
      <c r="G627" s="11" t="s">
        <v>314</v>
      </c>
      <c r="H627" s="13">
        <f>VLOOKUP(Table1[[#This Row],[LastName]]&amp;"."&amp;Table1[[#This Row],[FirstName]],Fencers!C:I,2,FALSE)</f>
        <v>38216</v>
      </c>
      <c r="I627" s="5" t="str">
        <f>VLOOKUP(Table1[[#This Row],[LastName]]&amp;"."&amp;Table1[[#This Row],[FirstName]],Fencers!C:I,7,FALSE)</f>
        <v>Mens</v>
      </c>
      <c r="J627" s="13" t="str">
        <f>VLOOKUP(Table1[[#This Row],[LastName]]&amp;"."&amp;Table1[[#This Row],[FirstName]],Fencers!C:H,5,FALSE)</f>
        <v>ASC</v>
      </c>
      <c r="K627" s="13" t="str">
        <f>VLOOKUP(Table1[[#This Row],[LastName]]&amp;"."&amp;Table1[[#This Row],[FirstName]],Fencers!C:I,6,FALSE)</f>
        <v>AUS</v>
      </c>
      <c r="L627" s="6">
        <f>VLOOKUP(Table1[[#This Row],[LastName]]&amp;"."&amp;Table1[[#This Row],[FirstName]],Fencers!C:H,3,FALSE)</f>
        <v>13</v>
      </c>
      <c r="M627" s="5">
        <v>0</v>
      </c>
      <c r="N627" s="5">
        <f>IF(Table1[[#This Row],[Rank]]="Cancelled",1,IF(Table1[[#This Row],[Rank]]&gt;32,0,IF(M627=0,VLOOKUP(C627,'Ranking Values'!A:C,2,FALSE),VLOOKUP(C627,'Ranking Values'!A:C,3,FALSE))))</f>
        <v>8</v>
      </c>
    </row>
    <row r="628" spans="1:14" x14ac:dyDescent="0.35">
      <c r="A628" s="11" t="s">
        <v>125</v>
      </c>
      <c r="B628" s="11" t="s">
        <v>126</v>
      </c>
      <c r="C628" s="5">
        <v>1</v>
      </c>
      <c r="D628" s="7">
        <v>43163</v>
      </c>
      <c r="E628" s="20" t="s">
        <v>479</v>
      </c>
      <c r="F628" s="11" t="s">
        <v>461</v>
      </c>
      <c r="G628" s="11" t="s">
        <v>19</v>
      </c>
      <c r="H628" s="13">
        <f>VLOOKUP(Table1[[#This Row],[LastName]]&amp;"."&amp;Table1[[#This Row],[FirstName]],Fencers!C:I,2,FALSE)</f>
        <v>31399</v>
      </c>
      <c r="I628" s="5" t="str">
        <f>VLOOKUP(Table1[[#This Row],[LastName]]&amp;"."&amp;Table1[[#This Row],[FirstName]],Fencers!C:I,7,FALSE)</f>
        <v>Mens</v>
      </c>
      <c r="J628" s="13" t="str">
        <f>VLOOKUP(Table1[[#This Row],[LastName]]&amp;"."&amp;Table1[[#This Row],[FirstName]],Fencers!C:H,5,FALSE)</f>
        <v>ASC</v>
      </c>
      <c r="K628" s="13" t="str">
        <f>VLOOKUP(Table1[[#This Row],[LastName]]&amp;"."&amp;Table1[[#This Row],[FirstName]],Fencers!C:I,6,FALSE)</f>
        <v>AUS</v>
      </c>
      <c r="L628" s="6">
        <f>VLOOKUP(Table1[[#This Row],[LastName]]&amp;"."&amp;Table1[[#This Row],[FirstName]],Fencers!C:H,3,FALSE)</f>
        <v>32</v>
      </c>
      <c r="M628" s="5">
        <v>0</v>
      </c>
      <c r="N628" s="5">
        <f>IF(Table1[[#This Row],[Rank]]="Cancelled",1,IF(Table1[[#This Row],[Rank]]&gt;32,0,IF(M628=0,VLOOKUP(C628,'Ranking Values'!A:C,2,FALSE),VLOOKUP(C628,'Ranking Values'!A:C,3,FALSE))))</f>
        <v>10</v>
      </c>
    </row>
    <row r="629" spans="1:14" x14ac:dyDescent="0.35">
      <c r="A629" s="11" t="s">
        <v>226</v>
      </c>
      <c r="B629" s="11" t="s">
        <v>228</v>
      </c>
      <c r="C629" s="5">
        <v>2</v>
      </c>
      <c r="D629" s="7">
        <v>43163</v>
      </c>
      <c r="E629" s="20" t="s">
        <v>479</v>
      </c>
      <c r="F629" s="11" t="s">
        <v>461</v>
      </c>
      <c r="G629" s="11" t="s">
        <v>19</v>
      </c>
      <c r="H629" s="13">
        <f>VLOOKUP(Table1[[#This Row],[LastName]]&amp;"."&amp;Table1[[#This Row],[FirstName]],Fencers!C:I,2,FALSE)</f>
        <v>37556</v>
      </c>
      <c r="I629" s="5" t="str">
        <f>VLOOKUP(Table1[[#This Row],[LastName]]&amp;"."&amp;Table1[[#This Row],[FirstName]],Fencers!C:I,7,FALSE)</f>
        <v>Mens</v>
      </c>
      <c r="J629" s="13" t="str">
        <f>VLOOKUP(Table1[[#This Row],[LastName]]&amp;"."&amp;Table1[[#This Row],[FirstName]],Fencers!C:H,5,FALSE)</f>
        <v>ASC</v>
      </c>
      <c r="K629" s="13" t="str">
        <f>VLOOKUP(Table1[[#This Row],[LastName]]&amp;"."&amp;Table1[[#This Row],[FirstName]],Fencers!C:I,6,FALSE)</f>
        <v>AUS</v>
      </c>
      <c r="L629" s="6">
        <f>VLOOKUP(Table1[[#This Row],[LastName]]&amp;"."&amp;Table1[[#This Row],[FirstName]],Fencers!C:H,3,FALSE)</f>
        <v>15</v>
      </c>
      <c r="M629" s="5">
        <v>0</v>
      </c>
      <c r="N629" s="5">
        <f>IF(Table1[[#This Row],[Rank]]="Cancelled",1,IF(Table1[[#This Row],[Rank]]&gt;32,0,IF(M629=0,VLOOKUP(C629,'Ranking Values'!A:C,2,FALSE),VLOOKUP(C629,'Ranking Values'!A:C,3,FALSE))))</f>
        <v>9</v>
      </c>
    </row>
    <row r="630" spans="1:14" x14ac:dyDescent="0.35">
      <c r="A630" s="11" t="s">
        <v>226</v>
      </c>
      <c r="B630" s="11" t="s">
        <v>227</v>
      </c>
      <c r="C630" s="5">
        <v>3</v>
      </c>
      <c r="D630" s="7">
        <v>43163</v>
      </c>
      <c r="E630" s="20" t="s">
        <v>479</v>
      </c>
      <c r="F630" s="11" t="s">
        <v>461</v>
      </c>
      <c r="G630" s="11" t="s">
        <v>19</v>
      </c>
      <c r="H630" s="13">
        <f>VLOOKUP(Table1[[#This Row],[LastName]]&amp;"."&amp;Table1[[#This Row],[FirstName]],Fencers!C:I,2,FALSE)</f>
        <v>37556</v>
      </c>
      <c r="I630" s="5" t="str">
        <f>VLOOKUP(Table1[[#This Row],[LastName]]&amp;"."&amp;Table1[[#This Row],[FirstName]],Fencers!C:I,7,FALSE)</f>
        <v>Mens</v>
      </c>
      <c r="J630" s="13" t="str">
        <f>VLOOKUP(Table1[[#This Row],[LastName]]&amp;"."&amp;Table1[[#This Row],[FirstName]],Fencers!C:H,5,FALSE)</f>
        <v>ASC</v>
      </c>
      <c r="K630" s="13" t="str">
        <f>VLOOKUP(Table1[[#This Row],[LastName]]&amp;"."&amp;Table1[[#This Row],[FirstName]],Fencers!C:I,6,FALSE)</f>
        <v>AUS</v>
      </c>
      <c r="L630" s="6">
        <f>VLOOKUP(Table1[[#This Row],[LastName]]&amp;"."&amp;Table1[[#This Row],[FirstName]],Fencers!C:H,3,FALSE)</f>
        <v>15</v>
      </c>
      <c r="M630" s="5">
        <v>0</v>
      </c>
      <c r="N630" s="5">
        <f>IF(Table1[[#This Row],[Rank]]="Cancelled",1,IF(Table1[[#This Row],[Rank]]&gt;32,0,IF(M630=0,VLOOKUP(C630,'Ranking Values'!A:C,2,FALSE),VLOOKUP(C630,'Ranking Values'!A:C,3,FALSE))))</f>
        <v>8</v>
      </c>
    </row>
    <row r="631" spans="1:14" x14ac:dyDescent="0.35">
      <c r="A631" s="11" t="s">
        <v>100</v>
      </c>
      <c r="B631" s="11" t="s">
        <v>101</v>
      </c>
      <c r="C631" s="5">
        <v>3</v>
      </c>
      <c r="D631" s="7">
        <v>43163</v>
      </c>
      <c r="E631" s="20" t="s">
        <v>479</v>
      </c>
      <c r="F631" s="11" t="s">
        <v>461</v>
      </c>
      <c r="G631" s="11" t="s">
        <v>19</v>
      </c>
      <c r="H631" s="13">
        <f>VLOOKUP(Table1[[#This Row],[LastName]]&amp;"."&amp;Table1[[#This Row],[FirstName]],Fencers!C:I,2,FALSE)</f>
        <v>26818</v>
      </c>
      <c r="I631" s="5" t="str">
        <f>VLOOKUP(Table1[[#This Row],[LastName]]&amp;"."&amp;Table1[[#This Row],[FirstName]],Fencers!C:I,7,FALSE)</f>
        <v>Mens</v>
      </c>
      <c r="J631" s="13" t="str">
        <f>VLOOKUP(Table1[[#This Row],[LastName]]&amp;"."&amp;Table1[[#This Row],[FirstName]],Fencers!C:H,5,FALSE)</f>
        <v>CSFC</v>
      </c>
      <c r="K631" s="13" t="str">
        <f>VLOOKUP(Table1[[#This Row],[LastName]]&amp;"."&amp;Table1[[#This Row],[FirstName]],Fencers!C:I,6,FALSE)</f>
        <v>AUS</v>
      </c>
      <c r="L631" s="6">
        <f>VLOOKUP(Table1[[#This Row],[LastName]]&amp;"."&amp;Table1[[#This Row],[FirstName]],Fencers!C:H,3,FALSE)</f>
        <v>44</v>
      </c>
      <c r="M631" s="5">
        <v>0</v>
      </c>
      <c r="N631" s="5">
        <f>IF(Table1[[#This Row],[Rank]]="Cancelled",1,IF(Table1[[#This Row],[Rank]]&gt;32,0,IF(M631=0,VLOOKUP(C631,'Ranking Values'!A:C,2,FALSE),VLOOKUP(C631,'Ranking Values'!A:C,3,FALSE))))</f>
        <v>8</v>
      </c>
    </row>
    <row r="632" spans="1:14" x14ac:dyDescent="0.35">
      <c r="A632" s="11" t="s">
        <v>178</v>
      </c>
      <c r="B632" s="11" t="s">
        <v>144</v>
      </c>
      <c r="C632" s="5">
        <v>5</v>
      </c>
      <c r="D632" s="7">
        <v>43163</v>
      </c>
      <c r="E632" s="20" t="s">
        <v>479</v>
      </c>
      <c r="F632" s="11" t="s">
        <v>461</v>
      </c>
      <c r="G632" s="11" t="s">
        <v>19</v>
      </c>
      <c r="H632" s="13">
        <f>VLOOKUP(Table1[[#This Row],[LastName]]&amp;"."&amp;Table1[[#This Row],[FirstName]],Fencers!C:I,2,FALSE)</f>
        <v>36344</v>
      </c>
      <c r="I632" s="5" t="str">
        <f>VLOOKUP(Table1[[#This Row],[LastName]]&amp;"."&amp;Table1[[#This Row],[FirstName]],Fencers!C:I,7,FALSE)</f>
        <v>Mens</v>
      </c>
      <c r="J632" s="13" t="str">
        <f>VLOOKUP(Table1[[#This Row],[LastName]]&amp;"."&amp;Table1[[#This Row],[FirstName]],Fencers!C:H,5,FALSE)</f>
        <v>ASC</v>
      </c>
      <c r="K632" s="13" t="str">
        <f>VLOOKUP(Table1[[#This Row],[LastName]]&amp;"."&amp;Table1[[#This Row],[FirstName]],Fencers!C:I,6,FALSE)</f>
        <v>AUS</v>
      </c>
      <c r="L632" s="6">
        <f>VLOOKUP(Table1[[#This Row],[LastName]]&amp;"."&amp;Table1[[#This Row],[FirstName]],Fencers!C:H,3,FALSE)</f>
        <v>18</v>
      </c>
      <c r="M632" s="5">
        <v>0</v>
      </c>
      <c r="N632" s="5">
        <f>IF(Table1[[#This Row],[Rank]]="Cancelled",1,IF(Table1[[#This Row],[Rank]]&gt;32,0,IF(M632=0,VLOOKUP(C632,'Ranking Values'!A:C,2,FALSE),VLOOKUP(C632,'Ranking Values'!A:C,3,FALSE))))</f>
        <v>6</v>
      </c>
    </row>
    <row r="633" spans="1:14" x14ac:dyDescent="0.35">
      <c r="A633" s="11" t="s">
        <v>107</v>
      </c>
      <c r="B633" s="11" t="s">
        <v>108</v>
      </c>
      <c r="C633" s="5">
        <v>6</v>
      </c>
      <c r="D633" s="7">
        <v>43163</v>
      </c>
      <c r="E633" s="20" t="s">
        <v>479</v>
      </c>
      <c r="F633" s="11" t="s">
        <v>461</v>
      </c>
      <c r="G633" s="11" t="s">
        <v>19</v>
      </c>
      <c r="H633" s="13">
        <f>VLOOKUP(Table1[[#This Row],[LastName]]&amp;"."&amp;Table1[[#This Row],[FirstName]],Fencers!C:I,2,FALSE)</f>
        <v>28067</v>
      </c>
      <c r="I633" s="5" t="str">
        <f>VLOOKUP(Table1[[#This Row],[LastName]]&amp;"."&amp;Table1[[#This Row],[FirstName]],Fencers!C:I,7,FALSE)</f>
        <v>Mens</v>
      </c>
      <c r="J633" s="13" t="str">
        <f>VLOOKUP(Table1[[#This Row],[LastName]]&amp;"."&amp;Table1[[#This Row],[FirstName]],Fencers!C:H,5,FALSE)</f>
        <v>AHFC</v>
      </c>
      <c r="K633" s="13" t="str">
        <f>VLOOKUP(Table1[[#This Row],[LastName]]&amp;"."&amp;Table1[[#This Row],[FirstName]],Fencers!C:I,6,FALSE)</f>
        <v>AUS</v>
      </c>
      <c r="L633" s="6">
        <f>VLOOKUP(Table1[[#This Row],[LastName]]&amp;"."&amp;Table1[[#This Row],[FirstName]],Fencers!C:H,3,FALSE)</f>
        <v>41</v>
      </c>
      <c r="M633" s="5">
        <v>0</v>
      </c>
      <c r="N633" s="5">
        <f>IF(Table1[[#This Row],[Rank]]="Cancelled",1,IF(Table1[[#This Row],[Rank]]&gt;32,0,IF(M633=0,VLOOKUP(C633,'Ranking Values'!A:C,2,FALSE),VLOOKUP(C633,'Ranking Values'!A:C,3,FALSE))))</f>
        <v>5</v>
      </c>
    </row>
    <row r="634" spans="1:14" x14ac:dyDescent="0.35">
      <c r="A634" s="11" t="s">
        <v>129</v>
      </c>
      <c r="B634" s="11" t="s">
        <v>130</v>
      </c>
      <c r="C634" s="5">
        <v>7</v>
      </c>
      <c r="D634" s="7">
        <v>43163</v>
      </c>
      <c r="E634" s="20" t="s">
        <v>479</v>
      </c>
      <c r="F634" s="11" t="s">
        <v>461</v>
      </c>
      <c r="G634" s="11" t="s">
        <v>19</v>
      </c>
      <c r="H634" s="13">
        <f>VLOOKUP(Table1[[#This Row],[LastName]]&amp;"."&amp;Table1[[#This Row],[FirstName]],Fencers!C:I,2,FALSE)</f>
        <v>31780</v>
      </c>
      <c r="I634" s="5" t="str">
        <f>VLOOKUP(Table1[[#This Row],[LastName]]&amp;"."&amp;Table1[[#This Row],[FirstName]],Fencers!C:I,7,FALSE)</f>
        <v>Mens</v>
      </c>
      <c r="J634" s="13" t="str">
        <f>VLOOKUP(Table1[[#This Row],[LastName]]&amp;"."&amp;Table1[[#This Row],[FirstName]],Fencers!C:H,5,FALSE)</f>
        <v>ASC</v>
      </c>
      <c r="K634" s="13" t="str">
        <f>VLOOKUP(Table1[[#This Row],[LastName]]&amp;"."&amp;Table1[[#This Row],[FirstName]],Fencers!C:I,6,FALSE)</f>
        <v>AUS</v>
      </c>
      <c r="L634" s="6">
        <f>VLOOKUP(Table1[[#This Row],[LastName]]&amp;"."&amp;Table1[[#This Row],[FirstName]],Fencers!C:H,3,FALSE)</f>
        <v>31</v>
      </c>
      <c r="M634" s="5">
        <v>0</v>
      </c>
      <c r="N634" s="5">
        <f>IF(Table1[[#This Row],[Rank]]="Cancelled",1,IF(Table1[[#This Row],[Rank]]&gt;32,0,IF(M634=0,VLOOKUP(C634,'Ranking Values'!A:C,2,FALSE),VLOOKUP(C634,'Ranking Values'!A:C,3,FALSE))))</f>
        <v>4</v>
      </c>
    </row>
    <row r="635" spans="1:14" x14ac:dyDescent="0.35">
      <c r="A635" s="11" t="s">
        <v>165</v>
      </c>
      <c r="B635" s="11" t="s">
        <v>166</v>
      </c>
      <c r="C635" s="5">
        <v>8</v>
      </c>
      <c r="D635" s="7">
        <v>43163</v>
      </c>
      <c r="E635" s="20" t="s">
        <v>479</v>
      </c>
      <c r="F635" s="11" t="s">
        <v>461</v>
      </c>
      <c r="G635" s="11" t="s">
        <v>19</v>
      </c>
      <c r="H635" s="13">
        <f>VLOOKUP(Table1[[#This Row],[LastName]]&amp;"."&amp;Table1[[#This Row],[FirstName]],Fencers!C:I,2,FALSE)</f>
        <v>36161</v>
      </c>
      <c r="I635" s="5" t="str">
        <f>VLOOKUP(Table1[[#This Row],[LastName]]&amp;"."&amp;Table1[[#This Row],[FirstName]],Fencers!C:I,7,FALSE)</f>
        <v>Mens</v>
      </c>
      <c r="J635" s="13" t="str">
        <f>VLOOKUP(Table1[[#This Row],[LastName]]&amp;"."&amp;Table1[[#This Row],[FirstName]],Fencers!C:H,5,FALSE)</f>
        <v>ASC</v>
      </c>
      <c r="K635" s="13" t="str">
        <f>VLOOKUP(Table1[[#This Row],[LastName]]&amp;"."&amp;Table1[[#This Row],[FirstName]],Fencers!C:I,6,FALSE)</f>
        <v>AUS</v>
      </c>
      <c r="L635" s="6">
        <f>VLOOKUP(Table1[[#This Row],[LastName]]&amp;"."&amp;Table1[[#This Row],[FirstName]],Fencers!C:H,3,FALSE)</f>
        <v>19</v>
      </c>
      <c r="M635" s="5">
        <v>0</v>
      </c>
      <c r="N635" s="5">
        <f>IF(Table1[[#This Row],[Rank]]="Cancelled",1,IF(Table1[[#This Row],[Rank]]&gt;32,0,IF(M635=0,VLOOKUP(C635,'Ranking Values'!A:C,2,FALSE),VLOOKUP(C635,'Ranking Values'!A:C,3,FALSE))))</f>
        <v>3</v>
      </c>
    </row>
    <row r="636" spans="1:14" x14ac:dyDescent="0.35">
      <c r="A636" s="11" t="s">
        <v>77</v>
      </c>
      <c r="B636" s="11" t="s">
        <v>78</v>
      </c>
      <c r="C636" s="5">
        <v>9</v>
      </c>
      <c r="D636" s="7">
        <v>43163</v>
      </c>
      <c r="E636" s="20" t="s">
        <v>479</v>
      </c>
      <c r="F636" s="11" t="s">
        <v>461</v>
      </c>
      <c r="G636" s="11" t="s">
        <v>19</v>
      </c>
      <c r="H636" s="13">
        <f>VLOOKUP(Table1[[#This Row],[LastName]]&amp;"."&amp;Table1[[#This Row],[FirstName]],Fencers!C:I,2,FALSE)</f>
        <v>25155</v>
      </c>
      <c r="I636" s="5" t="str">
        <f>VLOOKUP(Table1[[#This Row],[LastName]]&amp;"."&amp;Table1[[#This Row],[FirstName]],Fencers!C:I,7,FALSE)</f>
        <v>Mens</v>
      </c>
      <c r="J636" s="13" t="str">
        <f>VLOOKUP(Table1[[#This Row],[LastName]]&amp;"."&amp;Table1[[#This Row],[FirstName]],Fencers!C:H,5,FALSE)</f>
        <v>ASC</v>
      </c>
      <c r="K636" s="13" t="str">
        <f>VLOOKUP(Table1[[#This Row],[LastName]]&amp;"."&amp;Table1[[#This Row],[FirstName]],Fencers!C:I,6,FALSE)</f>
        <v>AUS</v>
      </c>
      <c r="L636" s="6">
        <f>VLOOKUP(Table1[[#This Row],[LastName]]&amp;"."&amp;Table1[[#This Row],[FirstName]],Fencers!C:H,3,FALSE)</f>
        <v>49</v>
      </c>
      <c r="M636" s="5">
        <v>0</v>
      </c>
      <c r="N636" s="5">
        <f>IF(Table1[[#This Row],[Rank]]="Cancelled",1,IF(Table1[[#This Row],[Rank]]&gt;32,0,IF(M636=0,VLOOKUP(C636,'Ranking Values'!A:C,2,FALSE),VLOOKUP(C636,'Ranking Values'!A:C,3,FALSE))))</f>
        <v>2</v>
      </c>
    </row>
    <row r="637" spans="1:14" x14ac:dyDescent="0.35">
      <c r="A637" s="11" t="s">
        <v>80</v>
      </c>
      <c r="B637" s="11" t="s">
        <v>81</v>
      </c>
      <c r="C637" s="5">
        <v>10</v>
      </c>
      <c r="D637" s="7">
        <v>43163</v>
      </c>
      <c r="E637" s="20" t="s">
        <v>479</v>
      </c>
      <c r="F637" s="11" t="s">
        <v>461</v>
      </c>
      <c r="G637" s="11" t="s">
        <v>19</v>
      </c>
      <c r="H637" s="13">
        <f>VLOOKUP(Table1[[#This Row],[LastName]]&amp;"."&amp;Table1[[#This Row],[FirstName]],Fencers!C:I,2,FALSE)</f>
        <v>25764</v>
      </c>
      <c r="I637" s="5" t="str">
        <f>VLOOKUP(Table1[[#This Row],[LastName]]&amp;"."&amp;Table1[[#This Row],[FirstName]],Fencers!C:I,7,FALSE)</f>
        <v>Mens</v>
      </c>
      <c r="J637" s="13" t="str">
        <f>VLOOKUP(Table1[[#This Row],[LastName]]&amp;"."&amp;Table1[[#This Row],[FirstName]],Fencers!C:H,5,FALSE)</f>
        <v>ASC</v>
      </c>
      <c r="K637" s="13" t="str">
        <f>VLOOKUP(Table1[[#This Row],[LastName]]&amp;"."&amp;Table1[[#This Row],[FirstName]],Fencers!C:I,6,FALSE)</f>
        <v>AUS</v>
      </c>
      <c r="L637" s="6">
        <f>VLOOKUP(Table1[[#This Row],[LastName]]&amp;"."&amp;Table1[[#This Row],[FirstName]],Fencers!C:H,3,FALSE)</f>
        <v>47</v>
      </c>
      <c r="M637" s="5">
        <v>0</v>
      </c>
      <c r="N637" s="5">
        <f>IF(Table1[[#This Row],[Rank]]="Cancelled",1,IF(Table1[[#This Row],[Rank]]&gt;32,0,IF(M637=0,VLOOKUP(C637,'Ranking Values'!A:C,2,FALSE),VLOOKUP(C637,'Ranking Values'!A:C,3,FALSE))))</f>
        <v>2</v>
      </c>
    </row>
    <row r="638" spans="1:14" x14ac:dyDescent="0.35">
      <c r="A638" s="11" t="s">
        <v>95</v>
      </c>
      <c r="B638" s="11" t="s">
        <v>96</v>
      </c>
      <c r="C638" s="5">
        <v>11</v>
      </c>
      <c r="D638" s="7">
        <v>43163</v>
      </c>
      <c r="E638" s="20" t="s">
        <v>479</v>
      </c>
      <c r="F638" s="11" t="s">
        <v>461</v>
      </c>
      <c r="G638" s="11" t="s">
        <v>19</v>
      </c>
      <c r="H638" s="13">
        <f>VLOOKUP(Table1[[#This Row],[LastName]]&amp;"."&amp;Table1[[#This Row],[FirstName]],Fencers!C:I,2,FALSE)</f>
        <v>26410</v>
      </c>
      <c r="I638" s="5" t="str">
        <f>VLOOKUP(Table1[[#This Row],[LastName]]&amp;"."&amp;Table1[[#This Row],[FirstName]],Fencers!C:I,7,FALSE)</f>
        <v>Mens</v>
      </c>
      <c r="J638" s="13" t="str">
        <f>VLOOKUP(Table1[[#This Row],[LastName]]&amp;"."&amp;Table1[[#This Row],[FirstName]],Fencers!C:H,5,FALSE)</f>
        <v>ASC</v>
      </c>
      <c r="K638" s="13" t="str">
        <f>VLOOKUP(Table1[[#This Row],[LastName]]&amp;"."&amp;Table1[[#This Row],[FirstName]],Fencers!C:I,6,FALSE)</f>
        <v>AUS</v>
      </c>
      <c r="L638" s="6">
        <f>VLOOKUP(Table1[[#This Row],[LastName]]&amp;"."&amp;Table1[[#This Row],[FirstName]],Fencers!C:H,3,FALSE)</f>
        <v>45</v>
      </c>
      <c r="M638" s="5">
        <v>0</v>
      </c>
      <c r="N638" s="5">
        <f>IF(Table1[[#This Row],[Rank]]="Cancelled",1,IF(Table1[[#This Row],[Rank]]&gt;32,0,IF(M638=0,VLOOKUP(C638,'Ranking Values'!A:C,2,FALSE),VLOOKUP(C638,'Ranking Values'!A:C,3,FALSE))))</f>
        <v>2</v>
      </c>
    </row>
    <row r="639" spans="1:14" x14ac:dyDescent="0.35">
      <c r="A639" s="11" t="s">
        <v>215</v>
      </c>
      <c r="B639" s="11" t="s">
        <v>15</v>
      </c>
      <c r="C639" s="5">
        <v>12</v>
      </c>
      <c r="D639" s="7">
        <v>43163</v>
      </c>
      <c r="E639" s="20" t="s">
        <v>479</v>
      </c>
      <c r="F639" s="11" t="s">
        <v>461</v>
      </c>
      <c r="G639" s="11" t="s">
        <v>19</v>
      </c>
      <c r="H639" s="13">
        <f>VLOOKUP(Table1[[#This Row],[LastName]]&amp;"."&amp;Table1[[#This Row],[FirstName]],Fencers!C:I,2,FALSE)</f>
        <v>37348</v>
      </c>
      <c r="I639" s="5" t="str">
        <f>VLOOKUP(Table1[[#This Row],[LastName]]&amp;"."&amp;Table1[[#This Row],[FirstName]],Fencers!C:I,7,FALSE)</f>
        <v>Mens</v>
      </c>
      <c r="J639" s="13" t="str">
        <f>VLOOKUP(Table1[[#This Row],[LastName]]&amp;"."&amp;Table1[[#This Row],[FirstName]],Fencers!C:H,5,FALSE)</f>
        <v>ASC</v>
      </c>
      <c r="K639" s="13" t="str">
        <f>VLOOKUP(Table1[[#This Row],[LastName]]&amp;"."&amp;Table1[[#This Row],[FirstName]],Fencers!C:I,6,FALSE)</f>
        <v>AUS</v>
      </c>
      <c r="L639" s="6">
        <f>VLOOKUP(Table1[[#This Row],[LastName]]&amp;"."&amp;Table1[[#This Row],[FirstName]],Fencers!C:H,3,FALSE)</f>
        <v>15</v>
      </c>
      <c r="M639" s="5">
        <v>0</v>
      </c>
      <c r="N639" s="5">
        <f>IF(Table1[[#This Row],[Rank]]="Cancelled",1,IF(Table1[[#This Row],[Rank]]&gt;32,0,IF(M639=0,VLOOKUP(C639,'Ranking Values'!A:C,2,FALSE),VLOOKUP(C639,'Ranking Values'!A:C,3,FALSE))))</f>
        <v>2</v>
      </c>
    </row>
    <row r="640" spans="1:14" x14ac:dyDescent="0.35">
      <c r="A640" s="11" t="s">
        <v>469</v>
      </c>
      <c r="B640" s="11" t="s">
        <v>201</v>
      </c>
      <c r="C640" s="5">
        <v>13</v>
      </c>
      <c r="D640" s="7">
        <v>43163</v>
      </c>
      <c r="E640" s="20" t="s">
        <v>479</v>
      </c>
      <c r="F640" s="11" t="s">
        <v>461</v>
      </c>
      <c r="G640" s="11" t="s">
        <v>19</v>
      </c>
      <c r="H640" s="13">
        <f>VLOOKUP(Table1[[#This Row],[LastName]]&amp;"."&amp;Table1[[#This Row],[FirstName]],Fencers!C:I,2,FALSE)</f>
        <v>35384</v>
      </c>
      <c r="I640" s="5" t="str">
        <f>VLOOKUP(Table1[[#This Row],[LastName]]&amp;"."&amp;Table1[[#This Row],[FirstName]],Fencers!C:I,7,FALSE)</f>
        <v>Mens</v>
      </c>
      <c r="J640" s="13" t="str">
        <f>VLOOKUP(Table1[[#This Row],[LastName]]&amp;"."&amp;Table1[[#This Row],[FirstName]],Fencers!C:H,5,FALSE)</f>
        <v>ASC</v>
      </c>
      <c r="K640" s="13" t="str">
        <f>VLOOKUP(Table1[[#This Row],[LastName]]&amp;"."&amp;Table1[[#This Row],[FirstName]],Fencers!C:I,6,FALSE)</f>
        <v>AUS</v>
      </c>
      <c r="L640" s="6">
        <f>VLOOKUP(Table1[[#This Row],[LastName]]&amp;"."&amp;Table1[[#This Row],[FirstName]],Fencers!C:H,3,FALSE)</f>
        <v>21</v>
      </c>
      <c r="M640" s="5">
        <v>0</v>
      </c>
      <c r="N640" s="5">
        <f>IF(Table1[[#This Row],[Rank]]="Cancelled",1,IF(Table1[[#This Row],[Rank]]&gt;32,0,IF(M640=0,VLOOKUP(C640,'Ranking Values'!A:C,2,FALSE),VLOOKUP(C640,'Ranking Values'!A:C,3,FALSE))))</f>
        <v>2</v>
      </c>
    </row>
    <row r="641" spans="1:14" x14ac:dyDescent="0.35">
      <c r="A641" s="11" t="s">
        <v>77</v>
      </c>
      <c r="B641" s="11" t="s">
        <v>213</v>
      </c>
      <c r="C641" s="5">
        <v>1</v>
      </c>
      <c r="D641" s="7">
        <v>43163</v>
      </c>
      <c r="E641" s="20" t="s">
        <v>479</v>
      </c>
      <c r="F641" s="11" t="s">
        <v>461</v>
      </c>
      <c r="G641" s="11" t="s">
        <v>19</v>
      </c>
      <c r="H641" s="13">
        <f>VLOOKUP(Table1[[#This Row],[LastName]]&amp;"."&amp;Table1[[#This Row],[FirstName]],Fencers!C:I,2,FALSE)</f>
        <v>37326</v>
      </c>
      <c r="I641" s="5" t="str">
        <f>VLOOKUP(Table1[[#This Row],[LastName]]&amp;"."&amp;Table1[[#This Row],[FirstName]],Fencers!C:I,7,FALSE)</f>
        <v>Womens</v>
      </c>
      <c r="J641" s="13" t="str">
        <f>VLOOKUP(Table1[[#This Row],[LastName]]&amp;"."&amp;Table1[[#This Row],[FirstName]],Fencers!C:H,5,FALSE)</f>
        <v>ASC</v>
      </c>
      <c r="K641" s="13" t="str">
        <f>VLOOKUP(Table1[[#This Row],[LastName]]&amp;"."&amp;Table1[[#This Row],[FirstName]],Fencers!C:I,6,FALSE)</f>
        <v>AUS</v>
      </c>
      <c r="L641" s="6">
        <f>VLOOKUP(Table1[[#This Row],[LastName]]&amp;"."&amp;Table1[[#This Row],[FirstName]],Fencers!C:H,3,FALSE)</f>
        <v>15</v>
      </c>
      <c r="M641" s="5">
        <v>0</v>
      </c>
      <c r="N641" s="5">
        <f>IF(Table1[[#This Row],[Rank]]="Cancelled",1,IF(Table1[[#This Row],[Rank]]&gt;32,0,IF(M641=0,VLOOKUP(C641,'Ranking Values'!A:C,2,FALSE),VLOOKUP(C641,'Ranking Values'!A:C,3,FALSE))))</f>
        <v>10</v>
      </c>
    </row>
    <row r="642" spans="1:14" x14ac:dyDescent="0.35">
      <c r="A642" s="11" t="s">
        <v>100</v>
      </c>
      <c r="B642" s="11" t="s">
        <v>102</v>
      </c>
      <c r="C642" s="5">
        <v>2</v>
      </c>
      <c r="D642" s="7">
        <v>43163</v>
      </c>
      <c r="E642" s="20" t="s">
        <v>479</v>
      </c>
      <c r="F642" s="11" t="s">
        <v>461</v>
      </c>
      <c r="G642" s="11" t="s">
        <v>19</v>
      </c>
      <c r="H642" s="13">
        <f>VLOOKUP(Table1[[#This Row],[LastName]]&amp;"."&amp;Table1[[#This Row],[FirstName]],Fencers!C:I,2,FALSE)</f>
        <v>27640</v>
      </c>
      <c r="I642" s="5" t="str">
        <f>VLOOKUP(Table1[[#This Row],[LastName]]&amp;"."&amp;Table1[[#This Row],[FirstName]],Fencers!C:I,7,FALSE)</f>
        <v>Womens</v>
      </c>
      <c r="J642" s="13" t="str">
        <f>VLOOKUP(Table1[[#This Row],[LastName]]&amp;"."&amp;Table1[[#This Row],[FirstName]],Fencers!C:H,5,FALSE)</f>
        <v>CSFC</v>
      </c>
      <c r="K642" s="13" t="str">
        <f>VLOOKUP(Table1[[#This Row],[LastName]]&amp;"."&amp;Table1[[#This Row],[FirstName]],Fencers!C:I,6,FALSE)</f>
        <v>AUS</v>
      </c>
      <c r="L642" s="6">
        <f>VLOOKUP(Table1[[#This Row],[LastName]]&amp;"."&amp;Table1[[#This Row],[FirstName]],Fencers!C:H,3,FALSE)</f>
        <v>42</v>
      </c>
      <c r="M642" s="5">
        <v>0</v>
      </c>
      <c r="N642" s="5">
        <f>IF(Table1[[#This Row],[Rank]]="Cancelled",1,IF(Table1[[#This Row],[Rank]]&gt;32,0,IF(M642=0,VLOOKUP(C642,'Ranking Values'!A:C,2,FALSE),VLOOKUP(C642,'Ranking Values'!A:C,3,FALSE))))</f>
        <v>9</v>
      </c>
    </row>
    <row r="643" spans="1:14" x14ac:dyDescent="0.35">
      <c r="A643" s="11" t="s">
        <v>13</v>
      </c>
      <c r="B643" s="11" t="s">
        <v>15</v>
      </c>
      <c r="C643" s="5">
        <v>1</v>
      </c>
      <c r="D643" s="7">
        <v>43163</v>
      </c>
      <c r="E643" s="20" t="s">
        <v>479</v>
      </c>
      <c r="F643" s="11" t="s">
        <v>461</v>
      </c>
      <c r="G643" s="11" t="s">
        <v>20</v>
      </c>
      <c r="H643" s="13">
        <f>VLOOKUP(Table1[[#This Row],[LastName]]&amp;"."&amp;Table1[[#This Row],[FirstName]],Fencers!C:I,2,FALSE)</f>
        <v>37883</v>
      </c>
      <c r="I643" s="5" t="str">
        <f>VLOOKUP(Table1[[#This Row],[LastName]]&amp;"."&amp;Table1[[#This Row],[FirstName]],Fencers!C:I,7,FALSE)</f>
        <v>Mens</v>
      </c>
      <c r="J643" s="13" t="str">
        <f>VLOOKUP(Table1[[#This Row],[LastName]]&amp;"."&amp;Table1[[#This Row],[FirstName]],Fencers!C:H,5,FALSE)</f>
        <v>ASC</v>
      </c>
      <c r="K643" s="13" t="str">
        <f>VLOOKUP(Table1[[#This Row],[LastName]]&amp;"."&amp;Table1[[#This Row],[FirstName]],Fencers!C:I,6,FALSE)</f>
        <v>AUS</v>
      </c>
      <c r="L643" s="6">
        <f>VLOOKUP(Table1[[#This Row],[LastName]]&amp;"."&amp;Table1[[#This Row],[FirstName]],Fencers!C:H,3,FALSE)</f>
        <v>14</v>
      </c>
      <c r="M643" s="5">
        <v>0</v>
      </c>
      <c r="N643" s="5">
        <f>IF(Table1[[#This Row],[Rank]]="Cancelled",1,IF(Table1[[#This Row],[Rank]]&gt;32,0,IF(M643=0,VLOOKUP(C643,'Ranking Values'!A:C,2,FALSE),VLOOKUP(C643,'Ranking Values'!A:C,3,FALSE))))</f>
        <v>10</v>
      </c>
    </row>
    <row r="644" spans="1:14" x14ac:dyDescent="0.35">
      <c r="A644" s="11" t="s">
        <v>31</v>
      </c>
      <c r="B644" s="11" t="s">
        <v>32</v>
      </c>
      <c r="C644" s="5">
        <v>2</v>
      </c>
      <c r="D644" s="7">
        <v>43163</v>
      </c>
      <c r="E644" s="20" t="s">
        <v>479</v>
      </c>
      <c r="F644" s="11" t="s">
        <v>461</v>
      </c>
      <c r="G644" s="11" t="s">
        <v>20</v>
      </c>
      <c r="H644" s="13">
        <f>VLOOKUP(Table1[[#This Row],[LastName]]&amp;"."&amp;Table1[[#This Row],[FirstName]],Fencers!C:I,2,FALSE)</f>
        <v>37603</v>
      </c>
      <c r="I644" s="5" t="str">
        <f>VLOOKUP(Table1[[#This Row],[LastName]]&amp;"."&amp;Table1[[#This Row],[FirstName]],Fencers!C:I,7,FALSE)</f>
        <v>Mens</v>
      </c>
      <c r="J644" s="13" t="str">
        <f>VLOOKUP(Table1[[#This Row],[LastName]]&amp;"."&amp;Table1[[#This Row],[FirstName]],Fencers!C:H,5,FALSE)</f>
        <v>ASC</v>
      </c>
      <c r="K644" s="13" t="str">
        <f>VLOOKUP(Table1[[#This Row],[LastName]]&amp;"."&amp;Table1[[#This Row],[FirstName]],Fencers!C:I,6,FALSE)</f>
        <v>AUS</v>
      </c>
      <c r="L644" s="6">
        <f>VLOOKUP(Table1[[#This Row],[LastName]]&amp;"."&amp;Table1[[#This Row],[FirstName]],Fencers!C:H,3,FALSE)</f>
        <v>15</v>
      </c>
      <c r="M644" s="5">
        <v>0</v>
      </c>
      <c r="N644" s="5">
        <f>IF(Table1[[#This Row],[Rank]]="Cancelled",1,IF(Table1[[#This Row],[Rank]]&gt;32,0,IF(M644=0,VLOOKUP(C644,'Ranking Values'!A:C,2,FALSE),VLOOKUP(C644,'Ranking Values'!A:C,3,FALSE))))</f>
        <v>9</v>
      </c>
    </row>
    <row r="645" spans="1:14" x14ac:dyDescent="0.35">
      <c r="A645" s="11" t="s">
        <v>224</v>
      </c>
      <c r="B645" s="11" t="s">
        <v>225</v>
      </c>
      <c r="C645" s="5">
        <v>3</v>
      </c>
      <c r="D645" s="7">
        <v>43163</v>
      </c>
      <c r="E645" s="20" t="s">
        <v>479</v>
      </c>
      <c r="F645" s="11" t="s">
        <v>461</v>
      </c>
      <c r="G645" s="11" t="s">
        <v>20</v>
      </c>
      <c r="H645" s="13">
        <f>VLOOKUP(Table1[[#This Row],[LastName]]&amp;"."&amp;Table1[[#This Row],[FirstName]],Fencers!C:I,2,FALSE)</f>
        <v>37555</v>
      </c>
      <c r="I645" s="5" t="str">
        <f>VLOOKUP(Table1[[#This Row],[LastName]]&amp;"."&amp;Table1[[#This Row],[FirstName]],Fencers!C:I,7,FALSE)</f>
        <v>Mens</v>
      </c>
      <c r="J645" s="13" t="str">
        <f>VLOOKUP(Table1[[#This Row],[LastName]]&amp;"."&amp;Table1[[#This Row],[FirstName]],Fencers!C:H,5,FALSE)</f>
        <v>ASC</v>
      </c>
      <c r="K645" s="13" t="str">
        <f>VLOOKUP(Table1[[#This Row],[LastName]]&amp;"."&amp;Table1[[#This Row],[FirstName]],Fencers!C:I,6,FALSE)</f>
        <v>AUS</v>
      </c>
      <c r="L645" s="6">
        <f>VLOOKUP(Table1[[#This Row],[LastName]]&amp;"."&amp;Table1[[#This Row],[FirstName]],Fencers!C:H,3,FALSE)</f>
        <v>15</v>
      </c>
      <c r="M645" s="5">
        <v>0</v>
      </c>
      <c r="N645" s="5">
        <f>IF(Table1[[#This Row],[Rank]]="Cancelled",1,IF(Table1[[#This Row],[Rank]]&gt;32,0,IF(M645=0,VLOOKUP(C645,'Ranking Values'!A:C,2,FALSE),VLOOKUP(C645,'Ranking Values'!A:C,3,FALSE))))</f>
        <v>8</v>
      </c>
    </row>
    <row r="646" spans="1:14" x14ac:dyDescent="0.35">
      <c r="A646" s="11" t="s">
        <v>237</v>
      </c>
      <c r="B646" s="11" t="s">
        <v>238</v>
      </c>
      <c r="C646" s="5">
        <v>3</v>
      </c>
      <c r="D646" s="7">
        <v>43163</v>
      </c>
      <c r="E646" s="20" t="s">
        <v>479</v>
      </c>
      <c r="F646" s="11" t="s">
        <v>461</v>
      </c>
      <c r="G646" s="11" t="s">
        <v>20</v>
      </c>
      <c r="H646" s="13">
        <f>VLOOKUP(Table1[[#This Row],[LastName]]&amp;"."&amp;Table1[[#This Row],[FirstName]],Fencers!C:I,2,FALSE)</f>
        <v>37853</v>
      </c>
      <c r="I646" s="5" t="str">
        <f>VLOOKUP(Table1[[#This Row],[LastName]]&amp;"."&amp;Table1[[#This Row],[FirstName]],Fencers!C:I,7,FALSE)</f>
        <v>Mens</v>
      </c>
      <c r="J646" s="13" t="str">
        <f>VLOOKUP(Table1[[#This Row],[LastName]]&amp;"."&amp;Table1[[#This Row],[FirstName]],Fencers!C:H,5,FALSE)</f>
        <v>ASC</v>
      </c>
      <c r="K646" s="13" t="str">
        <f>VLOOKUP(Table1[[#This Row],[LastName]]&amp;"."&amp;Table1[[#This Row],[FirstName]],Fencers!C:I,6,FALSE)</f>
        <v>AUS</v>
      </c>
      <c r="L646" s="6">
        <f>VLOOKUP(Table1[[#This Row],[LastName]]&amp;"."&amp;Table1[[#This Row],[FirstName]],Fencers!C:H,3,FALSE)</f>
        <v>14</v>
      </c>
      <c r="M646" s="5">
        <v>0</v>
      </c>
      <c r="N646" s="5">
        <f>IF(Table1[[#This Row],[Rank]]="Cancelled",1,IF(Table1[[#This Row],[Rank]]&gt;32,0,IF(M646=0,VLOOKUP(C646,'Ranking Values'!A:C,2,FALSE),VLOOKUP(C646,'Ranking Values'!A:C,3,FALSE))))</f>
        <v>8</v>
      </c>
    </row>
    <row r="647" spans="1:14" x14ac:dyDescent="0.35">
      <c r="A647" s="11" t="s">
        <v>35</v>
      </c>
      <c r="B647" t="s">
        <v>120</v>
      </c>
      <c r="C647" s="5">
        <v>5</v>
      </c>
      <c r="D647" s="7">
        <v>43163</v>
      </c>
      <c r="E647" s="20" t="s">
        <v>479</v>
      </c>
      <c r="F647" s="11" t="s">
        <v>461</v>
      </c>
      <c r="G647" s="11" t="s">
        <v>20</v>
      </c>
      <c r="H647" s="13">
        <f>VLOOKUP(Table1[[#This Row],[LastName]]&amp;"."&amp;Table1[[#This Row],[FirstName]],Fencers!C:I,2,FALSE)</f>
        <v>29514</v>
      </c>
      <c r="I647" s="5" t="str">
        <f>VLOOKUP(Table1[[#This Row],[LastName]]&amp;"."&amp;Table1[[#This Row],[FirstName]],Fencers!C:I,7,FALSE)</f>
        <v>Mens</v>
      </c>
      <c r="J647" s="13" t="str">
        <f>VLOOKUP(Table1[[#This Row],[LastName]]&amp;"."&amp;Table1[[#This Row],[FirstName]],Fencers!C:H,5,FALSE)</f>
        <v>CSFC</v>
      </c>
      <c r="K647" s="13" t="str">
        <f>VLOOKUP(Table1[[#This Row],[LastName]]&amp;"."&amp;Table1[[#This Row],[FirstName]],Fencers!C:I,6,FALSE)</f>
        <v>AUS</v>
      </c>
      <c r="L647" s="6">
        <f>VLOOKUP(Table1[[#This Row],[LastName]]&amp;"."&amp;Table1[[#This Row],[FirstName]],Fencers!C:H,3,FALSE)</f>
        <v>37</v>
      </c>
      <c r="M647" s="5">
        <v>0</v>
      </c>
      <c r="N647" s="5">
        <f>IF(Table1[[#This Row],[Rank]]="Cancelled",1,IF(Table1[[#This Row],[Rank]]&gt;32,0,IF(M647=0,VLOOKUP(C647,'Ranking Values'!A:C,2,FALSE),VLOOKUP(C647,'Ranking Values'!A:C,3,FALSE))))</f>
        <v>6</v>
      </c>
    </row>
    <row r="648" spans="1:14" x14ac:dyDescent="0.35">
      <c r="A648" s="11" t="s">
        <v>398</v>
      </c>
      <c r="B648" s="11" t="s">
        <v>399</v>
      </c>
      <c r="C648" s="5">
        <v>1</v>
      </c>
      <c r="D648" s="7">
        <v>43163</v>
      </c>
      <c r="E648" s="20" t="s">
        <v>479</v>
      </c>
      <c r="F648" s="11" t="s">
        <v>461</v>
      </c>
      <c r="G648" s="11" t="s">
        <v>20</v>
      </c>
      <c r="H648" s="13">
        <f>VLOOKUP(Table1[[#This Row],[LastName]]&amp;"."&amp;Table1[[#This Row],[FirstName]],Fencers!C:I,2,FALSE)</f>
        <v>35941</v>
      </c>
      <c r="I648" s="5" t="str">
        <f>VLOOKUP(Table1[[#This Row],[LastName]]&amp;"."&amp;Table1[[#This Row],[FirstName]],Fencers!C:I,7,FALSE)</f>
        <v>Womens</v>
      </c>
      <c r="J648" s="13" t="str">
        <f>VLOOKUP(Table1[[#This Row],[LastName]]&amp;"."&amp;Table1[[#This Row],[FirstName]],Fencers!C:H,5,FALSE)</f>
        <v>CSFC</v>
      </c>
      <c r="K648" s="13" t="str">
        <f>VLOOKUP(Table1[[#This Row],[LastName]]&amp;"."&amp;Table1[[#This Row],[FirstName]],Fencers!C:I,6,FALSE)</f>
        <v>AUS</v>
      </c>
      <c r="L648" s="6">
        <f>VLOOKUP(Table1[[#This Row],[LastName]]&amp;"."&amp;Table1[[#This Row],[FirstName]],Fencers!C:H,3,FALSE)</f>
        <v>19</v>
      </c>
      <c r="M648" s="5">
        <v>0</v>
      </c>
      <c r="N648" s="5">
        <f>IF(Table1[[#This Row],[Rank]]="Cancelled",1,IF(Table1[[#This Row],[Rank]]&gt;32,0,IF(M648=0,VLOOKUP(C648,'Ranking Values'!A:C,2,FALSE),VLOOKUP(C648,'Ranking Values'!A:C,3,FALSE))))</f>
        <v>10</v>
      </c>
    </row>
    <row r="649" spans="1:14" x14ac:dyDescent="0.35">
      <c r="A649" s="11" t="s">
        <v>77</v>
      </c>
      <c r="B649" s="11" t="s">
        <v>213</v>
      </c>
      <c r="C649" s="5">
        <v>2</v>
      </c>
      <c r="D649" s="7">
        <v>43163</v>
      </c>
      <c r="E649" s="20" t="s">
        <v>479</v>
      </c>
      <c r="F649" s="11" t="s">
        <v>461</v>
      </c>
      <c r="G649" s="11" t="s">
        <v>20</v>
      </c>
      <c r="H649" s="13">
        <f>VLOOKUP(Table1[[#This Row],[LastName]]&amp;"."&amp;Table1[[#This Row],[FirstName]],Fencers!C:I,2,FALSE)</f>
        <v>37326</v>
      </c>
      <c r="I649" s="5" t="str">
        <f>VLOOKUP(Table1[[#This Row],[LastName]]&amp;"."&amp;Table1[[#This Row],[FirstName]],Fencers!C:I,7,FALSE)</f>
        <v>Womens</v>
      </c>
      <c r="J649" s="13" t="str">
        <f>VLOOKUP(Table1[[#This Row],[LastName]]&amp;"."&amp;Table1[[#This Row],[FirstName]],Fencers!C:H,5,FALSE)</f>
        <v>ASC</v>
      </c>
      <c r="K649" s="13" t="str">
        <f>VLOOKUP(Table1[[#This Row],[LastName]]&amp;"."&amp;Table1[[#This Row],[FirstName]],Fencers!C:I,6,FALSE)</f>
        <v>AUS</v>
      </c>
      <c r="L649" s="6">
        <f>VLOOKUP(Table1[[#This Row],[LastName]]&amp;"."&amp;Table1[[#This Row],[FirstName]],Fencers!C:H,3,FALSE)</f>
        <v>15</v>
      </c>
      <c r="M649" s="5">
        <v>0</v>
      </c>
      <c r="N649" s="5">
        <f>IF(Table1[[#This Row],[Rank]]="Cancelled",1,IF(Table1[[#This Row],[Rank]]&gt;32,0,IF(M649=0,VLOOKUP(C649,'Ranking Values'!A:C,2,FALSE),VLOOKUP(C649,'Ranking Values'!A:C,3,FALSE))))</f>
        <v>9</v>
      </c>
    </row>
    <row r="650" spans="1:14" x14ac:dyDescent="0.35">
      <c r="A650" s="11" t="s">
        <v>100</v>
      </c>
      <c r="B650" s="11" t="s">
        <v>192</v>
      </c>
      <c r="C650" s="5">
        <v>1</v>
      </c>
      <c r="D650" s="7">
        <v>43163</v>
      </c>
      <c r="E650" s="20" t="s">
        <v>479</v>
      </c>
      <c r="F650" s="11" t="s">
        <v>461</v>
      </c>
      <c r="G650" s="11" t="s">
        <v>314</v>
      </c>
      <c r="H650" s="13">
        <f>VLOOKUP(Table1[[#This Row],[LastName]]&amp;"."&amp;Table1[[#This Row],[FirstName]],Fencers!C:I,2,FALSE)</f>
        <v>36770</v>
      </c>
      <c r="I650" s="5" t="str">
        <f>VLOOKUP(Table1[[#This Row],[LastName]]&amp;"."&amp;Table1[[#This Row],[FirstName]],Fencers!C:I,7,FALSE)</f>
        <v>Mens</v>
      </c>
      <c r="J650" s="13" t="str">
        <f>VLOOKUP(Table1[[#This Row],[LastName]]&amp;"."&amp;Table1[[#This Row],[FirstName]],Fencers!C:H,5,FALSE)</f>
        <v>CSFC</v>
      </c>
      <c r="K650" s="13" t="str">
        <f>VLOOKUP(Table1[[#This Row],[LastName]]&amp;"."&amp;Table1[[#This Row],[FirstName]],Fencers!C:I,6,FALSE)</f>
        <v>AUS</v>
      </c>
      <c r="L650" s="6">
        <f>VLOOKUP(Table1[[#This Row],[LastName]]&amp;"."&amp;Table1[[#This Row],[FirstName]],Fencers!C:H,3,FALSE)</f>
        <v>17</v>
      </c>
      <c r="M650" s="5">
        <v>0</v>
      </c>
      <c r="N650" s="5">
        <f>IF(Table1[[#This Row],[Rank]]="Cancelled",1,IF(Table1[[#This Row],[Rank]]&gt;32,0,IF(M650=0,VLOOKUP(C650,'Ranking Values'!A:C,2,FALSE),VLOOKUP(C650,'Ranking Values'!A:C,3,FALSE))))</f>
        <v>10</v>
      </c>
    </row>
    <row r="651" spans="1:14" x14ac:dyDescent="0.35">
      <c r="A651" s="11" t="s">
        <v>226</v>
      </c>
      <c r="B651" s="11" t="s">
        <v>227</v>
      </c>
      <c r="C651" s="5">
        <v>2</v>
      </c>
      <c r="D651" s="7">
        <v>43163</v>
      </c>
      <c r="E651" s="20" t="s">
        <v>479</v>
      </c>
      <c r="F651" s="11" t="s">
        <v>461</v>
      </c>
      <c r="G651" s="11" t="s">
        <v>314</v>
      </c>
      <c r="H651" s="13">
        <f>VLOOKUP(Table1[[#This Row],[LastName]]&amp;"."&amp;Table1[[#This Row],[FirstName]],Fencers!C:I,2,FALSE)</f>
        <v>37556</v>
      </c>
      <c r="I651" s="5" t="str">
        <f>VLOOKUP(Table1[[#This Row],[LastName]]&amp;"."&amp;Table1[[#This Row],[FirstName]],Fencers!C:I,7,FALSE)</f>
        <v>Mens</v>
      </c>
      <c r="J651" s="13" t="str">
        <f>VLOOKUP(Table1[[#This Row],[LastName]]&amp;"."&amp;Table1[[#This Row],[FirstName]],Fencers!C:H,5,FALSE)</f>
        <v>ASC</v>
      </c>
      <c r="K651" s="13" t="str">
        <f>VLOOKUP(Table1[[#This Row],[LastName]]&amp;"."&amp;Table1[[#This Row],[FirstName]],Fencers!C:I,6,FALSE)</f>
        <v>AUS</v>
      </c>
      <c r="L651" s="6">
        <f>VLOOKUP(Table1[[#This Row],[LastName]]&amp;"."&amp;Table1[[#This Row],[FirstName]],Fencers!C:H,3,FALSE)</f>
        <v>15</v>
      </c>
      <c r="M651" s="5">
        <v>0</v>
      </c>
      <c r="N651" s="5">
        <f>IF(Table1[[#This Row],[Rank]]="Cancelled",1,IF(Table1[[#This Row],[Rank]]&gt;32,0,IF(M651=0,VLOOKUP(C651,'Ranking Values'!A:C,2,FALSE),VLOOKUP(C651,'Ranking Values'!A:C,3,FALSE))))</f>
        <v>9</v>
      </c>
    </row>
    <row r="652" spans="1:14" x14ac:dyDescent="0.35">
      <c r="A652" s="11" t="s">
        <v>178</v>
      </c>
      <c r="B652" s="11" t="s">
        <v>144</v>
      </c>
      <c r="C652" s="5">
        <v>3</v>
      </c>
      <c r="D652" s="7">
        <v>43163</v>
      </c>
      <c r="E652" s="20" t="s">
        <v>479</v>
      </c>
      <c r="F652" s="11" t="s">
        <v>461</v>
      </c>
      <c r="G652" s="11" t="s">
        <v>314</v>
      </c>
      <c r="H652" s="13">
        <f>VLOOKUP(Table1[[#This Row],[LastName]]&amp;"."&amp;Table1[[#This Row],[FirstName]],Fencers!C:I,2,FALSE)</f>
        <v>36344</v>
      </c>
      <c r="I652" s="5" t="str">
        <f>VLOOKUP(Table1[[#This Row],[LastName]]&amp;"."&amp;Table1[[#This Row],[FirstName]],Fencers!C:I,7,FALSE)</f>
        <v>Mens</v>
      </c>
      <c r="J652" s="13" t="str">
        <f>VLOOKUP(Table1[[#This Row],[LastName]]&amp;"."&amp;Table1[[#This Row],[FirstName]],Fencers!C:H,5,FALSE)</f>
        <v>ASC</v>
      </c>
      <c r="K652" s="13" t="str">
        <f>VLOOKUP(Table1[[#This Row],[LastName]]&amp;"."&amp;Table1[[#This Row],[FirstName]],Fencers!C:I,6,FALSE)</f>
        <v>AUS</v>
      </c>
      <c r="L652" s="6">
        <f>VLOOKUP(Table1[[#This Row],[LastName]]&amp;"."&amp;Table1[[#This Row],[FirstName]],Fencers!C:H,3,FALSE)</f>
        <v>18</v>
      </c>
      <c r="M652" s="5">
        <v>0</v>
      </c>
      <c r="N652" s="5">
        <f>IF(Table1[[#This Row],[Rank]]="Cancelled",1,IF(Table1[[#This Row],[Rank]]&gt;32,0,IF(M652=0,VLOOKUP(C652,'Ranking Values'!A:C,2,FALSE),VLOOKUP(C652,'Ranking Values'!A:C,3,FALSE))))</f>
        <v>8</v>
      </c>
    </row>
    <row r="653" spans="1:14" x14ac:dyDescent="0.35">
      <c r="A653" s="11" t="s">
        <v>237</v>
      </c>
      <c r="B653" s="11" t="s">
        <v>238</v>
      </c>
      <c r="C653" s="5">
        <v>3</v>
      </c>
      <c r="D653" s="7">
        <v>43163</v>
      </c>
      <c r="E653" s="20" t="s">
        <v>479</v>
      </c>
      <c r="F653" s="11" t="s">
        <v>461</v>
      </c>
      <c r="G653" s="11" t="s">
        <v>314</v>
      </c>
      <c r="H653" s="13">
        <f>VLOOKUP(Table1[[#This Row],[LastName]]&amp;"."&amp;Table1[[#This Row],[FirstName]],Fencers!C:I,2,FALSE)</f>
        <v>37853</v>
      </c>
      <c r="I653" s="5" t="str">
        <f>VLOOKUP(Table1[[#This Row],[LastName]]&amp;"."&amp;Table1[[#This Row],[FirstName]],Fencers!C:I,7,FALSE)</f>
        <v>Mens</v>
      </c>
      <c r="J653" s="13" t="str">
        <f>VLOOKUP(Table1[[#This Row],[LastName]]&amp;"."&amp;Table1[[#This Row],[FirstName]],Fencers!C:H,5,FALSE)</f>
        <v>ASC</v>
      </c>
      <c r="K653" s="13" t="str">
        <f>VLOOKUP(Table1[[#This Row],[LastName]]&amp;"."&amp;Table1[[#This Row],[FirstName]],Fencers!C:I,6,FALSE)</f>
        <v>AUS</v>
      </c>
      <c r="L653" s="6">
        <f>VLOOKUP(Table1[[#This Row],[LastName]]&amp;"."&amp;Table1[[#This Row],[FirstName]],Fencers!C:H,3,FALSE)</f>
        <v>14</v>
      </c>
      <c r="M653" s="5">
        <v>0</v>
      </c>
      <c r="N653" s="5">
        <f>IF(Table1[[#This Row],[Rank]]="Cancelled",1,IF(Table1[[#This Row],[Rank]]&gt;32,0,IF(M653=0,VLOOKUP(C653,'Ranking Values'!A:C,2,FALSE),VLOOKUP(C653,'Ranking Values'!A:C,3,FALSE))))</f>
        <v>8</v>
      </c>
    </row>
    <row r="654" spans="1:14" x14ac:dyDescent="0.35">
      <c r="A654" s="11" t="s">
        <v>59</v>
      </c>
      <c r="B654" s="11" t="s">
        <v>39</v>
      </c>
      <c r="C654" s="5">
        <v>5</v>
      </c>
      <c r="D654" s="7">
        <v>43163</v>
      </c>
      <c r="E654" s="20" t="s">
        <v>479</v>
      </c>
      <c r="F654" s="11" t="s">
        <v>461</v>
      </c>
      <c r="G654" s="11" t="s">
        <v>314</v>
      </c>
      <c r="H654" s="13">
        <f>VLOOKUP(Table1[[#This Row],[LastName]]&amp;"."&amp;Table1[[#This Row],[FirstName]],Fencers!C:I,2,FALSE)</f>
        <v>22033</v>
      </c>
      <c r="I654" s="5" t="str">
        <f>VLOOKUP(Table1[[#This Row],[LastName]]&amp;"."&amp;Table1[[#This Row],[FirstName]],Fencers!C:I,7,FALSE)</f>
        <v>Mens</v>
      </c>
      <c r="J654" s="13" t="str">
        <f>VLOOKUP(Table1[[#This Row],[LastName]]&amp;"."&amp;Table1[[#This Row],[FirstName]],Fencers!C:H,5,FALSE)</f>
        <v>AUFC</v>
      </c>
      <c r="K654" s="13" t="str">
        <f>VLOOKUP(Table1[[#This Row],[LastName]]&amp;"."&amp;Table1[[#This Row],[FirstName]],Fencers!C:I,6,FALSE)</f>
        <v>AUS</v>
      </c>
      <c r="L654" s="6">
        <f>VLOOKUP(Table1[[#This Row],[LastName]]&amp;"."&amp;Table1[[#This Row],[FirstName]],Fencers!C:H,3,FALSE)</f>
        <v>57</v>
      </c>
      <c r="M654" s="5">
        <v>0</v>
      </c>
      <c r="N654" s="5">
        <f>IF(Table1[[#This Row],[Rank]]="Cancelled",1,IF(Table1[[#This Row],[Rank]]&gt;32,0,IF(M654=0,VLOOKUP(C654,'Ranking Values'!A:C,2,FALSE),VLOOKUP(C654,'Ranking Values'!A:C,3,FALSE))))</f>
        <v>6</v>
      </c>
    </row>
    <row r="655" spans="1:14" x14ac:dyDescent="0.35">
      <c r="A655" s="11" t="s">
        <v>33</v>
      </c>
      <c r="B655" s="11" t="s">
        <v>34</v>
      </c>
      <c r="C655" s="5">
        <v>6</v>
      </c>
      <c r="D655" s="7">
        <v>43163</v>
      </c>
      <c r="E655" s="20" t="s">
        <v>479</v>
      </c>
      <c r="F655" s="11" t="s">
        <v>461</v>
      </c>
      <c r="G655" s="11" t="s">
        <v>314</v>
      </c>
      <c r="H655" s="13">
        <f>VLOOKUP(Table1[[#This Row],[LastName]]&amp;"."&amp;Table1[[#This Row],[FirstName]],Fencers!C:I,2,FALSE)</f>
        <v>35971</v>
      </c>
      <c r="I655" s="5" t="str">
        <f>VLOOKUP(Table1[[#This Row],[LastName]]&amp;"."&amp;Table1[[#This Row],[FirstName]],Fencers!C:I,7,FALSE)</f>
        <v>Mens</v>
      </c>
      <c r="J655" s="13" t="str">
        <f>VLOOKUP(Table1[[#This Row],[LastName]]&amp;"."&amp;Table1[[#This Row],[FirstName]],Fencers!C:H,5,FALSE)</f>
        <v>ASC</v>
      </c>
      <c r="K655" s="13" t="str">
        <f>VLOOKUP(Table1[[#This Row],[LastName]]&amp;"."&amp;Table1[[#This Row],[FirstName]],Fencers!C:I,6,FALSE)</f>
        <v>AUS</v>
      </c>
      <c r="L655" s="6">
        <f>VLOOKUP(Table1[[#This Row],[LastName]]&amp;"."&amp;Table1[[#This Row],[FirstName]],Fencers!C:H,3,FALSE)</f>
        <v>19</v>
      </c>
      <c r="M655" s="5">
        <v>0</v>
      </c>
      <c r="N655" s="5">
        <f>IF(Table1[[#This Row],[Rank]]="Cancelled",1,IF(Table1[[#This Row],[Rank]]&gt;32,0,IF(M655=0,VLOOKUP(C655,'Ranking Values'!A:C,2,FALSE),VLOOKUP(C655,'Ranking Values'!A:C,3,FALSE))))</f>
        <v>5</v>
      </c>
    </row>
    <row r="656" spans="1:14" x14ac:dyDescent="0.35">
      <c r="A656" s="11" t="s">
        <v>100</v>
      </c>
      <c r="B656" s="11" t="s">
        <v>101</v>
      </c>
      <c r="C656" s="5">
        <v>1</v>
      </c>
      <c r="D656" s="7">
        <v>43163</v>
      </c>
      <c r="E656" s="20" t="s">
        <v>479</v>
      </c>
      <c r="F656" s="11" t="s">
        <v>318</v>
      </c>
      <c r="G656" s="11" t="s">
        <v>19</v>
      </c>
      <c r="H656" s="13">
        <f>VLOOKUP(Table1[[#This Row],[LastName]]&amp;"."&amp;Table1[[#This Row],[FirstName]],Fencers!C:I,2,FALSE)</f>
        <v>26818</v>
      </c>
      <c r="I656" s="5" t="str">
        <f>VLOOKUP(Table1[[#This Row],[LastName]]&amp;"."&amp;Table1[[#This Row],[FirstName]],Fencers!C:I,7,FALSE)</f>
        <v>Mens</v>
      </c>
      <c r="J656" s="13" t="str">
        <f>VLOOKUP(Table1[[#This Row],[LastName]]&amp;"."&amp;Table1[[#This Row],[FirstName]],Fencers!C:H,5,FALSE)</f>
        <v>CSFC</v>
      </c>
      <c r="K656" s="13" t="str">
        <f>VLOOKUP(Table1[[#This Row],[LastName]]&amp;"."&amp;Table1[[#This Row],[FirstName]],Fencers!C:I,6,FALSE)</f>
        <v>AUS</v>
      </c>
      <c r="L656" s="6">
        <f>VLOOKUP(Table1[[#This Row],[LastName]]&amp;"."&amp;Table1[[#This Row],[FirstName]],Fencers!C:H,3,FALSE)</f>
        <v>44</v>
      </c>
      <c r="M656" s="5">
        <v>0</v>
      </c>
      <c r="N656" s="5">
        <f>IF(Table1[[#This Row],[Rank]]="Cancelled",1,IF(Table1[[#This Row],[Rank]]&gt;32,0,IF(M656=0,VLOOKUP(C656,'Ranking Values'!A:C,2,FALSE),VLOOKUP(C656,'Ranking Values'!A:C,3,FALSE))))</f>
        <v>10</v>
      </c>
    </row>
    <row r="657" spans="1:14" x14ac:dyDescent="0.35">
      <c r="A657" s="11" t="s">
        <v>107</v>
      </c>
      <c r="B657" s="11" t="s">
        <v>108</v>
      </c>
      <c r="C657" s="5">
        <v>2</v>
      </c>
      <c r="D657" s="7">
        <v>43163</v>
      </c>
      <c r="E657" s="20" t="s">
        <v>479</v>
      </c>
      <c r="F657" s="11" t="s">
        <v>318</v>
      </c>
      <c r="G657" s="11" t="s">
        <v>19</v>
      </c>
      <c r="H657" s="13">
        <f>VLOOKUP(Table1[[#This Row],[LastName]]&amp;"."&amp;Table1[[#This Row],[FirstName]],Fencers!C:I,2,FALSE)</f>
        <v>28067</v>
      </c>
      <c r="I657" s="5" t="str">
        <f>VLOOKUP(Table1[[#This Row],[LastName]]&amp;"."&amp;Table1[[#This Row],[FirstName]],Fencers!C:I,7,FALSE)</f>
        <v>Mens</v>
      </c>
      <c r="J657" s="13" t="str">
        <f>VLOOKUP(Table1[[#This Row],[LastName]]&amp;"."&amp;Table1[[#This Row],[FirstName]],Fencers!C:H,5,FALSE)</f>
        <v>AHFC</v>
      </c>
      <c r="K657" s="13" t="str">
        <f>VLOOKUP(Table1[[#This Row],[LastName]]&amp;"."&amp;Table1[[#This Row],[FirstName]],Fencers!C:I,6,FALSE)</f>
        <v>AUS</v>
      </c>
      <c r="L657" s="6">
        <f>VLOOKUP(Table1[[#This Row],[LastName]]&amp;"."&amp;Table1[[#This Row],[FirstName]],Fencers!C:H,3,FALSE)</f>
        <v>41</v>
      </c>
      <c r="M657" s="5">
        <v>0</v>
      </c>
      <c r="N657" s="5">
        <f>IF(Table1[[#This Row],[Rank]]="Cancelled",1,IF(Table1[[#This Row],[Rank]]&gt;32,0,IF(M657=0,VLOOKUP(C657,'Ranking Values'!A:C,2,FALSE),VLOOKUP(C657,'Ranking Values'!A:C,3,FALSE))))</f>
        <v>9</v>
      </c>
    </row>
    <row r="658" spans="1:14" x14ac:dyDescent="0.35">
      <c r="A658" s="11" t="s">
        <v>77</v>
      </c>
      <c r="B658" s="11" t="s">
        <v>78</v>
      </c>
      <c r="C658" s="5">
        <v>3</v>
      </c>
      <c r="D658" s="7">
        <v>43163</v>
      </c>
      <c r="E658" s="20" t="s">
        <v>479</v>
      </c>
      <c r="F658" s="11" t="s">
        <v>318</v>
      </c>
      <c r="G658" s="11" t="s">
        <v>19</v>
      </c>
      <c r="H658" s="13">
        <f>VLOOKUP(Table1[[#This Row],[LastName]]&amp;"."&amp;Table1[[#This Row],[FirstName]],Fencers!C:I,2,FALSE)</f>
        <v>25155</v>
      </c>
      <c r="I658" s="5" t="str">
        <f>VLOOKUP(Table1[[#This Row],[LastName]]&amp;"."&amp;Table1[[#This Row],[FirstName]],Fencers!C:I,7,FALSE)</f>
        <v>Mens</v>
      </c>
      <c r="J658" s="13" t="str">
        <f>VLOOKUP(Table1[[#This Row],[LastName]]&amp;"."&amp;Table1[[#This Row],[FirstName]],Fencers!C:H,5,FALSE)</f>
        <v>ASC</v>
      </c>
      <c r="K658" s="13" t="str">
        <f>VLOOKUP(Table1[[#This Row],[LastName]]&amp;"."&amp;Table1[[#This Row],[FirstName]],Fencers!C:I,6,FALSE)</f>
        <v>AUS</v>
      </c>
      <c r="L658" s="6">
        <f>VLOOKUP(Table1[[#This Row],[LastName]]&amp;"."&amp;Table1[[#This Row],[FirstName]],Fencers!C:H,3,FALSE)</f>
        <v>49</v>
      </c>
      <c r="M658" s="5">
        <v>0</v>
      </c>
      <c r="N658" s="5">
        <f>IF(Table1[[#This Row],[Rank]]="Cancelled",1,IF(Table1[[#This Row],[Rank]]&gt;32,0,IF(M658=0,VLOOKUP(C658,'Ranking Values'!A:C,2,FALSE),VLOOKUP(C658,'Ranking Values'!A:C,3,FALSE))))</f>
        <v>8</v>
      </c>
    </row>
    <row r="659" spans="1:14" x14ac:dyDescent="0.35">
      <c r="A659" s="11" t="s">
        <v>95</v>
      </c>
      <c r="B659" s="11" t="s">
        <v>96</v>
      </c>
      <c r="C659" s="5">
        <v>3</v>
      </c>
      <c r="D659" s="7">
        <v>43163</v>
      </c>
      <c r="E659" s="20" t="s">
        <v>479</v>
      </c>
      <c r="F659" s="11" t="s">
        <v>318</v>
      </c>
      <c r="G659" s="11" t="s">
        <v>19</v>
      </c>
      <c r="H659" s="13">
        <f>VLOOKUP(Table1[[#This Row],[LastName]]&amp;"."&amp;Table1[[#This Row],[FirstName]],Fencers!C:I,2,FALSE)</f>
        <v>26410</v>
      </c>
      <c r="I659" s="5" t="str">
        <f>VLOOKUP(Table1[[#This Row],[LastName]]&amp;"."&amp;Table1[[#This Row],[FirstName]],Fencers!C:I,7,FALSE)</f>
        <v>Mens</v>
      </c>
      <c r="J659" s="13" t="str">
        <f>VLOOKUP(Table1[[#This Row],[LastName]]&amp;"."&amp;Table1[[#This Row],[FirstName]],Fencers!C:H,5,FALSE)</f>
        <v>ASC</v>
      </c>
      <c r="K659" s="13" t="str">
        <f>VLOOKUP(Table1[[#This Row],[LastName]]&amp;"."&amp;Table1[[#This Row],[FirstName]],Fencers!C:I,6,FALSE)</f>
        <v>AUS</v>
      </c>
      <c r="L659" s="6">
        <f>VLOOKUP(Table1[[#This Row],[LastName]]&amp;"."&amp;Table1[[#This Row],[FirstName]],Fencers!C:H,3,FALSE)</f>
        <v>45</v>
      </c>
      <c r="M659" s="5">
        <v>0</v>
      </c>
      <c r="N659" s="5">
        <f>IF(Table1[[#This Row],[Rank]]="Cancelled",1,IF(Table1[[#This Row],[Rank]]&gt;32,0,IF(M659=0,VLOOKUP(C659,'Ranking Values'!A:C,2,FALSE),VLOOKUP(C659,'Ranking Values'!A:C,3,FALSE))))</f>
        <v>8</v>
      </c>
    </row>
    <row r="660" spans="1:14" x14ac:dyDescent="0.35">
      <c r="A660" s="11" t="s">
        <v>80</v>
      </c>
      <c r="B660" s="11" t="s">
        <v>81</v>
      </c>
      <c r="C660" s="5">
        <v>5</v>
      </c>
      <c r="D660" s="7">
        <v>43163</v>
      </c>
      <c r="E660" s="20" t="s">
        <v>479</v>
      </c>
      <c r="F660" s="11" t="s">
        <v>318</v>
      </c>
      <c r="G660" s="11" t="s">
        <v>19</v>
      </c>
      <c r="H660" s="13">
        <f>VLOOKUP(Table1[[#This Row],[LastName]]&amp;"."&amp;Table1[[#This Row],[FirstName]],Fencers!C:I,2,FALSE)</f>
        <v>25764</v>
      </c>
      <c r="I660" s="5" t="str">
        <f>VLOOKUP(Table1[[#This Row],[LastName]]&amp;"."&amp;Table1[[#This Row],[FirstName]],Fencers!C:I,7,FALSE)</f>
        <v>Mens</v>
      </c>
      <c r="J660" s="13" t="str">
        <f>VLOOKUP(Table1[[#This Row],[LastName]]&amp;"."&amp;Table1[[#This Row],[FirstName]],Fencers!C:H,5,FALSE)</f>
        <v>ASC</v>
      </c>
      <c r="K660" s="13" t="str">
        <f>VLOOKUP(Table1[[#This Row],[LastName]]&amp;"."&amp;Table1[[#This Row],[FirstName]],Fencers!C:I,6,FALSE)</f>
        <v>AUS</v>
      </c>
      <c r="L660" s="6">
        <f>VLOOKUP(Table1[[#This Row],[LastName]]&amp;"."&amp;Table1[[#This Row],[FirstName]],Fencers!C:H,3,FALSE)</f>
        <v>47</v>
      </c>
      <c r="M660" s="5">
        <v>0</v>
      </c>
      <c r="N660" s="5">
        <f>IF(Table1[[#This Row],[Rank]]="Cancelled",1,IF(Table1[[#This Row],[Rank]]&gt;32,0,IF(M660=0,VLOOKUP(C660,'Ranking Values'!A:C,2,FALSE),VLOOKUP(C660,'Ranking Values'!A:C,3,FALSE))))</f>
        <v>6</v>
      </c>
    </row>
    <row r="661" spans="1:14" x14ac:dyDescent="0.35">
      <c r="A661" s="11" t="s">
        <v>100</v>
      </c>
      <c r="B661" s="11" t="s">
        <v>102</v>
      </c>
      <c r="C661" s="5">
        <v>6</v>
      </c>
      <c r="D661" s="7">
        <v>43163</v>
      </c>
      <c r="E661" s="20" t="s">
        <v>479</v>
      </c>
      <c r="F661" s="11" t="s">
        <v>318</v>
      </c>
      <c r="G661" s="11" t="s">
        <v>19</v>
      </c>
      <c r="H661" s="13">
        <f>VLOOKUP(Table1[[#This Row],[LastName]]&amp;"."&amp;Table1[[#This Row],[FirstName]],Fencers!C:I,2,FALSE)</f>
        <v>27640</v>
      </c>
      <c r="I661" s="5" t="str">
        <f>VLOOKUP(Table1[[#This Row],[LastName]]&amp;"."&amp;Table1[[#This Row],[FirstName]],Fencers!C:I,7,FALSE)</f>
        <v>Womens</v>
      </c>
      <c r="J661" s="13" t="str">
        <f>VLOOKUP(Table1[[#This Row],[LastName]]&amp;"."&amp;Table1[[#This Row],[FirstName]],Fencers!C:H,5,FALSE)</f>
        <v>CSFC</v>
      </c>
      <c r="K661" s="13" t="str">
        <f>VLOOKUP(Table1[[#This Row],[LastName]]&amp;"."&amp;Table1[[#This Row],[FirstName]],Fencers!C:I,6,FALSE)</f>
        <v>AUS</v>
      </c>
      <c r="L661" s="6">
        <f>VLOOKUP(Table1[[#This Row],[LastName]]&amp;"."&amp;Table1[[#This Row],[FirstName]],Fencers!C:H,3,FALSE)</f>
        <v>42</v>
      </c>
      <c r="M661" s="5">
        <v>0</v>
      </c>
      <c r="N661" s="5">
        <f>IF(Table1[[#This Row],[Rank]]="Cancelled",1,IF(Table1[[#This Row],[Rank]]&gt;32,0,IF(M661=0,VLOOKUP(C661,'Ranking Values'!A:C,2,FALSE),VLOOKUP(C661,'Ranking Values'!A:C,3,FALSE))))</f>
        <v>5</v>
      </c>
    </row>
    <row r="662" spans="1:14" x14ac:dyDescent="0.35">
      <c r="A662" s="11" t="s">
        <v>41</v>
      </c>
      <c r="B662" s="11" t="s">
        <v>42</v>
      </c>
      <c r="C662" s="5">
        <v>7</v>
      </c>
      <c r="D662" s="7">
        <v>43163</v>
      </c>
      <c r="E662" s="20" t="s">
        <v>479</v>
      </c>
      <c r="F662" s="11" t="s">
        <v>318</v>
      </c>
      <c r="G662" s="11" t="s">
        <v>19</v>
      </c>
      <c r="H662" s="13">
        <f>VLOOKUP(Table1[[#This Row],[LastName]]&amp;"."&amp;Table1[[#This Row],[FirstName]],Fencers!C:I,2,FALSE)</f>
        <v>16615</v>
      </c>
      <c r="I662" s="5" t="str">
        <f>VLOOKUP(Table1[[#This Row],[LastName]]&amp;"."&amp;Table1[[#This Row],[FirstName]],Fencers!C:I,7,FALSE)</f>
        <v>Mens</v>
      </c>
      <c r="J662" s="13" t="str">
        <f>VLOOKUP(Table1[[#This Row],[LastName]]&amp;"."&amp;Table1[[#This Row],[FirstName]],Fencers!C:H,5,FALSE)</f>
        <v>TPFC</v>
      </c>
      <c r="K662" s="13" t="str">
        <f>VLOOKUP(Table1[[#This Row],[LastName]]&amp;"."&amp;Table1[[#This Row],[FirstName]],Fencers!C:I,6,FALSE)</f>
        <v>AUS</v>
      </c>
      <c r="L662" s="6">
        <f>VLOOKUP(Table1[[#This Row],[LastName]]&amp;"."&amp;Table1[[#This Row],[FirstName]],Fencers!C:H,3,FALSE)</f>
        <v>72</v>
      </c>
      <c r="M662" s="5">
        <v>0</v>
      </c>
      <c r="N662" s="5">
        <f>IF(Table1[[#This Row],[Rank]]="Cancelled",1,IF(Table1[[#This Row],[Rank]]&gt;32,0,IF(M662=0,VLOOKUP(C662,'Ranking Values'!A:C,2,FALSE),VLOOKUP(C662,'Ranking Values'!A:C,3,FALSE))))</f>
        <v>4</v>
      </c>
    </row>
    <row r="663" spans="1:14" x14ac:dyDescent="0.35">
      <c r="A663" s="11" t="s">
        <v>253</v>
      </c>
      <c r="B663" s="11" t="s">
        <v>480</v>
      </c>
      <c r="C663" s="5">
        <v>5</v>
      </c>
      <c r="D663" s="7">
        <v>43184</v>
      </c>
      <c r="E663" s="20" t="s">
        <v>481</v>
      </c>
      <c r="F663" s="11" t="s">
        <v>482</v>
      </c>
      <c r="G663" s="11" t="s">
        <v>314</v>
      </c>
      <c r="H663" s="13">
        <f>VLOOKUP(Table1[[#This Row],[LastName]]&amp;"."&amp;Table1[[#This Row],[FirstName]],Fencers!C:I,2,FALSE)</f>
        <v>40224</v>
      </c>
      <c r="I663" s="5" t="str">
        <f>VLOOKUP(Table1[[#This Row],[LastName]]&amp;"."&amp;Table1[[#This Row],[FirstName]],Fencers!C:I,7,FALSE)</f>
        <v>Mens</v>
      </c>
      <c r="J663" s="13" t="str">
        <f>VLOOKUP(Table1[[#This Row],[LastName]]&amp;"."&amp;Table1[[#This Row],[FirstName]],Fencers!C:H,5,FALSE)</f>
        <v>AHFC</v>
      </c>
      <c r="K663" s="13" t="str">
        <f>VLOOKUP(Table1[[#This Row],[LastName]]&amp;"."&amp;Table1[[#This Row],[FirstName]],Fencers!C:I,6,FALSE)</f>
        <v>AUS</v>
      </c>
      <c r="L663" s="6">
        <f>VLOOKUP(Table1[[#This Row],[LastName]]&amp;"."&amp;Table1[[#This Row],[FirstName]],Fencers!C:H,3,FALSE)</f>
        <v>7</v>
      </c>
      <c r="M663" s="5">
        <v>1</v>
      </c>
      <c r="N663" s="5">
        <f>IF(Table1[[#This Row],[Rank]]="Cancelled",1,IF(Table1[[#This Row],[Rank]]&gt;32,0,IF(M663=0,VLOOKUP(C663,'Ranking Values'!A:C,2,FALSE),VLOOKUP(C663,'Ranking Values'!A:C,3,FALSE))))</f>
        <v>8</v>
      </c>
    </row>
    <row r="664" spans="1:14" x14ac:dyDescent="0.35">
      <c r="A664" s="11" t="s">
        <v>484</v>
      </c>
      <c r="B664" s="11" t="s">
        <v>483</v>
      </c>
      <c r="C664" s="5">
        <v>7</v>
      </c>
      <c r="D664" s="7">
        <v>43184</v>
      </c>
      <c r="E664" s="20" t="s">
        <v>481</v>
      </c>
      <c r="F664" s="11" t="s">
        <v>482</v>
      </c>
      <c r="G664" s="11" t="s">
        <v>314</v>
      </c>
      <c r="H664" s="13">
        <f>VLOOKUP(Table1[[#This Row],[LastName]]&amp;"."&amp;Table1[[#This Row],[FirstName]],Fencers!C:I,2,FALSE)</f>
        <v>39901</v>
      </c>
      <c r="I664" s="5" t="str">
        <f>VLOOKUP(Table1[[#This Row],[LastName]]&amp;"."&amp;Table1[[#This Row],[FirstName]],Fencers!C:I,7,FALSE)</f>
        <v>Womens</v>
      </c>
      <c r="J664" s="13" t="str">
        <f>VLOOKUP(Table1[[#This Row],[LastName]]&amp;"."&amp;Table1[[#This Row],[FirstName]],Fencers!C:H,5,FALSE)</f>
        <v>ASC</v>
      </c>
      <c r="K664" s="13" t="str">
        <f>VLOOKUP(Table1[[#This Row],[LastName]]&amp;"."&amp;Table1[[#This Row],[FirstName]],Fencers!C:I,6,FALSE)</f>
        <v>AUS</v>
      </c>
      <c r="L664" s="6">
        <f>VLOOKUP(Table1[[#This Row],[LastName]]&amp;"."&amp;Table1[[#This Row],[FirstName]],Fencers!C:H,3,FALSE)</f>
        <v>8</v>
      </c>
      <c r="M664" s="5">
        <v>1</v>
      </c>
      <c r="N664" s="5">
        <f>IF(Table1[[#This Row],[Rank]]="Cancelled",1,IF(Table1[[#This Row],[Rank]]&gt;32,0,IF(M664=0,VLOOKUP(C664,'Ranking Values'!A:C,2,FALSE),VLOOKUP(C664,'Ranking Values'!A:C,3,FALSE))))</f>
        <v>6</v>
      </c>
    </row>
    <row r="665" spans="1:14" x14ac:dyDescent="0.35">
      <c r="A665" s="11" t="s">
        <v>485</v>
      </c>
      <c r="B665" s="11" t="s">
        <v>161</v>
      </c>
      <c r="C665" s="5">
        <v>8</v>
      </c>
      <c r="D665" s="7">
        <v>43184</v>
      </c>
      <c r="E665" s="20" t="s">
        <v>481</v>
      </c>
      <c r="F665" s="11" t="s">
        <v>482</v>
      </c>
      <c r="G665" s="11" t="s">
        <v>314</v>
      </c>
      <c r="H665" s="13">
        <f>VLOOKUP(Table1[[#This Row],[LastName]]&amp;"."&amp;Table1[[#This Row],[FirstName]],Fencers!C:I,2,FALSE)</f>
        <v>40207</v>
      </c>
      <c r="I665" s="5" t="str">
        <f>VLOOKUP(Table1[[#This Row],[LastName]]&amp;"."&amp;Table1[[#This Row],[FirstName]],Fencers!C:I,7,FALSE)</f>
        <v>Mens</v>
      </c>
      <c r="J665" s="13" t="str">
        <f>VLOOKUP(Table1[[#This Row],[LastName]]&amp;"."&amp;Table1[[#This Row],[FirstName]],Fencers!C:H,5,FALSE)</f>
        <v>AHFC</v>
      </c>
      <c r="K665" s="13" t="str">
        <f>VLOOKUP(Table1[[#This Row],[LastName]]&amp;"."&amp;Table1[[#This Row],[FirstName]],Fencers!C:I,6,FALSE)</f>
        <v>AUS</v>
      </c>
      <c r="L665" s="6">
        <f>VLOOKUP(Table1[[#This Row],[LastName]]&amp;"."&amp;Table1[[#This Row],[FirstName]],Fencers!C:H,3,FALSE)</f>
        <v>7</v>
      </c>
      <c r="M665" s="5">
        <v>1</v>
      </c>
      <c r="N665" s="5">
        <f>IF(Table1[[#This Row],[Rank]]="Cancelled",1,IF(Table1[[#This Row],[Rank]]&gt;32,0,IF(M665=0,VLOOKUP(C665,'Ranking Values'!A:C,2,FALSE),VLOOKUP(C665,'Ranking Values'!A:C,3,FALSE))))</f>
        <v>5</v>
      </c>
    </row>
    <row r="666" spans="1:14" x14ac:dyDescent="0.35">
      <c r="A666" s="11" t="s">
        <v>82</v>
      </c>
      <c r="B666" s="11" t="s">
        <v>486</v>
      </c>
      <c r="C666" s="5">
        <v>9</v>
      </c>
      <c r="D666" s="7">
        <v>43184</v>
      </c>
      <c r="E666" s="20" t="s">
        <v>481</v>
      </c>
      <c r="F666" s="11" t="s">
        <v>482</v>
      </c>
      <c r="G666" s="11" t="s">
        <v>314</v>
      </c>
      <c r="H666" s="13">
        <f>VLOOKUP(Table1[[#This Row],[LastName]]&amp;"."&amp;Table1[[#This Row],[FirstName]],Fencers!C:I,2,FALSE)</f>
        <v>40326</v>
      </c>
      <c r="I666" s="5" t="str">
        <f>VLOOKUP(Table1[[#This Row],[LastName]]&amp;"."&amp;Table1[[#This Row],[FirstName]],Fencers!C:I,7,FALSE)</f>
        <v>Mens</v>
      </c>
      <c r="J666" s="13" t="str">
        <f>VLOOKUP(Table1[[#This Row],[LastName]]&amp;"."&amp;Table1[[#This Row],[FirstName]],Fencers!C:H,5,FALSE)</f>
        <v>ASC</v>
      </c>
      <c r="K666" s="13" t="str">
        <f>VLOOKUP(Table1[[#This Row],[LastName]]&amp;"."&amp;Table1[[#This Row],[FirstName]],Fencers!C:I,6,FALSE)</f>
        <v>AUS</v>
      </c>
      <c r="L666" s="6">
        <f>VLOOKUP(Table1[[#This Row],[LastName]]&amp;"."&amp;Table1[[#This Row],[FirstName]],Fencers!C:H,3,FALSE)</f>
        <v>7</v>
      </c>
      <c r="M666" s="5">
        <v>1</v>
      </c>
      <c r="N666" s="5">
        <f>IF(Table1[[#This Row],[Rank]]="Cancelled",1,IF(Table1[[#This Row],[Rank]]&gt;32,0,IF(M666=0,VLOOKUP(C666,'Ranking Values'!A:C,2,FALSE),VLOOKUP(C666,'Ranking Values'!A:C,3,FALSE))))</f>
        <v>4</v>
      </c>
    </row>
    <row r="667" spans="1:14" x14ac:dyDescent="0.35">
      <c r="A667" s="11" t="s">
        <v>487</v>
      </c>
      <c r="B667" s="11" t="s">
        <v>501</v>
      </c>
      <c r="C667" s="5">
        <v>3</v>
      </c>
      <c r="D667" s="7">
        <v>43184</v>
      </c>
      <c r="E667" s="20" t="s">
        <v>481</v>
      </c>
      <c r="F667" s="11" t="s">
        <v>337</v>
      </c>
      <c r="G667" s="11" t="s">
        <v>19</v>
      </c>
      <c r="H667" s="13">
        <f>VLOOKUP(Table1[[#This Row],[LastName]]&amp;"."&amp;Table1[[#This Row],[FirstName]],Fencers!C:I,2,FALSE)</f>
        <v>39431</v>
      </c>
      <c r="I667" s="5" t="str">
        <f>VLOOKUP(Table1[[#This Row],[LastName]]&amp;"."&amp;Table1[[#This Row],[FirstName]],Fencers!C:I,7,FALSE)</f>
        <v>Womens</v>
      </c>
      <c r="J667" s="13" t="str">
        <f>VLOOKUP(Table1[[#This Row],[LastName]]&amp;"."&amp;Table1[[#This Row],[FirstName]],Fencers!C:H,5,FALSE)</f>
        <v>ASC</v>
      </c>
      <c r="K667" s="13" t="str">
        <f>VLOOKUP(Table1[[#This Row],[LastName]]&amp;"."&amp;Table1[[#This Row],[FirstName]],Fencers!C:I,6,FALSE)</f>
        <v>AUS</v>
      </c>
      <c r="L667" s="6">
        <f>VLOOKUP(Table1[[#This Row],[LastName]]&amp;"."&amp;Table1[[#This Row],[FirstName]],Fencers!C:H,3,FALSE)</f>
        <v>10</v>
      </c>
      <c r="M667" s="5">
        <v>1</v>
      </c>
      <c r="N667" s="5">
        <f>IF(Table1[[#This Row],[Rank]]="Cancelled",1,IF(Table1[[#This Row],[Rank]]&gt;32,0,IF(M667=0,VLOOKUP(C667,'Ranking Values'!A:C,2,FALSE),VLOOKUP(C667,'Ranking Values'!A:C,3,FALSE))))</f>
        <v>10</v>
      </c>
    </row>
    <row r="668" spans="1:14" x14ac:dyDescent="0.35">
      <c r="A668" s="11" t="s">
        <v>107</v>
      </c>
      <c r="B668" s="11" t="s">
        <v>8</v>
      </c>
      <c r="C668" s="5">
        <v>5</v>
      </c>
      <c r="D668" s="7">
        <v>43184</v>
      </c>
      <c r="E668" s="20" t="s">
        <v>481</v>
      </c>
      <c r="F668" s="11" t="s">
        <v>337</v>
      </c>
      <c r="G668" s="11" t="s">
        <v>19</v>
      </c>
      <c r="H668" s="13">
        <f>VLOOKUP(Table1[[#This Row],[LastName]]&amp;"."&amp;Table1[[#This Row],[FirstName]],Fencers!C:I,2,FALSE)</f>
        <v>39299</v>
      </c>
      <c r="I668" s="5" t="str">
        <f>VLOOKUP(Table1[[#This Row],[LastName]]&amp;"."&amp;Table1[[#This Row],[FirstName]],Fencers!C:I,7,FALSE)</f>
        <v>Mens</v>
      </c>
      <c r="J668" s="13" t="str">
        <f>VLOOKUP(Table1[[#This Row],[LastName]]&amp;"."&amp;Table1[[#This Row],[FirstName]],Fencers!C:H,5,FALSE)</f>
        <v>AHFC</v>
      </c>
      <c r="K668" s="13" t="str">
        <f>VLOOKUP(Table1[[#This Row],[LastName]]&amp;"."&amp;Table1[[#This Row],[FirstName]],Fencers!C:I,6,FALSE)</f>
        <v>AUS</v>
      </c>
      <c r="L668" s="6">
        <f>VLOOKUP(Table1[[#This Row],[LastName]]&amp;"."&amp;Table1[[#This Row],[FirstName]],Fencers!C:H,3,FALSE)</f>
        <v>10</v>
      </c>
      <c r="M668" s="5">
        <v>1</v>
      </c>
      <c r="N668" s="5">
        <f>IF(Table1[[#This Row],[Rank]]="Cancelled",1,IF(Table1[[#This Row],[Rank]]&gt;32,0,IF(M668=0,VLOOKUP(C668,'Ranking Values'!A:C,2,FALSE),VLOOKUP(C668,'Ranking Values'!A:C,3,FALSE))))</f>
        <v>8</v>
      </c>
    </row>
    <row r="669" spans="1:14" x14ac:dyDescent="0.35">
      <c r="A669" s="11" t="s">
        <v>103</v>
      </c>
      <c r="B669" s="11" t="s">
        <v>488</v>
      </c>
      <c r="C669" s="5">
        <v>6</v>
      </c>
      <c r="D669" s="7">
        <v>43184</v>
      </c>
      <c r="E669" s="20" t="s">
        <v>481</v>
      </c>
      <c r="F669" s="11" t="s">
        <v>337</v>
      </c>
      <c r="G669" s="11" t="s">
        <v>19</v>
      </c>
      <c r="H669" s="13">
        <f>VLOOKUP(Table1[[#This Row],[LastName]]&amp;"."&amp;Table1[[#This Row],[FirstName]],Fencers!C:I,2,FALSE)</f>
        <v>39165</v>
      </c>
      <c r="I669" s="5" t="str">
        <f>VLOOKUP(Table1[[#This Row],[LastName]]&amp;"."&amp;Table1[[#This Row],[FirstName]],Fencers!C:I,7,FALSE)</f>
        <v>Mens</v>
      </c>
      <c r="J669" s="13" t="str">
        <f>VLOOKUP(Table1[[#This Row],[LastName]]&amp;"."&amp;Table1[[#This Row],[FirstName]],Fencers!C:H,5,FALSE)</f>
        <v>ASC</v>
      </c>
      <c r="K669" s="13" t="str">
        <f>VLOOKUP(Table1[[#This Row],[LastName]]&amp;"."&amp;Table1[[#This Row],[FirstName]],Fencers!C:I,6,FALSE)</f>
        <v>AUS</v>
      </c>
      <c r="L669" s="6">
        <f>VLOOKUP(Table1[[#This Row],[LastName]]&amp;"."&amp;Table1[[#This Row],[FirstName]],Fencers!C:H,3,FALSE)</f>
        <v>10</v>
      </c>
      <c r="M669" s="5">
        <v>1</v>
      </c>
      <c r="N669" s="5">
        <f>IF(Table1[[#This Row],[Rank]]="Cancelled",1,IF(Table1[[#This Row],[Rank]]&gt;32,0,IF(M669=0,VLOOKUP(C669,'Ranking Values'!A:C,2,FALSE),VLOOKUP(C669,'Ranking Values'!A:C,3,FALSE))))</f>
        <v>7</v>
      </c>
    </row>
    <row r="670" spans="1:14" x14ac:dyDescent="0.35">
      <c r="A670" s="11" t="s">
        <v>490</v>
      </c>
      <c r="B670" s="11" t="s">
        <v>489</v>
      </c>
      <c r="C670" s="5">
        <v>8</v>
      </c>
      <c r="D670" s="7">
        <v>43184</v>
      </c>
      <c r="E670" s="20" t="s">
        <v>481</v>
      </c>
      <c r="F670" s="11" t="s">
        <v>337</v>
      </c>
      <c r="G670" s="11" t="s">
        <v>19</v>
      </c>
      <c r="H670" s="13">
        <f>VLOOKUP(Table1[[#This Row],[LastName]]&amp;"."&amp;Table1[[#This Row],[FirstName]],Fencers!C:I,2,FALSE)</f>
        <v>39646</v>
      </c>
      <c r="I670" s="5" t="str">
        <f>VLOOKUP(Table1[[#This Row],[LastName]]&amp;"."&amp;Table1[[#This Row],[FirstName]],Fencers!C:I,7,FALSE)</f>
        <v>Mens</v>
      </c>
      <c r="J670" s="13" t="str">
        <f>VLOOKUP(Table1[[#This Row],[LastName]]&amp;"."&amp;Table1[[#This Row],[FirstName]],Fencers!C:H,5,FALSE)</f>
        <v>ASC</v>
      </c>
      <c r="K670" s="13" t="str">
        <f>VLOOKUP(Table1[[#This Row],[LastName]]&amp;"."&amp;Table1[[#This Row],[FirstName]],Fencers!C:I,6,FALSE)</f>
        <v>AUS</v>
      </c>
      <c r="L670" s="6">
        <f>VLOOKUP(Table1[[#This Row],[LastName]]&amp;"."&amp;Table1[[#This Row],[FirstName]],Fencers!C:H,3,FALSE)</f>
        <v>9</v>
      </c>
      <c r="M670" s="5">
        <v>1</v>
      </c>
      <c r="N670" s="5">
        <f>IF(Table1[[#This Row],[Rank]]="Cancelled",1,IF(Table1[[#This Row],[Rank]]&gt;32,0,IF(M670=0,VLOOKUP(C670,'Ranking Values'!A:C,2,FALSE),VLOOKUP(C670,'Ranking Values'!A:C,3,FALSE))))</f>
        <v>5</v>
      </c>
    </row>
    <row r="671" spans="1:14" x14ac:dyDescent="0.35">
      <c r="A671" s="11" t="s">
        <v>492</v>
      </c>
      <c r="B671" s="11" t="s">
        <v>491</v>
      </c>
      <c r="C671" s="5">
        <v>9</v>
      </c>
      <c r="D671" s="7">
        <v>43184</v>
      </c>
      <c r="E671" s="20" t="s">
        <v>481</v>
      </c>
      <c r="F671" s="11" t="s">
        <v>337</v>
      </c>
      <c r="G671" s="11" t="s">
        <v>19</v>
      </c>
      <c r="H671" s="13">
        <f>VLOOKUP(Table1[[#This Row],[LastName]]&amp;"."&amp;Table1[[#This Row],[FirstName]],Fencers!C:I,2,FALSE)</f>
        <v>39139</v>
      </c>
      <c r="I671" s="5" t="str">
        <f>VLOOKUP(Table1[[#This Row],[LastName]]&amp;"."&amp;Table1[[#This Row],[FirstName]],Fencers!C:I,7,FALSE)</f>
        <v>Womens</v>
      </c>
      <c r="J671" s="13" t="str">
        <f>VLOOKUP(Table1[[#This Row],[LastName]]&amp;"."&amp;Table1[[#This Row],[FirstName]],Fencers!C:H,5,FALSE)</f>
        <v>TPFC</v>
      </c>
      <c r="K671" s="13" t="str">
        <f>VLOOKUP(Table1[[#This Row],[LastName]]&amp;"."&amp;Table1[[#This Row],[FirstName]],Fencers!C:I,6,FALSE)</f>
        <v>AUS</v>
      </c>
      <c r="L671" s="6">
        <f>VLOOKUP(Table1[[#This Row],[LastName]]&amp;"."&amp;Table1[[#This Row],[FirstName]],Fencers!C:H,3,FALSE)</f>
        <v>10</v>
      </c>
      <c r="M671" s="5">
        <v>1</v>
      </c>
      <c r="N671" s="5">
        <f>IF(Table1[[#This Row],[Rank]]="Cancelled",1,IF(Table1[[#This Row],[Rank]]&gt;32,0,IF(M671=0,VLOOKUP(C671,'Ranking Values'!A:C,2,FALSE),VLOOKUP(C671,'Ranking Values'!A:C,3,FALSE))))</f>
        <v>4</v>
      </c>
    </row>
    <row r="672" spans="1:14" x14ac:dyDescent="0.35">
      <c r="A672" s="11" t="s">
        <v>492</v>
      </c>
      <c r="B672" s="11" t="s">
        <v>385</v>
      </c>
      <c r="C672" s="5">
        <v>10</v>
      </c>
      <c r="D672" s="7">
        <v>43184</v>
      </c>
      <c r="E672" s="20" t="s">
        <v>481</v>
      </c>
      <c r="F672" s="11" t="s">
        <v>337</v>
      </c>
      <c r="G672" s="11" t="s">
        <v>19</v>
      </c>
      <c r="H672" s="13">
        <f>VLOOKUP(Table1[[#This Row],[LastName]]&amp;"."&amp;Table1[[#This Row],[FirstName]],Fencers!C:I,2,FALSE)</f>
        <v>40101</v>
      </c>
      <c r="I672" s="5" t="str">
        <f>VLOOKUP(Table1[[#This Row],[LastName]]&amp;"."&amp;Table1[[#This Row],[FirstName]],Fencers!C:I,7,FALSE)</f>
        <v>Womens</v>
      </c>
      <c r="J672" s="13" t="str">
        <f>VLOOKUP(Table1[[#This Row],[LastName]]&amp;"."&amp;Table1[[#This Row],[FirstName]],Fencers!C:H,5,FALSE)</f>
        <v>TPFC</v>
      </c>
      <c r="K672" s="13" t="str">
        <f>VLOOKUP(Table1[[#This Row],[LastName]]&amp;"."&amp;Table1[[#This Row],[FirstName]],Fencers!C:I,6,FALSE)</f>
        <v>AUS</v>
      </c>
      <c r="L672" s="6">
        <f>VLOOKUP(Table1[[#This Row],[LastName]]&amp;"."&amp;Table1[[#This Row],[FirstName]],Fencers!C:H,3,FALSE)</f>
        <v>8</v>
      </c>
      <c r="M672" s="5">
        <v>1</v>
      </c>
      <c r="N672" s="5">
        <f>IF(Table1[[#This Row],[Rank]]="Cancelled",1,IF(Table1[[#This Row],[Rank]]&gt;32,0,IF(M672=0,VLOOKUP(C672,'Ranking Values'!A:C,2,FALSE),VLOOKUP(C672,'Ranking Values'!A:C,3,FALSE))))</f>
        <v>4</v>
      </c>
    </row>
    <row r="673" spans="1:14" x14ac:dyDescent="0.35">
      <c r="A673" s="11" t="s">
        <v>493</v>
      </c>
      <c r="B673" s="11" t="s">
        <v>263</v>
      </c>
      <c r="C673" s="5">
        <v>11</v>
      </c>
      <c r="D673" s="7">
        <v>43184</v>
      </c>
      <c r="E673" s="20" t="s">
        <v>481</v>
      </c>
      <c r="F673" s="11" t="s">
        <v>337</v>
      </c>
      <c r="G673" s="11" t="s">
        <v>19</v>
      </c>
      <c r="H673" s="13">
        <f>VLOOKUP(Table1[[#This Row],[LastName]]&amp;"."&amp;Table1[[#This Row],[FirstName]],Fencers!C:I,2,FALSE)</f>
        <v>39686</v>
      </c>
      <c r="I673" s="5" t="str">
        <f>VLOOKUP(Table1[[#This Row],[LastName]]&amp;"."&amp;Table1[[#This Row],[FirstName]],Fencers!C:I,7,FALSE)</f>
        <v>Mens</v>
      </c>
      <c r="J673" s="13" t="str">
        <f>VLOOKUP(Table1[[#This Row],[LastName]]&amp;"."&amp;Table1[[#This Row],[FirstName]],Fencers!C:H,5,FALSE)</f>
        <v>ASC</v>
      </c>
      <c r="K673" s="13" t="str">
        <f>VLOOKUP(Table1[[#This Row],[LastName]]&amp;"."&amp;Table1[[#This Row],[FirstName]],Fencers!C:I,6,FALSE)</f>
        <v>AUS</v>
      </c>
      <c r="L673" s="6">
        <f>VLOOKUP(Table1[[#This Row],[LastName]]&amp;"."&amp;Table1[[#This Row],[FirstName]],Fencers!C:H,3,FALSE)</f>
        <v>9</v>
      </c>
      <c r="M673" s="5">
        <v>1</v>
      </c>
      <c r="N673" s="5">
        <f>IF(Table1[[#This Row],[Rank]]="Cancelled",1,IF(Table1[[#This Row],[Rank]]&gt;32,0,IF(M673=0,VLOOKUP(C673,'Ranking Values'!A:C,2,FALSE),VLOOKUP(C673,'Ranking Values'!A:C,3,FALSE))))</f>
        <v>4</v>
      </c>
    </row>
    <row r="674" spans="1:14" x14ac:dyDescent="0.35">
      <c r="A674" s="11" t="s">
        <v>495</v>
      </c>
      <c r="B674" s="11" t="s">
        <v>494</v>
      </c>
      <c r="C674" s="5">
        <v>12</v>
      </c>
      <c r="D674" s="7">
        <v>43184</v>
      </c>
      <c r="E674" s="20" t="s">
        <v>481</v>
      </c>
      <c r="F674" s="11" t="s">
        <v>337</v>
      </c>
      <c r="G674" s="11" t="s">
        <v>19</v>
      </c>
      <c r="H674" s="13">
        <f>VLOOKUP(Table1[[#This Row],[LastName]]&amp;"."&amp;Table1[[#This Row],[FirstName]],Fencers!C:I,2,FALSE)</f>
        <v>39717</v>
      </c>
      <c r="I674" s="5" t="str">
        <f>VLOOKUP(Table1[[#This Row],[LastName]]&amp;"."&amp;Table1[[#This Row],[FirstName]],Fencers!C:I,7,FALSE)</f>
        <v>Mens</v>
      </c>
      <c r="J674" s="13" t="str">
        <f>VLOOKUP(Table1[[#This Row],[LastName]]&amp;"."&amp;Table1[[#This Row],[FirstName]],Fencers!C:H,5,FALSE)</f>
        <v>TPFC</v>
      </c>
      <c r="K674" s="13" t="str">
        <f>VLOOKUP(Table1[[#This Row],[LastName]]&amp;"."&amp;Table1[[#This Row],[FirstName]],Fencers!C:I,6,FALSE)</f>
        <v>AUS</v>
      </c>
      <c r="L674" s="6">
        <f>VLOOKUP(Table1[[#This Row],[LastName]]&amp;"."&amp;Table1[[#This Row],[FirstName]],Fencers!C:H,3,FALSE)</f>
        <v>9</v>
      </c>
      <c r="M674" s="5">
        <v>1</v>
      </c>
      <c r="N674" s="5">
        <f>IF(Table1[[#This Row],[Rank]]="Cancelled",1,IF(Table1[[#This Row],[Rank]]&gt;32,0,IF(M674=0,VLOOKUP(C674,'Ranking Values'!A:C,2,FALSE),VLOOKUP(C674,'Ranking Values'!A:C,3,FALSE))))</f>
        <v>4</v>
      </c>
    </row>
    <row r="675" spans="1:14" x14ac:dyDescent="0.35">
      <c r="A675" s="11" t="s">
        <v>496</v>
      </c>
      <c r="B675" s="11" t="s">
        <v>252</v>
      </c>
      <c r="C675" s="5">
        <v>13</v>
      </c>
      <c r="D675" s="7">
        <v>43184</v>
      </c>
      <c r="E675" s="20" t="s">
        <v>481</v>
      </c>
      <c r="F675" s="11" t="s">
        <v>337</v>
      </c>
      <c r="G675" s="11" t="s">
        <v>19</v>
      </c>
      <c r="H675" s="13">
        <f>VLOOKUP(Table1[[#This Row],[LastName]]&amp;"."&amp;Table1[[#This Row],[FirstName]],Fencers!C:I,2,FALSE)</f>
        <v>39279</v>
      </c>
      <c r="I675" s="5" t="str">
        <f>VLOOKUP(Table1[[#This Row],[LastName]]&amp;"."&amp;Table1[[#This Row],[FirstName]],Fencers!C:I,7,FALSE)</f>
        <v>Mens</v>
      </c>
      <c r="J675" s="13" t="str">
        <f>VLOOKUP(Table1[[#This Row],[LastName]]&amp;"."&amp;Table1[[#This Row],[FirstName]],Fencers!C:H,5,FALSE)</f>
        <v>ASC</v>
      </c>
      <c r="K675" s="13" t="str">
        <f>VLOOKUP(Table1[[#This Row],[LastName]]&amp;"."&amp;Table1[[#This Row],[FirstName]],Fencers!C:I,6,FALSE)</f>
        <v>AUS</v>
      </c>
      <c r="L675" s="6">
        <f>VLOOKUP(Table1[[#This Row],[LastName]]&amp;"."&amp;Table1[[#This Row],[FirstName]],Fencers!C:H,3,FALSE)</f>
        <v>10</v>
      </c>
      <c r="M675" s="5">
        <v>1</v>
      </c>
      <c r="N675" s="5">
        <f>IF(Table1[[#This Row],[Rank]]="Cancelled",1,IF(Table1[[#This Row],[Rank]]&gt;32,0,IF(M675=0,VLOOKUP(C675,'Ranking Values'!A:C,2,FALSE),VLOOKUP(C675,'Ranking Values'!A:C,3,FALSE))))</f>
        <v>4</v>
      </c>
    </row>
    <row r="676" spans="1:14" x14ac:dyDescent="0.35">
      <c r="A676" s="11" t="s">
        <v>133</v>
      </c>
      <c r="B676" s="11" t="s">
        <v>289</v>
      </c>
      <c r="C676" s="5">
        <v>7</v>
      </c>
      <c r="D676" s="7">
        <v>43184</v>
      </c>
      <c r="E676" s="20" t="s">
        <v>481</v>
      </c>
      <c r="F676" s="11" t="s">
        <v>337</v>
      </c>
      <c r="G676" s="11" t="s">
        <v>314</v>
      </c>
      <c r="H676" s="13">
        <f>VLOOKUP(Table1[[#This Row],[LastName]]&amp;"."&amp;Table1[[#This Row],[FirstName]],Fencers!C:I,2,FALSE)</f>
        <v>39128</v>
      </c>
      <c r="I676" s="5" t="str">
        <f>VLOOKUP(Table1[[#This Row],[LastName]]&amp;"."&amp;Table1[[#This Row],[FirstName]],Fencers!C:I,7,FALSE)</f>
        <v>Womens</v>
      </c>
      <c r="J676" s="13" t="str">
        <f>VLOOKUP(Table1[[#This Row],[LastName]]&amp;"."&amp;Table1[[#This Row],[FirstName]],Fencers!C:H,5,FALSE)</f>
        <v>AHFC</v>
      </c>
      <c r="K676" s="13" t="str">
        <f>VLOOKUP(Table1[[#This Row],[LastName]]&amp;"."&amp;Table1[[#This Row],[FirstName]],Fencers!C:I,6,FALSE)</f>
        <v>AUS</v>
      </c>
      <c r="L676" s="6">
        <f>VLOOKUP(Table1[[#This Row],[LastName]]&amp;"."&amp;Table1[[#This Row],[FirstName]],Fencers!C:H,3,FALSE)</f>
        <v>10</v>
      </c>
      <c r="M676" s="5">
        <v>1</v>
      </c>
      <c r="N676" s="5">
        <f>IF(Table1[[#This Row],[Rank]]="Cancelled",1,IF(Table1[[#This Row],[Rank]]&gt;32,0,IF(M676=0,VLOOKUP(C676,'Ranking Values'!A:C,2,FALSE),VLOOKUP(C676,'Ranking Values'!A:C,3,FALSE))))</f>
        <v>6</v>
      </c>
    </row>
    <row r="677" spans="1:14" x14ac:dyDescent="0.35">
      <c r="A677" s="11" t="s">
        <v>100</v>
      </c>
      <c r="B677" s="11" t="s">
        <v>6</v>
      </c>
      <c r="C677" s="5">
        <v>8</v>
      </c>
      <c r="D677" s="7">
        <v>43184</v>
      </c>
      <c r="E677" s="20" t="s">
        <v>481</v>
      </c>
      <c r="F677" s="11" t="s">
        <v>337</v>
      </c>
      <c r="G677" s="11" t="s">
        <v>314</v>
      </c>
      <c r="H677" s="13">
        <f>VLOOKUP(Table1[[#This Row],[LastName]]&amp;"."&amp;Table1[[#This Row],[FirstName]],Fencers!C:I,2,FALSE)</f>
        <v>39420</v>
      </c>
      <c r="I677" s="5" t="str">
        <f>VLOOKUP(Table1[[#This Row],[LastName]]&amp;"."&amp;Table1[[#This Row],[FirstName]],Fencers!C:I,7,FALSE)</f>
        <v>Mens</v>
      </c>
      <c r="J677" s="13" t="str">
        <f>VLOOKUP(Table1[[#This Row],[LastName]]&amp;"."&amp;Table1[[#This Row],[FirstName]],Fencers!C:H,5,FALSE)</f>
        <v>CSFC</v>
      </c>
      <c r="K677" s="13" t="str">
        <f>VLOOKUP(Table1[[#This Row],[LastName]]&amp;"."&amp;Table1[[#This Row],[FirstName]],Fencers!C:I,6,FALSE)</f>
        <v>AUS</v>
      </c>
      <c r="L677" s="6">
        <f>VLOOKUP(Table1[[#This Row],[LastName]]&amp;"."&amp;Table1[[#This Row],[FirstName]],Fencers!C:H,3,FALSE)</f>
        <v>10</v>
      </c>
      <c r="M677" s="5">
        <v>1</v>
      </c>
      <c r="N677" s="5">
        <f>IF(Table1[[#This Row],[Rank]]="Cancelled",1,IF(Table1[[#This Row],[Rank]]&gt;32,0,IF(M677=0,VLOOKUP(C677,'Ranking Values'!A:C,2,FALSE),VLOOKUP(C677,'Ranking Values'!A:C,3,FALSE))))</f>
        <v>5</v>
      </c>
    </row>
    <row r="678" spans="1:14" x14ac:dyDescent="0.35">
      <c r="A678" s="11" t="s">
        <v>497</v>
      </c>
      <c r="B678" s="11" t="s">
        <v>225</v>
      </c>
      <c r="C678" s="5">
        <v>13</v>
      </c>
      <c r="D678" s="7">
        <v>43184</v>
      </c>
      <c r="E678" s="20" t="s">
        <v>481</v>
      </c>
      <c r="F678" s="11" t="s">
        <v>337</v>
      </c>
      <c r="G678" s="11" t="s">
        <v>314</v>
      </c>
      <c r="H678" s="13">
        <f>VLOOKUP(Table1[[#This Row],[LastName]]&amp;"."&amp;Table1[[#This Row],[FirstName]],Fencers!C:I,2,FALSE)</f>
        <v>39583</v>
      </c>
      <c r="I678" s="5" t="str">
        <f>VLOOKUP(Table1[[#This Row],[LastName]]&amp;"."&amp;Table1[[#This Row],[FirstName]],Fencers!C:I,7,FALSE)</f>
        <v>Mens</v>
      </c>
      <c r="J678" s="13" t="str">
        <f>VLOOKUP(Table1[[#This Row],[LastName]]&amp;"."&amp;Table1[[#This Row],[FirstName]],Fencers!C:H,5,FALSE)</f>
        <v>ASC</v>
      </c>
      <c r="K678" s="13" t="str">
        <f>VLOOKUP(Table1[[#This Row],[LastName]]&amp;"."&amp;Table1[[#This Row],[FirstName]],Fencers!C:I,6,FALSE)</f>
        <v>AUS</v>
      </c>
      <c r="L678" s="6">
        <f>VLOOKUP(Table1[[#This Row],[LastName]]&amp;"."&amp;Table1[[#This Row],[FirstName]],Fencers!C:H,3,FALSE)</f>
        <v>9</v>
      </c>
      <c r="M678" s="5">
        <v>1</v>
      </c>
      <c r="N678" s="5">
        <f>IF(Table1[[#This Row],[Rank]]="Cancelled",1,IF(Table1[[#This Row],[Rank]]&gt;32,0,IF(M678=0,VLOOKUP(C678,'Ranking Values'!A:C,2,FALSE),VLOOKUP(C678,'Ranking Values'!A:C,3,FALSE))))</f>
        <v>4</v>
      </c>
    </row>
    <row r="679" spans="1:14" x14ac:dyDescent="0.35">
      <c r="A679" s="11" t="s">
        <v>31</v>
      </c>
      <c r="B679" s="11" t="s">
        <v>498</v>
      </c>
      <c r="C679" s="5">
        <v>14</v>
      </c>
      <c r="D679" s="7">
        <v>43184</v>
      </c>
      <c r="E679" s="20" t="s">
        <v>481</v>
      </c>
      <c r="F679" s="11" t="s">
        <v>337</v>
      </c>
      <c r="G679" s="11" t="s">
        <v>314</v>
      </c>
      <c r="H679" s="13">
        <f>VLOOKUP(Table1[[#This Row],[LastName]]&amp;"."&amp;Table1[[#This Row],[FirstName]],Fencers!C:I,2,FALSE)</f>
        <v>39085</v>
      </c>
      <c r="I679" s="5" t="str">
        <f>VLOOKUP(Table1[[#This Row],[LastName]]&amp;"."&amp;Table1[[#This Row],[FirstName]],Fencers!C:I,7,FALSE)</f>
        <v>Mens</v>
      </c>
      <c r="J679" s="13" t="str">
        <f>VLOOKUP(Table1[[#This Row],[LastName]]&amp;"."&amp;Table1[[#This Row],[FirstName]],Fencers!C:H,5,FALSE)</f>
        <v>ASC</v>
      </c>
      <c r="K679" s="13" t="str">
        <f>VLOOKUP(Table1[[#This Row],[LastName]]&amp;"."&amp;Table1[[#This Row],[FirstName]],Fencers!C:I,6,FALSE)</f>
        <v>AUS</v>
      </c>
      <c r="L679" s="6">
        <f>VLOOKUP(Table1[[#This Row],[LastName]]&amp;"."&amp;Table1[[#This Row],[FirstName]],Fencers!C:H,3,FALSE)</f>
        <v>11</v>
      </c>
      <c r="M679" s="5">
        <v>1</v>
      </c>
      <c r="N679" s="5">
        <f>IF(Table1[[#This Row],[Rank]]="Cancelled",1,IF(Table1[[#This Row],[Rank]]&gt;32,0,IF(M679=0,VLOOKUP(C679,'Ranking Values'!A:C,2,FALSE),VLOOKUP(C679,'Ranking Values'!A:C,3,FALSE))))</f>
        <v>4</v>
      </c>
    </row>
    <row r="680" spans="1:14" x14ac:dyDescent="0.35">
      <c r="A680" s="11" t="s">
        <v>500</v>
      </c>
      <c r="B680" s="11" t="s">
        <v>499</v>
      </c>
      <c r="C680" s="5">
        <v>15</v>
      </c>
      <c r="D680" s="7">
        <v>43184</v>
      </c>
      <c r="E680" s="20" t="s">
        <v>481</v>
      </c>
      <c r="F680" s="11" t="s">
        <v>337</v>
      </c>
      <c r="G680" s="11" t="s">
        <v>314</v>
      </c>
      <c r="H680" s="13">
        <f>VLOOKUP(Table1[[#This Row],[LastName]]&amp;"."&amp;Table1[[#This Row],[FirstName]],Fencers!C:I,2,FALSE)</f>
        <v>39357</v>
      </c>
      <c r="I680" s="5" t="str">
        <f>VLOOKUP(Table1[[#This Row],[LastName]]&amp;"."&amp;Table1[[#This Row],[FirstName]],Fencers!C:I,7,FALSE)</f>
        <v>Womens</v>
      </c>
      <c r="J680" s="13" t="str">
        <f>VLOOKUP(Table1[[#This Row],[LastName]]&amp;"."&amp;Table1[[#This Row],[FirstName]],Fencers!C:H,5,FALSE)</f>
        <v>ASC</v>
      </c>
      <c r="K680" s="13" t="str">
        <f>VLOOKUP(Table1[[#This Row],[LastName]]&amp;"."&amp;Table1[[#This Row],[FirstName]],Fencers!C:I,6,FALSE)</f>
        <v>AUS</v>
      </c>
      <c r="L680" s="6">
        <f>VLOOKUP(Table1[[#This Row],[LastName]]&amp;"."&amp;Table1[[#This Row],[FirstName]],Fencers!C:H,3,FALSE)</f>
        <v>10</v>
      </c>
      <c r="M680" s="5">
        <v>1</v>
      </c>
      <c r="N680" s="5">
        <f>IF(Table1[[#This Row],[Rank]]="Cancelled",1,IF(Table1[[#This Row],[Rank]]&gt;32,0,IF(M680=0,VLOOKUP(C680,'Ranking Values'!A:C,2,FALSE),VLOOKUP(C680,'Ranking Values'!A:C,3,FALSE))))</f>
        <v>4</v>
      </c>
    </row>
    <row r="681" spans="1:14" x14ac:dyDescent="0.35">
      <c r="A681" s="11" t="s">
        <v>487</v>
      </c>
      <c r="B681" s="11" t="s">
        <v>501</v>
      </c>
      <c r="C681" s="5">
        <v>6</v>
      </c>
      <c r="D681" s="7">
        <v>43184</v>
      </c>
      <c r="E681" s="20" t="s">
        <v>481</v>
      </c>
      <c r="F681" s="11" t="s">
        <v>331</v>
      </c>
      <c r="G681" s="11" t="s">
        <v>19</v>
      </c>
      <c r="H681" s="13">
        <f>VLOOKUP(Table1[[#This Row],[LastName]]&amp;"."&amp;Table1[[#This Row],[FirstName]],Fencers!C:I,2,FALSE)</f>
        <v>39431</v>
      </c>
      <c r="I681" s="5" t="str">
        <f>VLOOKUP(Table1[[#This Row],[LastName]]&amp;"."&amp;Table1[[#This Row],[FirstName]],Fencers!C:I,7,FALSE)</f>
        <v>Womens</v>
      </c>
      <c r="J681" s="13" t="str">
        <f>VLOOKUP(Table1[[#This Row],[LastName]]&amp;"."&amp;Table1[[#This Row],[FirstName]],Fencers!C:H,5,FALSE)</f>
        <v>ASC</v>
      </c>
      <c r="K681" s="13" t="str">
        <f>VLOOKUP(Table1[[#This Row],[LastName]]&amp;"."&amp;Table1[[#This Row],[FirstName]],Fencers!C:I,6,FALSE)</f>
        <v>AUS</v>
      </c>
      <c r="L681" s="6">
        <f>VLOOKUP(Table1[[#This Row],[LastName]]&amp;"."&amp;Table1[[#This Row],[FirstName]],Fencers!C:H,3,FALSE)</f>
        <v>10</v>
      </c>
      <c r="M681" s="5">
        <v>1</v>
      </c>
      <c r="N681" s="5">
        <f>IF(Table1[[#This Row],[Rank]]="Cancelled",1,IF(Table1[[#This Row],[Rank]]&gt;32,0,IF(M681=0,VLOOKUP(C681,'Ranking Values'!A:C,2,FALSE),VLOOKUP(C681,'Ranking Values'!A:C,3,FALSE))))</f>
        <v>7</v>
      </c>
    </row>
    <row r="682" spans="1:14" x14ac:dyDescent="0.35">
      <c r="A682" s="11" t="s">
        <v>251</v>
      </c>
      <c r="B682" s="11" t="s">
        <v>13</v>
      </c>
      <c r="C682" s="5">
        <v>2</v>
      </c>
      <c r="D682" s="7">
        <v>43184</v>
      </c>
      <c r="E682" s="20" t="s">
        <v>481</v>
      </c>
      <c r="F682" s="11" t="s">
        <v>331</v>
      </c>
      <c r="G682" s="11" t="s">
        <v>19</v>
      </c>
      <c r="H682" s="13">
        <f>VLOOKUP(Table1[[#This Row],[LastName]]&amp;"."&amp;Table1[[#This Row],[FirstName]],Fencers!C:I,2,FALSE)</f>
        <v>39051</v>
      </c>
      <c r="I682" s="5" t="str">
        <f>VLOOKUP(Table1[[#This Row],[LastName]]&amp;"."&amp;Table1[[#This Row],[FirstName]],Fencers!C:I,7,FALSE)</f>
        <v>Mens</v>
      </c>
      <c r="J682" s="13" t="str">
        <f>VLOOKUP(Table1[[#This Row],[LastName]]&amp;"."&amp;Table1[[#This Row],[FirstName]],Fencers!C:H,5,FALSE)</f>
        <v>AHFC</v>
      </c>
      <c r="K682" s="13" t="str">
        <f>VLOOKUP(Table1[[#This Row],[LastName]]&amp;"."&amp;Table1[[#This Row],[FirstName]],Fencers!C:I,6,FALSE)</f>
        <v>AUS</v>
      </c>
      <c r="L682" s="6">
        <f>VLOOKUP(Table1[[#This Row],[LastName]]&amp;"."&amp;Table1[[#This Row],[FirstName]],Fencers!C:H,3,FALSE)</f>
        <v>11</v>
      </c>
      <c r="M682" s="5">
        <v>1</v>
      </c>
      <c r="N682" s="5">
        <f>IF(Table1[[#This Row],[Rank]]="Cancelled",1,IF(Table1[[#This Row],[Rank]]&gt;32,0,IF(M682=0,VLOOKUP(C682,'Ranking Values'!A:C,2,FALSE),VLOOKUP(C682,'Ranking Values'!A:C,3,FALSE))))</f>
        <v>11</v>
      </c>
    </row>
    <row r="683" spans="1:14" x14ac:dyDescent="0.35">
      <c r="A683" s="11" t="s">
        <v>270</v>
      </c>
      <c r="B683" s="11" t="s">
        <v>271</v>
      </c>
      <c r="C683" s="5">
        <v>3</v>
      </c>
      <c r="D683" s="7">
        <v>43184</v>
      </c>
      <c r="E683" s="20" t="s">
        <v>481</v>
      </c>
      <c r="F683" s="11" t="s">
        <v>331</v>
      </c>
      <c r="G683" s="11" t="s">
        <v>19</v>
      </c>
      <c r="H683" s="13">
        <f>VLOOKUP(Table1[[#This Row],[LastName]]&amp;"."&amp;Table1[[#This Row],[FirstName]],Fencers!C:I,2,FALSE)</f>
        <v>38595</v>
      </c>
      <c r="I683" s="5" t="str">
        <f>VLOOKUP(Table1[[#This Row],[LastName]]&amp;"."&amp;Table1[[#This Row],[FirstName]],Fencers!C:I,7,FALSE)</f>
        <v>Mens</v>
      </c>
      <c r="J683" s="13" t="str">
        <f>VLOOKUP(Table1[[#This Row],[LastName]]&amp;"."&amp;Table1[[#This Row],[FirstName]],Fencers!C:H,5,FALSE)</f>
        <v>TPFC</v>
      </c>
      <c r="K683" s="13" t="str">
        <f>VLOOKUP(Table1[[#This Row],[LastName]]&amp;"."&amp;Table1[[#This Row],[FirstName]],Fencers!C:I,6,FALSE)</f>
        <v>AUS</v>
      </c>
      <c r="L683" s="6">
        <f>VLOOKUP(Table1[[#This Row],[LastName]]&amp;"."&amp;Table1[[#This Row],[FirstName]],Fencers!C:H,3,FALSE)</f>
        <v>12</v>
      </c>
      <c r="M683" s="5">
        <v>1</v>
      </c>
      <c r="N683" s="5">
        <f>IF(Table1[[#This Row],[Rank]]="Cancelled",1,IF(Table1[[#This Row],[Rank]]&gt;32,0,IF(M683=0,VLOOKUP(C683,'Ranking Values'!A:C,2,FALSE),VLOOKUP(C683,'Ranking Values'!A:C,3,FALSE))))</f>
        <v>10</v>
      </c>
    </row>
    <row r="684" spans="1:14" x14ac:dyDescent="0.35">
      <c r="A684" s="11" t="s">
        <v>251</v>
      </c>
      <c r="B684" s="11" t="s">
        <v>15</v>
      </c>
      <c r="C684" s="5">
        <v>3</v>
      </c>
      <c r="D684" s="7">
        <v>43184</v>
      </c>
      <c r="E684" s="20" t="s">
        <v>481</v>
      </c>
      <c r="F684" s="11" t="s">
        <v>331</v>
      </c>
      <c r="G684" s="11" t="s">
        <v>19</v>
      </c>
      <c r="H684" s="13">
        <f>VLOOKUP(Table1[[#This Row],[LastName]]&amp;"."&amp;Table1[[#This Row],[FirstName]],Fencers!C:I,2,FALSE)</f>
        <v>38516</v>
      </c>
      <c r="I684" s="5" t="str">
        <f>VLOOKUP(Table1[[#This Row],[LastName]]&amp;"."&amp;Table1[[#This Row],[FirstName]],Fencers!C:I,7,FALSE)</f>
        <v>Mens</v>
      </c>
      <c r="J684" s="13" t="str">
        <f>VLOOKUP(Table1[[#This Row],[LastName]]&amp;"."&amp;Table1[[#This Row],[FirstName]],Fencers!C:H,5,FALSE)</f>
        <v>AHFC</v>
      </c>
      <c r="K684" s="13" t="str">
        <f>VLOOKUP(Table1[[#This Row],[LastName]]&amp;"."&amp;Table1[[#This Row],[FirstName]],Fencers!C:I,6,FALSE)</f>
        <v>AUS</v>
      </c>
      <c r="L684" s="6">
        <f>VLOOKUP(Table1[[#This Row],[LastName]]&amp;"."&amp;Table1[[#This Row],[FirstName]],Fencers!C:H,3,FALSE)</f>
        <v>12</v>
      </c>
      <c r="M684" s="5">
        <v>1</v>
      </c>
      <c r="N684" s="5">
        <f>IF(Table1[[#This Row],[Rank]]="Cancelled",1,IF(Table1[[#This Row],[Rank]]&gt;32,0,IF(M684=0,VLOOKUP(C684,'Ranking Values'!A:C,2,FALSE),VLOOKUP(C684,'Ranking Values'!A:C,3,FALSE))))</f>
        <v>10</v>
      </c>
    </row>
    <row r="685" spans="1:14" x14ac:dyDescent="0.35">
      <c r="A685" s="11" t="s">
        <v>274</v>
      </c>
      <c r="B685" s="11" t="s">
        <v>275</v>
      </c>
      <c r="C685" s="5">
        <v>5</v>
      </c>
      <c r="D685" s="7">
        <v>43184</v>
      </c>
      <c r="E685" s="20" t="s">
        <v>481</v>
      </c>
      <c r="F685" s="11" t="s">
        <v>331</v>
      </c>
      <c r="G685" s="11" t="s">
        <v>19</v>
      </c>
      <c r="H685" s="13">
        <f>VLOOKUP(Table1[[#This Row],[LastName]]&amp;"."&amp;Table1[[#This Row],[FirstName]],Fencers!C:I,2,FALSE)</f>
        <v>38672</v>
      </c>
      <c r="I685" s="5" t="str">
        <f>VLOOKUP(Table1[[#This Row],[LastName]]&amp;"."&amp;Table1[[#This Row],[FirstName]],Fencers!C:I,7,FALSE)</f>
        <v>Mens</v>
      </c>
      <c r="J685" s="13" t="str">
        <f>VLOOKUP(Table1[[#This Row],[LastName]]&amp;"."&amp;Table1[[#This Row],[FirstName]],Fencers!C:H,5,FALSE)</f>
        <v>AHFC</v>
      </c>
      <c r="K685" s="13" t="str">
        <f>VLOOKUP(Table1[[#This Row],[LastName]]&amp;"."&amp;Table1[[#This Row],[FirstName]],Fencers!C:I,6,FALSE)</f>
        <v>AUS</v>
      </c>
      <c r="L685" s="6">
        <f>VLOOKUP(Table1[[#This Row],[LastName]]&amp;"."&amp;Table1[[#This Row],[FirstName]],Fencers!C:H,3,FALSE)</f>
        <v>12</v>
      </c>
      <c r="M685" s="5">
        <v>1</v>
      </c>
      <c r="N685" s="5">
        <f>IF(Table1[[#This Row],[Rank]]="Cancelled",1,IF(Table1[[#This Row],[Rank]]&gt;32,0,IF(M685=0,VLOOKUP(C685,'Ranking Values'!A:C,2,FALSE),VLOOKUP(C685,'Ranking Values'!A:C,3,FALSE))))</f>
        <v>8</v>
      </c>
    </row>
    <row r="686" spans="1:14" x14ac:dyDescent="0.35">
      <c r="A686" s="11" t="s">
        <v>117</v>
      </c>
      <c r="B686" s="11" t="s">
        <v>34</v>
      </c>
      <c r="C686" s="5">
        <v>6</v>
      </c>
      <c r="D686" s="7">
        <v>43184</v>
      </c>
      <c r="E686" s="20" t="s">
        <v>481</v>
      </c>
      <c r="F686" s="11" t="s">
        <v>331</v>
      </c>
      <c r="G686" s="11" t="s">
        <v>19</v>
      </c>
      <c r="H686" s="13">
        <f>VLOOKUP(Table1[[#This Row],[LastName]]&amp;"."&amp;Table1[[#This Row],[FirstName]],Fencers!C:I,2,FALSE)</f>
        <v>38925</v>
      </c>
      <c r="I686" s="5" t="str">
        <f>VLOOKUP(Table1[[#This Row],[LastName]]&amp;"."&amp;Table1[[#This Row],[FirstName]],Fencers!C:I,7,FALSE)</f>
        <v>Mens</v>
      </c>
      <c r="J686" s="13" t="str">
        <f>VLOOKUP(Table1[[#This Row],[LastName]]&amp;"."&amp;Table1[[#This Row],[FirstName]],Fencers!C:H,5,FALSE)</f>
        <v>AHFC</v>
      </c>
      <c r="K686" s="13" t="str">
        <f>VLOOKUP(Table1[[#This Row],[LastName]]&amp;"."&amp;Table1[[#This Row],[FirstName]],Fencers!C:I,6,FALSE)</f>
        <v>AUS</v>
      </c>
      <c r="L686" s="6">
        <f>VLOOKUP(Table1[[#This Row],[LastName]]&amp;"."&amp;Table1[[#This Row],[FirstName]],Fencers!C:H,3,FALSE)</f>
        <v>11</v>
      </c>
      <c r="M686" s="5">
        <v>1</v>
      </c>
      <c r="N686" s="5">
        <f>IF(Table1[[#This Row],[Rank]]="Cancelled",1,IF(Table1[[#This Row],[Rank]]&gt;32,0,IF(M686=0,VLOOKUP(C686,'Ranking Values'!A:C,2,FALSE),VLOOKUP(C686,'Ranking Values'!A:C,3,FALSE))))</f>
        <v>7</v>
      </c>
    </row>
    <row r="687" spans="1:14" x14ac:dyDescent="0.35">
      <c r="A687" s="11" t="s">
        <v>502</v>
      </c>
      <c r="B687" s="11" t="s">
        <v>503</v>
      </c>
      <c r="C687" s="5">
        <v>7</v>
      </c>
      <c r="D687" s="7">
        <v>43184</v>
      </c>
      <c r="E687" s="20" t="s">
        <v>481</v>
      </c>
      <c r="F687" s="11" t="s">
        <v>331</v>
      </c>
      <c r="G687" s="11" t="s">
        <v>19</v>
      </c>
      <c r="H687" s="13">
        <f>VLOOKUP(Table1[[#This Row],[LastName]]&amp;"."&amp;Table1[[#This Row],[FirstName]],Fencers!C:I,2,FALSE)</f>
        <v>38900</v>
      </c>
      <c r="I687" s="5" t="str">
        <f>VLOOKUP(Table1[[#This Row],[LastName]]&amp;"."&amp;Table1[[#This Row],[FirstName]],Fencers!C:I,7,FALSE)</f>
        <v>Mens</v>
      </c>
      <c r="J687" s="13" t="str">
        <f>VLOOKUP(Table1[[#This Row],[LastName]]&amp;"."&amp;Table1[[#This Row],[FirstName]],Fencers!C:H,5,FALSE)</f>
        <v>ASC</v>
      </c>
      <c r="K687" s="13" t="str">
        <f>VLOOKUP(Table1[[#This Row],[LastName]]&amp;"."&amp;Table1[[#This Row],[FirstName]],Fencers!C:I,6,FALSE)</f>
        <v>AUS</v>
      </c>
      <c r="L687" s="6">
        <f>VLOOKUP(Table1[[#This Row],[LastName]]&amp;"."&amp;Table1[[#This Row],[FirstName]],Fencers!C:H,3,FALSE)</f>
        <v>11</v>
      </c>
      <c r="M687" s="5">
        <v>1</v>
      </c>
      <c r="N687" s="5">
        <f>IF(Table1[[#This Row],[Rank]]="Cancelled",1,IF(Table1[[#This Row],[Rank]]&gt;32,0,IF(M687=0,VLOOKUP(C687,'Ranking Values'!A:C,2,FALSE),VLOOKUP(C687,'Ranking Values'!A:C,3,FALSE))))</f>
        <v>6</v>
      </c>
    </row>
    <row r="688" spans="1:14" x14ac:dyDescent="0.35">
      <c r="A688" s="11" t="s">
        <v>251</v>
      </c>
      <c r="B688" s="11" t="s">
        <v>13</v>
      </c>
      <c r="C688" s="5">
        <v>7</v>
      </c>
      <c r="D688" s="7">
        <v>43184</v>
      </c>
      <c r="E688" s="20" t="s">
        <v>481</v>
      </c>
      <c r="F688" s="11" t="s">
        <v>331</v>
      </c>
      <c r="G688" s="11" t="s">
        <v>314</v>
      </c>
      <c r="H688" s="13">
        <f>VLOOKUP(Table1[[#This Row],[LastName]]&amp;"."&amp;Table1[[#This Row],[FirstName]],Fencers!C:I,2,FALSE)</f>
        <v>39051</v>
      </c>
      <c r="I688" s="5" t="str">
        <f>VLOOKUP(Table1[[#This Row],[LastName]]&amp;"."&amp;Table1[[#This Row],[FirstName]],Fencers!C:I,7,FALSE)</f>
        <v>Mens</v>
      </c>
      <c r="J688" s="13" t="str">
        <f>VLOOKUP(Table1[[#This Row],[LastName]]&amp;"."&amp;Table1[[#This Row],[FirstName]],Fencers!C:H,5,FALSE)</f>
        <v>AHFC</v>
      </c>
      <c r="K688" s="13" t="str">
        <f>VLOOKUP(Table1[[#This Row],[LastName]]&amp;"."&amp;Table1[[#This Row],[FirstName]],Fencers!C:I,6,FALSE)</f>
        <v>AUS</v>
      </c>
      <c r="L688" s="6">
        <f>VLOOKUP(Table1[[#This Row],[LastName]]&amp;"."&amp;Table1[[#This Row],[FirstName]],Fencers!C:H,3,FALSE)</f>
        <v>11</v>
      </c>
      <c r="M688" s="5">
        <v>1</v>
      </c>
      <c r="N688" s="5">
        <f>IF(Table1[[#This Row],[Rank]]="Cancelled",1,IF(Table1[[#This Row],[Rank]]&gt;32,0,IF(M688=0,VLOOKUP(C688,'Ranking Values'!A:C,2,FALSE),VLOOKUP(C688,'Ranking Values'!A:C,3,FALSE))))</f>
        <v>6</v>
      </c>
    </row>
    <row r="689" spans="1:14" x14ac:dyDescent="0.35">
      <c r="A689" s="11" t="s">
        <v>261</v>
      </c>
      <c r="B689" s="11" t="s">
        <v>249</v>
      </c>
      <c r="C689" s="5">
        <v>9</v>
      </c>
      <c r="D689" s="7">
        <v>43184</v>
      </c>
      <c r="E689" s="20" t="s">
        <v>481</v>
      </c>
      <c r="F689" s="11" t="s">
        <v>331</v>
      </c>
      <c r="G689" s="11" t="s">
        <v>314</v>
      </c>
      <c r="H689" s="13">
        <f>VLOOKUP(Table1[[#This Row],[LastName]]&amp;"."&amp;Table1[[#This Row],[FirstName]],Fencers!C:I,2,FALSE)</f>
        <v>38456</v>
      </c>
      <c r="I689" s="5" t="str">
        <f>VLOOKUP(Table1[[#This Row],[LastName]]&amp;"."&amp;Table1[[#This Row],[FirstName]],Fencers!C:I,7,FALSE)</f>
        <v>Mens</v>
      </c>
      <c r="J689" s="13" t="str">
        <f>VLOOKUP(Table1[[#This Row],[LastName]]&amp;"."&amp;Table1[[#This Row],[FirstName]],Fencers!C:H,5,FALSE)</f>
        <v>ASC</v>
      </c>
      <c r="K689" s="13" t="str">
        <f>VLOOKUP(Table1[[#This Row],[LastName]]&amp;"."&amp;Table1[[#This Row],[FirstName]],Fencers!C:I,6,FALSE)</f>
        <v>AUS</v>
      </c>
      <c r="L689" s="6">
        <f>VLOOKUP(Table1[[#This Row],[LastName]]&amp;"."&amp;Table1[[#This Row],[FirstName]],Fencers!C:H,3,FALSE)</f>
        <v>12</v>
      </c>
      <c r="M689" s="5">
        <v>1</v>
      </c>
      <c r="N689" s="5">
        <f>IF(Table1[[#This Row],[Rank]]="Cancelled",1,IF(Table1[[#This Row],[Rank]]&gt;32,0,IF(M689=0,VLOOKUP(C689,'Ranking Values'!A:C,2,FALSE),VLOOKUP(C689,'Ranking Values'!A:C,3,FALSE))))</f>
        <v>4</v>
      </c>
    </row>
    <row r="690" spans="1:14" x14ac:dyDescent="0.35">
      <c r="A690" s="11" t="s">
        <v>262</v>
      </c>
      <c r="B690" s="11" t="s">
        <v>263</v>
      </c>
      <c r="C690" s="5">
        <v>10</v>
      </c>
      <c r="D690" s="7">
        <v>43184</v>
      </c>
      <c r="E690" s="20" t="s">
        <v>481</v>
      </c>
      <c r="F690" s="11" t="s">
        <v>331</v>
      </c>
      <c r="G690" s="11" t="s">
        <v>314</v>
      </c>
      <c r="H690" s="13">
        <f>VLOOKUP(Table1[[#This Row],[LastName]]&amp;"."&amp;Table1[[#This Row],[FirstName]],Fencers!C:I,2,FALSE)</f>
        <v>38492</v>
      </c>
      <c r="I690" s="5" t="str">
        <f>VLOOKUP(Table1[[#This Row],[LastName]]&amp;"."&amp;Table1[[#This Row],[FirstName]],Fencers!C:I,7,FALSE)</f>
        <v>Mens</v>
      </c>
      <c r="J690" s="13" t="str">
        <f>VLOOKUP(Table1[[#This Row],[LastName]]&amp;"."&amp;Table1[[#This Row],[FirstName]],Fencers!C:H,5,FALSE)</f>
        <v>AHFC</v>
      </c>
      <c r="K690" s="13" t="str">
        <f>VLOOKUP(Table1[[#This Row],[LastName]]&amp;"."&amp;Table1[[#This Row],[FirstName]],Fencers!C:I,6,FALSE)</f>
        <v>AUS</v>
      </c>
      <c r="L690" s="6">
        <f>VLOOKUP(Table1[[#This Row],[LastName]]&amp;"."&amp;Table1[[#This Row],[FirstName]],Fencers!C:H,3,FALSE)</f>
        <v>12</v>
      </c>
      <c r="M690" s="5">
        <v>1</v>
      </c>
      <c r="N690" s="5">
        <f>IF(Table1[[#This Row],[Rank]]="Cancelled",1,IF(Table1[[#This Row],[Rank]]&gt;32,0,IF(M690=0,VLOOKUP(C690,'Ranking Values'!A:C,2,FALSE),VLOOKUP(C690,'Ranking Values'!A:C,3,FALSE))))</f>
        <v>4</v>
      </c>
    </row>
    <row r="691" spans="1:14" x14ac:dyDescent="0.35">
      <c r="A691" s="11" t="s">
        <v>268</v>
      </c>
      <c r="B691" s="11" t="s">
        <v>269</v>
      </c>
      <c r="C691" s="5">
        <v>11</v>
      </c>
      <c r="D691" s="7">
        <v>43184</v>
      </c>
      <c r="E691" s="20" t="s">
        <v>481</v>
      </c>
      <c r="F691" s="11" t="s">
        <v>331</v>
      </c>
      <c r="G691" s="11" t="s">
        <v>314</v>
      </c>
      <c r="H691" s="13">
        <f>VLOOKUP(Table1[[#This Row],[LastName]]&amp;"."&amp;Table1[[#This Row],[FirstName]],Fencers!C:I,2,FALSE)</f>
        <v>38590</v>
      </c>
      <c r="I691" s="5" t="str">
        <f>VLOOKUP(Table1[[#This Row],[LastName]]&amp;"."&amp;Table1[[#This Row],[FirstName]],Fencers!C:I,7,FALSE)</f>
        <v>Mens</v>
      </c>
      <c r="J691" s="13" t="str">
        <f>VLOOKUP(Table1[[#This Row],[LastName]]&amp;"."&amp;Table1[[#This Row],[FirstName]],Fencers!C:H,5,FALSE)</f>
        <v>ASC</v>
      </c>
      <c r="K691" s="13" t="str">
        <f>VLOOKUP(Table1[[#This Row],[LastName]]&amp;"."&amp;Table1[[#This Row],[FirstName]],Fencers!C:I,6,FALSE)</f>
        <v>AUS</v>
      </c>
      <c r="L691" s="6">
        <f>VLOOKUP(Table1[[#This Row],[LastName]]&amp;"."&amp;Table1[[#This Row],[FirstName]],Fencers!C:H,3,FALSE)</f>
        <v>12</v>
      </c>
      <c r="M691" s="5">
        <v>1</v>
      </c>
      <c r="N691" s="5">
        <f>IF(Table1[[#This Row],[Rank]]="Cancelled",1,IF(Table1[[#This Row],[Rank]]&gt;32,0,IF(M691=0,VLOOKUP(C691,'Ranking Values'!A:C,2,FALSE),VLOOKUP(C691,'Ranking Values'!A:C,3,FALSE))))</f>
        <v>4</v>
      </c>
    </row>
    <row r="692" spans="1:14" x14ac:dyDescent="0.35">
      <c r="A692" s="11" t="s">
        <v>274</v>
      </c>
      <c r="B692" s="11" t="s">
        <v>275</v>
      </c>
      <c r="C692" s="5">
        <v>12</v>
      </c>
      <c r="D692" s="7">
        <v>43184</v>
      </c>
      <c r="E692" s="20" t="s">
        <v>481</v>
      </c>
      <c r="F692" s="11" t="s">
        <v>331</v>
      </c>
      <c r="G692" s="11" t="s">
        <v>314</v>
      </c>
      <c r="H692" s="13">
        <f>VLOOKUP(Table1[[#This Row],[LastName]]&amp;"."&amp;Table1[[#This Row],[FirstName]],Fencers!C:I,2,FALSE)</f>
        <v>38672</v>
      </c>
      <c r="I692" s="5" t="str">
        <f>VLOOKUP(Table1[[#This Row],[LastName]]&amp;"."&amp;Table1[[#This Row],[FirstName]],Fencers!C:I,7,FALSE)</f>
        <v>Mens</v>
      </c>
      <c r="J692" s="13" t="str">
        <f>VLOOKUP(Table1[[#This Row],[LastName]]&amp;"."&amp;Table1[[#This Row],[FirstName]],Fencers!C:H,5,FALSE)</f>
        <v>AHFC</v>
      </c>
      <c r="K692" s="13" t="str">
        <f>VLOOKUP(Table1[[#This Row],[LastName]]&amp;"."&amp;Table1[[#This Row],[FirstName]],Fencers!C:I,6,FALSE)</f>
        <v>AUS</v>
      </c>
      <c r="L692" s="6">
        <f>VLOOKUP(Table1[[#This Row],[LastName]]&amp;"."&amp;Table1[[#This Row],[FirstName]],Fencers!C:H,3,FALSE)</f>
        <v>12</v>
      </c>
      <c r="M692" s="5">
        <v>1</v>
      </c>
      <c r="N692" s="5">
        <f>IF(Table1[[#This Row],[Rank]]="Cancelled",1,IF(Table1[[#This Row],[Rank]]&gt;32,0,IF(M692=0,VLOOKUP(C692,'Ranking Values'!A:C,2,FALSE),VLOOKUP(C692,'Ranking Values'!A:C,3,FALSE))))</f>
        <v>4</v>
      </c>
    </row>
    <row r="693" spans="1:14" x14ac:dyDescent="0.35">
      <c r="A693" s="11" t="s">
        <v>251</v>
      </c>
      <c r="B693" s="11" t="s">
        <v>15</v>
      </c>
      <c r="C693" s="5">
        <v>13</v>
      </c>
      <c r="D693" s="7">
        <v>43184</v>
      </c>
      <c r="E693" s="20" t="s">
        <v>481</v>
      </c>
      <c r="F693" s="11" t="s">
        <v>331</v>
      </c>
      <c r="G693" s="11" t="s">
        <v>314</v>
      </c>
      <c r="H693" s="13">
        <f>VLOOKUP(Table1[[#This Row],[LastName]]&amp;"."&amp;Table1[[#This Row],[FirstName]],Fencers!C:I,2,FALSE)</f>
        <v>38516</v>
      </c>
      <c r="I693" s="5" t="str">
        <f>VLOOKUP(Table1[[#This Row],[LastName]]&amp;"."&amp;Table1[[#This Row],[FirstName]],Fencers!C:I,7,FALSE)</f>
        <v>Mens</v>
      </c>
      <c r="J693" s="13" t="str">
        <f>VLOOKUP(Table1[[#This Row],[LastName]]&amp;"."&amp;Table1[[#This Row],[FirstName]],Fencers!C:H,5,FALSE)</f>
        <v>AHFC</v>
      </c>
      <c r="K693" s="13" t="str">
        <f>VLOOKUP(Table1[[#This Row],[LastName]]&amp;"."&amp;Table1[[#This Row],[FirstName]],Fencers!C:I,6,FALSE)</f>
        <v>AUS</v>
      </c>
      <c r="L693" s="6">
        <f>VLOOKUP(Table1[[#This Row],[LastName]]&amp;"."&amp;Table1[[#This Row],[FirstName]],Fencers!C:H,3,FALSE)</f>
        <v>12</v>
      </c>
      <c r="M693" s="5">
        <v>1</v>
      </c>
      <c r="N693" s="5">
        <f>IF(Table1[[#This Row],[Rank]]="Cancelled",1,IF(Table1[[#This Row],[Rank]]&gt;32,0,IF(M693=0,VLOOKUP(C693,'Ranking Values'!A:C,2,FALSE),VLOOKUP(C693,'Ranking Values'!A:C,3,FALSE))))</f>
        <v>4</v>
      </c>
    </row>
    <row r="694" spans="1:14" x14ac:dyDescent="0.35">
      <c r="A694" s="11" t="s">
        <v>82</v>
      </c>
      <c r="B694" s="11" t="s">
        <v>347</v>
      </c>
      <c r="C694" s="5">
        <v>14</v>
      </c>
      <c r="D694" s="7">
        <v>43184</v>
      </c>
      <c r="E694" s="20" t="s">
        <v>481</v>
      </c>
      <c r="F694" s="11" t="s">
        <v>331</v>
      </c>
      <c r="G694" s="11" t="s">
        <v>314</v>
      </c>
      <c r="H694" s="13">
        <f>VLOOKUP(Table1[[#This Row],[LastName]]&amp;"."&amp;Table1[[#This Row],[FirstName]],Fencers!C:I,2,FALSE)</f>
        <v>38849</v>
      </c>
      <c r="I694" s="5" t="str">
        <f>VLOOKUP(Table1[[#This Row],[LastName]]&amp;"."&amp;Table1[[#This Row],[FirstName]],Fencers!C:I,7,FALSE)</f>
        <v>Mens</v>
      </c>
      <c r="J694" s="13" t="str">
        <f>VLOOKUP(Table1[[#This Row],[LastName]]&amp;"."&amp;Table1[[#This Row],[FirstName]],Fencers!C:H,5,FALSE)</f>
        <v>ASC</v>
      </c>
      <c r="K694" s="13" t="str">
        <f>VLOOKUP(Table1[[#This Row],[LastName]]&amp;"."&amp;Table1[[#This Row],[FirstName]],Fencers!C:I,6,FALSE)</f>
        <v>AUS</v>
      </c>
      <c r="L694" s="6">
        <f>VLOOKUP(Table1[[#This Row],[LastName]]&amp;"."&amp;Table1[[#This Row],[FirstName]],Fencers!C:H,3,FALSE)</f>
        <v>11</v>
      </c>
      <c r="M694" s="5">
        <v>1</v>
      </c>
      <c r="N694" s="5">
        <f>IF(Table1[[#This Row],[Rank]]="Cancelled",1,IF(Table1[[#This Row],[Rank]]&gt;32,0,IF(M694=0,VLOOKUP(C694,'Ranking Values'!A:C,2,FALSE),VLOOKUP(C694,'Ranking Values'!A:C,3,FALSE))))</f>
        <v>4</v>
      </c>
    </row>
    <row r="695" spans="1:14" x14ac:dyDescent="0.35">
      <c r="A695" s="11" t="s">
        <v>348</v>
      </c>
      <c r="B695" s="11" t="s">
        <v>225</v>
      </c>
      <c r="C695" s="5">
        <v>15</v>
      </c>
      <c r="D695" s="7">
        <v>43184</v>
      </c>
      <c r="E695" s="20" t="s">
        <v>481</v>
      </c>
      <c r="F695" s="11" t="s">
        <v>331</v>
      </c>
      <c r="G695" s="11" t="s">
        <v>314</v>
      </c>
      <c r="H695" s="13">
        <f>VLOOKUP(Table1[[#This Row],[LastName]]&amp;"."&amp;Table1[[#This Row],[FirstName]],Fencers!C:I,2,FALSE)</f>
        <v>38516</v>
      </c>
      <c r="I695" s="5" t="str">
        <f>VLOOKUP(Table1[[#This Row],[LastName]]&amp;"."&amp;Table1[[#This Row],[FirstName]],Fencers!C:I,7,FALSE)</f>
        <v>Mens</v>
      </c>
      <c r="J695" s="13" t="str">
        <f>VLOOKUP(Table1[[#This Row],[LastName]]&amp;"."&amp;Table1[[#This Row],[FirstName]],Fencers!C:H,5,FALSE)</f>
        <v>ASC</v>
      </c>
      <c r="K695" s="13" t="str">
        <f>VLOOKUP(Table1[[#This Row],[LastName]]&amp;"."&amp;Table1[[#This Row],[FirstName]],Fencers!C:I,6,FALSE)</f>
        <v>AUS</v>
      </c>
      <c r="L695" s="6">
        <f>VLOOKUP(Table1[[#This Row],[LastName]]&amp;"."&amp;Table1[[#This Row],[FirstName]],Fencers!C:H,3,FALSE)</f>
        <v>12</v>
      </c>
      <c r="M695" s="5">
        <v>1</v>
      </c>
      <c r="N695" s="5">
        <f>IF(Table1[[#This Row],[Rank]]="Cancelled",1,IF(Table1[[#This Row],[Rank]]&gt;32,0,IF(M695=0,VLOOKUP(C695,'Ranking Values'!A:C,2,FALSE),VLOOKUP(C695,'Ranking Values'!A:C,3,FALSE))))</f>
        <v>4</v>
      </c>
    </row>
    <row r="696" spans="1:14" x14ac:dyDescent="0.35">
      <c r="A696" s="11" t="s">
        <v>100</v>
      </c>
      <c r="B696" s="11" t="s">
        <v>6</v>
      </c>
      <c r="C696" s="5">
        <v>5</v>
      </c>
      <c r="D696" s="7">
        <v>43184</v>
      </c>
      <c r="E696" s="20" t="s">
        <v>481</v>
      </c>
      <c r="F696" s="11" t="s">
        <v>331</v>
      </c>
      <c r="G696" s="11" t="s">
        <v>20</v>
      </c>
      <c r="H696" s="13">
        <f>VLOOKUP(Table1[[#This Row],[LastName]]&amp;"."&amp;Table1[[#This Row],[FirstName]],Fencers!C:I,2,FALSE)</f>
        <v>39420</v>
      </c>
      <c r="I696" s="5" t="str">
        <f>VLOOKUP(Table1[[#This Row],[LastName]]&amp;"."&amp;Table1[[#This Row],[FirstName]],Fencers!C:I,7,FALSE)</f>
        <v>Mens</v>
      </c>
      <c r="J696" s="13" t="str">
        <f>VLOOKUP(Table1[[#This Row],[LastName]]&amp;"."&amp;Table1[[#This Row],[FirstName]],Fencers!C:H,5,FALSE)</f>
        <v>CSFC</v>
      </c>
      <c r="K696" s="13" t="str">
        <f>VLOOKUP(Table1[[#This Row],[LastName]]&amp;"."&amp;Table1[[#This Row],[FirstName]],Fencers!C:I,6,FALSE)</f>
        <v>AUS</v>
      </c>
      <c r="L696" s="6">
        <f>VLOOKUP(Table1[[#This Row],[LastName]]&amp;"."&amp;Table1[[#This Row],[FirstName]],Fencers!C:H,3,FALSE)</f>
        <v>10</v>
      </c>
      <c r="M696" s="5">
        <v>1</v>
      </c>
      <c r="N696" s="5">
        <f>IF(Table1[[#This Row],[Rank]]="Cancelled",1,IF(Table1[[#This Row],[Rank]]&gt;32,0,IF(M696=0,VLOOKUP(C696,'Ranking Values'!A:C,2,FALSE),VLOOKUP(C696,'Ranking Values'!A:C,3,FALSE))))</f>
        <v>8</v>
      </c>
    </row>
    <row r="697" spans="1:14" x14ac:dyDescent="0.35">
      <c r="A697" s="11" t="s">
        <v>82</v>
      </c>
      <c r="B697" s="11" t="s">
        <v>347</v>
      </c>
      <c r="C697" s="5">
        <v>6</v>
      </c>
      <c r="D697" s="7">
        <v>43184</v>
      </c>
      <c r="E697" s="20" t="s">
        <v>481</v>
      </c>
      <c r="F697" s="11" t="s">
        <v>331</v>
      </c>
      <c r="G697" s="11" t="s">
        <v>20</v>
      </c>
      <c r="H697" s="13">
        <f>VLOOKUP(Table1[[#This Row],[LastName]]&amp;"."&amp;Table1[[#This Row],[FirstName]],Fencers!C:I,2,FALSE)</f>
        <v>38849</v>
      </c>
      <c r="I697" s="5" t="str">
        <f>VLOOKUP(Table1[[#This Row],[LastName]]&amp;"."&amp;Table1[[#This Row],[FirstName]],Fencers!C:I,7,FALSE)</f>
        <v>Mens</v>
      </c>
      <c r="J697" s="13" t="str">
        <f>VLOOKUP(Table1[[#This Row],[LastName]]&amp;"."&amp;Table1[[#This Row],[FirstName]],Fencers!C:H,5,FALSE)</f>
        <v>ASC</v>
      </c>
      <c r="K697" s="13" t="str">
        <f>VLOOKUP(Table1[[#This Row],[LastName]]&amp;"."&amp;Table1[[#This Row],[FirstName]],Fencers!C:I,6,FALSE)</f>
        <v>AUS</v>
      </c>
      <c r="L697" s="6">
        <f>VLOOKUP(Table1[[#This Row],[LastName]]&amp;"."&amp;Table1[[#This Row],[FirstName]],Fencers!C:H,3,FALSE)</f>
        <v>11</v>
      </c>
      <c r="M697" s="5">
        <v>1</v>
      </c>
      <c r="N697" s="5">
        <f>IF(Table1[[#This Row],[Rank]]="Cancelled",1,IF(Table1[[#This Row],[Rank]]&gt;32,0,IF(M697=0,VLOOKUP(C697,'Ranking Values'!A:C,2,FALSE),VLOOKUP(C697,'Ranking Values'!A:C,3,FALSE))))</f>
        <v>7</v>
      </c>
    </row>
    <row r="698" spans="1:14" x14ac:dyDescent="0.35">
      <c r="A698" s="11" t="s">
        <v>270</v>
      </c>
      <c r="B698" s="11" t="s">
        <v>271</v>
      </c>
      <c r="C698" s="5">
        <v>7</v>
      </c>
      <c r="D698" s="7">
        <v>43184</v>
      </c>
      <c r="E698" s="20" t="s">
        <v>481</v>
      </c>
      <c r="F698" s="11" t="s">
        <v>331</v>
      </c>
      <c r="G698" s="11" t="s">
        <v>20</v>
      </c>
      <c r="H698" s="13">
        <f>VLOOKUP(Table1[[#This Row],[LastName]]&amp;"."&amp;Table1[[#This Row],[FirstName]],Fencers!C:I,2,FALSE)</f>
        <v>38595</v>
      </c>
      <c r="I698" s="5" t="str">
        <f>VLOOKUP(Table1[[#This Row],[LastName]]&amp;"."&amp;Table1[[#This Row],[FirstName]],Fencers!C:I,7,FALSE)</f>
        <v>Mens</v>
      </c>
      <c r="J698" s="13" t="str">
        <f>VLOOKUP(Table1[[#This Row],[LastName]]&amp;"."&amp;Table1[[#This Row],[FirstName]],Fencers!C:H,5,FALSE)</f>
        <v>TPFC</v>
      </c>
      <c r="K698" s="13" t="str">
        <f>VLOOKUP(Table1[[#This Row],[LastName]]&amp;"."&amp;Table1[[#This Row],[FirstName]],Fencers!C:I,6,FALSE)</f>
        <v>AUS</v>
      </c>
      <c r="L698" s="6">
        <f>VLOOKUP(Table1[[#This Row],[LastName]]&amp;"."&amp;Table1[[#This Row],[FirstName]],Fencers!C:H,3,FALSE)</f>
        <v>12</v>
      </c>
      <c r="M698" s="5">
        <v>1</v>
      </c>
      <c r="N698" s="5">
        <f>IF(Table1[[#This Row],[Rank]]="Cancelled",1,IF(Table1[[#This Row],[Rank]]&gt;32,0,IF(M698=0,VLOOKUP(C698,'Ranking Values'!A:C,2,FALSE),VLOOKUP(C698,'Ranking Values'!A:C,3,FALSE))))</f>
        <v>6</v>
      </c>
    </row>
    <row r="699" spans="1:14" x14ac:dyDescent="0.35">
      <c r="A699" s="11" t="s">
        <v>504</v>
      </c>
      <c r="B699" s="11" t="s">
        <v>505</v>
      </c>
      <c r="C699" s="5">
        <v>8</v>
      </c>
      <c r="D699" s="7">
        <v>43184</v>
      </c>
      <c r="E699" s="20" t="s">
        <v>481</v>
      </c>
      <c r="F699" s="11" t="s">
        <v>331</v>
      </c>
      <c r="G699" s="11" t="s">
        <v>314</v>
      </c>
      <c r="H699" s="13">
        <f>VLOOKUP(Table1[[#This Row],[LastName]]&amp;"."&amp;Table1[[#This Row],[FirstName]],Fencers!C:I,2,FALSE)</f>
        <v>38786</v>
      </c>
      <c r="I699" s="5" t="str">
        <f>VLOOKUP(Table1[[#This Row],[LastName]]&amp;"."&amp;Table1[[#This Row],[FirstName]],Fencers!C:I,7,FALSE)</f>
        <v>Womens</v>
      </c>
      <c r="J699" s="13" t="str">
        <f>VLOOKUP(Table1[[#This Row],[LastName]]&amp;"."&amp;Table1[[#This Row],[FirstName]],Fencers!C:H,5,FALSE)</f>
        <v>CSFC</v>
      </c>
      <c r="K699" s="13" t="str">
        <f>VLOOKUP(Table1[[#This Row],[LastName]]&amp;"."&amp;Table1[[#This Row],[FirstName]],Fencers!C:I,6,FALSE)</f>
        <v>AUS</v>
      </c>
      <c r="L699" s="6">
        <f>VLOOKUP(Table1[[#This Row],[LastName]]&amp;"."&amp;Table1[[#This Row],[FirstName]],Fencers!C:H,3,FALSE)</f>
        <v>11</v>
      </c>
      <c r="M699" s="5">
        <v>1</v>
      </c>
      <c r="N699" s="5">
        <f>IF(Table1[[#This Row],[Rank]]="Cancelled",1,IF(Table1[[#This Row],[Rank]]&gt;32,0,IF(M699=0,VLOOKUP(C699,'Ranking Values'!A:C,2,FALSE),VLOOKUP(C699,'Ranking Values'!A:C,3,FALSE))))</f>
        <v>5</v>
      </c>
    </row>
    <row r="700" spans="1:14" x14ac:dyDescent="0.35">
      <c r="A700" s="11" t="s">
        <v>264</v>
      </c>
      <c r="B700" s="11" t="s">
        <v>265</v>
      </c>
      <c r="C700" s="5">
        <v>9</v>
      </c>
      <c r="D700" s="7">
        <v>43184</v>
      </c>
      <c r="E700" s="20" t="s">
        <v>481</v>
      </c>
      <c r="F700" s="11" t="s">
        <v>331</v>
      </c>
      <c r="G700" s="11" t="s">
        <v>314</v>
      </c>
      <c r="H700" s="13">
        <f>VLOOKUP(Table1[[#This Row],[LastName]]&amp;"."&amp;Table1[[#This Row],[FirstName]],Fencers!C:I,2,FALSE)</f>
        <v>38505</v>
      </c>
      <c r="I700" s="5" t="str">
        <f>VLOOKUP(Table1[[#This Row],[LastName]]&amp;"."&amp;Table1[[#This Row],[FirstName]],Fencers!C:I,7,FALSE)</f>
        <v>Womens</v>
      </c>
      <c r="J700" s="13" t="str">
        <f>VLOOKUP(Table1[[#This Row],[LastName]]&amp;"."&amp;Table1[[#This Row],[FirstName]],Fencers!C:H,5,FALSE)</f>
        <v>AHFC</v>
      </c>
      <c r="K700" s="13" t="str">
        <f>VLOOKUP(Table1[[#This Row],[LastName]]&amp;"."&amp;Table1[[#This Row],[FirstName]],Fencers!C:I,6,FALSE)</f>
        <v>AUS</v>
      </c>
      <c r="L700" s="6">
        <f>VLOOKUP(Table1[[#This Row],[LastName]]&amp;"."&amp;Table1[[#This Row],[FirstName]],Fencers!C:H,3,FALSE)</f>
        <v>12</v>
      </c>
      <c r="M700" s="5">
        <v>1</v>
      </c>
      <c r="N700" s="5">
        <f>IF(Table1[[#This Row],[Rank]]="Cancelled",1,IF(Table1[[#This Row],[Rank]]&gt;32,0,IF(M700=0,VLOOKUP(C700,'Ranking Values'!A:C,2,FALSE),VLOOKUP(C700,'Ranking Values'!A:C,3,FALSE))))</f>
        <v>4</v>
      </c>
    </row>
    <row r="701" spans="1:14" x14ac:dyDescent="0.35">
      <c r="A701" s="11" t="s">
        <v>279</v>
      </c>
      <c r="B701" s="11" t="s">
        <v>280</v>
      </c>
      <c r="C701" s="5">
        <v>11</v>
      </c>
      <c r="D701" s="7">
        <v>43184</v>
      </c>
      <c r="E701" s="20" t="s">
        <v>481</v>
      </c>
      <c r="F701" s="11" t="s">
        <v>331</v>
      </c>
      <c r="G701" s="11" t="s">
        <v>314</v>
      </c>
      <c r="H701" s="13">
        <f>VLOOKUP(Table1[[#This Row],[LastName]]&amp;"."&amp;Table1[[#This Row],[FirstName]],Fencers!C:I,2,FALSE)</f>
        <v>38828</v>
      </c>
      <c r="I701" s="5" t="str">
        <f>VLOOKUP(Table1[[#This Row],[LastName]]&amp;"."&amp;Table1[[#This Row],[FirstName]],Fencers!C:I,7,FALSE)</f>
        <v>Womens</v>
      </c>
      <c r="J701" s="13" t="str">
        <f>VLOOKUP(Table1[[#This Row],[LastName]]&amp;"."&amp;Table1[[#This Row],[FirstName]],Fencers!C:H,5,FALSE)</f>
        <v>AHFC</v>
      </c>
      <c r="K701" s="13" t="str">
        <f>VLOOKUP(Table1[[#This Row],[LastName]]&amp;"."&amp;Table1[[#This Row],[FirstName]],Fencers!C:I,6,FALSE)</f>
        <v>AUS</v>
      </c>
      <c r="L701" s="6">
        <f>VLOOKUP(Table1[[#This Row],[LastName]]&amp;"."&amp;Table1[[#This Row],[FirstName]],Fencers!C:H,3,FALSE)</f>
        <v>11</v>
      </c>
      <c r="M701" s="5">
        <v>1</v>
      </c>
      <c r="N701" s="5">
        <f>IF(Table1[[#This Row],[Rank]]="Cancelled",1,IF(Table1[[#This Row],[Rank]]&gt;32,0,IF(M701=0,VLOOKUP(C701,'Ranking Values'!A:C,2,FALSE),VLOOKUP(C701,'Ranking Values'!A:C,3,FALSE))))</f>
        <v>4</v>
      </c>
    </row>
    <row r="702" spans="1:14" x14ac:dyDescent="0.35">
      <c r="A702" s="11" t="s">
        <v>125</v>
      </c>
      <c r="B702" s="11" t="s">
        <v>126</v>
      </c>
      <c r="C702" s="5">
        <v>1</v>
      </c>
      <c r="D702" s="7">
        <v>43198</v>
      </c>
      <c r="E702" s="20" t="s">
        <v>479</v>
      </c>
      <c r="F702" s="11" t="s">
        <v>461</v>
      </c>
      <c r="G702" s="11" t="s">
        <v>19</v>
      </c>
      <c r="H702" s="13">
        <f>VLOOKUP(Table1[[#This Row],[LastName]]&amp;"."&amp;Table1[[#This Row],[FirstName]],Fencers!C:I,2,FALSE)</f>
        <v>31399</v>
      </c>
      <c r="I702" s="5" t="str">
        <f>VLOOKUP(Table1[[#This Row],[LastName]]&amp;"."&amp;Table1[[#This Row],[FirstName]],Fencers!C:I,7,FALSE)</f>
        <v>Mens</v>
      </c>
      <c r="J702" s="13" t="str">
        <f>VLOOKUP(Table1[[#This Row],[LastName]]&amp;"."&amp;Table1[[#This Row],[FirstName]],Fencers!C:H,5,FALSE)</f>
        <v>ASC</v>
      </c>
      <c r="K702" s="13" t="str">
        <f>VLOOKUP(Table1[[#This Row],[LastName]]&amp;"."&amp;Table1[[#This Row],[FirstName]],Fencers!C:I,6,FALSE)</f>
        <v>AUS</v>
      </c>
      <c r="L702" s="6">
        <f>VLOOKUP(Table1[[#This Row],[LastName]]&amp;"."&amp;Table1[[#This Row],[FirstName]],Fencers!C:H,3,FALSE)</f>
        <v>32</v>
      </c>
      <c r="M702" s="5">
        <v>0</v>
      </c>
      <c r="N702" s="5">
        <f>IF(Table1[[#This Row],[Rank]]="Cancelled",1,IF(Table1[[#This Row],[Rank]]&gt;32,0,IF(M702=0,VLOOKUP(C702,'Ranking Values'!A:C,2,FALSE),VLOOKUP(C702,'Ranking Values'!A:C,3,FALSE))))</f>
        <v>10</v>
      </c>
    </row>
    <row r="703" spans="1:14" x14ac:dyDescent="0.35">
      <c r="A703" s="11" t="s">
        <v>100</v>
      </c>
      <c r="B703" s="11" t="s">
        <v>101</v>
      </c>
      <c r="C703" s="5">
        <v>2</v>
      </c>
      <c r="D703" s="7">
        <v>43198</v>
      </c>
      <c r="E703" s="20" t="s">
        <v>479</v>
      </c>
      <c r="F703" s="11" t="s">
        <v>461</v>
      </c>
      <c r="G703" s="11" t="s">
        <v>19</v>
      </c>
      <c r="H703" s="13">
        <f>VLOOKUP(Table1[[#This Row],[LastName]]&amp;"."&amp;Table1[[#This Row],[FirstName]],Fencers!C:I,2,FALSE)</f>
        <v>26818</v>
      </c>
      <c r="I703" s="5" t="str">
        <f>VLOOKUP(Table1[[#This Row],[LastName]]&amp;"."&amp;Table1[[#This Row],[FirstName]],Fencers!C:I,7,FALSE)</f>
        <v>Mens</v>
      </c>
      <c r="J703" s="13" t="str">
        <f>VLOOKUP(Table1[[#This Row],[LastName]]&amp;"."&amp;Table1[[#This Row],[FirstName]],Fencers!C:H,5,FALSE)</f>
        <v>CSFC</v>
      </c>
      <c r="K703" s="13" t="str">
        <f>VLOOKUP(Table1[[#This Row],[LastName]]&amp;"."&amp;Table1[[#This Row],[FirstName]],Fencers!C:I,6,FALSE)</f>
        <v>AUS</v>
      </c>
      <c r="L703" s="6">
        <f>VLOOKUP(Table1[[#This Row],[LastName]]&amp;"."&amp;Table1[[#This Row],[FirstName]],Fencers!C:H,3,FALSE)</f>
        <v>44</v>
      </c>
      <c r="M703" s="5">
        <v>0</v>
      </c>
      <c r="N703" s="5">
        <f>IF(Table1[[#This Row],[Rank]]="Cancelled",1,IF(Table1[[#This Row],[Rank]]&gt;32,0,IF(M703=0,VLOOKUP(C703,'Ranking Values'!A:C,2,FALSE),VLOOKUP(C703,'Ranking Values'!A:C,3,FALSE))))</f>
        <v>9</v>
      </c>
    </row>
    <row r="704" spans="1:14" x14ac:dyDescent="0.35">
      <c r="A704" s="11" t="s">
        <v>157</v>
      </c>
      <c r="B704" s="11" t="s">
        <v>158</v>
      </c>
      <c r="C704" s="5">
        <v>3</v>
      </c>
      <c r="D704" s="7">
        <v>43198</v>
      </c>
      <c r="E704" s="20" t="s">
        <v>479</v>
      </c>
      <c r="F704" s="11" t="s">
        <v>461</v>
      </c>
      <c r="G704" s="11" t="s">
        <v>19</v>
      </c>
      <c r="H704" s="13">
        <f>VLOOKUP(Table1[[#This Row],[LastName]]&amp;"."&amp;Table1[[#This Row],[FirstName]],Fencers!C:I,2,FALSE)</f>
        <v>34944</v>
      </c>
      <c r="I704" s="5" t="str">
        <f>VLOOKUP(Table1[[#This Row],[LastName]]&amp;"."&amp;Table1[[#This Row],[FirstName]],Fencers!C:I,7,FALSE)</f>
        <v>Mens</v>
      </c>
      <c r="J704" s="13" t="str">
        <f>VLOOKUP(Table1[[#This Row],[LastName]]&amp;"."&amp;Table1[[#This Row],[FirstName]],Fencers!C:H,5,FALSE)</f>
        <v>ASC</v>
      </c>
      <c r="K704" s="13" t="str">
        <f>VLOOKUP(Table1[[#This Row],[LastName]]&amp;"."&amp;Table1[[#This Row],[FirstName]],Fencers!C:I,6,FALSE)</f>
        <v>AUS</v>
      </c>
      <c r="L704" s="6">
        <f>VLOOKUP(Table1[[#This Row],[LastName]]&amp;"."&amp;Table1[[#This Row],[FirstName]],Fencers!C:H,3,FALSE)</f>
        <v>22</v>
      </c>
      <c r="M704" s="5">
        <v>0</v>
      </c>
      <c r="N704" s="5">
        <f>IF(Table1[[#This Row],[Rank]]="Cancelled",1,IF(Table1[[#This Row],[Rank]]&gt;32,0,IF(M704=0,VLOOKUP(C704,'Ranking Values'!A:C,2,FALSE),VLOOKUP(C704,'Ranking Values'!A:C,3,FALSE))))</f>
        <v>8</v>
      </c>
    </row>
    <row r="705" spans="1:14" x14ac:dyDescent="0.35">
      <c r="A705" s="11" t="s">
        <v>165</v>
      </c>
      <c r="B705" s="11" t="s">
        <v>166</v>
      </c>
      <c r="C705" s="5">
        <v>3</v>
      </c>
      <c r="D705" s="7">
        <v>43198</v>
      </c>
      <c r="E705" s="20" t="s">
        <v>479</v>
      </c>
      <c r="F705" s="11" t="s">
        <v>461</v>
      </c>
      <c r="G705" s="11" t="s">
        <v>19</v>
      </c>
      <c r="H705" s="13">
        <f>VLOOKUP(Table1[[#This Row],[LastName]]&amp;"."&amp;Table1[[#This Row],[FirstName]],Fencers!C:I,2,FALSE)</f>
        <v>36161</v>
      </c>
      <c r="I705" s="5" t="str">
        <f>VLOOKUP(Table1[[#This Row],[LastName]]&amp;"."&amp;Table1[[#This Row],[FirstName]],Fencers!C:I,7,FALSE)</f>
        <v>Mens</v>
      </c>
      <c r="J705" s="13" t="str">
        <f>VLOOKUP(Table1[[#This Row],[LastName]]&amp;"."&amp;Table1[[#This Row],[FirstName]],Fencers!C:H,5,FALSE)</f>
        <v>ASC</v>
      </c>
      <c r="K705" s="13" t="str">
        <f>VLOOKUP(Table1[[#This Row],[LastName]]&amp;"."&amp;Table1[[#This Row],[FirstName]],Fencers!C:I,6,FALSE)</f>
        <v>AUS</v>
      </c>
      <c r="L705" s="6">
        <f>VLOOKUP(Table1[[#This Row],[LastName]]&amp;"."&amp;Table1[[#This Row],[FirstName]],Fencers!C:H,3,FALSE)</f>
        <v>19</v>
      </c>
      <c r="M705" s="5">
        <v>0</v>
      </c>
      <c r="N705" s="5">
        <f>IF(Table1[[#This Row],[Rank]]="Cancelled",1,IF(Table1[[#This Row],[Rank]]&gt;32,0,IF(M705=0,VLOOKUP(C705,'Ranking Values'!A:C,2,FALSE),VLOOKUP(C705,'Ranking Values'!A:C,3,FALSE))))</f>
        <v>8</v>
      </c>
    </row>
    <row r="706" spans="1:14" x14ac:dyDescent="0.35">
      <c r="A706" s="11" t="s">
        <v>178</v>
      </c>
      <c r="B706" s="11" t="s">
        <v>144</v>
      </c>
      <c r="C706" s="5">
        <v>5</v>
      </c>
      <c r="D706" s="7">
        <v>43198</v>
      </c>
      <c r="E706" s="20" t="s">
        <v>479</v>
      </c>
      <c r="F706" s="11" t="s">
        <v>461</v>
      </c>
      <c r="G706" s="11" t="s">
        <v>19</v>
      </c>
      <c r="H706" s="13">
        <f>VLOOKUP(Table1[[#This Row],[LastName]]&amp;"."&amp;Table1[[#This Row],[FirstName]],Fencers!C:I,2,FALSE)</f>
        <v>36344</v>
      </c>
      <c r="I706" s="5" t="str">
        <f>VLOOKUP(Table1[[#This Row],[LastName]]&amp;"."&amp;Table1[[#This Row],[FirstName]],Fencers!C:I,7,FALSE)</f>
        <v>Mens</v>
      </c>
      <c r="J706" s="13" t="str">
        <f>VLOOKUP(Table1[[#This Row],[LastName]]&amp;"."&amp;Table1[[#This Row],[FirstName]],Fencers!C:H,5,FALSE)</f>
        <v>ASC</v>
      </c>
      <c r="K706" s="13" t="str">
        <f>VLOOKUP(Table1[[#This Row],[LastName]]&amp;"."&amp;Table1[[#This Row],[FirstName]],Fencers!C:I,6,FALSE)</f>
        <v>AUS</v>
      </c>
      <c r="L706" s="6">
        <f>VLOOKUP(Table1[[#This Row],[LastName]]&amp;"."&amp;Table1[[#This Row],[FirstName]],Fencers!C:H,3,FALSE)</f>
        <v>18</v>
      </c>
      <c r="M706" s="5">
        <v>0</v>
      </c>
      <c r="N706" s="5">
        <f>IF(Table1[[#This Row],[Rank]]="Cancelled",1,IF(Table1[[#This Row],[Rank]]&gt;32,0,IF(M706=0,VLOOKUP(C706,'Ranking Values'!A:C,2,FALSE),VLOOKUP(C706,'Ranking Values'!A:C,3,FALSE))))</f>
        <v>6</v>
      </c>
    </row>
    <row r="707" spans="1:14" x14ac:dyDescent="0.35">
      <c r="A707" s="11" t="s">
        <v>226</v>
      </c>
      <c r="B707" s="11" t="s">
        <v>228</v>
      </c>
      <c r="C707" s="5">
        <v>6</v>
      </c>
      <c r="D707" s="7">
        <v>43198</v>
      </c>
      <c r="E707" s="20" t="s">
        <v>479</v>
      </c>
      <c r="F707" s="11" t="s">
        <v>461</v>
      </c>
      <c r="G707" s="11" t="s">
        <v>19</v>
      </c>
      <c r="H707" s="13">
        <f>VLOOKUP(Table1[[#This Row],[LastName]]&amp;"."&amp;Table1[[#This Row],[FirstName]],Fencers!C:I,2,FALSE)</f>
        <v>37556</v>
      </c>
      <c r="I707" s="5" t="str">
        <f>VLOOKUP(Table1[[#This Row],[LastName]]&amp;"."&amp;Table1[[#This Row],[FirstName]],Fencers!C:I,7,FALSE)</f>
        <v>Mens</v>
      </c>
      <c r="J707" s="13" t="str">
        <f>VLOOKUP(Table1[[#This Row],[LastName]]&amp;"."&amp;Table1[[#This Row],[FirstName]],Fencers!C:H,5,FALSE)</f>
        <v>ASC</v>
      </c>
      <c r="K707" s="13" t="str">
        <f>VLOOKUP(Table1[[#This Row],[LastName]]&amp;"."&amp;Table1[[#This Row],[FirstName]],Fencers!C:I,6,FALSE)</f>
        <v>AUS</v>
      </c>
      <c r="L707" s="6">
        <f>VLOOKUP(Table1[[#This Row],[LastName]]&amp;"."&amp;Table1[[#This Row],[FirstName]],Fencers!C:H,3,FALSE)</f>
        <v>15</v>
      </c>
      <c r="M707" s="5">
        <v>0</v>
      </c>
      <c r="N707" s="5">
        <f>IF(Table1[[#This Row],[Rank]]="Cancelled",1,IF(Table1[[#This Row],[Rank]]&gt;32,0,IF(M707=0,VLOOKUP(C707,'Ranking Values'!A:C,2,FALSE),VLOOKUP(C707,'Ranking Values'!A:C,3,FALSE))))</f>
        <v>5</v>
      </c>
    </row>
    <row r="708" spans="1:14" x14ac:dyDescent="0.35">
      <c r="A708" s="11" t="s">
        <v>95</v>
      </c>
      <c r="B708" s="11" t="s">
        <v>96</v>
      </c>
      <c r="C708" s="5">
        <v>7</v>
      </c>
      <c r="D708" s="7">
        <v>43198</v>
      </c>
      <c r="E708" s="20" t="s">
        <v>479</v>
      </c>
      <c r="F708" s="11" t="s">
        <v>461</v>
      </c>
      <c r="G708" s="11" t="s">
        <v>19</v>
      </c>
      <c r="H708" s="13">
        <f>VLOOKUP(Table1[[#This Row],[LastName]]&amp;"."&amp;Table1[[#This Row],[FirstName]],Fencers!C:I,2,FALSE)</f>
        <v>26410</v>
      </c>
      <c r="I708" s="5" t="str">
        <f>VLOOKUP(Table1[[#This Row],[LastName]]&amp;"."&amp;Table1[[#This Row],[FirstName]],Fencers!C:I,7,FALSE)</f>
        <v>Mens</v>
      </c>
      <c r="J708" s="13" t="str">
        <f>VLOOKUP(Table1[[#This Row],[LastName]]&amp;"."&amp;Table1[[#This Row],[FirstName]],Fencers!C:H,5,FALSE)</f>
        <v>ASC</v>
      </c>
      <c r="K708" s="13" t="str">
        <f>VLOOKUP(Table1[[#This Row],[LastName]]&amp;"."&amp;Table1[[#This Row],[FirstName]],Fencers!C:I,6,FALSE)</f>
        <v>AUS</v>
      </c>
      <c r="L708" s="6">
        <f>VLOOKUP(Table1[[#This Row],[LastName]]&amp;"."&amp;Table1[[#This Row],[FirstName]],Fencers!C:H,3,FALSE)</f>
        <v>45</v>
      </c>
      <c r="M708" s="5">
        <v>0</v>
      </c>
      <c r="N708" s="5">
        <f>IF(Table1[[#This Row],[Rank]]="Cancelled",1,IF(Table1[[#This Row],[Rank]]&gt;32,0,IF(M708=0,VLOOKUP(C708,'Ranking Values'!A:C,2,FALSE),VLOOKUP(C708,'Ranking Values'!A:C,3,FALSE))))</f>
        <v>4</v>
      </c>
    </row>
    <row r="709" spans="1:14" x14ac:dyDescent="0.35">
      <c r="A709" s="11" t="s">
        <v>226</v>
      </c>
      <c r="B709" s="11" t="s">
        <v>227</v>
      </c>
      <c r="C709" s="5">
        <v>8</v>
      </c>
      <c r="D709" s="7">
        <v>43198</v>
      </c>
      <c r="E709" s="20" t="s">
        <v>479</v>
      </c>
      <c r="F709" s="11" t="s">
        <v>461</v>
      </c>
      <c r="G709" s="11" t="s">
        <v>19</v>
      </c>
      <c r="H709" s="13">
        <f>VLOOKUP(Table1[[#This Row],[LastName]]&amp;"."&amp;Table1[[#This Row],[FirstName]],Fencers!C:I,2,FALSE)</f>
        <v>37556</v>
      </c>
      <c r="I709" s="5" t="str">
        <f>VLOOKUP(Table1[[#This Row],[LastName]]&amp;"."&amp;Table1[[#This Row],[FirstName]],Fencers!C:I,7,FALSE)</f>
        <v>Mens</v>
      </c>
      <c r="J709" s="13" t="str">
        <f>VLOOKUP(Table1[[#This Row],[LastName]]&amp;"."&amp;Table1[[#This Row],[FirstName]],Fencers!C:H,5,FALSE)</f>
        <v>ASC</v>
      </c>
      <c r="K709" s="13" t="str">
        <f>VLOOKUP(Table1[[#This Row],[LastName]]&amp;"."&amp;Table1[[#This Row],[FirstName]],Fencers!C:I,6,FALSE)</f>
        <v>AUS</v>
      </c>
      <c r="L709" s="6">
        <f>VLOOKUP(Table1[[#This Row],[LastName]]&amp;"."&amp;Table1[[#This Row],[FirstName]],Fencers!C:H,3,FALSE)</f>
        <v>15</v>
      </c>
      <c r="M709" s="5">
        <v>0</v>
      </c>
      <c r="N709" s="5">
        <f>IF(Table1[[#This Row],[Rank]]="Cancelled",1,IF(Table1[[#This Row],[Rank]]&gt;32,0,IF(M709=0,VLOOKUP(C709,'Ranking Values'!A:C,2,FALSE),VLOOKUP(C709,'Ranking Values'!A:C,3,FALSE))))</f>
        <v>3</v>
      </c>
    </row>
    <row r="710" spans="1:14" x14ac:dyDescent="0.35">
      <c r="A710" s="11" t="s">
        <v>215</v>
      </c>
      <c r="B710" s="11" t="s">
        <v>15</v>
      </c>
      <c r="C710" s="5">
        <v>9</v>
      </c>
      <c r="D710" s="7">
        <v>43198</v>
      </c>
      <c r="E710" s="20" t="s">
        <v>479</v>
      </c>
      <c r="F710" s="11" t="s">
        <v>461</v>
      </c>
      <c r="G710" s="11" t="s">
        <v>19</v>
      </c>
      <c r="H710" s="13">
        <f>VLOOKUP(Table1[[#This Row],[LastName]]&amp;"."&amp;Table1[[#This Row],[FirstName]],Fencers!C:I,2,FALSE)</f>
        <v>37348</v>
      </c>
      <c r="I710" s="5" t="str">
        <f>VLOOKUP(Table1[[#This Row],[LastName]]&amp;"."&amp;Table1[[#This Row],[FirstName]],Fencers!C:I,7,FALSE)</f>
        <v>Mens</v>
      </c>
      <c r="J710" s="13" t="str">
        <f>VLOOKUP(Table1[[#This Row],[LastName]]&amp;"."&amp;Table1[[#This Row],[FirstName]],Fencers!C:H,5,FALSE)</f>
        <v>ASC</v>
      </c>
      <c r="K710" s="13" t="str">
        <f>VLOOKUP(Table1[[#This Row],[LastName]]&amp;"."&amp;Table1[[#This Row],[FirstName]],Fencers!C:I,6,FALSE)</f>
        <v>AUS</v>
      </c>
      <c r="L710" s="6">
        <f>VLOOKUP(Table1[[#This Row],[LastName]]&amp;"."&amp;Table1[[#This Row],[FirstName]],Fencers!C:H,3,FALSE)</f>
        <v>15</v>
      </c>
      <c r="M710" s="5">
        <v>0</v>
      </c>
      <c r="N710" s="5">
        <f>IF(Table1[[#This Row],[Rank]]="Cancelled",1,IF(Table1[[#This Row],[Rank]]&gt;32,0,IF(M710=0,VLOOKUP(C710,'Ranking Values'!A:C,2,FALSE),VLOOKUP(C710,'Ranking Values'!A:C,3,FALSE))))</f>
        <v>2</v>
      </c>
    </row>
    <row r="711" spans="1:14" x14ac:dyDescent="0.35">
      <c r="A711" s="11" t="s">
        <v>507</v>
      </c>
      <c r="B711" s="11" t="s">
        <v>508</v>
      </c>
      <c r="C711" s="5">
        <v>10</v>
      </c>
      <c r="D711" s="7">
        <v>43198</v>
      </c>
      <c r="E711" s="20" t="s">
        <v>479</v>
      </c>
      <c r="F711" s="11" t="s">
        <v>461</v>
      </c>
      <c r="G711" s="11" t="s">
        <v>19</v>
      </c>
      <c r="H711" s="13">
        <f>VLOOKUP(Table1[[#This Row],[LastName]]&amp;"."&amp;Table1[[#This Row],[FirstName]],Fencers!C:I,2,FALSE)</f>
        <v>0</v>
      </c>
      <c r="I711" s="5" t="str">
        <f>VLOOKUP(Table1[[#This Row],[LastName]]&amp;"."&amp;Table1[[#This Row],[FirstName]],Fencers!C:I,7,FALSE)</f>
        <v>Mens</v>
      </c>
      <c r="J711" s="13" t="str">
        <f>VLOOKUP(Table1[[#This Row],[LastName]]&amp;"."&amp;Table1[[#This Row],[FirstName]],Fencers!C:H,5,FALSE)</f>
        <v>ASC</v>
      </c>
      <c r="K711" s="13" t="str">
        <f>VLOOKUP(Table1[[#This Row],[LastName]]&amp;"."&amp;Table1[[#This Row],[FirstName]],Fencers!C:I,6,FALSE)</f>
        <v>AUS</v>
      </c>
      <c r="L711" s="6">
        <f>VLOOKUP(Table1[[#This Row],[LastName]]&amp;"."&amp;Table1[[#This Row],[FirstName]],Fencers!C:H,3,FALSE)</f>
        <v>118</v>
      </c>
      <c r="M711" s="5">
        <v>0</v>
      </c>
      <c r="N711" s="5">
        <f>IF(Table1[[#This Row],[Rank]]="Cancelled",1,IF(Table1[[#This Row],[Rank]]&gt;32,0,IF(M711=0,VLOOKUP(C711,'Ranking Values'!A:C,2,FALSE),VLOOKUP(C711,'Ranking Values'!A:C,3,FALSE))))</f>
        <v>2</v>
      </c>
    </row>
    <row r="712" spans="1:14" x14ac:dyDescent="0.35">
      <c r="A712" s="11" t="s">
        <v>77</v>
      </c>
      <c r="B712" s="11" t="s">
        <v>78</v>
      </c>
      <c r="C712" s="5">
        <v>11</v>
      </c>
      <c r="D712" s="7">
        <v>43198</v>
      </c>
      <c r="E712" s="20" t="s">
        <v>479</v>
      </c>
      <c r="F712" s="11" t="s">
        <v>461</v>
      </c>
      <c r="G712" s="11" t="s">
        <v>19</v>
      </c>
      <c r="H712" s="13">
        <f>VLOOKUP(Table1[[#This Row],[LastName]]&amp;"."&amp;Table1[[#This Row],[FirstName]],Fencers!C:I,2,FALSE)</f>
        <v>25155</v>
      </c>
      <c r="I712" s="5" t="str">
        <f>VLOOKUP(Table1[[#This Row],[LastName]]&amp;"."&amp;Table1[[#This Row],[FirstName]],Fencers!C:I,7,FALSE)</f>
        <v>Mens</v>
      </c>
      <c r="J712" s="13" t="str">
        <f>VLOOKUP(Table1[[#This Row],[LastName]]&amp;"."&amp;Table1[[#This Row],[FirstName]],Fencers!C:H,5,FALSE)</f>
        <v>ASC</v>
      </c>
      <c r="K712" s="13" t="str">
        <f>VLOOKUP(Table1[[#This Row],[LastName]]&amp;"."&amp;Table1[[#This Row],[FirstName]],Fencers!C:I,6,FALSE)</f>
        <v>AUS</v>
      </c>
      <c r="L712" s="6">
        <f>VLOOKUP(Table1[[#This Row],[LastName]]&amp;"."&amp;Table1[[#This Row],[FirstName]],Fencers!C:H,3,FALSE)</f>
        <v>49</v>
      </c>
      <c r="M712" s="5">
        <v>0</v>
      </c>
      <c r="N712" s="5">
        <f>IF(Table1[[#This Row],[Rank]]="Cancelled",1,IF(Table1[[#This Row],[Rank]]&gt;32,0,IF(M712=0,VLOOKUP(C712,'Ranking Values'!A:C,2,FALSE),VLOOKUP(C712,'Ranking Values'!A:C,3,FALSE))))</f>
        <v>2</v>
      </c>
    </row>
    <row r="713" spans="1:14" x14ac:dyDescent="0.35">
      <c r="A713" s="11" t="s">
        <v>469</v>
      </c>
      <c r="B713" s="11" t="s">
        <v>201</v>
      </c>
      <c r="C713" s="5">
        <v>12</v>
      </c>
      <c r="D713" s="7">
        <v>43198</v>
      </c>
      <c r="E713" s="20" t="s">
        <v>479</v>
      </c>
      <c r="F713" s="11" t="s">
        <v>461</v>
      </c>
      <c r="G713" s="11" t="s">
        <v>19</v>
      </c>
      <c r="H713" s="13">
        <f>VLOOKUP(Table1[[#This Row],[LastName]]&amp;"."&amp;Table1[[#This Row],[FirstName]],Fencers!C:I,2,FALSE)</f>
        <v>35384</v>
      </c>
      <c r="I713" s="5" t="str">
        <f>VLOOKUP(Table1[[#This Row],[LastName]]&amp;"."&amp;Table1[[#This Row],[FirstName]],Fencers!C:I,7,FALSE)</f>
        <v>Mens</v>
      </c>
      <c r="J713" s="13" t="str">
        <f>VLOOKUP(Table1[[#This Row],[LastName]]&amp;"."&amp;Table1[[#This Row],[FirstName]],Fencers!C:H,5,FALSE)</f>
        <v>ASC</v>
      </c>
      <c r="K713" s="13" t="str">
        <f>VLOOKUP(Table1[[#This Row],[LastName]]&amp;"."&amp;Table1[[#This Row],[FirstName]],Fencers!C:I,6,FALSE)</f>
        <v>AUS</v>
      </c>
      <c r="L713" s="6">
        <f>VLOOKUP(Table1[[#This Row],[LastName]]&amp;"."&amp;Table1[[#This Row],[FirstName]],Fencers!C:H,3,FALSE)</f>
        <v>21</v>
      </c>
      <c r="M713" s="5">
        <v>0</v>
      </c>
      <c r="N713" s="5">
        <f>IF(Table1[[#This Row],[Rank]]="Cancelled",1,IF(Table1[[#This Row],[Rank]]&gt;32,0,IF(M713=0,VLOOKUP(C713,'Ranking Values'!A:C,2,FALSE),VLOOKUP(C713,'Ranking Values'!A:C,3,FALSE))))</f>
        <v>2</v>
      </c>
    </row>
    <row r="714" spans="1:14" x14ac:dyDescent="0.35">
      <c r="A714" s="11" t="s">
        <v>196</v>
      </c>
      <c r="B714" s="11" t="s">
        <v>197</v>
      </c>
      <c r="C714" s="5">
        <v>13</v>
      </c>
      <c r="D714" s="7">
        <v>43198</v>
      </c>
      <c r="E714" s="20" t="s">
        <v>479</v>
      </c>
      <c r="F714" s="11" t="s">
        <v>461</v>
      </c>
      <c r="G714" s="11" t="s">
        <v>19</v>
      </c>
      <c r="H714" s="13">
        <f>VLOOKUP(Table1[[#This Row],[LastName]]&amp;"."&amp;Table1[[#This Row],[FirstName]],Fencers!C:I,2,FALSE)</f>
        <v>36844</v>
      </c>
      <c r="I714" s="5" t="str">
        <f>VLOOKUP(Table1[[#This Row],[LastName]]&amp;"."&amp;Table1[[#This Row],[FirstName]],Fencers!C:I,7,FALSE)</f>
        <v>Mens</v>
      </c>
      <c r="J714" s="13" t="str">
        <f>VLOOKUP(Table1[[#This Row],[LastName]]&amp;"."&amp;Table1[[#This Row],[FirstName]],Fencers!C:H,5,FALSE)</f>
        <v>TPFC</v>
      </c>
      <c r="K714" s="13" t="str">
        <f>VLOOKUP(Table1[[#This Row],[LastName]]&amp;"."&amp;Table1[[#This Row],[FirstName]],Fencers!C:I,6,FALSE)</f>
        <v>AUS</v>
      </c>
      <c r="L714" s="6">
        <f>VLOOKUP(Table1[[#This Row],[LastName]]&amp;"."&amp;Table1[[#This Row],[FirstName]],Fencers!C:H,3,FALSE)</f>
        <v>17</v>
      </c>
      <c r="M714" s="5">
        <v>0</v>
      </c>
      <c r="N714" s="5">
        <f>IF(Table1[[#This Row],[Rank]]="Cancelled",1,IF(Table1[[#This Row],[Rank]]&gt;32,0,IF(M714=0,VLOOKUP(C714,'Ranking Values'!A:C,2,FALSE),VLOOKUP(C714,'Ranking Values'!A:C,3,FALSE))))</f>
        <v>2</v>
      </c>
    </row>
    <row r="715" spans="1:14" x14ac:dyDescent="0.35">
      <c r="A715" s="11" t="s">
        <v>216</v>
      </c>
      <c r="B715" s="11" t="s">
        <v>161</v>
      </c>
      <c r="C715" s="5">
        <v>14</v>
      </c>
      <c r="D715" s="7">
        <v>43198</v>
      </c>
      <c r="E715" s="20" t="s">
        <v>479</v>
      </c>
      <c r="F715" s="11" t="s">
        <v>461</v>
      </c>
      <c r="G715" s="11" t="s">
        <v>19</v>
      </c>
      <c r="H715" s="13">
        <f>VLOOKUP(Table1[[#This Row],[LastName]]&amp;"."&amp;Table1[[#This Row],[FirstName]],Fencers!C:I,2,FALSE)</f>
        <v>37381</v>
      </c>
      <c r="I715" s="5" t="str">
        <f>VLOOKUP(Table1[[#This Row],[LastName]]&amp;"."&amp;Table1[[#This Row],[FirstName]],Fencers!C:I,7,FALSE)</f>
        <v>Mens</v>
      </c>
      <c r="J715" s="13" t="str">
        <f>VLOOKUP(Table1[[#This Row],[LastName]]&amp;"."&amp;Table1[[#This Row],[FirstName]],Fencers!C:H,5,FALSE)</f>
        <v>TPFC</v>
      </c>
      <c r="K715" s="13" t="str">
        <f>VLOOKUP(Table1[[#This Row],[LastName]]&amp;"."&amp;Table1[[#This Row],[FirstName]],Fencers!C:I,6,FALSE)</f>
        <v>AUS</v>
      </c>
      <c r="L715" s="6">
        <f>VLOOKUP(Table1[[#This Row],[LastName]]&amp;"."&amp;Table1[[#This Row],[FirstName]],Fencers!C:H,3,FALSE)</f>
        <v>15</v>
      </c>
      <c r="M715" s="5">
        <v>0</v>
      </c>
      <c r="N715" s="5">
        <f>IF(Table1[[#This Row],[Rank]]="Cancelled",1,IF(Table1[[#This Row],[Rank]]&gt;32,0,IF(M715=0,VLOOKUP(C715,'Ranking Values'!A:C,2,FALSE),VLOOKUP(C715,'Ranking Values'!A:C,3,FALSE))))</f>
        <v>2</v>
      </c>
    </row>
    <row r="716" spans="1:14" x14ac:dyDescent="0.35">
      <c r="A716" s="11" t="s">
        <v>202</v>
      </c>
      <c r="B716" s="11" t="s">
        <v>203</v>
      </c>
      <c r="C716" s="5">
        <v>15</v>
      </c>
      <c r="D716" s="7">
        <v>43198</v>
      </c>
      <c r="E716" s="20" t="s">
        <v>479</v>
      </c>
      <c r="F716" s="11" t="s">
        <v>461</v>
      </c>
      <c r="G716" s="11" t="s">
        <v>19</v>
      </c>
      <c r="H716" s="13">
        <f>VLOOKUP(Table1[[#This Row],[LastName]]&amp;"."&amp;Table1[[#This Row],[FirstName]],Fencers!C:I,2,FALSE)</f>
        <v>37000</v>
      </c>
      <c r="I716" s="5" t="str">
        <f>VLOOKUP(Table1[[#This Row],[LastName]]&amp;"."&amp;Table1[[#This Row],[FirstName]],Fencers!C:I,7,FALSE)</f>
        <v>Mens</v>
      </c>
      <c r="J716" s="13" t="str">
        <f>VLOOKUP(Table1[[#This Row],[LastName]]&amp;"."&amp;Table1[[#This Row],[FirstName]],Fencers!C:H,5,FALSE)</f>
        <v>TPFC</v>
      </c>
      <c r="K716" s="13" t="str">
        <f>VLOOKUP(Table1[[#This Row],[LastName]]&amp;"."&amp;Table1[[#This Row],[FirstName]],Fencers!C:I,6,FALSE)</f>
        <v>AUS</v>
      </c>
      <c r="L716" s="6">
        <f>VLOOKUP(Table1[[#This Row],[LastName]]&amp;"."&amp;Table1[[#This Row],[FirstName]],Fencers!C:H,3,FALSE)</f>
        <v>16</v>
      </c>
      <c r="M716" s="5">
        <v>0</v>
      </c>
      <c r="N716" s="5">
        <f>IF(Table1[[#This Row],[Rank]]="Cancelled",1,IF(Table1[[#This Row],[Rank]]&gt;32,0,IF(M716=0,VLOOKUP(C716,'Ranking Values'!A:C,2,FALSE),VLOOKUP(C716,'Ranking Values'!A:C,3,FALSE))))</f>
        <v>2</v>
      </c>
    </row>
    <row r="717" spans="1:14" x14ac:dyDescent="0.35">
      <c r="A717" s="11" t="s">
        <v>226</v>
      </c>
      <c r="B717" s="11" t="s">
        <v>227</v>
      </c>
      <c r="C717" s="5">
        <v>1</v>
      </c>
      <c r="D717" s="7">
        <v>43198</v>
      </c>
      <c r="E717" s="20" t="s">
        <v>479</v>
      </c>
      <c r="F717" s="11" t="s">
        <v>461</v>
      </c>
      <c r="G717" s="11" t="s">
        <v>314</v>
      </c>
      <c r="H717" s="13">
        <f>VLOOKUP(Table1[[#This Row],[LastName]]&amp;"."&amp;Table1[[#This Row],[FirstName]],Fencers!C:I,2,FALSE)</f>
        <v>37556</v>
      </c>
      <c r="I717" s="5" t="str">
        <f>VLOOKUP(Table1[[#This Row],[LastName]]&amp;"."&amp;Table1[[#This Row],[FirstName]],Fencers!C:I,7,FALSE)</f>
        <v>Mens</v>
      </c>
      <c r="J717" s="13" t="str">
        <f>VLOOKUP(Table1[[#This Row],[LastName]]&amp;"."&amp;Table1[[#This Row],[FirstName]],Fencers!C:H,5,FALSE)</f>
        <v>ASC</v>
      </c>
      <c r="K717" s="13" t="str">
        <f>VLOOKUP(Table1[[#This Row],[LastName]]&amp;"."&amp;Table1[[#This Row],[FirstName]],Fencers!C:I,6,FALSE)</f>
        <v>AUS</v>
      </c>
      <c r="L717" s="6">
        <f>VLOOKUP(Table1[[#This Row],[LastName]]&amp;"."&amp;Table1[[#This Row],[FirstName]],Fencers!C:H,3,FALSE)</f>
        <v>15</v>
      </c>
      <c r="M717" s="5">
        <v>0</v>
      </c>
      <c r="N717" s="5">
        <f>IF(Table1[[#This Row],[Rank]]="Cancelled",1,IF(Table1[[#This Row],[Rank]]&gt;32,0,IF(M717=0,VLOOKUP(C717,'Ranking Values'!A:C,2,FALSE),VLOOKUP(C717,'Ranking Values'!A:C,3,FALSE))))</f>
        <v>10</v>
      </c>
    </row>
    <row r="718" spans="1:14" x14ac:dyDescent="0.35">
      <c r="A718" s="11" t="s">
        <v>100</v>
      </c>
      <c r="B718" s="11" t="s">
        <v>192</v>
      </c>
      <c r="C718" s="5">
        <v>2</v>
      </c>
      <c r="D718" s="7">
        <v>43198</v>
      </c>
      <c r="E718" s="20" t="s">
        <v>479</v>
      </c>
      <c r="F718" s="11" t="s">
        <v>461</v>
      </c>
      <c r="G718" s="11" t="s">
        <v>314</v>
      </c>
      <c r="H718" s="13">
        <f>VLOOKUP(Table1[[#This Row],[LastName]]&amp;"."&amp;Table1[[#This Row],[FirstName]],Fencers!C:I,2,FALSE)</f>
        <v>36770</v>
      </c>
      <c r="I718" s="5" t="str">
        <f>VLOOKUP(Table1[[#This Row],[LastName]]&amp;"."&amp;Table1[[#This Row],[FirstName]],Fencers!C:I,7,FALSE)</f>
        <v>Mens</v>
      </c>
      <c r="J718" s="13" t="str">
        <f>VLOOKUP(Table1[[#This Row],[LastName]]&amp;"."&amp;Table1[[#This Row],[FirstName]],Fencers!C:H,5,FALSE)</f>
        <v>CSFC</v>
      </c>
      <c r="K718" s="13" t="str">
        <f>VLOOKUP(Table1[[#This Row],[LastName]]&amp;"."&amp;Table1[[#This Row],[FirstName]],Fencers!C:I,6,FALSE)</f>
        <v>AUS</v>
      </c>
      <c r="L718" s="6">
        <f>VLOOKUP(Table1[[#This Row],[LastName]]&amp;"."&amp;Table1[[#This Row],[FirstName]],Fencers!C:H,3,FALSE)</f>
        <v>17</v>
      </c>
      <c r="M718" s="5">
        <v>0</v>
      </c>
      <c r="N718" s="5">
        <f>IF(Table1[[#This Row],[Rank]]="Cancelled",1,IF(Table1[[#This Row],[Rank]]&gt;32,0,IF(M718=0,VLOOKUP(C718,'Ranking Values'!A:C,2,FALSE),VLOOKUP(C718,'Ranking Values'!A:C,3,FALSE))))</f>
        <v>9</v>
      </c>
    </row>
    <row r="719" spans="1:14" x14ac:dyDescent="0.35">
      <c r="A719" s="11" t="s">
        <v>33</v>
      </c>
      <c r="B719" s="11" t="s">
        <v>34</v>
      </c>
      <c r="C719" s="5">
        <v>3</v>
      </c>
      <c r="D719" s="7">
        <v>43198</v>
      </c>
      <c r="E719" s="20" t="s">
        <v>479</v>
      </c>
      <c r="F719" s="11" t="s">
        <v>461</v>
      </c>
      <c r="G719" s="11" t="s">
        <v>314</v>
      </c>
      <c r="H719" s="13">
        <f>VLOOKUP(Table1[[#This Row],[LastName]]&amp;"."&amp;Table1[[#This Row],[FirstName]],Fencers!C:I,2,FALSE)</f>
        <v>35971</v>
      </c>
      <c r="I719" s="5" t="str">
        <f>VLOOKUP(Table1[[#This Row],[LastName]]&amp;"."&amp;Table1[[#This Row],[FirstName]],Fencers!C:I,7,FALSE)</f>
        <v>Mens</v>
      </c>
      <c r="J719" s="13" t="str">
        <f>VLOOKUP(Table1[[#This Row],[LastName]]&amp;"."&amp;Table1[[#This Row],[FirstName]],Fencers!C:H,5,FALSE)</f>
        <v>ASC</v>
      </c>
      <c r="K719" s="13" t="str">
        <f>VLOOKUP(Table1[[#This Row],[LastName]]&amp;"."&amp;Table1[[#This Row],[FirstName]],Fencers!C:I,6,FALSE)</f>
        <v>AUS</v>
      </c>
      <c r="L719" s="6">
        <f>VLOOKUP(Table1[[#This Row],[LastName]]&amp;"."&amp;Table1[[#This Row],[FirstName]],Fencers!C:H,3,FALSE)</f>
        <v>19</v>
      </c>
      <c r="M719" s="5">
        <v>0</v>
      </c>
      <c r="N719" s="5">
        <f>IF(Table1[[#This Row],[Rank]]="Cancelled",1,IF(Table1[[#This Row],[Rank]]&gt;32,0,IF(M719=0,VLOOKUP(C719,'Ranking Values'!A:C,2,FALSE),VLOOKUP(C719,'Ranking Values'!A:C,3,FALSE))))</f>
        <v>8</v>
      </c>
    </row>
    <row r="720" spans="1:14" x14ac:dyDescent="0.35">
      <c r="A720" s="11" t="s">
        <v>237</v>
      </c>
      <c r="B720" s="11" t="s">
        <v>238</v>
      </c>
      <c r="C720" s="5">
        <v>3</v>
      </c>
      <c r="D720" s="7">
        <v>43198</v>
      </c>
      <c r="E720" s="20" t="s">
        <v>479</v>
      </c>
      <c r="F720" s="11" t="s">
        <v>461</v>
      </c>
      <c r="G720" s="11" t="s">
        <v>314</v>
      </c>
      <c r="H720" s="13">
        <f>VLOOKUP(Table1[[#This Row],[LastName]]&amp;"."&amp;Table1[[#This Row],[FirstName]],Fencers!C:I,2,FALSE)</f>
        <v>37853</v>
      </c>
      <c r="I720" s="5" t="str">
        <f>VLOOKUP(Table1[[#This Row],[LastName]]&amp;"."&amp;Table1[[#This Row],[FirstName]],Fencers!C:I,7,FALSE)</f>
        <v>Mens</v>
      </c>
      <c r="J720" s="13" t="str">
        <f>VLOOKUP(Table1[[#This Row],[LastName]]&amp;"."&amp;Table1[[#This Row],[FirstName]],Fencers!C:H,5,FALSE)</f>
        <v>ASC</v>
      </c>
      <c r="K720" s="13" t="str">
        <f>VLOOKUP(Table1[[#This Row],[LastName]]&amp;"."&amp;Table1[[#This Row],[FirstName]],Fencers!C:I,6,FALSE)</f>
        <v>AUS</v>
      </c>
      <c r="L720" s="6">
        <f>VLOOKUP(Table1[[#This Row],[LastName]]&amp;"."&amp;Table1[[#This Row],[FirstName]],Fencers!C:H,3,FALSE)</f>
        <v>14</v>
      </c>
      <c r="M720" s="5">
        <v>0</v>
      </c>
      <c r="N720" s="5">
        <f>IF(Table1[[#This Row],[Rank]]="Cancelled",1,IF(Table1[[#This Row],[Rank]]&gt;32,0,IF(M720=0,VLOOKUP(C720,'Ranking Values'!A:C,2,FALSE),VLOOKUP(C720,'Ranking Values'!A:C,3,FALSE))))</f>
        <v>8</v>
      </c>
    </row>
    <row r="721" spans="1:14" x14ac:dyDescent="0.35">
      <c r="A721" s="11" t="s">
        <v>59</v>
      </c>
      <c r="B721" s="11" t="s">
        <v>39</v>
      </c>
      <c r="C721" s="5">
        <v>5</v>
      </c>
      <c r="D721" s="7">
        <v>43198</v>
      </c>
      <c r="E721" s="20" t="s">
        <v>479</v>
      </c>
      <c r="F721" s="11" t="s">
        <v>461</v>
      </c>
      <c r="G721" s="11" t="s">
        <v>314</v>
      </c>
      <c r="H721" s="13">
        <f>VLOOKUP(Table1[[#This Row],[LastName]]&amp;"."&amp;Table1[[#This Row],[FirstName]],Fencers!C:I,2,FALSE)</f>
        <v>22033</v>
      </c>
      <c r="I721" s="5" t="str">
        <f>VLOOKUP(Table1[[#This Row],[LastName]]&amp;"."&amp;Table1[[#This Row],[FirstName]],Fencers!C:I,7,FALSE)</f>
        <v>Mens</v>
      </c>
      <c r="J721" s="13" t="str">
        <f>VLOOKUP(Table1[[#This Row],[LastName]]&amp;"."&amp;Table1[[#This Row],[FirstName]],Fencers!C:H,5,FALSE)</f>
        <v>AUFC</v>
      </c>
      <c r="K721" s="13" t="str">
        <f>VLOOKUP(Table1[[#This Row],[LastName]]&amp;"."&amp;Table1[[#This Row],[FirstName]],Fencers!C:I,6,FALSE)</f>
        <v>AUS</v>
      </c>
      <c r="L721" s="6">
        <f>VLOOKUP(Table1[[#This Row],[LastName]]&amp;"."&amp;Table1[[#This Row],[FirstName]],Fencers!C:H,3,FALSE)</f>
        <v>57</v>
      </c>
      <c r="M721" s="5">
        <v>0</v>
      </c>
      <c r="N721" s="5">
        <f>IF(Table1[[#This Row],[Rank]]="Cancelled",1,IF(Table1[[#This Row],[Rank]]&gt;32,0,IF(M721=0,VLOOKUP(C721,'Ranking Values'!A:C,2,FALSE),VLOOKUP(C721,'Ranking Values'!A:C,3,FALSE))))</f>
        <v>6</v>
      </c>
    </row>
    <row r="722" spans="1:14" x14ac:dyDescent="0.35">
      <c r="A722" s="11" t="s">
        <v>178</v>
      </c>
      <c r="B722" s="11" t="s">
        <v>144</v>
      </c>
      <c r="C722" s="5">
        <v>6</v>
      </c>
      <c r="D722" s="7">
        <v>43198</v>
      </c>
      <c r="E722" s="20" t="s">
        <v>479</v>
      </c>
      <c r="F722" s="11" t="s">
        <v>461</v>
      </c>
      <c r="G722" s="11" t="s">
        <v>314</v>
      </c>
      <c r="H722" s="13">
        <f>VLOOKUP(Table1[[#This Row],[LastName]]&amp;"."&amp;Table1[[#This Row],[FirstName]],Fencers!C:I,2,FALSE)</f>
        <v>36344</v>
      </c>
      <c r="I722" s="5" t="str">
        <f>VLOOKUP(Table1[[#This Row],[LastName]]&amp;"."&amp;Table1[[#This Row],[FirstName]],Fencers!C:I,7,FALSE)</f>
        <v>Mens</v>
      </c>
      <c r="J722" s="13" t="str">
        <f>VLOOKUP(Table1[[#This Row],[LastName]]&amp;"."&amp;Table1[[#This Row],[FirstName]],Fencers!C:H,5,FALSE)</f>
        <v>ASC</v>
      </c>
      <c r="K722" s="13" t="str">
        <f>VLOOKUP(Table1[[#This Row],[LastName]]&amp;"."&amp;Table1[[#This Row],[FirstName]],Fencers!C:I,6,FALSE)</f>
        <v>AUS</v>
      </c>
      <c r="L722" s="6">
        <f>VLOOKUP(Table1[[#This Row],[LastName]]&amp;"."&amp;Table1[[#This Row],[FirstName]],Fencers!C:H,3,FALSE)</f>
        <v>18</v>
      </c>
      <c r="M722" s="5">
        <v>0</v>
      </c>
      <c r="N722" s="5">
        <f>IF(Table1[[#This Row],[Rank]]="Cancelled",1,IF(Table1[[#This Row],[Rank]]&gt;32,0,IF(M722=0,VLOOKUP(C722,'Ranking Values'!A:C,2,FALSE),VLOOKUP(C722,'Ranking Values'!A:C,3,FALSE))))</f>
        <v>5</v>
      </c>
    </row>
    <row r="723" spans="1:14" x14ac:dyDescent="0.35">
      <c r="A723" s="11" t="s">
        <v>165</v>
      </c>
      <c r="B723" s="11" t="s">
        <v>166</v>
      </c>
      <c r="C723" s="5">
        <v>7</v>
      </c>
      <c r="D723" s="7">
        <v>43198</v>
      </c>
      <c r="E723" s="20" t="s">
        <v>479</v>
      </c>
      <c r="F723" s="11" t="s">
        <v>461</v>
      </c>
      <c r="G723" s="11" t="s">
        <v>314</v>
      </c>
      <c r="H723" s="13">
        <f>VLOOKUP(Table1[[#This Row],[LastName]]&amp;"."&amp;Table1[[#This Row],[FirstName]],Fencers!C:I,2,FALSE)</f>
        <v>36161</v>
      </c>
      <c r="I723" s="5" t="str">
        <f>VLOOKUP(Table1[[#This Row],[LastName]]&amp;"."&amp;Table1[[#This Row],[FirstName]],Fencers!C:I,7,FALSE)</f>
        <v>Mens</v>
      </c>
      <c r="J723" s="13" t="str">
        <f>VLOOKUP(Table1[[#This Row],[LastName]]&amp;"."&amp;Table1[[#This Row],[FirstName]],Fencers!C:H,5,FALSE)</f>
        <v>ASC</v>
      </c>
      <c r="K723" s="13" t="str">
        <f>VLOOKUP(Table1[[#This Row],[LastName]]&amp;"."&amp;Table1[[#This Row],[FirstName]],Fencers!C:I,6,FALSE)</f>
        <v>AUS</v>
      </c>
      <c r="L723" s="6">
        <f>VLOOKUP(Table1[[#This Row],[LastName]]&amp;"."&amp;Table1[[#This Row],[FirstName]],Fencers!C:H,3,FALSE)</f>
        <v>19</v>
      </c>
      <c r="M723" s="5">
        <v>0</v>
      </c>
      <c r="N723" s="5">
        <f>IF(Table1[[#This Row],[Rank]]="Cancelled",1,IF(Table1[[#This Row],[Rank]]&gt;32,0,IF(M723=0,VLOOKUP(C723,'Ranking Values'!A:C,2,FALSE),VLOOKUP(C723,'Ranking Values'!A:C,3,FALSE))))</f>
        <v>4</v>
      </c>
    </row>
    <row r="724" spans="1:14" x14ac:dyDescent="0.35">
      <c r="A724" s="11" t="s">
        <v>202</v>
      </c>
      <c r="B724" s="11" t="s">
        <v>203</v>
      </c>
      <c r="C724" s="5">
        <v>8</v>
      </c>
      <c r="D724" s="7">
        <v>43198</v>
      </c>
      <c r="E724" s="20" t="s">
        <v>479</v>
      </c>
      <c r="F724" s="11" t="s">
        <v>461</v>
      </c>
      <c r="G724" s="11" t="s">
        <v>314</v>
      </c>
      <c r="H724" s="13">
        <f>VLOOKUP(Table1[[#This Row],[LastName]]&amp;"."&amp;Table1[[#This Row],[FirstName]],Fencers!C:I,2,FALSE)</f>
        <v>37000</v>
      </c>
      <c r="I724" s="5" t="str">
        <f>VLOOKUP(Table1[[#This Row],[LastName]]&amp;"."&amp;Table1[[#This Row],[FirstName]],Fencers!C:I,7,FALSE)</f>
        <v>Mens</v>
      </c>
      <c r="J724" s="13" t="str">
        <f>VLOOKUP(Table1[[#This Row],[LastName]]&amp;"."&amp;Table1[[#This Row],[FirstName]],Fencers!C:H,5,FALSE)</f>
        <v>TPFC</v>
      </c>
      <c r="K724" s="13" t="str">
        <f>VLOOKUP(Table1[[#This Row],[LastName]]&amp;"."&amp;Table1[[#This Row],[FirstName]],Fencers!C:I,6,FALSE)</f>
        <v>AUS</v>
      </c>
      <c r="L724" s="6">
        <f>VLOOKUP(Table1[[#This Row],[LastName]]&amp;"."&amp;Table1[[#This Row],[FirstName]],Fencers!C:H,3,FALSE)</f>
        <v>16</v>
      </c>
      <c r="M724" s="5">
        <v>0</v>
      </c>
      <c r="N724" s="5">
        <f>IF(Table1[[#This Row],[Rank]]="Cancelled",1,IF(Table1[[#This Row],[Rank]]&gt;32,0,IF(M724=0,VLOOKUP(C724,'Ranking Values'!A:C,2,FALSE),VLOOKUP(C724,'Ranking Values'!A:C,3,FALSE))))</f>
        <v>3</v>
      </c>
    </row>
    <row r="725" spans="1:14" x14ac:dyDescent="0.35">
      <c r="A725" s="11" t="s">
        <v>196</v>
      </c>
      <c r="B725" s="11" t="s">
        <v>197</v>
      </c>
      <c r="C725" s="5">
        <v>9</v>
      </c>
      <c r="D725" s="7">
        <v>43198</v>
      </c>
      <c r="E725" s="20" t="s">
        <v>479</v>
      </c>
      <c r="F725" s="11" t="s">
        <v>461</v>
      </c>
      <c r="G725" s="11" t="s">
        <v>314</v>
      </c>
      <c r="H725" s="13">
        <f>VLOOKUP(Table1[[#This Row],[LastName]]&amp;"."&amp;Table1[[#This Row],[FirstName]],Fencers!C:I,2,FALSE)</f>
        <v>36844</v>
      </c>
      <c r="I725" s="5" t="str">
        <f>VLOOKUP(Table1[[#This Row],[LastName]]&amp;"."&amp;Table1[[#This Row],[FirstName]],Fencers!C:I,7,FALSE)</f>
        <v>Mens</v>
      </c>
      <c r="J725" s="13" t="str">
        <f>VLOOKUP(Table1[[#This Row],[LastName]]&amp;"."&amp;Table1[[#This Row],[FirstName]],Fencers!C:H,5,FALSE)</f>
        <v>TPFC</v>
      </c>
      <c r="K725" s="13" t="str">
        <f>VLOOKUP(Table1[[#This Row],[LastName]]&amp;"."&amp;Table1[[#This Row],[FirstName]],Fencers!C:I,6,FALSE)</f>
        <v>AUS</v>
      </c>
      <c r="L725" s="6">
        <f>VLOOKUP(Table1[[#This Row],[LastName]]&amp;"."&amp;Table1[[#This Row],[FirstName]],Fencers!C:H,3,FALSE)</f>
        <v>17</v>
      </c>
      <c r="M725" s="5">
        <v>0</v>
      </c>
      <c r="N725" s="5">
        <f>IF(Table1[[#This Row],[Rank]]="Cancelled",1,IF(Table1[[#This Row],[Rank]]&gt;32,0,IF(M725=0,VLOOKUP(C725,'Ranking Values'!A:C,2,FALSE),VLOOKUP(C725,'Ranking Values'!A:C,3,FALSE))))</f>
        <v>2</v>
      </c>
    </row>
    <row r="726" spans="1:14" x14ac:dyDescent="0.35">
      <c r="A726" s="11" t="s">
        <v>13</v>
      </c>
      <c r="B726" s="11" t="s">
        <v>15</v>
      </c>
      <c r="C726" s="5">
        <v>1</v>
      </c>
      <c r="D726" s="7">
        <v>43198</v>
      </c>
      <c r="E726" s="20" t="s">
        <v>479</v>
      </c>
      <c r="F726" s="11" t="s">
        <v>461</v>
      </c>
      <c r="G726" s="11" t="s">
        <v>20</v>
      </c>
      <c r="H726" s="13">
        <f>VLOOKUP(Table1[[#This Row],[LastName]]&amp;"."&amp;Table1[[#This Row],[FirstName]],Fencers!C:I,2,FALSE)</f>
        <v>37883</v>
      </c>
      <c r="I726" s="5" t="str">
        <f>VLOOKUP(Table1[[#This Row],[LastName]]&amp;"."&amp;Table1[[#This Row],[FirstName]],Fencers!C:I,7,FALSE)</f>
        <v>Mens</v>
      </c>
      <c r="J726" s="13" t="str">
        <f>VLOOKUP(Table1[[#This Row],[LastName]]&amp;"."&amp;Table1[[#This Row],[FirstName]],Fencers!C:H,5,FALSE)</f>
        <v>ASC</v>
      </c>
      <c r="K726" s="13" t="str">
        <f>VLOOKUP(Table1[[#This Row],[LastName]]&amp;"."&amp;Table1[[#This Row],[FirstName]],Fencers!C:I,6,FALSE)</f>
        <v>AUS</v>
      </c>
      <c r="L726" s="6">
        <f>VLOOKUP(Table1[[#This Row],[LastName]]&amp;"."&amp;Table1[[#This Row],[FirstName]],Fencers!C:H,3,FALSE)</f>
        <v>14</v>
      </c>
      <c r="M726" s="5">
        <v>0</v>
      </c>
      <c r="N726" s="5">
        <f>IF(Table1[[#This Row],[Rank]]="Cancelled",1,IF(Table1[[#This Row],[Rank]]&gt;32,0,IF(M726=0,VLOOKUP(C726,'Ranking Values'!A:C,2,FALSE),VLOOKUP(C726,'Ranking Values'!A:C,3,FALSE))))</f>
        <v>10</v>
      </c>
    </row>
    <row r="727" spans="1:14" x14ac:dyDescent="0.35">
      <c r="A727" s="11" t="s">
        <v>35</v>
      </c>
      <c r="B727" s="11" t="s">
        <v>120</v>
      </c>
      <c r="C727" s="5">
        <v>2</v>
      </c>
      <c r="D727" s="7">
        <v>43198</v>
      </c>
      <c r="E727" s="20" t="s">
        <v>479</v>
      </c>
      <c r="F727" s="11" t="s">
        <v>461</v>
      </c>
      <c r="G727" s="11" t="s">
        <v>20</v>
      </c>
      <c r="H727" s="13">
        <f>VLOOKUP(Table1[[#This Row],[LastName]]&amp;"."&amp;Table1[[#This Row],[FirstName]],Fencers!C:I,2,FALSE)</f>
        <v>29514</v>
      </c>
      <c r="I727" s="5" t="str">
        <f>VLOOKUP(Table1[[#This Row],[LastName]]&amp;"."&amp;Table1[[#This Row],[FirstName]],Fencers!C:I,7,FALSE)</f>
        <v>Mens</v>
      </c>
      <c r="J727" s="13" t="str">
        <f>VLOOKUP(Table1[[#This Row],[LastName]]&amp;"."&amp;Table1[[#This Row],[FirstName]],Fencers!C:H,5,FALSE)</f>
        <v>CSFC</v>
      </c>
      <c r="K727" s="13" t="str">
        <f>VLOOKUP(Table1[[#This Row],[LastName]]&amp;"."&amp;Table1[[#This Row],[FirstName]],Fencers!C:I,6,FALSE)</f>
        <v>AUS</v>
      </c>
      <c r="L727" s="6">
        <f>VLOOKUP(Table1[[#This Row],[LastName]]&amp;"."&amp;Table1[[#This Row],[FirstName]],Fencers!C:H,3,FALSE)</f>
        <v>37</v>
      </c>
      <c r="M727" s="5">
        <v>0</v>
      </c>
      <c r="N727" s="5">
        <f>IF(Table1[[#This Row],[Rank]]="Cancelled",1,IF(Table1[[#This Row],[Rank]]&gt;32,0,IF(M727=0,VLOOKUP(C727,'Ranking Values'!A:C,2,FALSE),VLOOKUP(C727,'Ranking Values'!A:C,3,FALSE))))</f>
        <v>9</v>
      </c>
    </row>
    <row r="728" spans="1:14" x14ac:dyDescent="0.35">
      <c r="A728" s="11" t="s">
        <v>202</v>
      </c>
      <c r="B728" s="11" t="s">
        <v>203</v>
      </c>
      <c r="C728" s="5">
        <v>3</v>
      </c>
      <c r="D728" s="7">
        <v>43198</v>
      </c>
      <c r="E728" s="20" t="s">
        <v>479</v>
      </c>
      <c r="F728" s="11" t="s">
        <v>461</v>
      </c>
      <c r="G728" s="11" t="s">
        <v>20</v>
      </c>
      <c r="H728" s="13">
        <f>VLOOKUP(Table1[[#This Row],[LastName]]&amp;"."&amp;Table1[[#This Row],[FirstName]],Fencers!C:I,2,FALSE)</f>
        <v>37000</v>
      </c>
      <c r="I728" s="5" t="str">
        <f>VLOOKUP(Table1[[#This Row],[LastName]]&amp;"."&amp;Table1[[#This Row],[FirstName]],Fencers!C:I,7,FALSE)</f>
        <v>Mens</v>
      </c>
      <c r="J728" s="13" t="str">
        <f>VLOOKUP(Table1[[#This Row],[LastName]]&amp;"."&amp;Table1[[#This Row],[FirstName]],Fencers!C:H,5,FALSE)</f>
        <v>TPFC</v>
      </c>
      <c r="K728" s="13" t="str">
        <f>VLOOKUP(Table1[[#This Row],[LastName]]&amp;"."&amp;Table1[[#This Row],[FirstName]],Fencers!C:I,6,FALSE)</f>
        <v>AUS</v>
      </c>
      <c r="L728" s="6">
        <f>VLOOKUP(Table1[[#This Row],[LastName]]&amp;"."&amp;Table1[[#This Row],[FirstName]],Fencers!C:H,3,FALSE)</f>
        <v>16</v>
      </c>
      <c r="M728" s="5">
        <v>0</v>
      </c>
      <c r="N728" s="5">
        <f>IF(Table1[[#This Row],[Rank]]="Cancelled",1,IF(Table1[[#This Row],[Rank]]&gt;32,0,IF(M728=0,VLOOKUP(C728,'Ranking Values'!A:C,2,FALSE),VLOOKUP(C728,'Ranking Values'!A:C,3,FALSE))))</f>
        <v>8</v>
      </c>
    </row>
    <row r="729" spans="1:14" x14ac:dyDescent="0.35">
      <c r="A729" s="11" t="s">
        <v>224</v>
      </c>
      <c r="B729" s="11" t="s">
        <v>225</v>
      </c>
      <c r="C729" s="5">
        <v>3</v>
      </c>
      <c r="D729" s="7">
        <v>43198</v>
      </c>
      <c r="E729" s="20" t="s">
        <v>479</v>
      </c>
      <c r="F729" s="11" t="s">
        <v>461</v>
      </c>
      <c r="G729" s="11" t="s">
        <v>20</v>
      </c>
      <c r="H729" s="13">
        <f>VLOOKUP(Table1[[#This Row],[LastName]]&amp;"."&amp;Table1[[#This Row],[FirstName]],Fencers!C:I,2,FALSE)</f>
        <v>37555</v>
      </c>
      <c r="I729" s="5" t="str">
        <f>VLOOKUP(Table1[[#This Row],[LastName]]&amp;"."&amp;Table1[[#This Row],[FirstName]],Fencers!C:I,7,FALSE)</f>
        <v>Mens</v>
      </c>
      <c r="J729" s="13" t="str">
        <f>VLOOKUP(Table1[[#This Row],[LastName]]&amp;"."&amp;Table1[[#This Row],[FirstName]],Fencers!C:H,5,FALSE)</f>
        <v>ASC</v>
      </c>
      <c r="K729" s="13" t="str">
        <f>VLOOKUP(Table1[[#This Row],[LastName]]&amp;"."&amp;Table1[[#This Row],[FirstName]],Fencers!C:I,6,FALSE)</f>
        <v>AUS</v>
      </c>
      <c r="L729" s="6">
        <f>VLOOKUP(Table1[[#This Row],[LastName]]&amp;"."&amp;Table1[[#This Row],[FirstName]],Fencers!C:H,3,FALSE)</f>
        <v>15</v>
      </c>
      <c r="M729" s="5">
        <v>0</v>
      </c>
      <c r="N729" s="5">
        <f>IF(Table1[[#This Row],[Rank]]="Cancelled",1,IF(Table1[[#This Row],[Rank]]&gt;32,0,IF(M729=0,VLOOKUP(C729,'Ranking Values'!A:C,2,FALSE),VLOOKUP(C729,'Ranking Values'!A:C,3,FALSE))))</f>
        <v>8</v>
      </c>
    </row>
    <row r="730" spans="1:14" x14ac:dyDescent="0.35">
      <c r="A730" s="11" t="s">
        <v>215</v>
      </c>
      <c r="B730" s="11" t="s">
        <v>236</v>
      </c>
      <c r="C730" s="5">
        <v>5</v>
      </c>
      <c r="D730" s="7">
        <v>43198</v>
      </c>
      <c r="E730" s="20" t="s">
        <v>479</v>
      </c>
      <c r="F730" s="11" t="s">
        <v>461</v>
      </c>
      <c r="G730" s="11" t="s">
        <v>20</v>
      </c>
      <c r="H730" s="13">
        <f>VLOOKUP(Table1[[#This Row],[LastName]]&amp;"."&amp;Table1[[#This Row],[FirstName]],Fencers!C:I,2,FALSE)</f>
        <v>37837</v>
      </c>
      <c r="I730" s="5" t="str">
        <f>VLOOKUP(Table1[[#This Row],[LastName]]&amp;"."&amp;Table1[[#This Row],[FirstName]],Fencers!C:I,7,FALSE)</f>
        <v>Mens</v>
      </c>
      <c r="J730" s="13" t="str">
        <f>VLOOKUP(Table1[[#This Row],[LastName]]&amp;"."&amp;Table1[[#This Row],[FirstName]],Fencers!C:H,5,FALSE)</f>
        <v>ASC</v>
      </c>
      <c r="K730" s="13" t="str">
        <f>VLOOKUP(Table1[[#This Row],[LastName]]&amp;"."&amp;Table1[[#This Row],[FirstName]],Fencers!C:I,6,FALSE)</f>
        <v>AUS</v>
      </c>
      <c r="L730" s="6">
        <f>VLOOKUP(Table1[[#This Row],[LastName]]&amp;"."&amp;Table1[[#This Row],[FirstName]],Fencers!C:H,3,FALSE)</f>
        <v>14</v>
      </c>
      <c r="M730" s="5">
        <v>0</v>
      </c>
      <c r="N730" s="5">
        <f>IF(Table1[[#This Row],[Rank]]="Cancelled",1,IF(Table1[[#This Row],[Rank]]&gt;32,0,IF(M730=0,VLOOKUP(C730,'Ranking Values'!A:C,2,FALSE),VLOOKUP(C730,'Ranking Values'!A:C,3,FALSE))))</f>
        <v>6</v>
      </c>
    </row>
    <row r="731" spans="1:14" x14ac:dyDescent="0.35">
      <c r="A731" s="11" t="s">
        <v>196</v>
      </c>
      <c r="B731" s="11" t="s">
        <v>197</v>
      </c>
      <c r="C731" s="5">
        <v>6</v>
      </c>
      <c r="D731" s="7">
        <v>43198</v>
      </c>
      <c r="E731" s="20" t="s">
        <v>479</v>
      </c>
      <c r="F731" s="11" t="s">
        <v>461</v>
      </c>
      <c r="G731" s="11" t="s">
        <v>20</v>
      </c>
      <c r="H731" s="13">
        <f>VLOOKUP(Table1[[#This Row],[LastName]]&amp;"."&amp;Table1[[#This Row],[FirstName]],Fencers!C:I,2,FALSE)</f>
        <v>36844</v>
      </c>
      <c r="I731" s="5" t="str">
        <f>VLOOKUP(Table1[[#This Row],[LastName]]&amp;"."&amp;Table1[[#This Row],[FirstName]],Fencers!C:I,7,FALSE)</f>
        <v>Mens</v>
      </c>
      <c r="J731" s="13" t="str">
        <f>VLOOKUP(Table1[[#This Row],[LastName]]&amp;"."&amp;Table1[[#This Row],[FirstName]],Fencers!C:H,5,FALSE)</f>
        <v>TPFC</v>
      </c>
      <c r="K731" s="13" t="str">
        <f>VLOOKUP(Table1[[#This Row],[LastName]]&amp;"."&amp;Table1[[#This Row],[FirstName]],Fencers!C:I,6,FALSE)</f>
        <v>AUS</v>
      </c>
      <c r="L731" s="6">
        <f>VLOOKUP(Table1[[#This Row],[LastName]]&amp;"."&amp;Table1[[#This Row],[FirstName]],Fencers!C:H,3,FALSE)</f>
        <v>17</v>
      </c>
      <c r="M731" s="5">
        <v>0</v>
      </c>
      <c r="N731" s="5">
        <f>IF(Table1[[#This Row],[Rank]]="Cancelled",1,IF(Table1[[#This Row],[Rank]]&gt;32,0,IF(M731=0,VLOOKUP(C731,'Ranking Values'!A:C,2,FALSE),VLOOKUP(C731,'Ranking Values'!A:C,3,FALSE))))</f>
        <v>5</v>
      </c>
    </row>
    <row r="732" spans="1:14" x14ac:dyDescent="0.35">
      <c r="A732" s="11" t="s">
        <v>216</v>
      </c>
      <c r="B732" s="11" t="s">
        <v>161</v>
      </c>
      <c r="C732" s="5">
        <v>7</v>
      </c>
      <c r="D732" s="7">
        <v>43198</v>
      </c>
      <c r="E732" s="20" t="s">
        <v>479</v>
      </c>
      <c r="F732" s="11" t="s">
        <v>461</v>
      </c>
      <c r="G732" s="11" t="s">
        <v>20</v>
      </c>
      <c r="H732" s="13">
        <f>VLOOKUP(Table1[[#This Row],[LastName]]&amp;"."&amp;Table1[[#This Row],[FirstName]],Fencers!C:I,2,FALSE)</f>
        <v>37381</v>
      </c>
      <c r="I732" s="5" t="str">
        <f>VLOOKUP(Table1[[#This Row],[LastName]]&amp;"."&amp;Table1[[#This Row],[FirstName]],Fencers!C:I,7,FALSE)</f>
        <v>Mens</v>
      </c>
      <c r="J732" s="13" t="str">
        <f>VLOOKUP(Table1[[#This Row],[LastName]]&amp;"."&amp;Table1[[#This Row],[FirstName]],Fencers!C:H,5,FALSE)</f>
        <v>TPFC</v>
      </c>
      <c r="K732" s="13" t="str">
        <f>VLOOKUP(Table1[[#This Row],[LastName]]&amp;"."&amp;Table1[[#This Row],[FirstName]],Fencers!C:I,6,FALSE)</f>
        <v>AUS</v>
      </c>
      <c r="L732" s="6">
        <f>VLOOKUP(Table1[[#This Row],[LastName]]&amp;"."&amp;Table1[[#This Row],[FirstName]],Fencers!C:H,3,FALSE)</f>
        <v>15</v>
      </c>
      <c r="M732" s="5">
        <v>0</v>
      </c>
      <c r="N732" s="5">
        <f>IF(Table1[[#This Row],[Rank]]="Cancelled",1,IF(Table1[[#This Row],[Rank]]&gt;32,0,IF(M732=0,VLOOKUP(C732,'Ranking Values'!A:C,2,FALSE),VLOOKUP(C732,'Ranking Values'!A:C,3,FALSE))))</f>
        <v>4</v>
      </c>
    </row>
    <row r="733" spans="1:14" x14ac:dyDescent="0.35">
      <c r="A733" s="11" t="s">
        <v>469</v>
      </c>
      <c r="B733" s="11" t="s">
        <v>201</v>
      </c>
      <c r="C733" s="5">
        <v>8</v>
      </c>
      <c r="D733" s="7">
        <v>43198</v>
      </c>
      <c r="E733" s="20" t="s">
        <v>479</v>
      </c>
      <c r="F733" s="11" t="s">
        <v>461</v>
      </c>
      <c r="G733" s="11" t="s">
        <v>20</v>
      </c>
      <c r="H733" s="13">
        <f>VLOOKUP(Table1[[#This Row],[LastName]]&amp;"."&amp;Table1[[#This Row],[FirstName]],Fencers!C:I,2,FALSE)</f>
        <v>35384</v>
      </c>
      <c r="I733" s="5" t="str">
        <f>VLOOKUP(Table1[[#This Row],[LastName]]&amp;"."&amp;Table1[[#This Row],[FirstName]],Fencers!C:I,7,FALSE)</f>
        <v>Mens</v>
      </c>
      <c r="J733" s="13" t="str">
        <f>VLOOKUP(Table1[[#This Row],[LastName]]&amp;"."&amp;Table1[[#This Row],[FirstName]],Fencers!C:H,5,FALSE)</f>
        <v>ASC</v>
      </c>
      <c r="K733" s="13" t="str">
        <f>VLOOKUP(Table1[[#This Row],[LastName]]&amp;"."&amp;Table1[[#This Row],[FirstName]],Fencers!C:I,6,FALSE)</f>
        <v>AUS</v>
      </c>
      <c r="L733" s="6">
        <f>VLOOKUP(Table1[[#This Row],[LastName]]&amp;"."&amp;Table1[[#This Row],[FirstName]],Fencers!C:H,3,FALSE)</f>
        <v>21</v>
      </c>
      <c r="M733" s="5">
        <v>0</v>
      </c>
      <c r="N733" s="5">
        <f>IF(Table1[[#This Row],[Rank]]="Cancelled",1,IF(Table1[[#This Row],[Rank]]&gt;32,0,IF(M733=0,VLOOKUP(C733,'Ranking Values'!A:C,2,FALSE),VLOOKUP(C733,'Ranking Values'!A:C,3,FALSE))))</f>
        <v>3</v>
      </c>
    </row>
    <row r="734" spans="1:14" x14ac:dyDescent="0.35">
      <c r="A734" s="11" t="s">
        <v>308</v>
      </c>
      <c r="B734" s="11" t="s">
        <v>509</v>
      </c>
      <c r="C734" s="5">
        <v>1</v>
      </c>
      <c r="D734" s="7">
        <v>43198</v>
      </c>
      <c r="E734" s="20" t="s">
        <v>479</v>
      </c>
      <c r="F734" s="11" t="s">
        <v>461</v>
      </c>
      <c r="G734" s="11" t="s">
        <v>19</v>
      </c>
      <c r="H734" s="13">
        <f>VLOOKUP(Table1[[#This Row],[LastName]]&amp;"."&amp;Table1[[#This Row],[FirstName]],Fencers!C:I,2,FALSE)</f>
        <v>33679</v>
      </c>
      <c r="I734" s="5" t="str">
        <f>VLOOKUP(Table1[[#This Row],[LastName]]&amp;"."&amp;Table1[[#This Row],[FirstName]],Fencers!C:I,7,FALSE)</f>
        <v>Womens</v>
      </c>
      <c r="J734" s="13" t="str">
        <f>VLOOKUP(Table1[[#This Row],[LastName]]&amp;"."&amp;Table1[[#This Row],[FirstName]],Fencers!C:H,5,FALSE)</f>
        <v>ASC</v>
      </c>
      <c r="K734" s="13" t="str">
        <f>VLOOKUP(Table1[[#This Row],[LastName]]&amp;"."&amp;Table1[[#This Row],[FirstName]],Fencers!C:I,6,FALSE)</f>
        <v>AUS</v>
      </c>
      <c r="L734" s="6">
        <f>VLOOKUP(Table1[[#This Row],[LastName]]&amp;"."&amp;Table1[[#This Row],[FirstName]],Fencers!C:H,3,FALSE)</f>
        <v>25</v>
      </c>
      <c r="M734" s="5">
        <v>0</v>
      </c>
      <c r="N734" s="5">
        <f>IF(Table1[[#This Row],[Rank]]="Cancelled",1,IF(Table1[[#This Row],[Rank]]&gt;32,0,IF(M734=0,VLOOKUP(C734,'Ranking Values'!A:C,2,FALSE),VLOOKUP(C734,'Ranking Values'!A:C,3,FALSE))))</f>
        <v>10</v>
      </c>
    </row>
    <row r="735" spans="1:14" x14ac:dyDescent="0.35">
      <c r="A735" s="11" t="s">
        <v>179</v>
      </c>
      <c r="B735" s="11" t="s">
        <v>63</v>
      </c>
      <c r="C735" s="5">
        <v>2</v>
      </c>
      <c r="D735" s="7">
        <v>43198</v>
      </c>
      <c r="E735" s="20" t="s">
        <v>479</v>
      </c>
      <c r="F735" s="11" t="s">
        <v>461</v>
      </c>
      <c r="G735" s="11" t="s">
        <v>19</v>
      </c>
      <c r="H735" s="13">
        <f>VLOOKUP(Table1[[#This Row],[LastName]]&amp;"."&amp;Table1[[#This Row],[FirstName]],Fencers!C:I,2,FALSE)</f>
        <v>36468</v>
      </c>
      <c r="I735" s="5" t="str">
        <f>VLOOKUP(Table1[[#This Row],[LastName]]&amp;"."&amp;Table1[[#This Row],[FirstName]],Fencers!C:I,7,FALSE)</f>
        <v>Womens</v>
      </c>
      <c r="J735" s="13" t="str">
        <f>VLOOKUP(Table1[[#This Row],[LastName]]&amp;"."&amp;Table1[[#This Row],[FirstName]],Fencers!C:H,5,FALSE)</f>
        <v>ASC</v>
      </c>
      <c r="K735" s="13" t="str">
        <f>VLOOKUP(Table1[[#This Row],[LastName]]&amp;"."&amp;Table1[[#This Row],[FirstName]],Fencers!C:I,6,FALSE)</f>
        <v>AUS</v>
      </c>
      <c r="L735" s="6">
        <f>VLOOKUP(Table1[[#This Row],[LastName]]&amp;"."&amp;Table1[[#This Row],[FirstName]],Fencers!C:H,3,FALSE)</f>
        <v>18</v>
      </c>
      <c r="M735" s="5">
        <v>0</v>
      </c>
      <c r="N735" s="5">
        <f>IF(Table1[[#This Row],[Rank]]="Cancelled",1,IF(Table1[[#This Row],[Rank]]&gt;32,0,IF(M735=0,VLOOKUP(C735,'Ranking Values'!A:C,2,FALSE),VLOOKUP(C735,'Ranking Values'!A:C,3,FALSE))))</f>
        <v>9</v>
      </c>
    </row>
    <row r="736" spans="1:14" x14ac:dyDescent="0.35">
      <c r="A736" s="11" t="s">
        <v>77</v>
      </c>
      <c r="B736" s="11" t="s">
        <v>213</v>
      </c>
      <c r="C736" s="5">
        <v>3</v>
      </c>
      <c r="D736" s="7">
        <v>43198</v>
      </c>
      <c r="E736" s="20" t="s">
        <v>479</v>
      </c>
      <c r="F736" s="11" t="s">
        <v>461</v>
      </c>
      <c r="G736" s="11" t="s">
        <v>19</v>
      </c>
      <c r="H736" s="13">
        <f>VLOOKUP(Table1[[#This Row],[LastName]]&amp;"."&amp;Table1[[#This Row],[FirstName]],Fencers!C:I,2,FALSE)</f>
        <v>37326</v>
      </c>
      <c r="I736" s="5" t="str">
        <f>VLOOKUP(Table1[[#This Row],[LastName]]&amp;"."&amp;Table1[[#This Row],[FirstName]],Fencers!C:I,7,FALSE)</f>
        <v>Womens</v>
      </c>
      <c r="J736" s="13" t="str">
        <f>VLOOKUP(Table1[[#This Row],[LastName]]&amp;"."&amp;Table1[[#This Row],[FirstName]],Fencers!C:H,5,FALSE)</f>
        <v>ASC</v>
      </c>
      <c r="K736" s="13" t="str">
        <f>VLOOKUP(Table1[[#This Row],[LastName]]&amp;"."&amp;Table1[[#This Row],[FirstName]],Fencers!C:I,6,FALSE)</f>
        <v>AUS</v>
      </c>
      <c r="L736" s="6">
        <f>VLOOKUP(Table1[[#This Row],[LastName]]&amp;"."&amp;Table1[[#This Row],[FirstName]],Fencers!C:H,3,FALSE)</f>
        <v>15</v>
      </c>
      <c r="M736" s="5">
        <v>0</v>
      </c>
      <c r="N736" s="5">
        <f>IF(Table1[[#This Row],[Rank]]="Cancelled",1,IF(Table1[[#This Row],[Rank]]&gt;32,0,IF(M736=0,VLOOKUP(C736,'Ranking Values'!A:C,2,FALSE),VLOOKUP(C736,'Ranking Values'!A:C,3,FALSE))))</f>
        <v>8</v>
      </c>
    </row>
    <row r="737" spans="1:14" x14ac:dyDescent="0.35">
      <c r="A737" s="11" t="s">
        <v>100</v>
      </c>
      <c r="B737" s="11" t="s">
        <v>102</v>
      </c>
      <c r="C737" s="5">
        <v>3</v>
      </c>
      <c r="D737" s="7">
        <v>43198</v>
      </c>
      <c r="E737" s="20" t="s">
        <v>479</v>
      </c>
      <c r="F737" s="11" t="s">
        <v>461</v>
      </c>
      <c r="G737" s="11" t="s">
        <v>19</v>
      </c>
      <c r="H737" s="13">
        <f>VLOOKUP(Table1[[#This Row],[LastName]]&amp;"."&amp;Table1[[#This Row],[FirstName]],Fencers!C:I,2,FALSE)</f>
        <v>27640</v>
      </c>
      <c r="I737" s="5" t="str">
        <f>VLOOKUP(Table1[[#This Row],[LastName]]&amp;"."&amp;Table1[[#This Row],[FirstName]],Fencers!C:I,7,FALSE)</f>
        <v>Womens</v>
      </c>
      <c r="J737" s="13" t="str">
        <f>VLOOKUP(Table1[[#This Row],[LastName]]&amp;"."&amp;Table1[[#This Row],[FirstName]],Fencers!C:H,5,FALSE)</f>
        <v>CSFC</v>
      </c>
      <c r="K737" s="13" t="str">
        <f>VLOOKUP(Table1[[#This Row],[LastName]]&amp;"."&amp;Table1[[#This Row],[FirstName]],Fencers!C:I,6,FALSE)</f>
        <v>AUS</v>
      </c>
      <c r="L737" s="6">
        <f>VLOOKUP(Table1[[#This Row],[LastName]]&amp;"."&amp;Table1[[#This Row],[FirstName]],Fencers!C:H,3,FALSE)</f>
        <v>42</v>
      </c>
      <c r="M737" s="5">
        <v>0</v>
      </c>
      <c r="N737" s="5">
        <f>IF(Table1[[#This Row],[Rank]]="Cancelled",1,IF(Table1[[#This Row],[Rank]]&gt;32,0,IF(M737=0,VLOOKUP(C737,'Ranking Values'!A:C,2,FALSE),VLOOKUP(C737,'Ranking Values'!A:C,3,FALSE))))</f>
        <v>8</v>
      </c>
    </row>
    <row r="738" spans="1:14" x14ac:dyDescent="0.35">
      <c r="A738" s="11" t="s">
        <v>77</v>
      </c>
      <c r="B738" s="11" t="s">
        <v>213</v>
      </c>
      <c r="C738" s="5">
        <v>1</v>
      </c>
      <c r="D738" s="7">
        <v>43198</v>
      </c>
      <c r="E738" s="20" t="s">
        <v>479</v>
      </c>
      <c r="F738" s="11" t="s">
        <v>461</v>
      </c>
      <c r="G738" s="11" t="s">
        <v>20</v>
      </c>
      <c r="H738" s="13">
        <f>VLOOKUP(Table1[[#This Row],[LastName]]&amp;"."&amp;Table1[[#This Row],[FirstName]],Fencers!C:I,2,FALSE)</f>
        <v>37326</v>
      </c>
      <c r="I738" s="5" t="str">
        <f>VLOOKUP(Table1[[#This Row],[LastName]]&amp;"."&amp;Table1[[#This Row],[FirstName]],Fencers!C:I,7,FALSE)</f>
        <v>Womens</v>
      </c>
      <c r="J738" s="13" t="str">
        <f>VLOOKUP(Table1[[#This Row],[LastName]]&amp;"."&amp;Table1[[#This Row],[FirstName]],Fencers!C:H,5,FALSE)</f>
        <v>ASC</v>
      </c>
      <c r="K738" s="13" t="str">
        <f>VLOOKUP(Table1[[#This Row],[LastName]]&amp;"."&amp;Table1[[#This Row],[FirstName]],Fencers!C:I,6,FALSE)</f>
        <v>AUS</v>
      </c>
      <c r="L738" s="6">
        <f>VLOOKUP(Table1[[#This Row],[LastName]]&amp;"."&amp;Table1[[#This Row],[FirstName]],Fencers!C:H,3,FALSE)</f>
        <v>15</v>
      </c>
      <c r="M738" s="5">
        <v>0</v>
      </c>
      <c r="N738" s="5">
        <f>IF(Table1[[#This Row],[Rank]]="Cancelled",1,IF(Table1[[#This Row],[Rank]]&gt;32,0,IF(M738=0,VLOOKUP(C738,'Ranking Values'!A:C,2,FALSE),VLOOKUP(C738,'Ranking Values'!A:C,3,FALSE))))</f>
        <v>10</v>
      </c>
    </row>
    <row r="739" spans="1:14" x14ac:dyDescent="0.35">
      <c r="A739" s="11" t="s">
        <v>398</v>
      </c>
      <c r="B739" s="11" t="s">
        <v>399</v>
      </c>
      <c r="C739" s="5">
        <v>2</v>
      </c>
      <c r="D739" s="7">
        <v>43198</v>
      </c>
      <c r="E739" s="20" t="s">
        <v>479</v>
      </c>
      <c r="F739" s="11" t="s">
        <v>461</v>
      </c>
      <c r="G739" s="11" t="s">
        <v>20</v>
      </c>
      <c r="H739" s="13">
        <f>VLOOKUP(Table1[[#This Row],[LastName]]&amp;"."&amp;Table1[[#This Row],[FirstName]],Fencers!C:I,2,FALSE)</f>
        <v>35941</v>
      </c>
      <c r="I739" s="5" t="str">
        <f>VLOOKUP(Table1[[#This Row],[LastName]]&amp;"."&amp;Table1[[#This Row],[FirstName]],Fencers!C:I,7,FALSE)</f>
        <v>Womens</v>
      </c>
      <c r="J739" s="13" t="str">
        <f>VLOOKUP(Table1[[#This Row],[LastName]]&amp;"."&amp;Table1[[#This Row],[FirstName]],Fencers!C:H,5,FALSE)</f>
        <v>CSFC</v>
      </c>
      <c r="K739" s="13" t="str">
        <f>VLOOKUP(Table1[[#This Row],[LastName]]&amp;"."&amp;Table1[[#This Row],[FirstName]],Fencers!C:I,6,FALSE)</f>
        <v>AUS</v>
      </c>
      <c r="L739" s="6">
        <f>VLOOKUP(Table1[[#This Row],[LastName]]&amp;"."&amp;Table1[[#This Row],[FirstName]],Fencers!C:H,3,FALSE)</f>
        <v>19</v>
      </c>
      <c r="M739" s="5">
        <v>0</v>
      </c>
      <c r="N739" s="5">
        <f>IF(Table1[[#This Row],[Rank]]="Cancelled",1,IF(Table1[[#This Row],[Rank]]&gt;32,0,IF(M739=0,VLOOKUP(C739,'Ranking Values'!A:C,2,FALSE),VLOOKUP(C739,'Ranking Values'!A:C,3,FALSE))))</f>
        <v>9</v>
      </c>
    </row>
    <row r="740" spans="1:14" x14ac:dyDescent="0.35">
      <c r="A740" s="11" t="s">
        <v>100</v>
      </c>
      <c r="B740" s="11" t="s">
        <v>102</v>
      </c>
      <c r="C740" s="5">
        <v>1</v>
      </c>
      <c r="D740" s="7">
        <v>43198</v>
      </c>
      <c r="E740" s="20" t="s">
        <v>479</v>
      </c>
      <c r="F740" s="11" t="s">
        <v>318</v>
      </c>
      <c r="G740" s="11" t="s">
        <v>19</v>
      </c>
      <c r="H740" s="13">
        <f>VLOOKUP(Table1[[#This Row],[LastName]]&amp;"."&amp;Table1[[#This Row],[FirstName]],Fencers!C:I,2,FALSE)</f>
        <v>27640</v>
      </c>
      <c r="I740" s="5" t="str">
        <f>VLOOKUP(Table1[[#This Row],[LastName]]&amp;"."&amp;Table1[[#This Row],[FirstName]],Fencers!C:I,7,FALSE)</f>
        <v>Womens</v>
      </c>
      <c r="J740" s="13" t="str">
        <f>VLOOKUP(Table1[[#This Row],[LastName]]&amp;"."&amp;Table1[[#This Row],[FirstName]],Fencers!C:H,5,FALSE)</f>
        <v>CSFC</v>
      </c>
      <c r="K740" s="13" t="str">
        <f>VLOOKUP(Table1[[#This Row],[LastName]]&amp;"."&amp;Table1[[#This Row],[FirstName]],Fencers!C:I,6,FALSE)</f>
        <v>AUS</v>
      </c>
      <c r="L740" s="6">
        <f>VLOOKUP(Table1[[#This Row],[LastName]]&amp;"."&amp;Table1[[#This Row],[FirstName]],Fencers!C:H,3,FALSE)</f>
        <v>42</v>
      </c>
      <c r="M740" s="5">
        <v>0</v>
      </c>
      <c r="N740" s="5">
        <f>IF(Table1[[#This Row],[Rank]]="Cancelled",1,IF(Table1[[#This Row],[Rank]]&gt;32,0,IF(M740=0,VLOOKUP(C740,'Ranking Values'!A:C,2,FALSE),VLOOKUP(C740,'Ranking Values'!A:C,3,FALSE))))</f>
        <v>10</v>
      </c>
    </row>
    <row r="741" spans="1:14" x14ac:dyDescent="0.35">
      <c r="A741" s="11" t="s">
        <v>403</v>
      </c>
      <c r="B741" s="11" t="s">
        <v>404</v>
      </c>
      <c r="C741" s="5">
        <v>2</v>
      </c>
      <c r="D741" s="7">
        <v>43198</v>
      </c>
      <c r="E741" s="20" t="s">
        <v>479</v>
      </c>
      <c r="F741" s="11" t="s">
        <v>318</v>
      </c>
      <c r="G741" s="11" t="s">
        <v>19</v>
      </c>
      <c r="H741" s="13">
        <f>VLOOKUP(Table1[[#This Row],[LastName]]&amp;"."&amp;Table1[[#This Row],[FirstName]],Fencers!C:I,2,FALSE)</f>
        <v>26742</v>
      </c>
      <c r="I741" s="5" t="str">
        <f>VLOOKUP(Table1[[#This Row],[LastName]]&amp;"."&amp;Table1[[#This Row],[FirstName]],Fencers!C:I,7,FALSE)</f>
        <v>Womens</v>
      </c>
      <c r="J741" s="13" t="str">
        <f>VLOOKUP(Table1[[#This Row],[LastName]]&amp;"."&amp;Table1[[#This Row],[FirstName]],Fencers!C:H,5,FALSE)</f>
        <v>ASC</v>
      </c>
      <c r="K741" s="13" t="str">
        <f>VLOOKUP(Table1[[#This Row],[LastName]]&amp;"."&amp;Table1[[#This Row],[FirstName]],Fencers!C:I,6,FALSE)</f>
        <v>AUS</v>
      </c>
      <c r="L741" s="6">
        <f>VLOOKUP(Table1[[#This Row],[LastName]]&amp;"."&amp;Table1[[#This Row],[FirstName]],Fencers!C:H,3,FALSE)</f>
        <v>44</v>
      </c>
      <c r="M741" s="5">
        <v>0</v>
      </c>
      <c r="N741" s="5">
        <f>IF(Table1[[#This Row],[Rank]]="Cancelled",1,IF(Table1[[#This Row],[Rank]]&gt;32,0,IF(M741=0,VLOOKUP(C741,'Ranking Values'!A:C,2,FALSE),VLOOKUP(C741,'Ranking Values'!A:C,3,FALSE))))</f>
        <v>9</v>
      </c>
    </row>
    <row r="742" spans="1:14" x14ac:dyDescent="0.35">
      <c r="A742" s="11" t="s">
        <v>48</v>
      </c>
      <c r="B742" s="11" t="s">
        <v>94</v>
      </c>
      <c r="C742" s="5">
        <v>3</v>
      </c>
      <c r="D742" s="7">
        <v>43198</v>
      </c>
      <c r="E742" s="20" t="s">
        <v>479</v>
      </c>
      <c r="F742" s="11" t="s">
        <v>318</v>
      </c>
      <c r="G742" s="11" t="s">
        <v>19</v>
      </c>
      <c r="H742" s="13">
        <f>VLOOKUP(Table1[[#This Row],[LastName]]&amp;"."&amp;Table1[[#This Row],[FirstName]],Fencers!C:I,2,FALSE)</f>
        <v>26350</v>
      </c>
      <c r="I742" s="5" t="str">
        <f>VLOOKUP(Table1[[#This Row],[LastName]]&amp;"."&amp;Table1[[#This Row],[FirstName]],Fencers!C:I,7,FALSE)</f>
        <v>Womens</v>
      </c>
      <c r="J742" s="13" t="str">
        <f>VLOOKUP(Table1[[#This Row],[LastName]]&amp;"."&amp;Table1[[#This Row],[FirstName]],Fencers!C:H,5,FALSE)</f>
        <v>AHFC</v>
      </c>
      <c r="K742" s="13" t="str">
        <f>VLOOKUP(Table1[[#This Row],[LastName]]&amp;"."&amp;Table1[[#This Row],[FirstName]],Fencers!C:I,6,FALSE)</f>
        <v>AUS</v>
      </c>
      <c r="L742" s="6">
        <f>VLOOKUP(Table1[[#This Row],[LastName]]&amp;"."&amp;Table1[[#This Row],[FirstName]],Fencers!C:H,3,FALSE)</f>
        <v>45</v>
      </c>
      <c r="M742" s="5">
        <v>0</v>
      </c>
      <c r="N742" s="5">
        <f>IF(Table1[[#This Row],[Rank]]="Cancelled",1,IF(Table1[[#This Row],[Rank]]&gt;32,0,IF(M742=0,VLOOKUP(C742,'Ranking Values'!A:C,2,FALSE),VLOOKUP(C742,'Ranking Values'!A:C,3,FALSE))))</f>
        <v>8</v>
      </c>
    </row>
    <row r="743" spans="1:14" x14ac:dyDescent="0.35">
      <c r="A743" s="11" t="s">
        <v>100</v>
      </c>
      <c r="B743" s="11" t="s">
        <v>101</v>
      </c>
      <c r="C743" s="5">
        <v>1</v>
      </c>
      <c r="D743" s="7">
        <v>43198</v>
      </c>
      <c r="E743" s="20" t="s">
        <v>479</v>
      </c>
      <c r="F743" s="11" t="s">
        <v>318</v>
      </c>
      <c r="G743" s="11" t="s">
        <v>19</v>
      </c>
      <c r="H743" s="13">
        <f>VLOOKUP(Table1[[#This Row],[LastName]]&amp;"."&amp;Table1[[#This Row],[FirstName]],Fencers!C:I,2,FALSE)</f>
        <v>26818</v>
      </c>
      <c r="I743" s="5" t="str">
        <f>VLOOKUP(Table1[[#This Row],[LastName]]&amp;"."&amp;Table1[[#This Row],[FirstName]],Fencers!C:I,7,FALSE)</f>
        <v>Mens</v>
      </c>
      <c r="J743" s="13" t="str">
        <f>VLOOKUP(Table1[[#This Row],[LastName]]&amp;"."&amp;Table1[[#This Row],[FirstName]],Fencers!C:H,5,FALSE)</f>
        <v>CSFC</v>
      </c>
      <c r="K743" s="13" t="str">
        <f>VLOOKUP(Table1[[#This Row],[LastName]]&amp;"."&amp;Table1[[#This Row],[FirstName]],Fencers!C:I,6,FALSE)</f>
        <v>AUS</v>
      </c>
      <c r="L743" s="6">
        <f>VLOOKUP(Table1[[#This Row],[LastName]]&amp;"."&amp;Table1[[#This Row],[FirstName]],Fencers!C:H,3,FALSE)</f>
        <v>44</v>
      </c>
      <c r="M743" s="5">
        <v>0</v>
      </c>
      <c r="N743" s="5">
        <f>IF(Table1[[#This Row],[Rank]]="Cancelled",1,IF(Table1[[#This Row],[Rank]]&gt;32,0,IF(M743=0,VLOOKUP(C743,'Ranking Values'!A:C,2,FALSE),VLOOKUP(C743,'Ranking Values'!A:C,3,FALSE))))</f>
        <v>10</v>
      </c>
    </row>
    <row r="744" spans="1:14" x14ac:dyDescent="0.35">
      <c r="A744" s="11" t="s">
        <v>77</v>
      </c>
      <c r="B744" s="11" t="s">
        <v>78</v>
      </c>
      <c r="C744" s="5">
        <v>2</v>
      </c>
      <c r="D744" s="7">
        <v>43198</v>
      </c>
      <c r="E744" s="20" t="s">
        <v>479</v>
      </c>
      <c r="F744" s="11" t="s">
        <v>318</v>
      </c>
      <c r="G744" s="11" t="s">
        <v>19</v>
      </c>
      <c r="H744" s="13">
        <f>VLOOKUP(Table1[[#This Row],[LastName]]&amp;"."&amp;Table1[[#This Row],[FirstName]],Fencers!C:I,2,FALSE)</f>
        <v>25155</v>
      </c>
      <c r="I744" s="5" t="str">
        <f>VLOOKUP(Table1[[#This Row],[LastName]]&amp;"."&amp;Table1[[#This Row],[FirstName]],Fencers!C:I,7,FALSE)</f>
        <v>Mens</v>
      </c>
      <c r="J744" s="13" t="str">
        <f>VLOOKUP(Table1[[#This Row],[LastName]]&amp;"."&amp;Table1[[#This Row],[FirstName]],Fencers!C:H,5,FALSE)</f>
        <v>ASC</v>
      </c>
      <c r="K744" s="13" t="str">
        <f>VLOOKUP(Table1[[#This Row],[LastName]]&amp;"."&amp;Table1[[#This Row],[FirstName]],Fencers!C:I,6,FALSE)</f>
        <v>AUS</v>
      </c>
      <c r="L744" s="6">
        <f>VLOOKUP(Table1[[#This Row],[LastName]]&amp;"."&amp;Table1[[#This Row],[FirstName]],Fencers!C:H,3,FALSE)</f>
        <v>49</v>
      </c>
      <c r="M744" s="5">
        <v>0</v>
      </c>
      <c r="N744" s="5">
        <f>IF(Table1[[#This Row],[Rank]]="Cancelled",1,IF(Table1[[#This Row],[Rank]]&gt;32,0,IF(M744=0,VLOOKUP(C744,'Ranking Values'!A:C,2,FALSE),VLOOKUP(C744,'Ranking Values'!A:C,3,FALSE))))</f>
        <v>9</v>
      </c>
    </row>
    <row r="745" spans="1:14" x14ac:dyDescent="0.35">
      <c r="A745" s="11" t="s">
        <v>95</v>
      </c>
      <c r="B745" s="11" t="s">
        <v>96</v>
      </c>
      <c r="C745" s="5">
        <v>3</v>
      </c>
      <c r="D745" s="7">
        <v>43198</v>
      </c>
      <c r="E745" s="20" t="s">
        <v>479</v>
      </c>
      <c r="F745" s="11" t="s">
        <v>318</v>
      </c>
      <c r="G745" s="11" t="s">
        <v>19</v>
      </c>
      <c r="H745" s="13">
        <f>VLOOKUP(Table1[[#This Row],[LastName]]&amp;"."&amp;Table1[[#This Row],[FirstName]],Fencers!C:I,2,FALSE)</f>
        <v>26410</v>
      </c>
      <c r="I745" s="5" t="str">
        <f>VLOOKUP(Table1[[#This Row],[LastName]]&amp;"."&amp;Table1[[#This Row],[FirstName]],Fencers!C:I,7,FALSE)</f>
        <v>Mens</v>
      </c>
      <c r="J745" s="13" t="str">
        <f>VLOOKUP(Table1[[#This Row],[LastName]]&amp;"."&amp;Table1[[#This Row],[FirstName]],Fencers!C:H,5,FALSE)</f>
        <v>ASC</v>
      </c>
      <c r="K745" s="13" t="str">
        <f>VLOOKUP(Table1[[#This Row],[LastName]]&amp;"."&amp;Table1[[#This Row],[FirstName]],Fencers!C:I,6,FALSE)</f>
        <v>AUS</v>
      </c>
      <c r="L745" s="6">
        <f>VLOOKUP(Table1[[#This Row],[LastName]]&amp;"."&amp;Table1[[#This Row],[FirstName]],Fencers!C:H,3,FALSE)</f>
        <v>45</v>
      </c>
      <c r="M745" s="5">
        <v>0</v>
      </c>
      <c r="N745" s="5">
        <f>IF(Table1[[#This Row],[Rank]]="Cancelled",1,IF(Table1[[#This Row],[Rank]]&gt;32,0,IF(M745=0,VLOOKUP(C745,'Ranking Values'!A:C,2,FALSE),VLOOKUP(C745,'Ranking Values'!A:C,3,FALSE))))</f>
        <v>8</v>
      </c>
    </row>
    <row r="746" spans="1:14" x14ac:dyDescent="0.35">
      <c r="A746" s="11" t="s">
        <v>41</v>
      </c>
      <c r="B746" s="11" t="s">
        <v>42</v>
      </c>
      <c r="C746" s="5">
        <v>3</v>
      </c>
      <c r="D746" s="7">
        <v>43198</v>
      </c>
      <c r="E746" s="20" t="s">
        <v>479</v>
      </c>
      <c r="F746" s="11" t="s">
        <v>318</v>
      </c>
      <c r="G746" s="11" t="s">
        <v>19</v>
      </c>
      <c r="H746" s="13">
        <f>VLOOKUP(Table1[[#This Row],[LastName]]&amp;"."&amp;Table1[[#This Row],[FirstName]],Fencers!C:I,2,FALSE)</f>
        <v>16615</v>
      </c>
      <c r="I746" s="5" t="str">
        <f>VLOOKUP(Table1[[#This Row],[LastName]]&amp;"."&amp;Table1[[#This Row],[FirstName]],Fencers!C:I,7,FALSE)</f>
        <v>Mens</v>
      </c>
      <c r="J746" s="13" t="str">
        <f>VLOOKUP(Table1[[#This Row],[LastName]]&amp;"."&amp;Table1[[#This Row],[FirstName]],Fencers!C:H,5,FALSE)</f>
        <v>TPFC</v>
      </c>
      <c r="K746" s="13" t="str">
        <f>VLOOKUP(Table1[[#This Row],[LastName]]&amp;"."&amp;Table1[[#This Row],[FirstName]],Fencers!C:I,6,FALSE)</f>
        <v>AUS</v>
      </c>
      <c r="L746" s="6">
        <f>VLOOKUP(Table1[[#This Row],[LastName]]&amp;"."&amp;Table1[[#This Row],[FirstName]],Fencers!C:H,3,FALSE)</f>
        <v>72</v>
      </c>
      <c r="M746" s="5">
        <v>0</v>
      </c>
      <c r="N746" s="5">
        <f>IF(Table1[[#This Row],[Rank]]="Cancelled",1,IF(Table1[[#This Row],[Rank]]&gt;32,0,IF(M746=0,VLOOKUP(C746,'Ranking Values'!A:C,2,FALSE),VLOOKUP(C746,'Ranking Values'!A:C,3,FALSE))))</f>
        <v>8</v>
      </c>
    </row>
    <row r="747" spans="1:14" x14ac:dyDescent="0.35">
      <c r="A747" s="11" t="s">
        <v>245</v>
      </c>
      <c r="B747" s="11" t="s">
        <v>246</v>
      </c>
      <c r="C747" s="11" t="s">
        <v>470</v>
      </c>
      <c r="D747" s="7">
        <v>43240</v>
      </c>
      <c r="E747" s="20" t="s">
        <v>479</v>
      </c>
      <c r="F747" s="11" t="s">
        <v>464</v>
      </c>
      <c r="G747" s="11" t="s">
        <v>314</v>
      </c>
      <c r="H747" s="13">
        <f>VLOOKUP(Table1[[#This Row],[LastName]]&amp;"."&amp;Table1[[#This Row],[FirstName]],Fencers!C:I,2,FALSE)</f>
        <v>38052</v>
      </c>
      <c r="I747" s="5" t="str">
        <f>VLOOKUP(Table1[[#This Row],[LastName]]&amp;"."&amp;Table1[[#This Row],[FirstName]],Fencers!C:I,7,FALSE)</f>
        <v>Mens</v>
      </c>
      <c r="J747" s="13" t="str">
        <f>VLOOKUP(Table1[[#This Row],[LastName]]&amp;"."&amp;Table1[[#This Row],[FirstName]],Fencers!C:H,5,FALSE)</f>
        <v>AHFC</v>
      </c>
      <c r="K747" s="13" t="str">
        <f>VLOOKUP(Table1[[#This Row],[LastName]]&amp;"."&amp;Table1[[#This Row],[FirstName]],Fencers!C:I,6,FALSE)</f>
        <v>AUS</v>
      </c>
      <c r="L747" s="6">
        <f>VLOOKUP(Table1[[#This Row],[LastName]]&amp;"."&amp;Table1[[#This Row],[FirstName]],Fencers!C:H,3,FALSE)</f>
        <v>13</v>
      </c>
      <c r="M747" s="5">
        <v>0</v>
      </c>
      <c r="N747" s="5">
        <f>IF(Table1[[#This Row],[Rank]]="Cancelled",1,IF(Table1[[#This Row],[Rank]]&gt;32,0,IF(M747=0,VLOOKUP(C747,'Ranking Values'!A:C,2,FALSE),VLOOKUP(C747,'Ranking Values'!A:C,3,FALSE))))</f>
        <v>1</v>
      </c>
    </row>
    <row r="748" spans="1:14" x14ac:dyDescent="0.35">
      <c r="A748" s="11" t="s">
        <v>469</v>
      </c>
      <c r="B748" s="11" t="s">
        <v>201</v>
      </c>
      <c r="C748" s="11" t="s">
        <v>470</v>
      </c>
      <c r="D748" s="7">
        <v>43240</v>
      </c>
      <c r="E748" s="20" t="s">
        <v>479</v>
      </c>
      <c r="F748" s="11" t="s">
        <v>463</v>
      </c>
      <c r="G748" s="11" t="s">
        <v>314</v>
      </c>
      <c r="H748" s="13">
        <f>VLOOKUP(Table1[[#This Row],[LastName]]&amp;"."&amp;Table1[[#This Row],[FirstName]],Fencers!C:I,2,FALSE)</f>
        <v>35384</v>
      </c>
      <c r="I748" s="5" t="str">
        <f>VLOOKUP(Table1[[#This Row],[LastName]]&amp;"."&amp;Table1[[#This Row],[FirstName]],Fencers!C:I,7,FALSE)</f>
        <v>Mens</v>
      </c>
      <c r="J748" s="13" t="str">
        <f>VLOOKUP(Table1[[#This Row],[LastName]]&amp;"."&amp;Table1[[#This Row],[FirstName]],Fencers!C:H,5,FALSE)</f>
        <v>ASC</v>
      </c>
      <c r="K748" s="13" t="str">
        <f>VLOOKUP(Table1[[#This Row],[LastName]]&amp;"."&amp;Table1[[#This Row],[FirstName]],Fencers!C:I,6,FALSE)</f>
        <v>AUS</v>
      </c>
      <c r="L748" s="6">
        <f>VLOOKUP(Table1[[#This Row],[LastName]]&amp;"."&amp;Table1[[#This Row],[FirstName]],Fencers!C:H,3,FALSE)</f>
        <v>21</v>
      </c>
      <c r="M748" s="5">
        <v>0</v>
      </c>
      <c r="N748" s="5">
        <f>IF(Table1[[#This Row],[Rank]]="Cancelled",1,IF(Table1[[#This Row],[Rank]]&gt;32,0,IF(M748=0,VLOOKUP(C748,'Ranking Values'!A:C,2,FALSE),VLOOKUP(C748,'Ranking Values'!A:C,3,FALSE))))</f>
        <v>1</v>
      </c>
    </row>
    <row r="749" spans="1:14" x14ac:dyDescent="0.35">
      <c r="A749" s="11" t="s">
        <v>36</v>
      </c>
      <c r="B749" s="11" t="s">
        <v>511</v>
      </c>
      <c r="C749" s="5">
        <v>1</v>
      </c>
      <c r="D749" s="7">
        <v>43240</v>
      </c>
      <c r="E749" s="20" t="s">
        <v>479</v>
      </c>
      <c r="F749" s="11" t="s">
        <v>463</v>
      </c>
      <c r="G749" s="11" t="s">
        <v>19</v>
      </c>
      <c r="H749" s="13">
        <f>VLOOKUP(Table1[[#This Row],[LastName]]&amp;"."&amp;Table1[[#This Row],[FirstName]],Fencers!C:I,2,FALSE)</f>
        <v>34512</v>
      </c>
      <c r="I749" s="5" t="str">
        <f>VLOOKUP(Table1[[#This Row],[LastName]]&amp;"."&amp;Table1[[#This Row],[FirstName]],Fencers!C:I,7,FALSE)</f>
        <v>Mens</v>
      </c>
      <c r="J749" s="13" t="str">
        <f>VLOOKUP(Table1[[#This Row],[LastName]]&amp;"."&amp;Table1[[#This Row],[FirstName]],Fencers!C:H,5,FALSE)</f>
        <v>AHFC</v>
      </c>
      <c r="K749" s="13" t="str">
        <f>VLOOKUP(Table1[[#This Row],[LastName]]&amp;"."&amp;Table1[[#This Row],[FirstName]],Fencers!C:I,6,FALSE)</f>
        <v>AUS</v>
      </c>
      <c r="L749" s="6">
        <f>VLOOKUP(Table1[[#This Row],[LastName]]&amp;"."&amp;Table1[[#This Row],[FirstName]],Fencers!C:H,3,FALSE)</f>
        <v>23</v>
      </c>
      <c r="M749" s="5">
        <v>0</v>
      </c>
      <c r="N749" s="5">
        <f>IF(Table1[[#This Row],[Rank]]="Cancelled",1,IF(Table1[[#This Row],[Rank]]&gt;32,0,IF(M749=0,VLOOKUP(C749,'Ranking Values'!A:C,2,FALSE),VLOOKUP(C749,'Ranking Values'!A:C,3,FALSE))))</f>
        <v>10</v>
      </c>
    </row>
    <row r="750" spans="1:14" x14ac:dyDescent="0.35">
      <c r="A750" s="11" t="s">
        <v>77</v>
      </c>
      <c r="B750" s="11" t="s">
        <v>78</v>
      </c>
      <c r="C750" s="5">
        <v>2</v>
      </c>
      <c r="D750" s="7">
        <v>43240</v>
      </c>
      <c r="E750" s="20" t="s">
        <v>479</v>
      </c>
      <c r="F750" s="11" t="s">
        <v>463</v>
      </c>
      <c r="G750" s="11" t="s">
        <v>19</v>
      </c>
      <c r="H750" s="13">
        <f>VLOOKUP(Table1[[#This Row],[LastName]]&amp;"."&amp;Table1[[#This Row],[FirstName]],Fencers!C:I,2,FALSE)</f>
        <v>25155</v>
      </c>
      <c r="I750" s="5" t="str">
        <f>VLOOKUP(Table1[[#This Row],[LastName]]&amp;"."&amp;Table1[[#This Row],[FirstName]],Fencers!C:I,7,FALSE)</f>
        <v>Mens</v>
      </c>
      <c r="J750" s="13" t="str">
        <f>VLOOKUP(Table1[[#This Row],[LastName]]&amp;"."&amp;Table1[[#This Row],[FirstName]],Fencers!C:H,5,FALSE)</f>
        <v>ASC</v>
      </c>
      <c r="K750" s="13" t="str">
        <f>VLOOKUP(Table1[[#This Row],[LastName]]&amp;"."&amp;Table1[[#This Row],[FirstName]],Fencers!C:I,6,FALSE)</f>
        <v>AUS</v>
      </c>
      <c r="L750" s="6">
        <f>VLOOKUP(Table1[[#This Row],[LastName]]&amp;"."&amp;Table1[[#This Row],[FirstName]],Fencers!C:H,3,FALSE)</f>
        <v>49</v>
      </c>
      <c r="M750" s="5">
        <v>0</v>
      </c>
      <c r="N750" s="5">
        <f>IF(Table1[[#This Row],[Rank]]="Cancelled",1,IF(Table1[[#This Row],[Rank]]&gt;32,0,IF(M750=0,VLOOKUP(C750,'Ranking Values'!A:C,2,FALSE),VLOOKUP(C750,'Ranking Values'!A:C,3,FALSE))))</f>
        <v>9</v>
      </c>
    </row>
    <row r="751" spans="1:14" x14ac:dyDescent="0.35">
      <c r="A751" s="11" t="s">
        <v>215</v>
      </c>
      <c r="B751" s="11" t="s">
        <v>15</v>
      </c>
      <c r="C751" s="5">
        <v>3</v>
      </c>
      <c r="D751" s="7">
        <v>43240</v>
      </c>
      <c r="E751" s="20" t="s">
        <v>479</v>
      </c>
      <c r="F751" s="11" t="s">
        <v>463</v>
      </c>
      <c r="G751" s="11" t="s">
        <v>19</v>
      </c>
      <c r="H751" s="13">
        <f>VLOOKUP(Table1[[#This Row],[LastName]]&amp;"."&amp;Table1[[#This Row],[FirstName]],Fencers!C:I,2,FALSE)</f>
        <v>37348</v>
      </c>
      <c r="I751" s="5" t="str">
        <f>VLOOKUP(Table1[[#This Row],[LastName]]&amp;"."&amp;Table1[[#This Row],[FirstName]],Fencers!C:I,7,FALSE)</f>
        <v>Mens</v>
      </c>
      <c r="J751" s="13" t="str">
        <f>VLOOKUP(Table1[[#This Row],[LastName]]&amp;"."&amp;Table1[[#This Row],[FirstName]],Fencers!C:H,5,FALSE)</f>
        <v>ASC</v>
      </c>
      <c r="K751" s="13" t="str">
        <f>VLOOKUP(Table1[[#This Row],[LastName]]&amp;"."&amp;Table1[[#This Row],[FirstName]],Fencers!C:I,6,FALSE)</f>
        <v>AUS</v>
      </c>
      <c r="L751" s="6">
        <f>VLOOKUP(Table1[[#This Row],[LastName]]&amp;"."&amp;Table1[[#This Row],[FirstName]],Fencers!C:H,3,FALSE)</f>
        <v>15</v>
      </c>
      <c r="M751" s="5">
        <v>0</v>
      </c>
      <c r="N751" s="5">
        <f>IF(Table1[[#This Row],[Rank]]="Cancelled",1,IF(Table1[[#This Row],[Rank]]&gt;32,0,IF(M751=0,VLOOKUP(C751,'Ranking Values'!A:C,2,FALSE),VLOOKUP(C751,'Ranking Values'!A:C,3,FALSE))))</f>
        <v>8</v>
      </c>
    </row>
    <row r="752" spans="1:14" x14ac:dyDescent="0.35">
      <c r="A752" s="11" t="s">
        <v>13</v>
      </c>
      <c r="B752" s="11" t="s">
        <v>14</v>
      </c>
      <c r="C752" s="5">
        <v>3</v>
      </c>
      <c r="D752" s="7">
        <v>43240</v>
      </c>
      <c r="E752" s="20" t="s">
        <v>479</v>
      </c>
      <c r="F752" s="11" t="s">
        <v>463</v>
      </c>
      <c r="G752" s="11" t="s">
        <v>19</v>
      </c>
      <c r="H752" s="13">
        <f>VLOOKUP(Table1[[#This Row],[LastName]]&amp;"."&amp;Table1[[#This Row],[FirstName]],Fencers!C:I,2,FALSE)</f>
        <v>37303</v>
      </c>
      <c r="I752" s="5" t="str">
        <f>VLOOKUP(Table1[[#This Row],[LastName]]&amp;"."&amp;Table1[[#This Row],[FirstName]],Fencers!C:I,7,FALSE)</f>
        <v>Mens</v>
      </c>
      <c r="J752" s="13" t="str">
        <f>VLOOKUP(Table1[[#This Row],[LastName]]&amp;"."&amp;Table1[[#This Row],[FirstName]],Fencers!C:H,5,FALSE)</f>
        <v>ASC</v>
      </c>
      <c r="K752" s="13" t="str">
        <f>VLOOKUP(Table1[[#This Row],[LastName]]&amp;"."&amp;Table1[[#This Row],[FirstName]],Fencers!C:I,6,FALSE)</f>
        <v>AUS</v>
      </c>
      <c r="L752" s="6">
        <f>VLOOKUP(Table1[[#This Row],[LastName]]&amp;"."&amp;Table1[[#This Row],[FirstName]],Fencers!C:H,3,FALSE)</f>
        <v>15</v>
      </c>
      <c r="M752" s="5">
        <v>0</v>
      </c>
      <c r="N752" s="5">
        <f>IF(Table1[[#This Row],[Rank]]="Cancelled",1,IF(Table1[[#This Row],[Rank]]&gt;32,0,IF(M752=0,VLOOKUP(C752,'Ranking Values'!A:C,2,FALSE),VLOOKUP(C752,'Ranking Values'!A:C,3,FALSE))))</f>
        <v>8</v>
      </c>
    </row>
    <row r="753" spans="1:14" x14ac:dyDescent="0.35">
      <c r="A753" s="11" t="s">
        <v>510</v>
      </c>
      <c r="B753" s="11" t="s">
        <v>122</v>
      </c>
      <c r="C753" s="5">
        <v>5</v>
      </c>
      <c r="D753" s="7">
        <v>43240</v>
      </c>
      <c r="E753" s="20" t="s">
        <v>479</v>
      </c>
      <c r="F753" s="11" t="s">
        <v>463</v>
      </c>
      <c r="G753" s="11" t="s">
        <v>19</v>
      </c>
      <c r="H753" s="13">
        <f>VLOOKUP(Table1[[#This Row],[LastName]]&amp;"."&amp;Table1[[#This Row],[FirstName]],Fencers!C:I,2,FALSE)</f>
        <v>0</v>
      </c>
      <c r="I753" s="5" t="str">
        <f>VLOOKUP(Table1[[#This Row],[LastName]]&amp;"."&amp;Table1[[#This Row],[FirstName]],Fencers!C:I,7,FALSE)</f>
        <v>Mens</v>
      </c>
      <c r="J753" s="13" t="str">
        <f>VLOOKUP(Table1[[#This Row],[LastName]]&amp;"."&amp;Table1[[#This Row],[FirstName]],Fencers!C:H,5,FALSE)</f>
        <v>ASC</v>
      </c>
      <c r="K753" s="13" t="str">
        <f>VLOOKUP(Table1[[#This Row],[LastName]]&amp;"."&amp;Table1[[#This Row],[FirstName]],Fencers!C:I,6,FALSE)</f>
        <v>AUS</v>
      </c>
      <c r="L753" s="6">
        <f>VLOOKUP(Table1[[#This Row],[LastName]]&amp;"."&amp;Table1[[#This Row],[FirstName]],Fencers!C:H,3,FALSE)</f>
        <v>118</v>
      </c>
      <c r="M753" s="5">
        <v>0</v>
      </c>
      <c r="N753" s="5">
        <f>IF(Table1[[#This Row],[Rank]]="Cancelled",1,IF(Table1[[#This Row],[Rank]]&gt;32,0,IF(M753=0,VLOOKUP(C753,'Ranking Values'!A:C,2,FALSE),VLOOKUP(C753,'Ranking Values'!A:C,3,FALSE))))</f>
        <v>6</v>
      </c>
    </row>
    <row r="754" spans="1:14" x14ac:dyDescent="0.35">
      <c r="A754" s="11" t="s">
        <v>469</v>
      </c>
      <c r="B754" s="11" t="s">
        <v>201</v>
      </c>
      <c r="C754" s="5">
        <v>6</v>
      </c>
      <c r="D754" s="7">
        <v>43240</v>
      </c>
      <c r="E754" s="20" t="s">
        <v>479</v>
      </c>
      <c r="F754" s="11" t="s">
        <v>463</v>
      </c>
      <c r="G754" s="11" t="s">
        <v>19</v>
      </c>
      <c r="H754" s="13">
        <f>VLOOKUP(Table1[[#This Row],[LastName]]&amp;"."&amp;Table1[[#This Row],[FirstName]],Fencers!C:I,2,FALSE)</f>
        <v>35384</v>
      </c>
      <c r="I754" s="5" t="str">
        <f>VLOOKUP(Table1[[#This Row],[LastName]]&amp;"."&amp;Table1[[#This Row],[FirstName]],Fencers!C:I,7,FALSE)</f>
        <v>Mens</v>
      </c>
      <c r="J754" s="13" t="str">
        <f>VLOOKUP(Table1[[#This Row],[LastName]]&amp;"."&amp;Table1[[#This Row],[FirstName]],Fencers!C:H,5,FALSE)</f>
        <v>ASC</v>
      </c>
      <c r="K754" s="13" t="str">
        <f>VLOOKUP(Table1[[#This Row],[LastName]]&amp;"."&amp;Table1[[#This Row],[FirstName]],Fencers!C:I,6,FALSE)</f>
        <v>AUS</v>
      </c>
      <c r="L754" s="6">
        <f>VLOOKUP(Table1[[#This Row],[LastName]]&amp;"."&amp;Table1[[#This Row],[FirstName]],Fencers!C:H,3,FALSE)</f>
        <v>21</v>
      </c>
      <c r="M754" s="5">
        <v>0</v>
      </c>
      <c r="N754" s="5">
        <f>IF(Table1[[#This Row],[Rank]]="Cancelled",1,IF(Table1[[#This Row],[Rank]]&gt;32,0,IF(M754=0,VLOOKUP(C754,'Ranking Values'!A:C,2,FALSE),VLOOKUP(C754,'Ranking Values'!A:C,3,FALSE))))</f>
        <v>5</v>
      </c>
    </row>
    <row r="755" spans="1:14" x14ac:dyDescent="0.35">
      <c r="A755" s="11" t="s">
        <v>413</v>
      </c>
      <c r="B755" s="11" t="s">
        <v>414</v>
      </c>
      <c r="C755" s="5">
        <v>7</v>
      </c>
      <c r="D755" s="7">
        <v>43240</v>
      </c>
      <c r="E755" s="20" t="s">
        <v>479</v>
      </c>
      <c r="F755" s="11" t="s">
        <v>463</v>
      </c>
      <c r="G755" s="11" t="s">
        <v>19</v>
      </c>
      <c r="H755" s="13">
        <f>VLOOKUP(Table1[[#This Row],[LastName]]&amp;"."&amp;Table1[[#This Row],[FirstName]],Fencers!C:I,2,FALSE)</f>
        <v>30362</v>
      </c>
      <c r="I755" s="5" t="str">
        <f>VLOOKUP(Table1[[#This Row],[LastName]]&amp;"."&amp;Table1[[#This Row],[FirstName]],Fencers!C:I,7,FALSE)</f>
        <v>Womens</v>
      </c>
      <c r="J755" s="13" t="str">
        <f>VLOOKUP(Table1[[#This Row],[LastName]]&amp;"."&amp;Table1[[#This Row],[FirstName]],Fencers!C:H,5,FALSE)</f>
        <v>ASC</v>
      </c>
      <c r="K755" s="13" t="str">
        <f>VLOOKUP(Table1[[#This Row],[LastName]]&amp;"."&amp;Table1[[#This Row],[FirstName]],Fencers!C:I,6,FALSE)</f>
        <v>AUS</v>
      </c>
      <c r="L755" s="6">
        <f>VLOOKUP(Table1[[#This Row],[LastName]]&amp;"."&amp;Table1[[#This Row],[FirstName]],Fencers!C:H,3,FALSE)</f>
        <v>34</v>
      </c>
      <c r="M755" s="5">
        <v>0</v>
      </c>
      <c r="N755" s="5">
        <f>IF(Table1[[#This Row],[Rank]]="Cancelled",1,IF(Table1[[#This Row],[Rank]]&gt;32,0,IF(M755=0,VLOOKUP(C755,'Ranking Values'!A:C,2,FALSE),VLOOKUP(C755,'Ranking Values'!A:C,3,FALSE))))</f>
        <v>4</v>
      </c>
    </row>
    <row r="756" spans="1:14" x14ac:dyDescent="0.35">
      <c r="A756" s="11" t="s">
        <v>204</v>
      </c>
      <c r="B756" s="11" t="s">
        <v>205</v>
      </c>
      <c r="C756" s="5">
        <v>8</v>
      </c>
      <c r="D756" s="7">
        <v>43240</v>
      </c>
      <c r="E756" s="20" t="s">
        <v>479</v>
      </c>
      <c r="F756" s="11" t="s">
        <v>463</v>
      </c>
      <c r="G756" s="11" t="s">
        <v>19</v>
      </c>
      <c r="H756" s="13">
        <f>VLOOKUP(Table1[[#This Row],[LastName]]&amp;"."&amp;Table1[[#This Row],[FirstName]],Fencers!C:I,2,FALSE)</f>
        <v>37105</v>
      </c>
      <c r="I756" s="5" t="str">
        <f>VLOOKUP(Table1[[#This Row],[LastName]]&amp;"."&amp;Table1[[#This Row],[FirstName]],Fencers!C:I,7,FALSE)</f>
        <v>Mens</v>
      </c>
      <c r="J756" s="13" t="str">
        <f>VLOOKUP(Table1[[#This Row],[LastName]]&amp;"."&amp;Table1[[#This Row],[FirstName]],Fencers!C:H,5,FALSE)</f>
        <v>ASC</v>
      </c>
      <c r="K756" s="13" t="str">
        <f>VLOOKUP(Table1[[#This Row],[LastName]]&amp;"."&amp;Table1[[#This Row],[FirstName]],Fencers!C:I,6,FALSE)</f>
        <v>AUS</v>
      </c>
      <c r="L756" s="6">
        <f>VLOOKUP(Table1[[#This Row],[LastName]]&amp;"."&amp;Table1[[#This Row],[FirstName]],Fencers!C:H,3,FALSE)</f>
        <v>16</v>
      </c>
      <c r="M756" s="5">
        <v>0</v>
      </c>
      <c r="N756" s="5">
        <f>IF(Table1[[#This Row],[Rank]]="Cancelled",1,IF(Table1[[#This Row],[Rank]]&gt;32,0,IF(M756=0,VLOOKUP(C756,'Ranking Values'!A:C,2,FALSE),VLOOKUP(C756,'Ranking Values'!A:C,3,FALSE))))</f>
        <v>3</v>
      </c>
    </row>
    <row r="757" spans="1:14" x14ac:dyDescent="0.35">
      <c r="A757" s="11" t="s">
        <v>13</v>
      </c>
      <c r="B757" s="11" t="s">
        <v>15</v>
      </c>
      <c r="C757" s="5">
        <v>1</v>
      </c>
      <c r="D757" s="7">
        <v>43240</v>
      </c>
      <c r="E757" s="20" t="s">
        <v>479</v>
      </c>
      <c r="F757" s="11" t="s">
        <v>464</v>
      </c>
      <c r="G757" s="11" t="s">
        <v>20</v>
      </c>
      <c r="H757" s="13">
        <f>VLOOKUP(Table1[[#This Row],[LastName]]&amp;"."&amp;Table1[[#This Row],[FirstName]],Fencers!C:I,2,FALSE)</f>
        <v>37883</v>
      </c>
      <c r="I757" s="5" t="str">
        <f>VLOOKUP(Table1[[#This Row],[LastName]]&amp;"."&amp;Table1[[#This Row],[FirstName]],Fencers!C:I,7,FALSE)</f>
        <v>Mens</v>
      </c>
      <c r="J757" s="13" t="str">
        <f>VLOOKUP(Table1[[#This Row],[LastName]]&amp;"."&amp;Table1[[#This Row],[FirstName]],Fencers!C:H,5,FALSE)</f>
        <v>ASC</v>
      </c>
      <c r="K757" s="13" t="str">
        <f>VLOOKUP(Table1[[#This Row],[LastName]]&amp;"."&amp;Table1[[#This Row],[FirstName]],Fencers!C:I,6,FALSE)</f>
        <v>AUS</v>
      </c>
      <c r="L757" s="6">
        <f>VLOOKUP(Table1[[#This Row],[LastName]]&amp;"."&amp;Table1[[#This Row],[FirstName]],Fencers!C:H,3,FALSE)</f>
        <v>14</v>
      </c>
      <c r="M757" s="5">
        <v>0</v>
      </c>
      <c r="N757" s="5">
        <f>IF(Table1[[#This Row],[Rank]]="Cancelled",1,IF(Table1[[#This Row],[Rank]]&gt;32,0,IF(M757=0,VLOOKUP(C757,'Ranking Values'!A:C,2,FALSE),VLOOKUP(C757,'Ranking Values'!A:C,3,FALSE))))</f>
        <v>10</v>
      </c>
    </row>
    <row r="758" spans="1:14" x14ac:dyDescent="0.35">
      <c r="A758" s="11" t="s">
        <v>77</v>
      </c>
      <c r="B758" s="11" t="s">
        <v>213</v>
      </c>
      <c r="C758" s="5">
        <v>2</v>
      </c>
      <c r="D758" s="7">
        <v>43240</v>
      </c>
      <c r="E758" s="20" t="s">
        <v>479</v>
      </c>
      <c r="F758" s="11" t="s">
        <v>464</v>
      </c>
      <c r="G758" s="11" t="s">
        <v>20</v>
      </c>
      <c r="H758" s="13">
        <f>VLOOKUP(Table1[[#This Row],[LastName]]&amp;"."&amp;Table1[[#This Row],[FirstName]],Fencers!C:I,2,FALSE)</f>
        <v>37326</v>
      </c>
      <c r="I758" s="5" t="str">
        <f>VLOOKUP(Table1[[#This Row],[LastName]]&amp;"."&amp;Table1[[#This Row],[FirstName]],Fencers!C:I,7,FALSE)</f>
        <v>Womens</v>
      </c>
      <c r="J758" s="13" t="str">
        <f>VLOOKUP(Table1[[#This Row],[LastName]]&amp;"."&amp;Table1[[#This Row],[FirstName]],Fencers!C:H,5,FALSE)</f>
        <v>ASC</v>
      </c>
      <c r="K758" s="13" t="str">
        <f>VLOOKUP(Table1[[#This Row],[LastName]]&amp;"."&amp;Table1[[#This Row],[FirstName]],Fencers!C:I,6,FALSE)</f>
        <v>AUS</v>
      </c>
      <c r="L758" s="6">
        <f>VLOOKUP(Table1[[#This Row],[LastName]]&amp;"."&amp;Table1[[#This Row],[FirstName]],Fencers!C:H,3,FALSE)</f>
        <v>15</v>
      </c>
      <c r="M758" s="5">
        <v>0</v>
      </c>
      <c r="N758" s="5">
        <f>IF(Table1[[#This Row],[Rank]]="Cancelled",1,IF(Table1[[#This Row],[Rank]]&gt;32,0,IF(M758=0,VLOOKUP(C758,'Ranking Values'!A:C,2,FALSE),VLOOKUP(C758,'Ranking Values'!A:C,3,FALSE))))</f>
        <v>9</v>
      </c>
    </row>
    <row r="759" spans="1:14" x14ac:dyDescent="0.35">
      <c r="A759" s="11" t="s">
        <v>215</v>
      </c>
      <c r="B759" s="11" t="s">
        <v>236</v>
      </c>
      <c r="C759" s="5">
        <v>3</v>
      </c>
      <c r="D759" s="7">
        <v>43240</v>
      </c>
      <c r="E759" s="20" t="s">
        <v>479</v>
      </c>
      <c r="F759" s="11" t="s">
        <v>464</v>
      </c>
      <c r="G759" s="11" t="s">
        <v>20</v>
      </c>
      <c r="H759" s="13">
        <f>VLOOKUP(Table1[[#This Row],[LastName]]&amp;"."&amp;Table1[[#This Row],[FirstName]],Fencers!C:I,2,FALSE)</f>
        <v>37837</v>
      </c>
      <c r="I759" s="5" t="str">
        <f>VLOOKUP(Table1[[#This Row],[LastName]]&amp;"."&amp;Table1[[#This Row],[FirstName]],Fencers!C:I,7,FALSE)</f>
        <v>Mens</v>
      </c>
      <c r="J759" s="13" t="str">
        <f>VLOOKUP(Table1[[#This Row],[LastName]]&amp;"."&amp;Table1[[#This Row],[FirstName]],Fencers!C:H,5,FALSE)</f>
        <v>ASC</v>
      </c>
      <c r="K759" s="13" t="str">
        <f>VLOOKUP(Table1[[#This Row],[LastName]]&amp;"."&amp;Table1[[#This Row],[FirstName]],Fencers!C:I,6,FALSE)</f>
        <v>AUS</v>
      </c>
      <c r="L759" s="6">
        <f>VLOOKUP(Table1[[#This Row],[LastName]]&amp;"."&amp;Table1[[#This Row],[FirstName]],Fencers!C:H,3,FALSE)</f>
        <v>14</v>
      </c>
      <c r="M759" s="5">
        <v>0</v>
      </c>
      <c r="N759" s="5">
        <f>IF(Table1[[#This Row],[Rank]]="Cancelled",1,IF(Table1[[#This Row],[Rank]]&gt;32,0,IF(M759=0,VLOOKUP(C759,'Ranking Values'!A:C,2,FALSE),VLOOKUP(C759,'Ranking Values'!A:C,3,FALSE))))</f>
        <v>8</v>
      </c>
    </row>
    <row r="760" spans="1:14" x14ac:dyDescent="0.35">
      <c r="A760" s="11" t="s">
        <v>202</v>
      </c>
      <c r="B760" s="11" t="s">
        <v>203</v>
      </c>
      <c r="C760" s="5">
        <v>3</v>
      </c>
      <c r="D760" s="7">
        <v>43240</v>
      </c>
      <c r="E760" s="20" t="s">
        <v>479</v>
      </c>
      <c r="F760" s="11" t="s">
        <v>464</v>
      </c>
      <c r="G760" s="11" t="s">
        <v>20</v>
      </c>
      <c r="H760" s="13">
        <f>VLOOKUP(Table1[[#This Row],[LastName]]&amp;"."&amp;Table1[[#This Row],[FirstName]],Fencers!C:I,2,FALSE)</f>
        <v>37000</v>
      </c>
      <c r="I760" s="5" t="str">
        <f>VLOOKUP(Table1[[#This Row],[LastName]]&amp;"."&amp;Table1[[#This Row],[FirstName]],Fencers!C:I,7,FALSE)</f>
        <v>Mens</v>
      </c>
      <c r="J760" s="13" t="str">
        <f>VLOOKUP(Table1[[#This Row],[LastName]]&amp;"."&amp;Table1[[#This Row],[FirstName]],Fencers!C:H,5,FALSE)</f>
        <v>TPFC</v>
      </c>
      <c r="K760" s="13" t="str">
        <f>VLOOKUP(Table1[[#This Row],[LastName]]&amp;"."&amp;Table1[[#This Row],[FirstName]],Fencers!C:I,6,FALSE)</f>
        <v>AUS</v>
      </c>
      <c r="L760" s="6">
        <f>VLOOKUP(Table1[[#This Row],[LastName]]&amp;"."&amp;Table1[[#This Row],[FirstName]],Fencers!C:H,3,FALSE)</f>
        <v>16</v>
      </c>
      <c r="M760" s="5">
        <v>0</v>
      </c>
      <c r="N760" s="5">
        <f>IF(Table1[[#This Row],[Rank]]="Cancelled",1,IF(Table1[[#This Row],[Rank]]&gt;32,0,IF(M760=0,VLOOKUP(C760,'Ranking Values'!A:C,2,FALSE),VLOOKUP(C760,'Ranking Values'!A:C,3,FALSE))))</f>
        <v>8</v>
      </c>
    </row>
    <row r="761" spans="1:14" x14ac:dyDescent="0.35">
      <c r="A761" s="11" t="s">
        <v>13</v>
      </c>
      <c r="B761" s="11" t="s">
        <v>14</v>
      </c>
      <c r="C761" s="5">
        <v>1</v>
      </c>
      <c r="D761" s="7">
        <v>43240</v>
      </c>
      <c r="E761" s="20" t="s">
        <v>479</v>
      </c>
      <c r="F761" s="11" t="s">
        <v>464</v>
      </c>
      <c r="G761" s="11" t="s">
        <v>19</v>
      </c>
      <c r="H761" s="13">
        <f>VLOOKUP(Table1[[#This Row],[LastName]]&amp;"."&amp;Table1[[#This Row],[FirstName]],Fencers!C:I,2,FALSE)</f>
        <v>37303</v>
      </c>
      <c r="I761" s="5" t="str">
        <f>VLOOKUP(Table1[[#This Row],[LastName]]&amp;"."&amp;Table1[[#This Row],[FirstName]],Fencers!C:I,7,FALSE)</f>
        <v>Mens</v>
      </c>
      <c r="J761" s="13" t="str">
        <f>VLOOKUP(Table1[[#This Row],[LastName]]&amp;"."&amp;Table1[[#This Row],[FirstName]],Fencers!C:H,5,FALSE)</f>
        <v>ASC</v>
      </c>
      <c r="K761" s="13" t="str">
        <f>VLOOKUP(Table1[[#This Row],[LastName]]&amp;"."&amp;Table1[[#This Row],[FirstName]],Fencers!C:I,6,FALSE)</f>
        <v>AUS</v>
      </c>
      <c r="L761" s="6">
        <f>VLOOKUP(Table1[[#This Row],[LastName]]&amp;"."&amp;Table1[[#This Row],[FirstName]],Fencers!C:H,3,FALSE)</f>
        <v>15</v>
      </c>
      <c r="M761" s="5">
        <v>0</v>
      </c>
      <c r="N761" s="5">
        <f>IF(Table1[[#This Row],[Rank]]="Cancelled",1,IF(Table1[[#This Row],[Rank]]&gt;32,0,IF(M761=0,VLOOKUP(C761,'Ranking Values'!A:C,2,FALSE),VLOOKUP(C761,'Ranking Values'!A:C,3,FALSE))))</f>
        <v>10</v>
      </c>
    </row>
    <row r="762" spans="1:14" x14ac:dyDescent="0.35">
      <c r="A762" s="11" t="s">
        <v>77</v>
      </c>
      <c r="B762" s="11" t="s">
        <v>213</v>
      </c>
      <c r="C762" s="5">
        <v>2</v>
      </c>
      <c r="D762" s="7">
        <v>43240</v>
      </c>
      <c r="E762" s="20" t="s">
        <v>479</v>
      </c>
      <c r="F762" s="11" t="s">
        <v>464</v>
      </c>
      <c r="G762" s="11" t="s">
        <v>19</v>
      </c>
      <c r="H762" s="13">
        <f>VLOOKUP(Table1[[#This Row],[LastName]]&amp;"."&amp;Table1[[#This Row],[FirstName]],Fencers!C:I,2,FALSE)</f>
        <v>37326</v>
      </c>
      <c r="I762" s="5" t="str">
        <f>VLOOKUP(Table1[[#This Row],[LastName]]&amp;"."&amp;Table1[[#This Row],[FirstName]],Fencers!C:I,7,FALSE)</f>
        <v>Womens</v>
      </c>
      <c r="J762" s="13" t="str">
        <f>VLOOKUP(Table1[[#This Row],[LastName]]&amp;"."&amp;Table1[[#This Row],[FirstName]],Fencers!C:H,5,FALSE)</f>
        <v>ASC</v>
      </c>
      <c r="K762" s="13" t="str">
        <f>VLOOKUP(Table1[[#This Row],[LastName]]&amp;"."&amp;Table1[[#This Row],[FirstName]],Fencers!C:I,6,FALSE)</f>
        <v>AUS</v>
      </c>
      <c r="L762" s="6">
        <f>VLOOKUP(Table1[[#This Row],[LastName]]&amp;"."&amp;Table1[[#This Row],[FirstName]],Fencers!C:H,3,FALSE)</f>
        <v>15</v>
      </c>
      <c r="M762" s="5">
        <v>0</v>
      </c>
      <c r="N762" s="5">
        <f>IF(Table1[[#This Row],[Rank]]="Cancelled",1,IF(Table1[[#This Row],[Rank]]&gt;32,0,IF(M762=0,VLOOKUP(C762,'Ranking Values'!A:C,2,FALSE),VLOOKUP(C762,'Ranking Values'!A:C,3,FALSE))))</f>
        <v>9</v>
      </c>
    </row>
    <row r="763" spans="1:14" x14ac:dyDescent="0.35">
      <c r="A763" s="11" t="s">
        <v>215</v>
      </c>
      <c r="B763" s="11" t="s">
        <v>15</v>
      </c>
      <c r="C763" s="5">
        <v>3</v>
      </c>
      <c r="D763" s="7">
        <v>43240</v>
      </c>
      <c r="E763" s="20" t="s">
        <v>479</v>
      </c>
      <c r="F763" s="11" t="s">
        <v>464</v>
      </c>
      <c r="G763" s="11" t="s">
        <v>19</v>
      </c>
      <c r="H763" s="13">
        <f>VLOOKUP(Table1[[#This Row],[LastName]]&amp;"."&amp;Table1[[#This Row],[FirstName]],Fencers!C:I,2,FALSE)</f>
        <v>37348</v>
      </c>
      <c r="I763" s="5" t="str">
        <f>VLOOKUP(Table1[[#This Row],[LastName]]&amp;"."&amp;Table1[[#This Row],[FirstName]],Fencers!C:I,7,FALSE)</f>
        <v>Mens</v>
      </c>
      <c r="J763" s="13" t="str">
        <f>VLOOKUP(Table1[[#This Row],[LastName]]&amp;"."&amp;Table1[[#This Row],[FirstName]],Fencers!C:H,5,FALSE)</f>
        <v>ASC</v>
      </c>
      <c r="K763" s="13" t="str">
        <f>VLOOKUP(Table1[[#This Row],[LastName]]&amp;"."&amp;Table1[[#This Row],[FirstName]],Fencers!C:I,6,FALSE)</f>
        <v>AUS</v>
      </c>
      <c r="L763" s="6">
        <f>VLOOKUP(Table1[[#This Row],[LastName]]&amp;"."&amp;Table1[[#This Row],[FirstName]],Fencers!C:H,3,FALSE)</f>
        <v>15</v>
      </c>
      <c r="M763" s="5">
        <v>0</v>
      </c>
      <c r="N763" s="5">
        <f>IF(Table1[[#This Row],[Rank]]="Cancelled",1,IF(Table1[[#This Row],[Rank]]&gt;32,0,IF(M763=0,VLOOKUP(C763,'Ranking Values'!A:C,2,FALSE),VLOOKUP(C763,'Ranking Values'!A:C,3,FALSE))))</f>
        <v>8</v>
      </c>
    </row>
    <row r="764" spans="1:14" x14ac:dyDescent="0.35">
      <c r="A764" s="11" t="s">
        <v>214</v>
      </c>
      <c r="B764" s="11" t="s">
        <v>153</v>
      </c>
      <c r="C764" s="5">
        <v>3</v>
      </c>
      <c r="D764" s="7">
        <v>43240</v>
      </c>
      <c r="E764" s="20" t="s">
        <v>479</v>
      </c>
      <c r="F764" s="11" t="s">
        <v>464</v>
      </c>
      <c r="G764" s="11" t="s">
        <v>19</v>
      </c>
      <c r="H764" s="13">
        <f>VLOOKUP(Table1[[#This Row],[LastName]]&amp;"."&amp;Table1[[#This Row],[FirstName]],Fencers!C:I,2,FALSE)</f>
        <v>37332</v>
      </c>
      <c r="I764" s="5" t="str">
        <f>VLOOKUP(Table1[[#This Row],[LastName]]&amp;"."&amp;Table1[[#This Row],[FirstName]],Fencers!C:I,7,FALSE)</f>
        <v>Mens</v>
      </c>
      <c r="J764" s="13" t="str">
        <f>VLOOKUP(Table1[[#This Row],[LastName]]&amp;"."&amp;Table1[[#This Row],[FirstName]],Fencers!C:H,5,FALSE)</f>
        <v>AHFC</v>
      </c>
      <c r="K764" s="13" t="str">
        <f>VLOOKUP(Table1[[#This Row],[LastName]]&amp;"."&amp;Table1[[#This Row],[FirstName]],Fencers!C:I,6,FALSE)</f>
        <v>AUS</v>
      </c>
      <c r="L764" s="6">
        <f>VLOOKUP(Table1[[#This Row],[LastName]]&amp;"."&amp;Table1[[#This Row],[FirstName]],Fencers!C:H,3,FALSE)</f>
        <v>15</v>
      </c>
      <c r="M764" s="5">
        <v>0</v>
      </c>
      <c r="N764" s="5">
        <f>IF(Table1[[#This Row],[Rank]]="Cancelled",1,IF(Table1[[#This Row],[Rank]]&gt;32,0,IF(M764=0,VLOOKUP(C764,'Ranking Values'!A:C,2,FALSE),VLOOKUP(C764,'Ranking Values'!A:C,3,FALSE))))</f>
        <v>8</v>
      </c>
    </row>
    <row r="765" spans="1:14" x14ac:dyDescent="0.35">
      <c r="A765" s="11" t="s">
        <v>13</v>
      </c>
      <c r="B765" s="11" t="s">
        <v>15</v>
      </c>
      <c r="C765" s="5">
        <v>5</v>
      </c>
      <c r="D765" s="7">
        <v>43240</v>
      </c>
      <c r="E765" s="20" t="s">
        <v>479</v>
      </c>
      <c r="F765" s="11" t="s">
        <v>464</v>
      </c>
      <c r="G765" s="11" t="s">
        <v>19</v>
      </c>
      <c r="H765" s="13">
        <f>VLOOKUP(Table1[[#This Row],[LastName]]&amp;"."&amp;Table1[[#This Row],[FirstName]],Fencers!C:I,2,FALSE)</f>
        <v>37883</v>
      </c>
      <c r="I765" s="5" t="str">
        <f>VLOOKUP(Table1[[#This Row],[LastName]]&amp;"."&amp;Table1[[#This Row],[FirstName]],Fencers!C:I,7,FALSE)</f>
        <v>Mens</v>
      </c>
      <c r="J765" s="13" t="str">
        <f>VLOOKUP(Table1[[#This Row],[LastName]]&amp;"."&amp;Table1[[#This Row],[FirstName]],Fencers!C:H,5,FALSE)</f>
        <v>ASC</v>
      </c>
      <c r="K765" s="13" t="str">
        <f>VLOOKUP(Table1[[#This Row],[LastName]]&amp;"."&amp;Table1[[#This Row],[FirstName]],Fencers!C:I,6,FALSE)</f>
        <v>AUS</v>
      </c>
      <c r="L765" s="6">
        <f>VLOOKUP(Table1[[#This Row],[LastName]]&amp;"."&amp;Table1[[#This Row],[FirstName]],Fencers!C:H,3,FALSE)</f>
        <v>14</v>
      </c>
      <c r="M765" s="5">
        <v>0</v>
      </c>
      <c r="N765" s="5">
        <f>IF(Table1[[#This Row],[Rank]]="Cancelled",1,IF(Table1[[#This Row],[Rank]]&gt;32,0,IF(M765=0,VLOOKUP(C765,'Ranking Values'!A:C,2,FALSE),VLOOKUP(C765,'Ranking Values'!A:C,3,FALSE))))</f>
        <v>6</v>
      </c>
    </row>
    <row r="766" spans="1:14" x14ac:dyDescent="0.35">
      <c r="A766" s="11" t="s">
        <v>13</v>
      </c>
      <c r="B766" s="11" t="s">
        <v>15</v>
      </c>
      <c r="C766" s="5">
        <v>1</v>
      </c>
      <c r="D766" s="7">
        <v>43240</v>
      </c>
      <c r="E766" s="20" t="s">
        <v>479</v>
      </c>
      <c r="F766" s="11" t="s">
        <v>463</v>
      </c>
      <c r="G766" s="11" t="s">
        <v>20</v>
      </c>
      <c r="H766" s="13">
        <f>VLOOKUP(Table1[[#This Row],[LastName]]&amp;"."&amp;Table1[[#This Row],[FirstName]],Fencers!C:I,2,FALSE)</f>
        <v>37883</v>
      </c>
      <c r="I766" s="5" t="str">
        <f>VLOOKUP(Table1[[#This Row],[LastName]]&amp;"."&amp;Table1[[#This Row],[FirstName]],Fencers!C:I,7,FALSE)</f>
        <v>Mens</v>
      </c>
      <c r="J766" s="13" t="str">
        <f>VLOOKUP(Table1[[#This Row],[LastName]]&amp;"."&amp;Table1[[#This Row],[FirstName]],Fencers!C:H,5,FALSE)</f>
        <v>ASC</v>
      </c>
      <c r="K766" s="13" t="str">
        <f>VLOOKUP(Table1[[#This Row],[LastName]]&amp;"."&amp;Table1[[#This Row],[FirstName]],Fencers!C:I,6,FALSE)</f>
        <v>AUS</v>
      </c>
      <c r="L766" s="6">
        <f>VLOOKUP(Table1[[#This Row],[LastName]]&amp;"."&amp;Table1[[#This Row],[FirstName]],Fencers!C:H,3,FALSE)</f>
        <v>14</v>
      </c>
      <c r="M766" s="5">
        <v>0</v>
      </c>
      <c r="N766" s="5">
        <f>IF(Table1[[#This Row],[Rank]]="Cancelled",1,IF(Table1[[#This Row],[Rank]]&gt;32,0,IF(M766=0,VLOOKUP(C766,'Ranking Values'!A:C,2,FALSE),VLOOKUP(C766,'Ranking Values'!A:C,3,FALSE))))</f>
        <v>10</v>
      </c>
    </row>
    <row r="767" spans="1:14" x14ac:dyDescent="0.35">
      <c r="A767" s="11" t="s">
        <v>77</v>
      </c>
      <c r="B767" s="11" t="s">
        <v>213</v>
      </c>
      <c r="C767" s="5">
        <v>2</v>
      </c>
      <c r="D767" s="7">
        <v>43240</v>
      </c>
      <c r="E767" s="20" t="s">
        <v>479</v>
      </c>
      <c r="F767" s="11" t="s">
        <v>463</v>
      </c>
      <c r="G767" s="11" t="s">
        <v>20</v>
      </c>
      <c r="H767" s="13">
        <f>VLOOKUP(Table1[[#This Row],[LastName]]&amp;"."&amp;Table1[[#This Row],[FirstName]],Fencers!C:I,2,FALSE)</f>
        <v>37326</v>
      </c>
      <c r="I767" s="5" t="str">
        <f>VLOOKUP(Table1[[#This Row],[LastName]]&amp;"."&amp;Table1[[#This Row],[FirstName]],Fencers!C:I,7,FALSE)</f>
        <v>Womens</v>
      </c>
      <c r="J767" s="13" t="str">
        <f>VLOOKUP(Table1[[#This Row],[LastName]]&amp;"."&amp;Table1[[#This Row],[FirstName]],Fencers!C:H,5,FALSE)</f>
        <v>ASC</v>
      </c>
      <c r="K767" s="13" t="str">
        <f>VLOOKUP(Table1[[#This Row],[LastName]]&amp;"."&amp;Table1[[#This Row],[FirstName]],Fencers!C:I,6,FALSE)</f>
        <v>AUS</v>
      </c>
      <c r="L767" s="6">
        <f>VLOOKUP(Table1[[#This Row],[LastName]]&amp;"."&amp;Table1[[#This Row],[FirstName]],Fencers!C:H,3,FALSE)</f>
        <v>15</v>
      </c>
      <c r="M767" s="5">
        <v>0</v>
      </c>
      <c r="N767" s="5">
        <f>IF(Table1[[#This Row],[Rank]]="Cancelled",1,IF(Table1[[#This Row],[Rank]]&gt;32,0,IF(M767=0,VLOOKUP(C767,'Ranking Values'!A:C,2,FALSE),VLOOKUP(C767,'Ranking Values'!A:C,3,FALSE))))</f>
        <v>9</v>
      </c>
    </row>
    <row r="768" spans="1:14" x14ac:dyDescent="0.35">
      <c r="A768" s="11" t="s">
        <v>202</v>
      </c>
      <c r="B768" s="11" t="s">
        <v>203</v>
      </c>
      <c r="C768" s="5">
        <v>3</v>
      </c>
      <c r="D768" s="7">
        <v>43240</v>
      </c>
      <c r="E768" s="20" t="s">
        <v>479</v>
      </c>
      <c r="F768" s="11" t="s">
        <v>463</v>
      </c>
      <c r="G768" s="11" t="s">
        <v>20</v>
      </c>
      <c r="H768" s="13">
        <f>VLOOKUP(Table1[[#This Row],[LastName]]&amp;"."&amp;Table1[[#This Row],[FirstName]],Fencers!C:I,2,FALSE)</f>
        <v>37000</v>
      </c>
      <c r="I768" s="5" t="str">
        <f>VLOOKUP(Table1[[#This Row],[LastName]]&amp;"."&amp;Table1[[#This Row],[FirstName]],Fencers!C:I,7,FALSE)</f>
        <v>Mens</v>
      </c>
      <c r="J768" s="13" t="str">
        <f>VLOOKUP(Table1[[#This Row],[LastName]]&amp;"."&amp;Table1[[#This Row],[FirstName]],Fencers!C:H,5,FALSE)</f>
        <v>TPFC</v>
      </c>
      <c r="K768" s="13" t="str">
        <f>VLOOKUP(Table1[[#This Row],[LastName]]&amp;"."&amp;Table1[[#This Row],[FirstName]],Fencers!C:I,6,FALSE)</f>
        <v>AUS</v>
      </c>
      <c r="L768" s="6">
        <f>VLOOKUP(Table1[[#This Row],[LastName]]&amp;"."&amp;Table1[[#This Row],[FirstName]],Fencers!C:H,3,FALSE)</f>
        <v>16</v>
      </c>
      <c r="M768" s="5">
        <v>0</v>
      </c>
      <c r="N768" s="5">
        <f>IF(Table1[[#This Row],[Rank]]="Cancelled",1,IF(Table1[[#This Row],[Rank]]&gt;32,0,IF(M768=0,VLOOKUP(C768,'Ranking Values'!A:C,2,FALSE),VLOOKUP(C768,'Ranking Values'!A:C,3,FALSE))))</f>
        <v>8</v>
      </c>
    </row>
    <row r="769" spans="1:14" x14ac:dyDescent="0.35">
      <c r="A769" s="11" t="s">
        <v>215</v>
      </c>
      <c r="B769" s="11" t="s">
        <v>236</v>
      </c>
      <c r="C769" s="5">
        <v>3</v>
      </c>
      <c r="D769" s="7">
        <v>43240</v>
      </c>
      <c r="E769" s="20" t="s">
        <v>479</v>
      </c>
      <c r="F769" s="11" t="s">
        <v>463</v>
      </c>
      <c r="G769" s="11" t="s">
        <v>20</v>
      </c>
      <c r="H769" s="13">
        <f>VLOOKUP(Table1[[#This Row],[LastName]]&amp;"."&amp;Table1[[#This Row],[FirstName]],Fencers!C:I,2,FALSE)</f>
        <v>37837</v>
      </c>
      <c r="I769" s="5" t="str">
        <f>VLOOKUP(Table1[[#This Row],[LastName]]&amp;"."&amp;Table1[[#This Row],[FirstName]],Fencers!C:I,7,FALSE)</f>
        <v>Mens</v>
      </c>
      <c r="J769" s="13" t="str">
        <f>VLOOKUP(Table1[[#This Row],[LastName]]&amp;"."&amp;Table1[[#This Row],[FirstName]],Fencers!C:H,5,FALSE)</f>
        <v>ASC</v>
      </c>
      <c r="K769" s="13" t="str">
        <f>VLOOKUP(Table1[[#This Row],[LastName]]&amp;"."&amp;Table1[[#This Row],[FirstName]],Fencers!C:I,6,FALSE)</f>
        <v>AUS</v>
      </c>
      <c r="L769" s="6">
        <f>VLOOKUP(Table1[[#This Row],[LastName]]&amp;"."&amp;Table1[[#This Row],[FirstName]],Fencers!C:H,3,FALSE)</f>
        <v>14</v>
      </c>
      <c r="M769" s="5">
        <v>0</v>
      </c>
      <c r="N769" s="5">
        <f>IF(Table1[[#This Row],[Rank]]="Cancelled",1,IF(Table1[[#This Row],[Rank]]&gt;32,0,IF(M769=0,VLOOKUP(C769,'Ranking Values'!A:C,2,FALSE),VLOOKUP(C769,'Ranking Values'!A:C,3,FALSE))))</f>
        <v>8</v>
      </c>
    </row>
    <row r="770" spans="1:14" x14ac:dyDescent="0.35">
      <c r="A770" s="11" t="s">
        <v>196</v>
      </c>
      <c r="B770" s="11" t="s">
        <v>197</v>
      </c>
      <c r="C770" s="5">
        <v>5</v>
      </c>
      <c r="D770" s="7">
        <v>43240</v>
      </c>
      <c r="E770" s="20" t="s">
        <v>479</v>
      </c>
      <c r="F770" s="11" t="s">
        <v>463</v>
      </c>
      <c r="G770" s="11" t="s">
        <v>20</v>
      </c>
      <c r="H770" s="13">
        <f>VLOOKUP(Table1[[#This Row],[LastName]]&amp;"."&amp;Table1[[#This Row],[FirstName]],Fencers!C:I,2,FALSE)</f>
        <v>36844</v>
      </c>
      <c r="I770" s="5" t="str">
        <f>VLOOKUP(Table1[[#This Row],[LastName]]&amp;"."&amp;Table1[[#This Row],[FirstName]],Fencers!C:I,7,FALSE)</f>
        <v>Mens</v>
      </c>
      <c r="J770" s="13" t="str">
        <f>VLOOKUP(Table1[[#This Row],[LastName]]&amp;"."&amp;Table1[[#This Row],[FirstName]],Fencers!C:H,5,FALSE)</f>
        <v>TPFC</v>
      </c>
      <c r="K770" s="13" t="str">
        <f>VLOOKUP(Table1[[#This Row],[LastName]]&amp;"."&amp;Table1[[#This Row],[FirstName]],Fencers!C:I,6,FALSE)</f>
        <v>AUS</v>
      </c>
      <c r="L770" s="6">
        <f>VLOOKUP(Table1[[#This Row],[LastName]]&amp;"."&amp;Table1[[#This Row],[FirstName]],Fencers!C:H,3,FALSE)</f>
        <v>17</v>
      </c>
      <c r="M770" s="5">
        <v>0</v>
      </c>
      <c r="N770" s="5">
        <f>IF(Table1[[#This Row],[Rank]]="Cancelled",1,IF(Table1[[#This Row],[Rank]]&gt;32,0,IF(M770=0,VLOOKUP(C770,'Ranking Values'!A:C,2,FALSE),VLOOKUP(C770,'Ranking Values'!A:C,3,FALSE))))</f>
        <v>6</v>
      </c>
    </row>
    <row r="771" spans="1:14" x14ac:dyDescent="0.35">
      <c r="A771" s="11" t="s">
        <v>469</v>
      </c>
      <c r="B771" s="11" t="s">
        <v>201</v>
      </c>
      <c r="C771" s="5">
        <v>6</v>
      </c>
      <c r="D771" s="7">
        <v>43240</v>
      </c>
      <c r="E771" s="20" t="s">
        <v>479</v>
      </c>
      <c r="F771" s="11" t="s">
        <v>463</v>
      </c>
      <c r="G771" s="11" t="s">
        <v>20</v>
      </c>
      <c r="H771" s="13">
        <f>VLOOKUP(Table1[[#This Row],[LastName]]&amp;"."&amp;Table1[[#This Row],[FirstName]],Fencers!C:I,2,FALSE)</f>
        <v>35384</v>
      </c>
      <c r="I771" s="5" t="str">
        <f>VLOOKUP(Table1[[#This Row],[LastName]]&amp;"."&amp;Table1[[#This Row],[FirstName]],Fencers!C:I,7,FALSE)</f>
        <v>Mens</v>
      </c>
      <c r="J771" s="13" t="str">
        <f>VLOOKUP(Table1[[#This Row],[LastName]]&amp;"."&amp;Table1[[#This Row],[FirstName]],Fencers!C:H,5,FALSE)</f>
        <v>ASC</v>
      </c>
      <c r="K771" s="13" t="str">
        <f>VLOOKUP(Table1[[#This Row],[LastName]]&amp;"."&amp;Table1[[#This Row],[FirstName]],Fencers!C:I,6,FALSE)</f>
        <v>AUS</v>
      </c>
      <c r="L771" s="6">
        <f>VLOOKUP(Table1[[#This Row],[LastName]]&amp;"."&amp;Table1[[#This Row],[FirstName]],Fencers!C:H,3,FALSE)</f>
        <v>21</v>
      </c>
      <c r="M771" s="5">
        <v>0</v>
      </c>
      <c r="N771" s="5">
        <f>IF(Table1[[#This Row],[Rank]]="Cancelled",1,IF(Table1[[#This Row],[Rank]]&gt;32,0,IF(M771=0,VLOOKUP(C771,'Ranking Values'!A:C,2,FALSE),VLOOKUP(C771,'Ranking Values'!A:C,3,FALSE))))</f>
        <v>5</v>
      </c>
    </row>
    <row r="772" spans="1:14" x14ac:dyDescent="0.35">
      <c r="A772" s="11" t="s">
        <v>113</v>
      </c>
      <c r="B772" s="11" t="s">
        <v>114</v>
      </c>
      <c r="C772" s="11" t="s">
        <v>470</v>
      </c>
      <c r="D772" s="7">
        <v>43247</v>
      </c>
      <c r="E772" s="20" t="s">
        <v>479</v>
      </c>
      <c r="F772" s="11" t="s">
        <v>318</v>
      </c>
      <c r="G772" s="11" t="s">
        <v>314</v>
      </c>
      <c r="H772" s="13">
        <f>VLOOKUP(Table1[[#This Row],[LastName]]&amp;"."&amp;Table1[[#This Row],[FirstName]],Fencers!C:I,2,FALSE)</f>
        <v>28706</v>
      </c>
      <c r="I772" s="5" t="str">
        <f>VLOOKUP(Table1[[#This Row],[LastName]]&amp;"."&amp;Table1[[#This Row],[FirstName]],Fencers!C:I,7,FALSE)</f>
        <v>Womens</v>
      </c>
      <c r="J772" s="13" t="str">
        <f>VLOOKUP(Table1[[#This Row],[LastName]]&amp;"."&amp;Table1[[#This Row],[FirstName]],Fencers!C:H,5,FALSE)</f>
        <v>CSFC</v>
      </c>
      <c r="K772" s="13" t="str">
        <f>VLOOKUP(Table1[[#This Row],[LastName]]&amp;"."&amp;Table1[[#This Row],[FirstName]],Fencers!C:I,6,FALSE)</f>
        <v>AUS</v>
      </c>
      <c r="L772" s="6">
        <f>VLOOKUP(Table1[[#This Row],[LastName]]&amp;"."&amp;Table1[[#This Row],[FirstName]],Fencers!C:H,3,FALSE)</f>
        <v>39</v>
      </c>
      <c r="M772" s="5">
        <v>1</v>
      </c>
      <c r="N772" s="5">
        <f>IF(Table1[[#This Row],[Rank]]="Cancelled",1,IF(Table1[[#This Row],[Rank]]&gt;32,0,IF(M772=0,VLOOKUP(C772,'Ranking Values'!A:C,2,FALSE),VLOOKUP(C772,'Ranking Values'!A:C,3,FALSE))))</f>
        <v>1</v>
      </c>
    </row>
    <row r="773" spans="1:14" x14ac:dyDescent="0.35">
      <c r="A773" s="11" t="s">
        <v>125</v>
      </c>
      <c r="B773" s="11" t="s">
        <v>126</v>
      </c>
      <c r="C773" s="5">
        <v>1</v>
      </c>
      <c r="D773" s="7">
        <v>43247</v>
      </c>
      <c r="E773" s="20" t="s">
        <v>474</v>
      </c>
      <c r="F773" s="11" t="s">
        <v>461</v>
      </c>
      <c r="G773" s="11" t="s">
        <v>19</v>
      </c>
      <c r="H773" s="13">
        <f>VLOOKUP(Table1[[#This Row],[LastName]]&amp;"."&amp;Table1[[#This Row],[FirstName]],Fencers!C:I,2,FALSE)</f>
        <v>31399</v>
      </c>
      <c r="I773" s="5" t="str">
        <f>VLOOKUP(Table1[[#This Row],[LastName]]&amp;"."&amp;Table1[[#This Row],[FirstName]],Fencers!C:I,7,FALSE)</f>
        <v>Mens</v>
      </c>
      <c r="J773" s="13" t="str">
        <f>VLOOKUP(Table1[[#This Row],[LastName]]&amp;"."&amp;Table1[[#This Row],[FirstName]],Fencers!C:H,5,FALSE)</f>
        <v>ASC</v>
      </c>
      <c r="K773" s="13" t="str">
        <f>VLOOKUP(Table1[[#This Row],[LastName]]&amp;"."&amp;Table1[[#This Row],[FirstName]],Fencers!C:I,6,FALSE)</f>
        <v>AUS</v>
      </c>
      <c r="L773" s="6">
        <f>VLOOKUP(Table1[[#This Row],[LastName]]&amp;"."&amp;Table1[[#This Row],[FirstName]],Fencers!C:H,3,FALSE)</f>
        <v>32</v>
      </c>
      <c r="M773" s="5">
        <v>1</v>
      </c>
      <c r="N773" s="5">
        <f>IF(Table1[[#This Row],[Rank]]="Cancelled",1,IF(Table1[[#This Row],[Rank]]&gt;32,0,IF(M773=0,VLOOKUP(C773,'Ranking Values'!A:C,2,FALSE),VLOOKUP(C773,'Ranking Values'!A:C,3,FALSE))))</f>
        <v>12</v>
      </c>
    </row>
    <row r="774" spans="1:14" x14ac:dyDescent="0.35">
      <c r="A774" s="11" t="s">
        <v>107</v>
      </c>
      <c r="B774" s="11" t="s">
        <v>108</v>
      </c>
      <c r="C774" s="5">
        <v>2</v>
      </c>
      <c r="D774" s="7">
        <v>43247</v>
      </c>
      <c r="E774" s="20" t="s">
        <v>474</v>
      </c>
      <c r="F774" s="11" t="s">
        <v>461</v>
      </c>
      <c r="G774" s="11" t="s">
        <v>19</v>
      </c>
      <c r="H774" s="13">
        <f>VLOOKUP(Table1[[#This Row],[LastName]]&amp;"."&amp;Table1[[#This Row],[FirstName]],Fencers!C:I,2,FALSE)</f>
        <v>28067</v>
      </c>
      <c r="I774" s="5" t="str">
        <f>VLOOKUP(Table1[[#This Row],[LastName]]&amp;"."&amp;Table1[[#This Row],[FirstName]],Fencers!C:I,7,FALSE)</f>
        <v>Mens</v>
      </c>
      <c r="J774" s="13" t="str">
        <f>VLOOKUP(Table1[[#This Row],[LastName]]&amp;"."&amp;Table1[[#This Row],[FirstName]],Fencers!C:H,5,FALSE)</f>
        <v>AHFC</v>
      </c>
      <c r="K774" s="13" t="str">
        <f>VLOOKUP(Table1[[#This Row],[LastName]]&amp;"."&amp;Table1[[#This Row],[FirstName]],Fencers!C:I,6,FALSE)</f>
        <v>AUS</v>
      </c>
      <c r="L774" s="6">
        <f>VLOOKUP(Table1[[#This Row],[LastName]]&amp;"."&amp;Table1[[#This Row],[FirstName]],Fencers!C:H,3,FALSE)</f>
        <v>41</v>
      </c>
      <c r="M774" s="5">
        <v>1</v>
      </c>
      <c r="N774" s="5">
        <f>IF(Table1[[#This Row],[Rank]]="Cancelled",1,IF(Table1[[#This Row],[Rank]]&gt;32,0,IF(M774=0,VLOOKUP(C774,'Ranking Values'!A:C,2,FALSE),VLOOKUP(C774,'Ranking Values'!A:C,3,FALSE))))</f>
        <v>11</v>
      </c>
    </row>
    <row r="775" spans="1:14" x14ac:dyDescent="0.35">
      <c r="A775" s="11" t="s">
        <v>36</v>
      </c>
      <c r="B775" s="11" t="s">
        <v>511</v>
      </c>
      <c r="C775" s="5">
        <v>3</v>
      </c>
      <c r="D775" s="7">
        <v>43247</v>
      </c>
      <c r="E775" s="20" t="s">
        <v>474</v>
      </c>
      <c r="F775" s="11" t="s">
        <v>461</v>
      </c>
      <c r="G775" s="11" t="s">
        <v>19</v>
      </c>
      <c r="H775" s="13">
        <f>VLOOKUP(Table1[[#This Row],[LastName]]&amp;"."&amp;Table1[[#This Row],[FirstName]],Fencers!C:I,2,FALSE)</f>
        <v>34512</v>
      </c>
      <c r="I775" s="5" t="str">
        <f>VLOOKUP(Table1[[#This Row],[LastName]]&amp;"."&amp;Table1[[#This Row],[FirstName]],Fencers!C:I,7,FALSE)</f>
        <v>Mens</v>
      </c>
      <c r="J775" s="13" t="str">
        <f>VLOOKUP(Table1[[#This Row],[LastName]]&amp;"."&amp;Table1[[#This Row],[FirstName]],Fencers!C:H,5,FALSE)</f>
        <v>AHFC</v>
      </c>
      <c r="K775" s="13" t="str">
        <f>VLOOKUP(Table1[[#This Row],[LastName]]&amp;"."&amp;Table1[[#This Row],[FirstName]],Fencers!C:I,6,FALSE)</f>
        <v>AUS</v>
      </c>
      <c r="L775" s="6">
        <f>VLOOKUP(Table1[[#This Row],[LastName]]&amp;"."&amp;Table1[[#This Row],[FirstName]],Fencers!C:H,3,FALSE)</f>
        <v>23</v>
      </c>
      <c r="M775" s="5">
        <v>1</v>
      </c>
      <c r="N775" s="5">
        <f>IF(Table1[[#This Row],[Rank]]="Cancelled",1,IF(Table1[[#This Row],[Rank]]&gt;32,0,IF(M775=0,VLOOKUP(C775,'Ranking Values'!A:C,2,FALSE),VLOOKUP(C775,'Ranking Values'!A:C,3,FALSE))))</f>
        <v>10</v>
      </c>
    </row>
    <row r="776" spans="1:14" x14ac:dyDescent="0.35">
      <c r="A776" s="11" t="s">
        <v>226</v>
      </c>
      <c r="B776" s="11" t="s">
        <v>228</v>
      </c>
      <c r="C776" s="5">
        <v>3</v>
      </c>
      <c r="D776" s="7">
        <v>43247</v>
      </c>
      <c r="E776" s="20" t="s">
        <v>474</v>
      </c>
      <c r="F776" s="11" t="s">
        <v>461</v>
      </c>
      <c r="G776" s="11" t="s">
        <v>19</v>
      </c>
      <c r="H776" s="13">
        <f>VLOOKUP(Table1[[#This Row],[LastName]]&amp;"."&amp;Table1[[#This Row],[FirstName]],Fencers!C:I,2,FALSE)</f>
        <v>37556</v>
      </c>
      <c r="I776" s="5" t="str">
        <f>VLOOKUP(Table1[[#This Row],[LastName]]&amp;"."&amp;Table1[[#This Row],[FirstName]],Fencers!C:I,7,FALSE)</f>
        <v>Mens</v>
      </c>
      <c r="J776" s="13" t="str">
        <f>VLOOKUP(Table1[[#This Row],[LastName]]&amp;"."&amp;Table1[[#This Row],[FirstName]],Fencers!C:H,5,FALSE)</f>
        <v>ASC</v>
      </c>
      <c r="K776" s="13" t="str">
        <f>VLOOKUP(Table1[[#This Row],[LastName]]&amp;"."&amp;Table1[[#This Row],[FirstName]],Fencers!C:I,6,FALSE)</f>
        <v>AUS</v>
      </c>
      <c r="L776" s="6">
        <f>VLOOKUP(Table1[[#This Row],[LastName]]&amp;"."&amp;Table1[[#This Row],[FirstName]],Fencers!C:H,3,FALSE)</f>
        <v>15</v>
      </c>
      <c r="M776" s="5">
        <v>1</v>
      </c>
      <c r="N776" s="5">
        <f>IF(Table1[[#This Row],[Rank]]="Cancelled",1,IF(Table1[[#This Row],[Rank]]&gt;32,0,IF(M776=0,VLOOKUP(C776,'Ranking Values'!A:C,2,FALSE),VLOOKUP(C776,'Ranking Values'!A:C,3,FALSE))))</f>
        <v>10</v>
      </c>
    </row>
    <row r="777" spans="1:14" x14ac:dyDescent="0.35">
      <c r="A777" s="11" t="s">
        <v>226</v>
      </c>
      <c r="B777" s="11" t="s">
        <v>227</v>
      </c>
      <c r="C777" s="5">
        <v>5</v>
      </c>
      <c r="D777" s="7">
        <v>43247</v>
      </c>
      <c r="E777" s="20" t="s">
        <v>474</v>
      </c>
      <c r="F777" s="11" t="s">
        <v>461</v>
      </c>
      <c r="G777" s="11" t="s">
        <v>19</v>
      </c>
      <c r="H777" s="13">
        <f>VLOOKUP(Table1[[#This Row],[LastName]]&amp;"."&amp;Table1[[#This Row],[FirstName]],Fencers!C:I,2,FALSE)</f>
        <v>37556</v>
      </c>
      <c r="I777" s="5" t="str">
        <f>VLOOKUP(Table1[[#This Row],[LastName]]&amp;"."&amp;Table1[[#This Row],[FirstName]],Fencers!C:I,7,FALSE)</f>
        <v>Mens</v>
      </c>
      <c r="J777" s="13" t="str">
        <f>VLOOKUP(Table1[[#This Row],[LastName]]&amp;"."&amp;Table1[[#This Row],[FirstName]],Fencers!C:H,5,FALSE)</f>
        <v>ASC</v>
      </c>
      <c r="K777" s="13" t="str">
        <f>VLOOKUP(Table1[[#This Row],[LastName]]&amp;"."&amp;Table1[[#This Row],[FirstName]],Fencers!C:I,6,FALSE)</f>
        <v>AUS</v>
      </c>
      <c r="L777" s="6">
        <f>VLOOKUP(Table1[[#This Row],[LastName]]&amp;"."&amp;Table1[[#This Row],[FirstName]],Fencers!C:H,3,FALSE)</f>
        <v>15</v>
      </c>
      <c r="M777" s="5">
        <v>1</v>
      </c>
      <c r="N777" s="5">
        <f>IF(Table1[[#This Row],[Rank]]="Cancelled",1,IF(Table1[[#This Row],[Rank]]&gt;32,0,IF(M777=0,VLOOKUP(C777,'Ranking Values'!A:C,2,FALSE),VLOOKUP(C777,'Ranking Values'!A:C,3,FALSE))))</f>
        <v>8</v>
      </c>
    </row>
    <row r="778" spans="1:14" x14ac:dyDescent="0.35">
      <c r="A778" s="11" t="s">
        <v>178</v>
      </c>
      <c r="B778" s="11" t="s">
        <v>144</v>
      </c>
      <c r="C778" s="5">
        <v>6</v>
      </c>
      <c r="D778" s="7">
        <v>43247</v>
      </c>
      <c r="E778" s="20" t="s">
        <v>474</v>
      </c>
      <c r="F778" s="11" t="s">
        <v>461</v>
      </c>
      <c r="G778" s="11" t="s">
        <v>19</v>
      </c>
      <c r="H778" s="13">
        <f>VLOOKUP(Table1[[#This Row],[LastName]]&amp;"."&amp;Table1[[#This Row],[FirstName]],Fencers!C:I,2,FALSE)</f>
        <v>36344</v>
      </c>
      <c r="I778" s="5" t="str">
        <f>VLOOKUP(Table1[[#This Row],[LastName]]&amp;"."&amp;Table1[[#This Row],[FirstName]],Fencers!C:I,7,FALSE)</f>
        <v>Mens</v>
      </c>
      <c r="J778" s="13" t="str">
        <f>VLOOKUP(Table1[[#This Row],[LastName]]&amp;"."&amp;Table1[[#This Row],[FirstName]],Fencers!C:H,5,FALSE)</f>
        <v>ASC</v>
      </c>
      <c r="K778" s="13" t="str">
        <f>VLOOKUP(Table1[[#This Row],[LastName]]&amp;"."&amp;Table1[[#This Row],[FirstName]],Fencers!C:I,6,FALSE)</f>
        <v>AUS</v>
      </c>
      <c r="L778" s="6">
        <f>VLOOKUP(Table1[[#This Row],[LastName]]&amp;"."&amp;Table1[[#This Row],[FirstName]],Fencers!C:H,3,FALSE)</f>
        <v>18</v>
      </c>
      <c r="M778" s="5">
        <v>1</v>
      </c>
      <c r="N778" s="5">
        <f>IF(Table1[[#This Row],[Rank]]="Cancelled",1,IF(Table1[[#This Row],[Rank]]&gt;32,0,IF(M778=0,VLOOKUP(C778,'Ranking Values'!A:C,2,FALSE),VLOOKUP(C778,'Ranking Values'!A:C,3,FALSE))))</f>
        <v>7</v>
      </c>
    </row>
    <row r="779" spans="1:14" x14ac:dyDescent="0.35">
      <c r="A779" s="11" t="s">
        <v>100</v>
      </c>
      <c r="B779" s="11" t="s">
        <v>101</v>
      </c>
      <c r="C779" s="5">
        <v>7</v>
      </c>
      <c r="D779" s="7">
        <v>43247</v>
      </c>
      <c r="E779" s="20" t="s">
        <v>474</v>
      </c>
      <c r="F779" s="11" t="s">
        <v>461</v>
      </c>
      <c r="G779" s="11" t="s">
        <v>19</v>
      </c>
      <c r="H779" s="13">
        <f>VLOOKUP(Table1[[#This Row],[LastName]]&amp;"."&amp;Table1[[#This Row],[FirstName]],Fencers!C:I,2,FALSE)</f>
        <v>26818</v>
      </c>
      <c r="I779" s="5" t="str">
        <f>VLOOKUP(Table1[[#This Row],[LastName]]&amp;"."&amp;Table1[[#This Row],[FirstName]],Fencers!C:I,7,FALSE)</f>
        <v>Mens</v>
      </c>
      <c r="J779" s="13" t="str">
        <f>VLOOKUP(Table1[[#This Row],[LastName]]&amp;"."&amp;Table1[[#This Row],[FirstName]],Fencers!C:H,5,FALSE)</f>
        <v>CSFC</v>
      </c>
      <c r="K779" s="13" t="str">
        <f>VLOOKUP(Table1[[#This Row],[LastName]]&amp;"."&amp;Table1[[#This Row],[FirstName]],Fencers!C:I,6,FALSE)</f>
        <v>AUS</v>
      </c>
      <c r="L779" s="6">
        <f>VLOOKUP(Table1[[#This Row],[LastName]]&amp;"."&amp;Table1[[#This Row],[FirstName]],Fencers!C:H,3,FALSE)</f>
        <v>44</v>
      </c>
      <c r="M779" s="5">
        <v>1</v>
      </c>
      <c r="N779" s="5">
        <f>IF(Table1[[#This Row],[Rank]]="Cancelled",1,IF(Table1[[#This Row],[Rank]]&gt;32,0,IF(M779=0,VLOOKUP(C779,'Ranking Values'!A:C,2,FALSE),VLOOKUP(C779,'Ranking Values'!A:C,3,FALSE))))</f>
        <v>6</v>
      </c>
    </row>
    <row r="780" spans="1:14" x14ac:dyDescent="0.35">
      <c r="A780" s="11" t="s">
        <v>95</v>
      </c>
      <c r="B780" s="11" t="s">
        <v>96</v>
      </c>
      <c r="C780" s="5">
        <v>8</v>
      </c>
      <c r="D780" s="7">
        <v>43247</v>
      </c>
      <c r="E780" s="20" t="s">
        <v>474</v>
      </c>
      <c r="F780" s="11" t="s">
        <v>461</v>
      </c>
      <c r="G780" s="11" t="s">
        <v>19</v>
      </c>
      <c r="H780" s="13">
        <f>VLOOKUP(Table1[[#This Row],[LastName]]&amp;"."&amp;Table1[[#This Row],[FirstName]],Fencers!C:I,2,FALSE)</f>
        <v>26410</v>
      </c>
      <c r="I780" s="5" t="str">
        <f>VLOOKUP(Table1[[#This Row],[LastName]]&amp;"."&amp;Table1[[#This Row],[FirstName]],Fencers!C:I,7,FALSE)</f>
        <v>Mens</v>
      </c>
      <c r="J780" s="13" t="str">
        <f>VLOOKUP(Table1[[#This Row],[LastName]]&amp;"."&amp;Table1[[#This Row],[FirstName]],Fencers!C:H,5,FALSE)</f>
        <v>ASC</v>
      </c>
      <c r="K780" s="13" t="str">
        <f>VLOOKUP(Table1[[#This Row],[LastName]]&amp;"."&amp;Table1[[#This Row],[FirstName]],Fencers!C:I,6,FALSE)</f>
        <v>AUS</v>
      </c>
      <c r="L780" s="6">
        <f>VLOOKUP(Table1[[#This Row],[LastName]]&amp;"."&amp;Table1[[#This Row],[FirstName]],Fencers!C:H,3,FALSE)</f>
        <v>45</v>
      </c>
      <c r="M780" s="5">
        <v>1</v>
      </c>
      <c r="N780" s="5">
        <f>IF(Table1[[#This Row],[Rank]]="Cancelled",1,IF(Table1[[#This Row],[Rank]]&gt;32,0,IF(M780=0,VLOOKUP(C780,'Ranking Values'!A:C,2,FALSE),VLOOKUP(C780,'Ranking Values'!A:C,3,FALSE))))</f>
        <v>5</v>
      </c>
    </row>
    <row r="781" spans="1:14" x14ac:dyDescent="0.35">
      <c r="A781" s="11" t="s">
        <v>77</v>
      </c>
      <c r="B781" s="11" t="s">
        <v>78</v>
      </c>
      <c r="C781" s="5">
        <v>9</v>
      </c>
      <c r="D781" s="7">
        <v>43247</v>
      </c>
      <c r="E781" s="20" t="s">
        <v>474</v>
      </c>
      <c r="F781" s="11" t="s">
        <v>461</v>
      </c>
      <c r="G781" s="11" t="s">
        <v>19</v>
      </c>
      <c r="H781" s="13">
        <f>VLOOKUP(Table1[[#This Row],[LastName]]&amp;"."&amp;Table1[[#This Row],[FirstName]],Fencers!C:I,2,FALSE)</f>
        <v>25155</v>
      </c>
      <c r="I781" s="5" t="str">
        <f>VLOOKUP(Table1[[#This Row],[LastName]]&amp;"."&amp;Table1[[#This Row],[FirstName]],Fencers!C:I,7,FALSE)</f>
        <v>Mens</v>
      </c>
      <c r="J781" s="13" t="str">
        <f>VLOOKUP(Table1[[#This Row],[LastName]]&amp;"."&amp;Table1[[#This Row],[FirstName]],Fencers!C:H,5,FALSE)</f>
        <v>ASC</v>
      </c>
      <c r="K781" s="13" t="str">
        <f>VLOOKUP(Table1[[#This Row],[LastName]]&amp;"."&amp;Table1[[#This Row],[FirstName]],Fencers!C:I,6,FALSE)</f>
        <v>AUS</v>
      </c>
      <c r="L781" s="6">
        <f>VLOOKUP(Table1[[#This Row],[LastName]]&amp;"."&amp;Table1[[#This Row],[FirstName]],Fencers!C:H,3,FALSE)</f>
        <v>49</v>
      </c>
      <c r="M781" s="5">
        <v>1</v>
      </c>
      <c r="N781" s="5">
        <f>IF(Table1[[#This Row],[Rank]]="Cancelled",1,IF(Table1[[#This Row],[Rank]]&gt;32,0,IF(M781=0,VLOOKUP(C781,'Ranking Values'!A:C,2,FALSE),VLOOKUP(C781,'Ranking Values'!A:C,3,FALSE))))</f>
        <v>4</v>
      </c>
    </row>
    <row r="782" spans="1:14" x14ac:dyDescent="0.35">
      <c r="A782" s="11" t="s">
        <v>215</v>
      </c>
      <c r="B782" s="11" t="s">
        <v>15</v>
      </c>
      <c r="C782" s="5">
        <v>10</v>
      </c>
      <c r="D782" s="7">
        <v>43247</v>
      </c>
      <c r="E782" s="20" t="s">
        <v>474</v>
      </c>
      <c r="F782" s="11" t="s">
        <v>461</v>
      </c>
      <c r="G782" s="11" t="s">
        <v>19</v>
      </c>
      <c r="H782" s="13">
        <f>VLOOKUP(Table1[[#This Row],[LastName]]&amp;"."&amp;Table1[[#This Row],[FirstName]],Fencers!C:I,2,FALSE)</f>
        <v>37348</v>
      </c>
      <c r="I782" s="5" t="str">
        <f>VLOOKUP(Table1[[#This Row],[LastName]]&amp;"."&amp;Table1[[#This Row],[FirstName]],Fencers!C:I,7,FALSE)</f>
        <v>Mens</v>
      </c>
      <c r="J782" s="13" t="str">
        <f>VLOOKUP(Table1[[#This Row],[LastName]]&amp;"."&amp;Table1[[#This Row],[FirstName]],Fencers!C:H,5,FALSE)</f>
        <v>ASC</v>
      </c>
      <c r="K782" s="13" t="str">
        <f>VLOOKUP(Table1[[#This Row],[LastName]]&amp;"."&amp;Table1[[#This Row],[FirstName]],Fencers!C:I,6,FALSE)</f>
        <v>AUS</v>
      </c>
      <c r="L782" s="6">
        <f>VLOOKUP(Table1[[#This Row],[LastName]]&amp;"."&amp;Table1[[#This Row],[FirstName]],Fencers!C:H,3,FALSE)</f>
        <v>15</v>
      </c>
      <c r="M782" s="5">
        <v>1</v>
      </c>
      <c r="N782" s="5">
        <f>IF(Table1[[#This Row],[Rank]]="Cancelled",1,IF(Table1[[#This Row],[Rank]]&gt;32,0,IF(M782=0,VLOOKUP(C782,'Ranking Values'!A:C,2,FALSE),VLOOKUP(C782,'Ranking Values'!A:C,3,FALSE))))</f>
        <v>4</v>
      </c>
    </row>
    <row r="783" spans="1:14" x14ac:dyDescent="0.35">
      <c r="A783" s="11" t="s">
        <v>13</v>
      </c>
      <c r="B783" s="11" t="s">
        <v>14</v>
      </c>
      <c r="C783" s="5">
        <v>11</v>
      </c>
      <c r="D783" s="7">
        <v>43247</v>
      </c>
      <c r="E783" s="20" t="s">
        <v>474</v>
      </c>
      <c r="F783" s="11" t="s">
        <v>461</v>
      </c>
      <c r="G783" s="11" t="s">
        <v>19</v>
      </c>
      <c r="H783" s="13">
        <f>VLOOKUP(Table1[[#This Row],[LastName]]&amp;"."&amp;Table1[[#This Row],[FirstName]],Fencers!C:I,2,FALSE)</f>
        <v>37303</v>
      </c>
      <c r="I783" s="5" t="str">
        <f>VLOOKUP(Table1[[#This Row],[LastName]]&amp;"."&amp;Table1[[#This Row],[FirstName]],Fencers!C:I,7,FALSE)</f>
        <v>Mens</v>
      </c>
      <c r="J783" s="13" t="str">
        <f>VLOOKUP(Table1[[#This Row],[LastName]]&amp;"."&amp;Table1[[#This Row],[FirstName]],Fencers!C:H,5,FALSE)</f>
        <v>ASC</v>
      </c>
      <c r="K783" s="13" t="str">
        <f>VLOOKUP(Table1[[#This Row],[LastName]]&amp;"."&amp;Table1[[#This Row],[FirstName]],Fencers!C:I,6,FALSE)</f>
        <v>AUS</v>
      </c>
      <c r="L783" s="6">
        <f>VLOOKUP(Table1[[#This Row],[LastName]]&amp;"."&amp;Table1[[#This Row],[FirstName]],Fencers!C:H,3,FALSE)</f>
        <v>15</v>
      </c>
      <c r="M783" s="5">
        <v>1</v>
      </c>
      <c r="N783" s="5">
        <f>IF(Table1[[#This Row],[Rank]]="Cancelled",1,IF(Table1[[#This Row],[Rank]]&gt;32,0,IF(M783=0,VLOOKUP(C783,'Ranking Values'!A:C,2,FALSE),VLOOKUP(C783,'Ranking Values'!A:C,3,FALSE))))</f>
        <v>4</v>
      </c>
    </row>
    <row r="784" spans="1:14" x14ac:dyDescent="0.35">
      <c r="A784" s="11" t="s">
        <v>512</v>
      </c>
      <c r="B784" s="11" t="s">
        <v>513</v>
      </c>
      <c r="C784" s="5">
        <v>12</v>
      </c>
      <c r="D784" s="7">
        <v>43247</v>
      </c>
      <c r="E784" s="20" t="s">
        <v>474</v>
      </c>
      <c r="F784" s="11" t="s">
        <v>461</v>
      </c>
      <c r="G784" s="11" t="s">
        <v>19</v>
      </c>
      <c r="H784" s="13">
        <f>VLOOKUP(Table1[[#This Row],[LastName]]&amp;"."&amp;Table1[[#This Row],[FirstName]],Fencers!C:I,2,FALSE)</f>
        <v>0</v>
      </c>
      <c r="I784" s="5" t="str">
        <f>VLOOKUP(Table1[[#This Row],[LastName]]&amp;"."&amp;Table1[[#This Row],[FirstName]],Fencers!C:I,7,FALSE)</f>
        <v>Mens</v>
      </c>
      <c r="J784" s="13" t="str">
        <f>VLOOKUP(Table1[[#This Row],[LastName]]&amp;"."&amp;Table1[[#This Row],[FirstName]],Fencers!C:H,5,FALSE)</f>
        <v>IND</v>
      </c>
      <c r="K784" s="13" t="str">
        <f>VLOOKUP(Table1[[#This Row],[LastName]]&amp;"."&amp;Table1[[#This Row],[FirstName]],Fencers!C:I,6,FALSE)</f>
        <v>AUS</v>
      </c>
      <c r="L784" s="6">
        <f>VLOOKUP(Table1[[#This Row],[LastName]]&amp;"."&amp;Table1[[#This Row],[FirstName]],Fencers!C:H,3,FALSE)</f>
        <v>118</v>
      </c>
      <c r="M784" s="5">
        <v>1</v>
      </c>
      <c r="N784" s="5">
        <f>IF(Table1[[#This Row],[Rank]]="Cancelled",1,IF(Table1[[#This Row],[Rank]]&gt;32,0,IF(M784=0,VLOOKUP(C784,'Ranking Values'!A:C,2,FALSE),VLOOKUP(C784,'Ranking Values'!A:C,3,FALSE))))</f>
        <v>4</v>
      </c>
    </row>
    <row r="785" spans="1:14" x14ac:dyDescent="0.35">
      <c r="A785" s="11" t="s">
        <v>469</v>
      </c>
      <c r="B785" s="11" t="s">
        <v>201</v>
      </c>
      <c r="C785" s="5">
        <v>13</v>
      </c>
      <c r="D785" s="7">
        <v>43247</v>
      </c>
      <c r="E785" s="20" t="s">
        <v>474</v>
      </c>
      <c r="F785" s="11" t="s">
        <v>461</v>
      </c>
      <c r="G785" s="11" t="s">
        <v>19</v>
      </c>
      <c r="H785" s="13">
        <f>VLOOKUP(Table1[[#This Row],[LastName]]&amp;"."&amp;Table1[[#This Row],[FirstName]],Fencers!C:I,2,FALSE)</f>
        <v>35384</v>
      </c>
      <c r="I785" s="5" t="str">
        <f>VLOOKUP(Table1[[#This Row],[LastName]]&amp;"."&amp;Table1[[#This Row],[FirstName]],Fencers!C:I,7,FALSE)</f>
        <v>Mens</v>
      </c>
      <c r="J785" s="13" t="str">
        <f>VLOOKUP(Table1[[#This Row],[LastName]]&amp;"."&amp;Table1[[#This Row],[FirstName]],Fencers!C:H,5,FALSE)</f>
        <v>ASC</v>
      </c>
      <c r="K785" s="13" t="str">
        <f>VLOOKUP(Table1[[#This Row],[LastName]]&amp;"."&amp;Table1[[#This Row],[FirstName]],Fencers!C:I,6,FALSE)</f>
        <v>AUS</v>
      </c>
      <c r="L785" s="6">
        <f>VLOOKUP(Table1[[#This Row],[LastName]]&amp;"."&amp;Table1[[#This Row],[FirstName]],Fencers!C:H,3,FALSE)</f>
        <v>21</v>
      </c>
      <c r="M785" s="5">
        <v>1</v>
      </c>
      <c r="N785" s="5">
        <f>IF(Table1[[#This Row],[Rank]]="Cancelled",1,IF(Table1[[#This Row],[Rank]]&gt;32,0,IF(M785=0,VLOOKUP(C785,'Ranking Values'!A:C,2,FALSE),VLOOKUP(C785,'Ranking Values'!A:C,3,FALSE))))</f>
        <v>4</v>
      </c>
    </row>
    <row r="786" spans="1:14" x14ac:dyDescent="0.35">
      <c r="A786" s="11" t="s">
        <v>204</v>
      </c>
      <c r="B786" s="11" t="s">
        <v>205</v>
      </c>
      <c r="C786" s="5">
        <v>14</v>
      </c>
      <c r="D786" s="7">
        <v>43247</v>
      </c>
      <c r="E786" s="20" t="s">
        <v>474</v>
      </c>
      <c r="F786" s="11" t="s">
        <v>461</v>
      </c>
      <c r="G786" s="11" t="s">
        <v>19</v>
      </c>
      <c r="H786" s="13">
        <f>VLOOKUP(Table1[[#This Row],[LastName]]&amp;"."&amp;Table1[[#This Row],[FirstName]],Fencers!C:I,2,FALSE)</f>
        <v>37105</v>
      </c>
      <c r="I786" s="5" t="str">
        <f>VLOOKUP(Table1[[#This Row],[LastName]]&amp;"."&amp;Table1[[#This Row],[FirstName]],Fencers!C:I,7,FALSE)</f>
        <v>Mens</v>
      </c>
      <c r="J786" s="13" t="str">
        <f>VLOOKUP(Table1[[#This Row],[LastName]]&amp;"."&amp;Table1[[#This Row],[FirstName]],Fencers!C:H,5,FALSE)</f>
        <v>ASC</v>
      </c>
      <c r="K786" s="13" t="str">
        <f>VLOOKUP(Table1[[#This Row],[LastName]]&amp;"."&amp;Table1[[#This Row],[FirstName]],Fencers!C:I,6,FALSE)</f>
        <v>AUS</v>
      </c>
      <c r="L786" s="6">
        <f>VLOOKUP(Table1[[#This Row],[LastName]]&amp;"."&amp;Table1[[#This Row],[FirstName]],Fencers!C:H,3,FALSE)</f>
        <v>16</v>
      </c>
      <c r="M786" s="5">
        <v>1</v>
      </c>
      <c r="N786" s="5">
        <f>IF(Table1[[#This Row],[Rank]]="Cancelled",1,IF(Table1[[#This Row],[Rank]]&gt;32,0,IF(M786=0,VLOOKUP(C786,'Ranking Values'!A:C,2,FALSE),VLOOKUP(C786,'Ranking Values'!A:C,3,FALSE))))</f>
        <v>4</v>
      </c>
    </row>
    <row r="787" spans="1:14" x14ac:dyDescent="0.35">
      <c r="A787" s="11" t="s">
        <v>179</v>
      </c>
      <c r="B787" s="11" t="s">
        <v>514</v>
      </c>
      <c r="C787" s="5">
        <v>15</v>
      </c>
      <c r="D787" s="7">
        <v>43247</v>
      </c>
      <c r="E787" s="20" t="s">
        <v>474</v>
      </c>
      <c r="F787" s="11" t="s">
        <v>461</v>
      </c>
      <c r="G787" s="11" t="s">
        <v>19</v>
      </c>
      <c r="H787" s="13">
        <f>VLOOKUP(Table1[[#This Row],[LastName]]&amp;"."&amp;Table1[[#This Row],[FirstName]],Fencers!C:I,2,FALSE)</f>
        <v>0</v>
      </c>
      <c r="I787" s="5" t="str">
        <f>VLOOKUP(Table1[[#This Row],[LastName]]&amp;"."&amp;Table1[[#This Row],[FirstName]],Fencers!C:I,7,FALSE)</f>
        <v>Mens</v>
      </c>
      <c r="J787" s="13" t="str">
        <f>VLOOKUP(Table1[[#This Row],[LastName]]&amp;"."&amp;Table1[[#This Row],[FirstName]],Fencers!C:H,5,FALSE)</f>
        <v>AHFC</v>
      </c>
      <c r="K787" s="13" t="str">
        <f>VLOOKUP(Table1[[#This Row],[LastName]]&amp;"."&amp;Table1[[#This Row],[FirstName]],Fencers!C:I,6,FALSE)</f>
        <v>AUS</v>
      </c>
      <c r="L787" s="6">
        <f>VLOOKUP(Table1[[#This Row],[LastName]]&amp;"."&amp;Table1[[#This Row],[FirstName]],Fencers!C:H,3,FALSE)</f>
        <v>118</v>
      </c>
      <c r="M787" s="5">
        <v>1</v>
      </c>
      <c r="N787" s="5">
        <f>IF(Table1[[#This Row],[Rank]]="Cancelled",1,IF(Table1[[#This Row],[Rank]]&gt;32,0,IF(M787=0,VLOOKUP(C787,'Ranking Values'!A:C,2,FALSE),VLOOKUP(C787,'Ranking Values'!A:C,3,FALSE))))</f>
        <v>4</v>
      </c>
    </row>
    <row r="788" spans="1:14" x14ac:dyDescent="0.35">
      <c r="A788" s="11" t="s">
        <v>179</v>
      </c>
      <c r="B788" s="11" t="s">
        <v>63</v>
      </c>
      <c r="C788" s="5">
        <v>1</v>
      </c>
      <c r="D788" s="7">
        <v>43247</v>
      </c>
      <c r="E788" s="20" t="s">
        <v>474</v>
      </c>
      <c r="F788" s="11" t="s">
        <v>461</v>
      </c>
      <c r="G788" s="11" t="s">
        <v>19</v>
      </c>
      <c r="H788" s="13">
        <f>VLOOKUP(Table1[[#This Row],[LastName]]&amp;"."&amp;Table1[[#This Row],[FirstName]],Fencers!C:I,2,FALSE)</f>
        <v>36468</v>
      </c>
      <c r="I788" s="5" t="str">
        <f>VLOOKUP(Table1[[#This Row],[LastName]]&amp;"."&amp;Table1[[#This Row],[FirstName]],Fencers!C:I,7,FALSE)</f>
        <v>Womens</v>
      </c>
      <c r="J788" s="13" t="str">
        <f>VLOOKUP(Table1[[#This Row],[LastName]]&amp;"."&amp;Table1[[#This Row],[FirstName]],Fencers!C:H,5,FALSE)</f>
        <v>ASC</v>
      </c>
      <c r="K788" s="13" t="str">
        <f>VLOOKUP(Table1[[#This Row],[LastName]]&amp;"."&amp;Table1[[#This Row],[FirstName]],Fencers!C:I,6,FALSE)</f>
        <v>AUS</v>
      </c>
      <c r="L788" s="6">
        <f>VLOOKUP(Table1[[#This Row],[LastName]]&amp;"."&amp;Table1[[#This Row],[FirstName]],Fencers!C:H,3,FALSE)</f>
        <v>18</v>
      </c>
      <c r="M788" s="5">
        <v>1</v>
      </c>
      <c r="N788" s="5">
        <f>IF(Table1[[#This Row],[Rank]]="Cancelled",1,IF(Table1[[#This Row],[Rank]]&gt;32,0,IF(M788=0,VLOOKUP(C788,'Ranking Values'!A:C,2,FALSE),VLOOKUP(C788,'Ranking Values'!A:C,3,FALSE))))</f>
        <v>12</v>
      </c>
    </row>
    <row r="789" spans="1:14" x14ac:dyDescent="0.35">
      <c r="A789" s="11" t="s">
        <v>100</v>
      </c>
      <c r="B789" s="11" t="s">
        <v>102</v>
      </c>
      <c r="C789" s="5">
        <v>2</v>
      </c>
      <c r="D789" s="7">
        <v>43247</v>
      </c>
      <c r="E789" s="20" t="s">
        <v>474</v>
      </c>
      <c r="F789" s="11" t="s">
        <v>461</v>
      </c>
      <c r="G789" s="11" t="s">
        <v>19</v>
      </c>
      <c r="H789" s="13">
        <f>VLOOKUP(Table1[[#This Row],[LastName]]&amp;"."&amp;Table1[[#This Row],[FirstName]],Fencers!C:I,2,FALSE)</f>
        <v>27640</v>
      </c>
      <c r="I789" s="5" t="str">
        <f>VLOOKUP(Table1[[#This Row],[LastName]]&amp;"."&amp;Table1[[#This Row],[FirstName]],Fencers!C:I,7,FALSE)</f>
        <v>Womens</v>
      </c>
      <c r="J789" s="13" t="str">
        <f>VLOOKUP(Table1[[#This Row],[LastName]]&amp;"."&amp;Table1[[#This Row],[FirstName]],Fencers!C:H,5,FALSE)</f>
        <v>CSFC</v>
      </c>
      <c r="K789" s="13" t="str">
        <f>VLOOKUP(Table1[[#This Row],[LastName]]&amp;"."&amp;Table1[[#This Row],[FirstName]],Fencers!C:I,6,FALSE)</f>
        <v>AUS</v>
      </c>
      <c r="L789" s="6">
        <f>VLOOKUP(Table1[[#This Row],[LastName]]&amp;"."&amp;Table1[[#This Row],[FirstName]],Fencers!C:H,3,FALSE)</f>
        <v>42</v>
      </c>
      <c r="M789" s="5">
        <v>1</v>
      </c>
      <c r="N789" s="5">
        <f>IF(Table1[[#This Row],[Rank]]="Cancelled",1,IF(Table1[[#This Row],[Rank]]&gt;32,0,IF(M789=0,VLOOKUP(C789,'Ranking Values'!A:C,2,FALSE),VLOOKUP(C789,'Ranking Values'!A:C,3,FALSE))))</f>
        <v>11</v>
      </c>
    </row>
    <row r="790" spans="1:14" x14ac:dyDescent="0.35">
      <c r="A790" s="11" t="s">
        <v>77</v>
      </c>
      <c r="B790" s="11" t="s">
        <v>213</v>
      </c>
      <c r="C790" s="5">
        <v>3</v>
      </c>
      <c r="D790" s="7">
        <v>43247</v>
      </c>
      <c r="E790" s="20" t="s">
        <v>474</v>
      </c>
      <c r="F790" s="11" t="s">
        <v>461</v>
      </c>
      <c r="G790" s="11" t="s">
        <v>19</v>
      </c>
      <c r="H790" s="13">
        <f>VLOOKUP(Table1[[#This Row],[LastName]]&amp;"."&amp;Table1[[#This Row],[FirstName]],Fencers!C:I,2,FALSE)</f>
        <v>37326</v>
      </c>
      <c r="I790" s="5" t="str">
        <f>VLOOKUP(Table1[[#This Row],[LastName]]&amp;"."&amp;Table1[[#This Row],[FirstName]],Fencers!C:I,7,FALSE)</f>
        <v>Womens</v>
      </c>
      <c r="J790" s="13" t="str">
        <f>VLOOKUP(Table1[[#This Row],[LastName]]&amp;"."&amp;Table1[[#This Row],[FirstName]],Fencers!C:H,5,FALSE)</f>
        <v>ASC</v>
      </c>
      <c r="K790" s="13" t="str">
        <f>VLOOKUP(Table1[[#This Row],[LastName]]&amp;"."&amp;Table1[[#This Row],[FirstName]],Fencers!C:I,6,FALSE)</f>
        <v>AUS</v>
      </c>
      <c r="L790" s="6">
        <f>VLOOKUP(Table1[[#This Row],[LastName]]&amp;"."&amp;Table1[[#This Row],[FirstName]],Fencers!C:H,3,FALSE)</f>
        <v>15</v>
      </c>
      <c r="M790" s="5">
        <v>1</v>
      </c>
      <c r="N790" s="5">
        <f>IF(Table1[[#This Row],[Rank]]="Cancelled",1,IF(Table1[[#This Row],[Rank]]&gt;32,0,IF(M790=0,VLOOKUP(C790,'Ranking Values'!A:C,2,FALSE),VLOOKUP(C790,'Ranking Values'!A:C,3,FALSE))))</f>
        <v>10</v>
      </c>
    </row>
    <row r="791" spans="1:14" x14ac:dyDescent="0.35">
      <c r="A791" s="11" t="s">
        <v>13</v>
      </c>
      <c r="B791" s="11" t="s">
        <v>15</v>
      </c>
      <c r="C791" s="5">
        <v>1</v>
      </c>
      <c r="D791" s="7">
        <v>43247</v>
      </c>
      <c r="E791" s="20" t="s">
        <v>476</v>
      </c>
      <c r="F791" s="11" t="s">
        <v>461</v>
      </c>
      <c r="G791" s="11" t="s">
        <v>20</v>
      </c>
      <c r="H791" s="13">
        <f>VLOOKUP(Table1[[#This Row],[LastName]]&amp;"."&amp;Table1[[#This Row],[FirstName]],Fencers!C:I,2,FALSE)</f>
        <v>37883</v>
      </c>
      <c r="I791" s="5" t="str">
        <f>VLOOKUP(Table1[[#This Row],[LastName]]&amp;"."&amp;Table1[[#This Row],[FirstName]],Fencers!C:I,7,FALSE)</f>
        <v>Mens</v>
      </c>
      <c r="J791" s="13" t="str">
        <f>VLOOKUP(Table1[[#This Row],[LastName]]&amp;"."&amp;Table1[[#This Row],[FirstName]],Fencers!C:H,5,FALSE)</f>
        <v>ASC</v>
      </c>
      <c r="K791" s="13" t="str">
        <f>VLOOKUP(Table1[[#This Row],[LastName]]&amp;"."&amp;Table1[[#This Row],[FirstName]],Fencers!C:I,6,FALSE)</f>
        <v>AUS</v>
      </c>
      <c r="L791" s="6">
        <f>VLOOKUP(Table1[[#This Row],[LastName]]&amp;"."&amp;Table1[[#This Row],[FirstName]],Fencers!C:H,3,FALSE)</f>
        <v>14</v>
      </c>
      <c r="M791" s="5">
        <v>1</v>
      </c>
      <c r="N791" s="5">
        <f>IF(Table1[[#This Row],[Rank]]="Cancelled",1,IF(Table1[[#This Row],[Rank]]&gt;32,0,IF(M791=0,VLOOKUP(C791,'Ranking Values'!A:C,2,FALSE),VLOOKUP(C791,'Ranking Values'!A:C,3,FALSE))))</f>
        <v>12</v>
      </c>
    </row>
    <row r="792" spans="1:14" x14ac:dyDescent="0.35">
      <c r="A792" s="11" t="s">
        <v>31</v>
      </c>
      <c r="B792" s="11" t="s">
        <v>32</v>
      </c>
      <c r="C792" s="5">
        <v>2</v>
      </c>
      <c r="D792" s="7">
        <v>43247</v>
      </c>
      <c r="E792" s="20" t="s">
        <v>476</v>
      </c>
      <c r="F792" s="11" t="s">
        <v>461</v>
      </c>
      <c r="G792" s="11" t="s">
        <v>20</v>
      </c>
      <c r="H792" s="13">
        <f>VLOOKUP(Table1[[#This Row],[LastName]]&amp;"."&amp;Table1[[#This Row],[FirstName]],Fencers!C:I,2,FALSE)</f>
        <v>37603</v>
      </c>
      <c r="I792" s="5" t="str">
        <f>VLOOKUP(Table1[[#This Row],[LastName]]&amp;"."&amp;Table1[[#This Row],[FirstName]],Fencers!C:I,7,FALSE)</f>
        <v>Mens</v>
      </c>
      <c r="J792" s="13" t="str">
        <f>VLOOKUP(Table1[[#This Row],[LastName]]&amp;"."&amp;Table1[[#This Row],[FirstName]],Fencers!C:H,5,FALSE)</f>
        <v>ASC</v>
      </c>
      <c r="K792" s="13" t="str">
        <f>VLOOKUP(Table1[[#This Row],[LastName]]&amp;"."&amp;Table1[[#This Row],[FirstName]],Fencers!C:I,6,FALSE)</f>
        <v>AUS</v>
      </c>
      <c r="L792" s="6">
        <f>VLOOKUP(Table1[[#This Row],[LastName]]&amp;"."&amp;Table1[[#This Row],[FirstName]],Fencers!C:H,3,FALSE)</f>
        <v>15</v>
      </c>
      <c r="M792" s="5">
        <v>1</v>
      </c>
      <c r="N792" s="5">
        <f>IF(Table1[[#This Row],[Rank]]="Cancelled",1,IF(Table1[[#This Row],[Rank]]&gt;32,0,IF(M792=0,VLOOKUP(C792,'Ranking Values'!A:C,2,FALSE),VLOOKUP(C792,'Ranking Values'!A:C,3,FALSE))))</f>
        <v>11</v>
      </c>
    </row>
    <row r="793" spans="1:14" x14ac:dyDescent="0.35">
      <c r="A793" s="11" t="s">
        <v>35</v>
      </c>
      <c r="B793" s="11" t="s">
        <v>120</v>
      </c>
      <c r="C793" s="5">
        <v>3</v>
      </c>
      <c r="D793" s="7">
        <v>43247</v>
      </c>
      <c r="E793" s="20" t="s">
        <v>476</v>
      </c>
      <c r="F793" s="11" t="s">
        <v>461</v>
      </c>
      <c r="G793" s="11" t="s">
        <v>20</v>
      </c>
      <c r="H793" s="13">
        <f>VLOOKUP(Table1[[#This Row],[LastName]]&amp;"."&amp;Table1[[#This Row],[FirstName]],Fencers!C:I,2,FALSE)</f>
        <v>29514</v>
      </c>
      <c r="I793" s="5" t="str">
        <f>VLOOKUP(Table1[[#This Row],[LastName]]&amp;"."&amp;Table1[[#This Row],[FirstName]],Fencers!C:I,7,FALSE)</f>
        <v>Mens</v>
      </c>
      <c r="J793" s="13" t="str">
        <f>VLOOKUP(Table1[[#This Row],[LastName]]&amp;"."&amp;Table1[[#This Row],[FirstName]],Fencers!C:H,5,FALSE)</f>
        <v>CSFC</v>
      </c>
      <c r="K793" s="13" t="str">
        <f>VLOOKUP(Table1[[#This Row],[LastName]]&amp;"."&amp;Table1[[#This Row],[FirstName]],Fencers!C:I,6,FALSE)</f>
        <v>AUS</v>
      </c>
      <c r="L793" s="6">
        <f>VLOOKUP(Table1[[#This Row],[LastName]]&amp;"."&amp;Table1[[#This Row],[FirstName]],Fencers!C:H,3,FALSE)</f>
        <v>37</v>
      </c>
      <c r="M793" s="5">
        <v>1</v>
      </c>
      <c r="N793" s="5">
        <f>IF(Table1[[#This Row],[Rank]]="Cancelled",1,IF(Table1[[#This Row],[Rank]]&gt;32,0,IF(M793=0,VLOOKUP(C793,'Ranking Values'!A:C,2,FALSE),VLOOKUP(C793,'Ranking Values'!A:C,3,FALSE))))</f>
        <v>10</v>
      </c>
    </row>
    <row r="794" spans="1:14" x14ac:dyDescent="0.35">
      <c r="A794" s="11" t="s">
        <v>29</v>
      </c>
      <c r="B794" s="11" t="s">
        <v>144</v>
      </c>
      <c r="C794" s="5">
        <v>3</v>
      </c>
      <c r="D794" s="7">
        <v>43247</v>
      </c>
      <c r="E794" s="20" t="s">
        <v>476</v>
      </c>
      <c r="F794" s="11" t="s">
        <v>461</v>
      </c>
      <c r="G794" s="11" t="s">
        <v>20</v>
      </c>
      <c r="H794" s="13">
        <f>VLOOKUP(Table1[[#This Row],[LastName]]&amp;"."&amp;Table1[[#This Row],[FirstName]],Fencers!C:I,2,FALSE)</f>
        <v>37528</v>
      </c>
      <c r="I794" s="5" t="str">
        <f>VLOOKUP(Table1[[#This Row],[LastName]]&amp;"."&amp;Table1[[#This Row],[FirstName]],Fencers!C:I,7,FALSE)</f>
        <v>Mens</v>
      </c>
      <c r="J794" s="13" t="str">
        <f>VLOOKUP(Table1[[#This Row],[LastName]]&amp;"."&amp;Table1[[#This Row],[FirstName]],Fencers!C:H,5,FALSE)</f>
        <v>ASC</v>
      </c>
      <c r="K794" s="13" t="str">
        <f>VLOOKUP(Table1[[#This Row],[LastName]]&amp;"."&amp;Table1[[#This Row],[FirstName]],Fencers!C:I,6,FALSE)</f>
        <v>AUS</v>
      </c>
      <c r="L794" s="6">
        <f>VLOOKUP(Table1[[#This Row],[LastName]]&amp;"."&amp;Table1[[#This Row],[FirstName]],Fencers!C:H,3,FALSE)</f>
        <v>15</v>
      </c>
      <c r="M794" s="5">
        <v>1</v>
      </c>
      <c r="N794" s="5">
        <f>IF(Table1[[#This Row],[Rank]]="Cancelled",1,IF(Table1[[#This Row],[Rank]]&gt;32,0,IF(M794=0,VLOOKUP(C794,'Ranking Values'!A:C,2,FALSE),VLOOKUP(C794,'Ranking Values'!A:C,3,FALSE))))</f>
        <v>10</v>
      </c>
    </row>
    <row r="795" spans="1:14" x14ac:dyDescent="0.35">
      <c r="A795" s="11" t="s">
        <v>469</v>
      </c>
      <c r="B795" s="11" t="s">
        <v>201</v>
      </c>
      <c r="C795" s="5">
        <v>5</v>
      </c>
      <c r="D795" s="7">
        <v>43247</v>
      </c>
      <c r="E795" s="20" t="s">
        <v>476</v>
      </c>
      <c r="F795" s="11" t="s">
        <v>461</v>
      </c>
      <c r="G795" s="11" t="s">
        <v>20</v>
      </c>
      <c r="H795" s="13">
        <f>VLOOKUP(Table1[[#This Row],[LastName]]&amp;"."&amp;Table1[[#This Row],[FirstName]],Fencers!C:I,2,FALSE)</f>
        <v>35384</v>
      </c>
      <c r="I795" s="5" t="str">
        <f>VLOOKUP(Table1[[#This Row],[LastName]]&amp;"."&amp;Table1[[#This Row],[FirstName]],Fencers!C:I,7,FALSE)</f>
        <v>Mens</v>
      </c>
      <c r="J795" s="13" t="str">
        <f>VLOOKUP(Table1[[#This Row],[LastName]]&amp;"."&amp;Table1[[#This Row],[FirstName]],Fencers!C:H,5,FALSE)</f>
        <v>ASC</v>
      </c>
      <c r="K795" s="13" t="str">
        <f>VLOOKUP(Table1[[#This Row],[LastName]]&amp;"."&amp;Table1[[#This Row],[FirstName]],Fencers!C:I,6,FALSE)</f>
        <v>AUS</v>
      </c>
      <c r="L795" s="6">
        <f>VLOOKUP(Table1[[#This Row],[LastName]]&amp;"."&amp;Table1[[#This Row],[FirstName]],Fencers!C:H,3,FALSE)</f>
        <v>21</v>
      </c>
      <c r="M795" s="5">
        <v>1</v>
      </c>
      <c r="N795" s="5">
        <f>IF(Table1[[#This Row],[Rank]]="Cancelled",1,IF(Table1[[#This Row],[Rank]]&gt;32,0,IF(M795=0,VLOOKUP(C795,'Ranking Values'!A:C,2,FALSE),VLOOKUP(C795,'Ranking Values'!A:C,3,FALSE))))</f>
        <v>8</v>
      </c>
    </row>
    <row r="796" spans="1:14" x14ac:dyDescent="0.35">
      <c r="A796" s="11" t="s">
        <v>215</v>
      </c>
      <c r="B796" s="11" t="s">
        <v>236</v>
      </c>
      <c r="C796" s="5">
        <v>6</v>
      </c>
      <c r="D796" s="7">
        <v>43247</v>
      </c>
      <c r="E796" s="20" t="s">
        <v>476</v>
      </c>
      <c r="F796" s="11" t="s">
        <v>461</v>
      </c>
      <c r="G796" s="11" t="s">
        <v>20</v>
      </c>
      <c r="H796" s="13">
        <f>VLOOKUP(Table1[[#This Row],[LastName]]&amp;"."&amp;Table1[[#This Row],[FirstName]],Fencers!C:I,2,FALSE)</f>
        <v>37837</v>
      </c>
      <c r="I796" s="5" t="str">
        <f>VLOOKUP(Table1[[#This Row],[LastName]]&amp;"."&amp;Table1[[#This Row],[FirstName]],Fencers!C:I,7,FALSE)</f>
        <v>Mens</v>
      </c>
      <c r="J796" s="13" t="str">
        <f>VLOOKUP(Table1[[#This Row],[LastName]]&amp;"."&amp;Table1[[#This Row],[FirstName]],Fencers!C:H,5,FALSE)</f>
        <v>ASC</v>
      </c>
      <c r="K796" s="13" t="str">
        <f>VLOOKUP(Table1[[#This Row],[LastName]]&amp;"."&amp;Table1[[#This Row],[FirstName]],Fencers!C:I,6,FALSE)</f>
        <v>AUS</v>
      </c>
      <c r="L796" s="6">
        <f>VLOOKUP(Table1[[#This Row],[LastName]]&amp;"."&amp;Table1[[#This Row],[FirstName]],Fencers!C:H,3,FALSE)</f>
        <v>14</v>
      </c>
      <c r="M796" s="5">
        <v>1</v>
      </c>
      <c r="N796" s="5">
        <f>IF(Table1[[#This Row],[Rank]]="Cancelled",1,IF(Table1[[#This Row],[Rank]]&gt;32,0,IF(M796=0,VLOOKUP(C796,'Ranking Values'!A:C,2,FALSE),VLOOKUP(C796,'Ranking Values'!A:C,3,FALSE))))</f>
        <v>7</v>
      </c>
    </row>
    <row r="797" spans="1:14" x14ac:dyDescent="0.35">
      <c r="A797" s="11" t="s">
        <v>398</v>
      </c>
      <c r="B797" s="11" t="s">
        <v>399</v>
      </c>
      <c r="C797" s="5">
        <v>1</v>
      </c>
      <c r="D797" s="7">
        <v>43247</v>
      </c>
      <c r="E797" s="20" t="s">
        <v>476</v>
      </c>
      <c r="F797" s="11" t="s">
        <v>461</v>
      </c>
      <c r="G797" s="11" t="s">
        <v>20</v>
      </c>
      <c r="H797" s="13">
        <f>VLOOKUP(Table1[[#This Row],[LastName]]&amp;"."&amp;Table1[[#This Row],[FirstName]],Fencers!C:I,2,FALSE)</f>
        <v>35941</v>
      </c>
      <c r="I797" s="5" t="str">
        <f>VLOOKUP(Table1[[#This Row],[LastName]]&amp;"."&amp;Table1[[#This Row],[FirstName]],Fencers!C:I,7,FALSE)</f>
        <v>Womens</v>
      </c>
      <c r="J797" s="13" t="str">
        <f>VLOOKUP(Table1[[#This Row],[LastName]]&amp;"."&amp;Table1[[#This Row],[FirstName]],Fencers!C:H,5,FALSE)</f>
        <v>CSFC</v>
      </c>
      <c r="K797" s="13" t="str">
        <f>VLOOKUP(Table1[[#This Row],[LastName]]&amp;"."&amp;Table1[[#This Row],[FirstName]],Fencers!C:I,6,FALSE)</f>
        <v>AUS</v>
      </c>
      <c r="L797" s="6">
        <f>VLOOKUP(Table1[[#This Row],[LastName]]&amp;"."&amp;Table1[[#This Row],[FirstName]],Fencers!C:H,3,FALSE)</f>
        <v>19</v>
      </c>
      <c r="M797" s="5">
        <v>1</v>
      </c>
      <c r="N797" s="5">
        <f>IF(Table1[[#This Row],[Rank]]="Cancelled",1,IF(Table1[[#This Row],[Rank]]&gt;32,0,IF(M797=0,VLOOKUP(C797,'Ranking Values'!A:C,2,FALSE),VLOOKUP(C797,'Ranking Values'!A:C,3,FALSE))))</f>
        <v>12</v>
      </c>
    </row>
    <row r="798" spans="1:14" x14ac:dyDescent="0.35">
      <c r="A798" s="11" t="s">
        <v>77</v>
      </c>
      <c r="B798" s="11" t="s">
        <v>213</v>
      </c>
      <c r="C798" s="5">
        <v>2</v>
      </c>
      <c r="D798" s="7">
        <v>43247</v>
      </c>
      <c r="E798" s="20" t="s">
        <v>476</v>
      </c>
      <c r="F798" s="11" t="s">
        <v>461</v>
      </c>
      <c r="G798" s="11" t="s">
        <v>20</v>
      </c>
      <c r="H798" s="13">
        <f>VLOOKUP(Table1[[#This Row],[LastName]]&amp;"."&amp;Table1[[#This Row],[FirstName]],Fencers!C:I,2,FALSE)</f>
        <v>37326</v>
      </c>
      <c r="I798" s="5" t="str">
        <f>VLOOKUP(Table1[[#This Row],[LastName]]&amp;"."&amp;Table1[[#This Row],[FirstName]],Fencers!C:I,7,FALSE)</f>
        <v>Womens</v>
      </c>
      <c r="J798" s="13" t="str">
        <f>VLOOKUP(Table1[[#This Row],[LastName]]&amp;"."&amp;Table1[[#This Row],[FirstName]],Fencers!C:H,5,FALSE)</f>
        <v>ASC</v>
      </c>
      <c r="K798" s="13" t="str">
        <f>VLOOKUP(Table1[[#This Row],[LastName]]&amp;"."&amp;Table1[[#This Row],[FirstName]],Fencers!C:I,6,FALSE)</f>
        <v>AUS</v>
      </c>
      <c r="L798" s="6">
        <f>VLOOKUP(Table1[[#This Row],[LastName]]&amp;"."&amp;Table1[[#This Row],[FirstName]],Fencers!C:H,3,FALSE)</f>
        <v>15</v>
      </c>
      <c r="M798" s="5">
        <v>1</v>
      </c>
      <c r="N798" s="5">
        <f>IF(Table1[[#This Row],[Rank]]="Cancelled",1,IF(Table1[[#This Row],[Rank]]&gt;32,0,IF(M798=0,VLOOKUP(C798,'Ranking Values'!A:C,2,FALSE),VLOOKUP(C798,'Ranking Values'!A:C,3,FALSE))))</f>
        <v>11</v>
      </c>
    </row>
    <row r="799" spans="1:14" x14ac:dyDescent="0.35">
      <c r="A799" s="11" t="s">
        <v>237</v>
      </c>
      <c r="B799" s="11" t="s">
        <v>238</v>
      </c>
      <c r="C799" s="5">
        <v>1</v>
      </c>
      <c r="D799" s="7">
        <v>43247</v>
      </c>
      <c r="E799" s="20" t="s">
        <v>515</v>
      </c>
      <c r="F799" s="11" t="s">
        <v>461</v>
      </c>
      <c r="G799" s="11" t="s">
        <v>314</v>
      </c>
      <c r="H799" s="13">
        <f>VLOOKUP(Table1[[#This Row],[LastName]]&amp;"."&amp;Table1[[#This Row],[FirstName]],Fencers!C:I,2,FALSE)</f>
        <v>37853</v>
      </c>
      <c r="I799" s="5" t="str">
        <f>VLOOKUP(Table1[[#This Row],[LastName]]&amp;"."&amp;Table1[[#This Row],[FirstName]],Fencers!C:I,7,FALSE)</f>
        <v>Mens</v>
      </c>
      <c r="J799" s="13" t="str">
        <f>VLOOKUP(Table1[[#This Row],[LastName]]&amp;"."&amp;Table1[[#This Row],[FirstName]],Fencers!C:H,5,FALSE)</f>
        <v>ASC</v>
      </c>
      <c r="K799" s="13" t="str">
        <f>VLOOKUP(Table1[[#This Row],[LastName]]&amp;"."&amp;Table1[[#This Row],[FirstName]],Fencers!C:I,6,FALSE)</f>
        <v>AUS</v>
      </c>
      <c r="L799" s="6">
        <f>VLOOKUP(Table1[[#This Row],[LastName]]&amp;"."&amp;Table1[[#This Row],[FirstName]],Fencers!C:H,3,FALSE)</f>
        <v>14</v>
      </c>
      <c r="M799" s="5">
        <v>1</v>
      </c>
      <c r="N799" s="5">
        <f>IF(Table1[[#This Row],[Rank]]="Cancelled",1,IF(Table1[[#This Row],[Rank]]&gt;32,0,IF(M799=0,VLOOKUP(C799,'Ranking Values'!A:C,2,FALSE),VLOOKUP(C799,'Ranking Values'!A:C,3,FALSE))))</f>
        <v>12</v>
      </c>
    </row>
    <row r="800" spans="1:14" x14ac:dyDescent="0.35">
      <c r="A800" s="11" t="s">
        <v>100</v>
      </c>
      <c r="B800" s="11" t="s">
        <v>192</v>
      </c>
      <c r="C800" s="5">
        <v>2</v>
      </c>
      <c r="D800" s="7">
        <v>43247</v>
      </c>
      <c r="E800" s="20" t="s">
        <v>515</v>
      </c>
      <c r="F800" s="11" t="s">
        <v>461</v>
      </c>
      <c r="G800" s="11" t="s">
        <v>314</v>
      </c>
      <c r="H800" s="13">
        <f>VLOOKUP(Table1[[#This Row],[LastName]]&amp;"."&amp;Table1[[#This Row],[FirstName]],Fencers!C:I,2,FALSE)</f>
        <v>36770</v>
      </c>
      <c r="I800" s="5" t="str">
        <f>VLOOKUP(Table1[[#This Row],[LastName]]&amp;"."&amp;Table1[[#This Row],[FirstName]],Fencers!C:I,7,FALSE)</f>
        <v>Mens</v>
      </c>
      <c r="J800" s="13" t="str">
        <f>VLOOKUP(Table1[[#This Row],[LastName]]&amp;"."&amp;Table1[[#This Row],[FirstName]],Fencers!C:H,5,FALSE)</f>
        <v>CSFC</v>
      </c>
      <c r="K800" s="13" t="str">
        <f>VLOOKUP(Table1[[#This Row],[LastName]]&amp;"."&amp;Table1[[#This Row],[FirstName]],Fencers!C:I,6,FALSE)</f>
        <v>AUS</v>
      </c>
      <c r="L800" s="6">
        <f>VLOOKUP(Table1[[#This Row],[LastName]]&amp;"."&amp;Table1[[#This Row],[FirstName]],Fencers!C:H,3,FALSE)</f>
        <v>17</v>
      </c>
      <c r="M800" s="5">
        <v>1</v>
      </c>
      <c r="N800" s="5">
        <f>IF(Table1[[#This Row],[Rank]]="Cancelled",1,IF(Table1[[#This Row],[Rank]]&gt;32,0,IF(M800=0,VLOOKUP(C800,'Ranking Values'!A:C,2,FALSE),VLOOKUP(C800,'Ranking Values'!A:C,3,FALSE))))</f>
        <v>11</v>
      </c>
    </row>
    <row r="801" spans="1:14" x14ac:dyDescent="0.35">
      <c r="A801" s="11" t="s">
        <v>33</v>
      </c>
      <c r="B801" s="11" t="s">
        <v>34</v>
      </c>
      <c r="C801" s="5">
        <v>3</v>
      </c>
      <c r="D801" s="7">
        <v>43247</v>
      </c>
      <c r="E801" s="20" t="s">
        <v>515</v>
      </c>
      <c r="F801" s="11" t="s">
        <v>461</v>
      </c>
      <c r="G801" s="11" t="s">
        <v>314</v>
      </c>
      <c r="H801" s="13">
        <f>VLOOKUP(Table1[[#This Row],[LastName]]&amp;"."&amp;Table1[[#This Row],[FirstName]],Fencers!C:I,2,FALSE)</f>
        <v>35971</v>
      </c>
      <c r="I801" s="5" t="str">
        <f>VLOOKUP(Table1[[#This Row],[LastName]]&amp;"."&amp;Table1[[#This Row],[FirstName]],Fencers!C:I,7,FALSE)</f>
        <v>Mens</v>
      </c>
      <c r="J801" s="13" t="str">
        <f>VLOOKUP(Table1[[#This Row],[LastName]]&amp;"."&amp;Table1[[#This Row],[FirstName]],Fencers!C:H,5,FALSE)</f>
        <v>ASC</v>
      </c>
      <c r="K801" s="13" t="str">
        <f>VLOOKUP(Table1[[#This Row],[LastName]]&amp;"."&amp;Table1[[#This Row],[FirstName]],Fencers!C:I,6,FALSE)</f>
        <v>AUS</v>
      </c>
      <c r="L801" s="6">
        <f>VLOOKUP(Table1[[#This Row],[LastName]]&amp;"."&amp;Table1[[#This Row],[FirstName]],Fencers!C:H,3,FALSE)</f>
        <v>19</v>
      </c>
      <c r="M801" s="5">
        <v>1</v>
      </c>
      <c r="N801" s="5">
        <f>IF(Table1[[#This Row],[Rank]]="Cancelled",1,IF(Table1[[#This Row],[Rank]]&gt;32,0,IF(M801=0,VLOOKUP(C801,'Ranking Values'!A:C,2,FALSE),VLOOKUP(C801,'Ranking Values'!A:C,3,FALSE))))</f>
        <v>10</v>
      </c>
    </row>
    <row r="802" spans="1:14" x14ac:dyDescent="0.35">
      <c r="A802" s="11" t="s">
        <v>226</v>
      </c>
      <c r="B802" s="11" t="s">
        <v>227</v>
      </c>
      <c r="C802" s="5">
        <v>3</v>
      </c>
      <c r="D802" s="7">
        <v>43247</v>
      </c>
      <c r="E802" s="20" t="s">
        <v>515</v>
      </c>
      <c r="F802" s="11" t="s">
        <v>461</v>
      </c>
      <c r="G802" s="11" t="s">
        <v>314</v>
      </c>
      <c r="H802" s="13">
        <f>VLOOKUP(Table1[[#This Row],[LastName]]&amp;"."&amp;Table1[[#This Row],[FirstName]],Fencers!C:I,2,FALSE)</f>
        <v>37556</v>
      </c>
      <c r="I802" s="5" t="str">
        <f>VLOOKUP(Table1[[#This Row],[LastName]]&amp;"."&amp;Table1[[#This Row],[FirstName]],Fencers!C:I,7,FALSE)</f>
        <v>Mens</v>
      </c>
      <c r="J802" s="13" t="str">
        <f>VLOOKUP(Table1[[#This Row],[LastName]]&amp;"."&amp;Table1[[#This Row],[FirstName]],Fencers!C:H,5,FALSE)</f>
        <v>ASC</v>
      </c>
      <c r="K802" s="13" t="str">
        <f>VLOOKUP(Table1[[#This Row],[LastName]]&amp;"."&amp;Table1[[#This Row],[FirstName]],Fencers!C:I,6,FALSE)</f>
        <v>AUS</v>
      </c>
      <c r="L802" s="6">
        <f>VLOOKUP(Table1[[#This Row],[LastName]]&amp;"."&amp;Table1[[#This Row],[FirstName]],Fencers!C:H,3,FALSE)</f>
        <v>15</v>
      </c>
      <c r="M802" s="5">
        <v>1</v>
      </c>
      <c r="N802" s="5">
        <f>IF(Table1[[#This Row],[Rank]]="Cancelled",1,IF(Table1[[#This Row],[Rank]]&gt;32,0,IF(M802=0,VLOOKUP(C802,'Ranking Values'!A:C,2,FALSE),VLOOKUP(C802,'Ranking Values'!A:C,3,FALSE))))</f>
        <v>10</v>
      </c>
    </row>
    <row r="803" spans="1:14" x14ac:dyDescent="0.35">
      <c r="A803" s="11" t="s">
        <v>90</v>
      </c>
      <c r="B803" s="11" t="s">
        <v>91</v>
      </c>
      <c r="C803" s="5">
        <v>5</v>
      </c>
      <c r="D803" s="7">
        <v>43247</v>
      </c>
      <c r="E803" s="20" t="s">
        <v>515</v>
      </c>
      <c r="F803" s="11" t="s">
        <v>461</v>
      </c>
      <c r="G803" s="11" t="s">
        <v>314</v>
      </c>
      <c r="H803" s="13">
        <f>VLOOKUP(Table1[[#This Row],[LastName]]&amp;"."&amp;Table1[[#This Row],[FirstName]],Fencers!C:I,2,FALSE)</f>
        <v>25938</v>
      </c>
      <c r="I803" s="5" t="str">
        <f>VLOOKUP(Table1[[#This Row],[LastName]]&amp;"."&amp;Table1[[#This Row],[FirstName]],Fencers!C:I,7,FALSE)</f>
        <v>Mens</v>
      </c>
      <c r="J803" s="13" t="str">
        <f>VLOOKUP(Table1[[#This Row],[LastName]]&amp;"."&amp;Table1[[#This Row],[FirstName]],Fencers!C:H,5,FALSE)</f>
        <v>AHFC</v>
      </c>
      <c r="K803" s="13" t="str">
        <f>VLOOKUP(Table1[[#This Row],[LastName]]&amp;"."&amp;Table1[[#This Row],[FirstName]],Fencers!C:I,6,FALSE)</f>
        <v>AUS</v>
      </c>
      <c r="L803" s="6">
        <f>VLOOKUP(Table1[[#This Row],[LastName]]&amp;"."&amp;Table1[[#This Row],[FirstName]],Fencers!C:H,3,FALSE)</f>
        <v>47</v>
      </c>
      <c r="M803" s="5">
        <v>1</v>
      </c>
      <c r="N803" s="5">
        <f>IF(Table1[[#This Row],[Rank]]="Cancelled",1,IF(Table1[[#This Row],[Rank]]&gt;32,0,IF(M803=0,VLOOKUP(C803,'Ranking Values'!A:C,2,FALSE),VLOOKUP(C803,'Ranking Values'!A:C,3,FALSE))))</f>
        <v>8</v>
      </c>
    </row>
    <row r="804" spans="1:14" x14ac:dyDescent="0.35">
      <c r="A804" s="11" t="s">
        <v>178</v>
      </c>
      <c r="B804" s="11" t="s">
        <v>144</v>
      </c>
      <c r="C804" s="5">
        <v>6</v>
      </c>
      <c r="D804" s="7">
        <v>43247</v>
      </c>
      <c r="E804" s="20" t="s">
        <v>515</v>
      </c>
      <c r="F804" s="11" t="s">
        <v>461</v>
      </c>
      <c r="G804" s="11" t="s">
        <v>314</v>
      </c>
      <c r="H804" s="13">
        <f>VLOOKUP(Table1[[#This Row],[LastName]]&amp;"."&amp;Table1[[#This Row],[FirstName]],Fencers!C:I,2,FALSE)</f>
        <v>36344</v>
      </c>
      <c r="I804" s="5" t="str">
        <f>VLOOKUP(Table1[[#This Row],[LastName]]&amp;"."&amp;Table1[[#This Row],[FirstName]],Fencers!C:I,7,FALSE)</f>
        <v>Mens</v>
      </c>
      <c r="J804" s="13" t="str">
        <f>VLOOKUP(Table1[[#This Row],[LastName]]&amp;"."&amp;Table1[[#This Row],[FirstName]],Fencers!C:H,5,FALSE)</f>
        <v>ASC</v>
      </c>
      <c r="K804" s="13" t="str">
        <f>VLOOKUP(Table1[[#This Row],[LastName]]&amp;"."&amp;Table1[[#This Row],[FirstName]],Fencers!C:I,6,FALSE)</f>
        <v>AUS</v>
      </c>
      <c r="L804" s="6">
        <f>VLOOKUP(Table1[[#This Row],[LastName]]&amp;"."&amp;Table1[[#This Row],[FirstName]],Fencers!C:H,3,FALSE)</f>
        <v>18</v>
      </c>
      <c r="M804" s="5">
        <v>1</v>
      </c>
      <c r="N804" s="5">
        <f>IF(Table1[[#This Row],[Rank]]="Cancelled",1,IF(Table1[[#This Row],[Rank]]&gt;32,0,IF(M804=0,VLOOKUP(C804,'Ranking Values'!A:C,2,FALSE),VLOOKUP(C804,'Ranking Values'!A:C,3,FALSE))))</f>
        <v>7</v>
      </c>
    </row>
    <row r="805" spans="1:14" x14ac:dyDescent="0.35">
      <c r="A805" s="11" t="s">
        <v>59</v>
      </c>
      <c r="B805" s="11" t="s">
        <v>39</v>
      </c>
      <c r="C805" s="5">
        <v>7</v>
      </c>
      <c r="D805" s="7">
        <v>43247</v>
      </c>
      <c r="E805" s="20" t="s">
        <v>515</v>
      </c>
      <c r="F805" s="11" t="s">
        <v>461</v>
      </c>
      <c r="G805" s="11" t="s">
        <v>314</v>
      </c>
      <c r="H805" s="13">
        <f>VLOOKUP(Table1[[#This Row],[LastName]]&amp;"."&amp;Table1[[#This Row],[FirstName]],Fencers!C:I,2,FALSE)</f>
        <v>22033</v>
      </c>
      <c r="I805" s="5" t="str">
        <f>VLOOKUP(Table1[[#This Row],[LastName]]&amp;"."&amp;Table1[[#This Row],[FirstName]],Fencers!C:I,7,FALSE)</f>
        <v>Mens</v>
      </c>
      <c r="J805" s="13" t="str">
        <f>VLOOKUP(Table1[[#This Row],[LastName]]&amp;"."&amp;Table1[[#This Row],[FirstName]],Fencers!C:H,5,FALSE)</f>
        <v>AUFC</v>
      </c>
      <c r="K805" s="13" t="str">
        <f>VLOOKUP(Table1[[#This Row],[LastName]]&amp;"."&amp;Table1[[#This Row],[FirstName]],Fencers!C:I,6,FALSE)</f>
        <v>AUS</v>
      </c>
      <c r="L805" s="6">
        <f>VLOOKUP(Table1[[#This Row],[LastName]]&amp;"."&amp;Table1[[#This Row],[FirstName]],Fencers!C:H,3,FALSE)</f>
        <v>57</v>
      </c>
      <c r="M805" s="5">
        <v>1</v>
      </c>
      <c r="N805" s="5">
        <f>IF(Table1[[#This Row],[Rank]]="Cancelled",1,IF(Table1[[#This Row],[Rank]]&gt;32,0,IF(M805=0,VLOOKUP(C805,'Ranking Values'!A:C,2,FALSE),VLOOKUP(C805,'Ranking Values'!A:C,3,FALSE))))</f>
        <v>6</v>
      </c>
    </row>
    <row r="806" spans="1:14" x14ac:dyDescent="0.35">
      <c r="A806" s="11" t="s">
        <v>226</v>
      </c>
      <c r="B806" s="11" t="s">
        <v>228</v>
      </c>
      <c r="C806" s="5">
        <v>8</v>
      </c>
      <c r="D806" s="7">
        <v>43247</v>
      </c>
      <c r="E806" s="20" t="s">
        <v>515</v>
      </c>
      <c r="F806" s="11" t="s">
        <v>461</v>
      </c>
      <c r="G806" s="11" t="s">
        <v>314</v>
      </c>
      <c r="H806" s="13">
        <f>VLOOKUP(Table1[[#This Row],[LastName]]&amp;"."&amp;Table1[[#This Row],[FirstName]],Fencers!C:I,2,FALSE)</f>
        <v>37556</v>
      </c>
      <c r="I806" s="5" t="str">
        <f>VLOOKUP(Table1[[#This Row],[LastName]]&amp;"."&amp;Table1[[#This Row],[FirstName]],Fencers!C:I,7,FALSE)</f>
        <v>Mens</v>
      </c>
      <c r="J806" s="13" t="str">
        <f>VLOOKUP(Table1[[#This Row],[LastName]]&amp;"."&amp;Table1[[#This Row],[FirstName]],Fencers!C:H,5,FALSE)</f>
        <v>ASC</v>
      </c>
      <c r="K806" s="13" t="str">
        <f>VLOOKUP(Table1[[#This Row],[LastName]]&amp;"."&amp;Table1[[#This Row],[FirstName]],Fencers!C:I,6,FALSE)</f>
        <v>AUS</v>
      </c>
      <c r="L806" s="6">
        <f>VLOOKUP(Table1[[#This Row],[LastName]]&amp;"."&amp;Table1[[#This Row],[FirstName]],Fencers!C:H,3,FALSE)</f>
        <v>15</v>
      </c>
      <c r="M806" s="5">
        <v>1</v>
      </c>
      <c r="N806" s="5">
        <f>IF(Table1[[#This Row],[Rank]]="Cancelled",1,IF(Table1[[#This Row],[Rank]]&gt;32,0,IF(M806=0,VLOOKUP(C806,'Ranking Values'!A:C,2,FALSE),VLOOKUP(C806,'Ranking Values'!A:C,3,FALSE))))</f>
        <v>5</v>
      </c>
    </row>
    <row r="807" spans="1:14" x14ac:dyDescent="0.35">
      <c r="A807" s="11" t="s">
        <v>245</v>
      </c>
      <c r="B807" s="11" t="s">
        <v>246</v>
      </c>
      <c r="C807" s="5">
        <v>9</v>
      </c>
      <c r="D807" s="7">
        <v>43247</v>
      </c>
      <c r="E807" s="20" t="s">
        <v>515</v>
      </c>
      <c r="F807" s="11" t="s">
        <v>461</v>
      </c>
      <c r="G807" s="11" t="s">
        <v>314</v>
      </c>
      <c r="H807" s="13">
        <f>VLOOKUP(Table1[[#This Row],[LastName]]&amp;"."&amp;Table1[[#This Row],[FirstName]],Fencers!C:I,2,FALSE)</f>
        <v>38052</v>
      </c>
      <c r="I807" s="5" t="str">
        <f>VLOOKUP(Table1[[#This Row],[LastName]]&amp;"."&amp;Table1[[#This Row],[FirstName]],Fencers!C:I,7,FALSE)</f>
        <v>Mens</v>
      </c>
      <c r="J807" s="13" t="str">
        <f>VLOOKUP(Table1[[#This Row],[LastName]]&amp;"."&amp;Table1[[#This Row],[FirstName]],Fencers!C:H,5,FALSE)</f>
        <v>AHFC</v>
      </c>
      <c r="K807" s="13" t="str">
        <f>VLOOKUP(Table1[[#This Row],[LastName]]&amp;"."&amp;Table1[[#This Row],[FirstName]],Fencers!C:I,6,FALSE)</f>
        <v>AUS</v>
      </c>
      <c r="L807" s="6">
        <f>VLOOKUP(Table1[[#This Row],[LastName]]&amp;"."&amp;Table1[[#This Row],[FirstName]],Fencers!C:H,3,FALSE)</f>
        <v>13</v>
      </c>
      <c r="M807" s="5">
        <v>1</v>
      </c>
      <c r="N807" s="5">
        <f>IF(Table1[[#This Row],[Rank]]="Cancelled",1,IF(Table1[[#This Row],[Rank]]&gt;32,0,IF(M807=0,VLOOKUP(C807,'Ranking Values'!A:C,2,FALSE),VLOOKUP(C807,'Ranking Values'!A:C,3,FALSE))))</f>
        <v>4</v>
      </c>
    </row>
    <row r="808" spans="1:14" x14ac:dyDescent="0.35">
      <c r="A808" s="11" t="s">
        <v>77</v>
      </c>
      <c r="B808" s="11" t="s">
        <v>213</v>
      </c>
      <c r="C808" s="5">
        <v>1</v>
      </c>
      <c r="D808" s="7">
        <v>43247</v>
      </c>
      <c r="E808" s="20" t="s">
        <v>475</v>
      </c>
      <c r="F808" s="11" t="s">
        <v>461</v>
      </c>
      <c r="G808" s="11" t="s">
        <v>314</v>
      </c>
      <c r="H808" s="13">
        <f>VLOOKUP(Table1[[#This Row],[LastName]]&amp;"."&amp;Table1[[#This Row],[FirstName]],Fencers!C:I,2,FALSE)</f>
        <v>37326</v>
      </c>
      <c r="I808" s="5" t="str">
        <f>VLOOKUP(Table1[[#This Row],[LastName]]&amp;"."&amp;Table1[[#This Row],[FirstName]],Fencers!C:I,7,FALSE)</f>
        <v>Womens</v>
      </c>
      <c r="J808" s="13" t="str">
        <f>VLOOKUP(Table1[[#This Row],[LastName]]&amp;"."&amp;Table1[[#This Row],[FirstName]],Fencers!C:H,5,FALSE)</f>
        <v>ASC</v>
      </c>
      <c r="K808" s="13" t="str">
        <f>VLOOKUP(Table1[[#This Row],[LastName]]&amp;"."&amp;Table1[[#This Row],[FirstName]],Fencers!C:I,6,FALSE)</f>
        <v>AUS</v>
      </c>
      <c r="L808" s="6">
        <f>VLOOKUP(Table1[[#This Row],[LastName]]&amp;"."&amp;Table1[[#This Row],[FirstName]],Fencers!C:H,3,FALSE)</f>
        <v>15</v>
      </c>
      <c r="M808" s="5">
        <v>1</v>
      </c>
      <c r="N808" s="5">
        <f>IF(Table1[[#This Row],[Rank]]="Cancelled",1,IF(Table1[[#This Row],[Rank]]&gt;32,0,IF(M808=0,VLOOKUP(C808,'Ranking Values'!A:C,2,FALSE),VLOOKUP(C808,'Ranking Values'!A:C,3,FALSE))))</f>
        <v>12</v>
      </c>
    </row>
    <row r="809" spans="1:14" x14ac:dyDescent="0.35">
      <c r="A809" s="11" t="s">
        <v>113</v>
      </c>
      <c r="B809" s="11" t="s">
        <v>114</v>
      </c>
      <c r="C809" s="5">
        <v>2</v>
      </c>
      <c r="D809" s="7">
        <v>43247</v>
      </c>
      <c r="E809" s="20" t="s">
        <v>475</v>
      </c>
      <c r="F809" s="11" t="s">
        <v>461</v>
      </c>
      <c r="G809" s="11" t="s">
        <v>314</v>
      </c>
      <c r="H809" s="13">
        <f>VLOOKUP(Table1[[#This Row],[LastName]]&amp;"."&amp;Table1[[#This Row],[FirstName]],Fencers!C:I,2,FALSE)</f>
        <v>28706</v>
      </c>
      <c r="I809" s="5" t="str">
        <f>VLOOKUP(Table1[[#This Row],[LastName]]&amp;"."&amp;Table1[[#This Row],[FirstName]],Fencers!C:I,7,FALSE)</f>
        <v>Womens</v>
      </c>
      <c r="J809" s="13" t="str">
        <f>VLOOKUP(Table1[[#This Row],[LastName]]&amp;"."&amp;Table1[[#This Row],[FirstName]],Fencers!C:H,5,FALSE)</f>
        <v>CSFC</v>
      </c>
      <c r="K809" s="13" t="str">
        <f>VLOOKUP(Table1[[#This Row],[LastName]]&amp;"."&amp;Table1[[#This Row],[FirstName]],Fencers!C:I,6,FALSE)</f>
        <v>AUS</v>
      </c>
      <c r="L809" s="6">
        <f>VLOOKUP(Table1[[#This Row],[LastName]]&amp;"."&amp;Table1[[#This Row],[FirstName]],Fencers!C:H,3,FALSE)</f>
        <v>39</v>
      </c>
      <c r="M809" s="5">
        <v>1</v>
      </c>
      <c r="N809" s="5">
        <f>IF(Table1[[#This Row],[Rank]]="Cancelled",1,IF(Table1[[#This Row],[Rank]]&gt;32,0,IF(M809=0,VLOOKUP(C809,'Ranking Values'!A:C,2,FALSE),VLOOKUP(C809,'Ranking Values'!A:C,3,FALSE))))</f>
        <v>11</v>
      </c>
    </row>
    <row r="810" spans="1:14" x14ac:dyDescent="0.35">
      <c r="A810" s="11" t="s">
        <v>209</v>
      </c>
      <c r="B810" s="11" t="s">
        <v>210</v>
      </c>
      <c r="C810" s="5">
        <v>3</v>
      </c>
      <c r="D810" s="7">
        <v>43247</v>
      </c>
      <c r="E810" s="20" t="s">
        <v>475</v>
      </c>
      <c r="F810" s="11" t="s">
        <v>461</v>
      </c>
      <c r="G810" s="11" t="s">
        <v>314</v>
      </c>
      <c r="H810" s="13">
        <f>VLOOKUP(Table1[[#This Row],[LastName]]&amp;"."&amp;Table1[[#This Row],[FirstName]],Fencers!C:I,2,FALSE)</f>
        <v>37201</v>
      </c>
      <c r="I810" s="5" t="str">
        <f>VLOOKUP(Table1[[#This Row],[LastName]]&amp;"."&amp;Table1[[#This Row],[FirstName]],Fencers!C:I,7,FALSE)</f>
        <v>Womens</v>
      </c>
      <c r="J810" s="13" t="str">
        <f>VLOOKUP(Table1[[#This Row],[LastName]]&amp;"."&amp;Table1[[#This Row],[FirstName]],Fencers!C:H,5,FALSE)</f>
        <v>ASC</v>
      </c>
      <c r="K810" s="13" t="str">
        <f>VLOOKUP(Table1[[#This Row],[LastName]]&amp;"."&amp;Table1[[#This Row],[FirstName]],Fencers!C:I,6,FALSE)</f>
        <v>AUS</v>
      </c>
      <c r="L810" s="6">
        <f>VLOOKUP(Table1[[#This Row],[LastName]]&amp;"."&amp;Table1[[#This Row],[FirstName]],Fencers!C:H,3,FALSE)</f>
        <v>16</v>
      </c>
      <c r="M810" s="5">
        <v>1</v>
      </c>
      <c r="N810" s="5">
        <f>IF(Table1[[#This Row],[Rank]]="Cancelled",1,IF(Table1[[#This Row],[Rank]]&gt;32,0,IF(M810=0,VLOOKUP(C810,'Ranking Values'!A:C,2,FALSE),VLOOKUP(C810,'Ranking Values'!A:C,3,FALSE))))</f>
        <v>10</v>
      </c>
    </row>
    <row r="811" spans="1:14" x14ac:dyDescent="0.35">
      <c r="A811" s="11" t="s">
        <v>100</v>
      </c>
      <c r="B811" s="11" t="s">
        <v>101</v>
      </c>
      <c r="C811" s="5">
        <v>1</v>
      </c>
      <c r="D811" s="7">
        <v>43247</v>
      </c>
      <c r="E811" s="20" t="s">
        <v>479</v>
      </c>
      <c r="F811" s="11" t="s">
        <v>318</v>
      </c>
      <c r="G811" s="11" t="s">
        <v>19</v>
      </c>
      <c r="H811" s="13">
        <f>VLOOKUP(Table1[[#This Row],[LastName]]&amp;"."&amp;Table1[[#This Row],[FirstName]],Fencers!C:I,2,FALSE)</f>
        <v>26818</v>
      </c>
      <c r="I811" s="5" t="str">
        <f>VLOOKUP(Table1[[#This Row],[LastName]]&amp;"."&amp;Table1[[#This Row],[FirstName]],Fencers!C:I,7,FALSE)</f>
        <v>Mens</v>
      </c>
      <c r="J811" s="13" t="str">
        <f>VLOOKUP(Table1[[#This Row],[LastName]]&amp;"."&amp;Table1[[#This Row],[FirstName]],Fencers!C:H,5,FALSE)</f>
        <v>CSFC</v>
      </c>
      <c r="K811" s="13" t="str">
        <f>VLOOKUP(Table1[[#This Row],[LastName]]&amp;"."&amp;Table1[[#This Row],[FirstName]],Fencers!C:I,6,FALSE)</f>
        <v>AUS</v>
      </c>
      <c r="L811" s="6">
        <f>VLOOKUP(Table1[[#This Row],[LastName]]&amp;"."&amp;Table1[[#This Row],[FirstName]],Fencers!C:H,3,FALSE)</f>
        <v>44</v>
      </c>
      <c r="M811" s="5">
        <v>1</v>
      </c>
      <c r="N811" s="5">
        <f>IF(Table1[[#This Row],[Rank]]="Cancelled",1,IF(Table1[[#This Row],[Rank]]&gt;32,0,IF(M811=0,VLOOKUP(C811,'Ranking Values'!A:C,2,FALSE),VLOOKUP(C811,'Ranking Values'!A:C,3,FALSE))))</f>
        <v>12</v>
      </c>
    </row>
    <row r="812" spans="1:14" x14ac:dyDescent="0.35">
      <c r="A812" s="11" t="s">
        <v>95</v>
      </c>
      <c r="B812" s="11" t="s">
        <v>96</v>
      </c>
      <c r="C812" s="5">
        <v>2</v>
      </c>
      <c r="D812" s="7">
        <v>43247</v>
      </c>
      <c r="E812" s="20" t="s">
        <v>479</v>
      </c>
      <c r="F812" s="11" t="s">
        <v>318</v>
      </c>
      <c r="G812" s="11" t="s">
        <v>19</v>
      </c>
      <c r="H812" s="13">
        <f>VLOOKUP(Table1[[#This Row],[LastName]]&amp;"."&amp;Table1[[#This Row],[FirstName]],Fencers!C:I,2,FALSE)</f>
        <v>26410</v>
      </c>
      <c r="I812" s="5" t="str">
        <f>VLOOKUP(Table1[[#This Row],[LastName]]&amp;"."&amp;Table1[[#This Row],[FirstName]],Fencers!C:I,7,FALSE)</f>
        <v>Mens</v>
      </c>
      <c r="J812" s="13" t="str">
        <f>VLOOKUP(Table1[[#This Row],[LastName]]&amp;"."&amp;Table1[[#This Row],[FirstName]],Fencers!C:H,5,FALSE)</f>
        <v>ASC</v>
      </c>
      <c r="K812" s="13" t="str">
        <f>VLOOKUP(Table1[[#This Row],[LastName]]&amp;"."&amp;Table1[[#This Row],[FirstName]],Fencers!C:I,6,FALSE)</f>
        <v>AUS</v>
      </c>
      <c r="L812" s="6">
        <f>VLOOKUP(Table1[[#This Row],[LastName]]&amp;"."&amp;Table1[[#This Row],[FirstName]],Fencers!C:H,3,FALSE)</f>
        <v>45</v>
      </c>
      <c r="M812" s="5">
        <v>1</v>
      </c>
      <c r="N812" s="5">
        <f>IF(Table1[[#This Row],[Rank]]="Cancelled",1,IF(Table1[[#This Row],[Rank]]&gt;32,0,IF(M812=0,VLOOKUP(C812,'Ranking Values'!A:C,2,FALSE),VLOOKUP(C812,'Ranking Values'!A:C,3,FALSE))))</f>
        <v>11</v>
      </c>
    </row>
    <row r="813" spans="1:14" x14ac:dyDescent="0.35">
      <c r="A813" s="11" t="s">
        <v>77</v>
      </c>
      <c r="B813" s="11" t="s">
        <v>78</v>
      </c>
      <c r="C813" s="5">
        <v>3</v>
      </c>
      <c r="D813" s="7">
        <v>43247</v>
      </c>
      <c r="E813" s="20" t="s">
        <v>479</v>
      </c>
      <c r="F813" s="11" t="s">
        <v>318</v>
      </c>
      <c r="G813" s="11" t="s">
        <v>19</v>
      </c>
      <c r="H813" s="13">
        <f>VLOOKUP(Table1[[#This Row],[LastName]]&amp;"."&amp;Table1[[#This Row],[FirstName]],Fencers!C:I,2,FALSE)</f>
        <v>25155</v>
      </c>
      <c r="I813" s="5" t="str">
        <f>VLOOKUP(Table1[[#This Row],[LastName]]&amp;"."&amp;Table1[[#This Row],[FirstName]],Fencers!C:I,7,FALSE)</f>
        <v>Mens</v>
      </c>
      <c r="J813" s="13" t="str">
        <f>VLOOKUP(Table1[[#This Row],[LastName]]&amp;"."&amp;Table1[[#This Row],[FirstName]],Fencers!C:H,5,FALSE)</f>
        <v>ASC</v>
      </c>
      <c r="K813" s="13" t="str">
        <f>VLOOKUP(Table1[[#This Row],[LastName]]&amp;"."&amp;Table1[[#This Row],[FirstName]],Fencers!C:I,6,FALSE)</f>
        <v>AUS</v>
      </c>
      <c r="L813" s="6">
        <f>VLOOKUP(Table1[[#This Row],[LastName]]&amp;"."&amp;Table1[[#This Row],[FirstName]],Fencers!C:H,3,FALSE)</f>
        <v>49</v>
      </c>
      <c r="M813" s="5">
        <v>1</v>
      </c>
      <c r="N813" s="5">
        <f>IF(Table1[[#This Row],[Rank]]="Cancelled",1,IF(Table1[[#This Row],[Rank]]&gt;32,0,IF(M813=0,VLOOKUP(C813,'Ranking Values'!A:C,2,FALSE),VLOOKUP(C813,'Ranking Values'!A:C,3,FALSE))))</f>
        <v>10</v>
      </c>
    </row>
    <row r="814" spans="1:14" x14ac:dyDescent="0.35">
      <c r="A814" s="11" t="s">
        <v>107</v>
      </c>
      <c r="B814" s="11" t="s">
        <v>108</v>
      </c>
      <c r="C814" s="5">
        <v>3</v>
      </c>
      <c r="D814" s="7">
        <v>43247</v>
      </c>
      <c r="E814" s="20" t="s">
        <v>479</v>
      </c>
      <c r="F814" s="11" t="s">
        <v>318</v>
      </c>
      <c r="G814" s="11" t="s">
        <v>19</v>
      </c>
      <c r="H814" s="13">
        <f>VLOOKUP(Table1[[#This Row],[LastName]]&amp;"."&amp;Table1[[#This Row],[FirstName]],Fencers!C:I,2,FALSE)</f>
        <v>28067</v>
      </c>
      <c r="I814" s="5" t="str">
        <f>VLOOKUP(Table1[[#This Row],[LastName]]&amp;"."&amp;Table1[[#This Row],[FirstName]],Fencers!C:I,7,FALSE)</f>
        <v>Mens</v>
      </c>
      <c r="J814" s="13" t="str">
        <f>VLOOKUP(Table1[[#This Row],[LastName]]&amp;"."&amp;Table1[[#This Row],[FirstName]],Fencers!C:H,5,FALSE)</f>
        <v>AHFC</v>
      </c>
      <c r="K814" s="13" t="str">
        <f>VLOOKUP(Table1[[#This Row],[LastName]]&amp;"."&amp;Table1[[#This Row],[FirstName]],Fencers!C:I,6,FALSE)</f>
        <v>AUS</v>
      </c>
      <c r="L814" s="6">
        <f>VLOOKUP(Table1[[#This Row],[LastName]]&amp;"."&amp;Table1[[#This Row],[FirstName]],Fencers!C:H,3,FALSE)</f>
        <v>41</v>
      </c>
      <c r="M814" s="5">
        <v>1</v>
      </c>
      <c r="N814" s="5">
        <f>IF(Table1[[#This Row],[Rank]]="Cancelled",1,IF(Table1[[#This Row],[Rank]]&gt;32,0,IF(M814=0,VLOOKUP(C814,'Ranking Values'!A:C,2,FALSE),VLOOKUP(C814,'Ranking Values'!A:C,3,FALSE))))</f>
        <v>10</v>
      </c>
    </row>
    <row r="815" spans="1:14" x14ac:dyDescent="0.35">
      <c r="A815" s="11" t="s">
        <v>41</v>
      </c>
      <c r="B815" s="11" t="s">
        <v>42</v>
      </c>
      <c r="C815" s="5">
        <v>5</v>
      </c>
      <c r="D815" s="7">
        <v>43247</v>
      </c>
      <c r="E815" s="20" t="s">
        <v>479</v>
      </c>
      <c r="F815" s="11" t="s">
        <v>318</v>
      </c>
      <c r="G815" s="11" t="s">
        <v>19</v>
      </c>
      <c r="H815" s="13">
        <f>VLOOKUP(Table1[[#This Row],[LastName]]&amp;"."&amp;Table1[[#This Row],[FirstName]],Fencers!C:I,2,FALSE)</f>
        <v>16615</v>
      </c>
      <c r="I815" s="5" t="str">
        <f>VLOOKUP(Table1[[#This Row],[LastName]]&amp;"."&amp;Table1[[#This Row],[FirstName]],Fencers!C:I,7,FALSE)</f>
        <v>Mens</v>
      </c>
      <c r="J815" s="13" t="str">
        <f>VLOOKUP(Table1[[#This Row],[LastName]]&amp;"."&amp;Table1[[#This Row],[FirstName]],Fencers!C:H,5,FALSE)</f>
        <v>TPFC</v>
      </c>
      <c r="K815" s="13" t="str">
        <f>VLOOKUP(Table1[[#This Row],[LastName]]&amp;"."&amp;Table1[[#This Row],[FirstName]],Fencers!C:I,6,FALSE)</f>
        <v>AUS</v>
      </c>
      <c r="L815" s="6">
        <f>VLOOKUP(Table1[[#This Row],[LastName]]&amp;"."&amp;Table1[[#This Row],[FirstName]],Fencers!C:H,3,FALSE)</f>
        <v>72</v>
      </c>
      <c r="M815" s="5">
        <v>1</v>
      </c>
      <c r="N815" s="5">
        <f>IF(Table1[[#This Row],[Rank]]="Cancelled",1,IF(Table1[[#This Row],[Rank]]&gt;32,0,IF(M815=0,VLOOKUP(C815,'Ranking Values'!A:C,2,FALSE),VLOOKUP(C815,'Ranking Values'!A:C,3,FALSE))))</f>
        <v>8</v>
      </c>
    </row>
    <row r="816" spans="1:14" x14ac:dyDescent="0.35">
      <c r="A816" s="11" t="s">
        <v>100</v>
      </c>
      <c r="B816" s="11" t="s">
        <v>102</v>
      </c>
      <c r="C816" s="5">
        <v>1</v>
      </c>
      <c r="D816" s="7">
        <v>43247</v>
      </c>
      <c r="E816" s="20" t="s">
        <v>479</v>
      </c>
      <c r="F816" s="11" t="s">
        <v>318</v>
      </c>
      <c r="G816" s="11" t="s">
        <v>19</v>
      </c>
      <c r="H816" s="13">
        <f>VLOOKUP(Table1[[#This Row],[LastName]]&amp;"."&amp;Table1[[#This Row],[FirstName]],Fencers!C:I,2,FALSE)</f>
        <v>27640</v>
      </c>
      <c r="I816" s="5" t="str">
        <f>VLOOKUP(Table1[[#This Row],[LastName]]&amp;"."&amp;Table1[[#This Row],[FirstName]],Fencers!C:I,7,FALSE)</f>
        <v>Womens</v>
      </c>
      <c r="J816" s="13" t="str">
        <f>VLOOKUP(Table1[[#This Row],[LastName]]&amp;"."&amp;Table1[[#This Row],[FirstName]],Fencers!C:H,5,FALSE)</f>
        <v>CSFC</v>
      </c>
      <c r="K816" s="13" t="str">
        <f>VLOOKUP(Table1[[#This Row],[LastName]]&amp;"."&amp;Table1[[#This Row],[FirstName]],Fencers!C:I,6,FALSE)</f>
        <v>AUS</v>
      </c>
      <c r="L816" s="6">
        <f>VLOOKUP(Table1[[#This Row],[LastName]]&amp;"."&amp;Table1[[#This Row],[FirstName]],Fencers!C:H,3,FALSE)</f>
        <v>42</v>
      </c>
      <c r="M816" s="5">
        <v>1</v>
      </c>
      <c r="N816" s="5">
        <f>IF(Table1[[#This Row],[Rank]]="Cancelled",1,IF(Table1[[#This Row],[Rank]]&gt;32,0,IF(M816=0,VLOOKUP(C816,'Ranking Values'!A:C,2,FALSE),VLOOKUP(C816,'Ranking Values'!A:C,3,FALSE))))</f>
        <v>12</v>
      </c>
    </row>
    <row r="817" spans="1:14" x14ac:dyDescent="0.35">
      <c r="A817" s="11" t="s">
        <v>403</v>
      </c>
      <c r="B817" s="11" t="s">
        <v>404</v>
      </c>
      <c r="C817" s="5">
        <v>2</v>
      </c>
      <c r="D817" s="7">
        <v>43247</v>
      </c>
      <c r="E817" s="20" t="s">
        <v>479</v>
      </c>
      <c r="F817" s="11" t="s">
        <v>318</v>
      </c>
      <c r="G817" s="11" t="s">
        <v>19</v>
      </c>
      <c r="H817" s="13">
        <f>VLOOKUP(Table1[[#This Row],[LastName]]&amp;"."&amp;Table1[[#This Row],[FirstName]],Fencers!C:I,2,FALSE)</f>
        <v>26742</v>
      </c>
      <c r="I817" s="5" t="str">
        <f>VLOOKUP(Table1[[#This Row],[LastName]]&amp;"."&amp;Table1[[#This Row],[FirstName]],Fencers!C:I,7,FALSE)</f>
        <v>Womens</v>
      </c>
      <c r="J817" s="13" t="str">
        <f>VLOOKUP(Table1[[#This Row],[LastName]]&amp;"."&amp;Table1[[#This Row],[FirstName]],Fencers!C:H,5,FALSE)</f>
        <v>ASC</v>
      </c>
      <c r="K817" s="13" t="str">
        <f>VLOOKUP(Table1[[#This Row],[LastName]]&amp;"."&amp;Table1[[#This Row],[FirstName]],Fencers!C:I,6,FALSE)</f>
        <v>AUS</v>
      </c>
      <c r="L817" s="6">
        <f>VLOOKUP(Table1[[#This Row],[LastName]]&amp;"."&amp;Table1[[#This Row],[FirstName]],Fencers!C:H,3,FALSE)</f>
        <v>44</v>
      </c>
      <c r="M817" s="5">
        <v>1</v>
      </c>
      <c r="N817" s="5">
        <f>IF(Table1[[#This Row],[Rank]]="Cancelled",1,IF(Table1[[#This Row],[Rank]]&gt;32,0,IF(M817=0,VLOOKUP(C817,'Ranking Values'!A:C,2,FALSE),VLOOKUP(C817,'Ranking Values'!A:C,3,FALSE))))</f>
        <v>11</v>
      </c>
    </row>
    <row r="818" spans="1:14" x14ac:dyDescent="0.35">
      <c r="A818" s="11" t="s">
        <v>48</v>
      </c>
      <c r="B818" s="11" t="s">
        <v>94</v>
      </c>
      <c r="C818" s="5">
        <v>3</v>
      </c>
      <c r="D818" s="7">
        <v>43247</v>
      </c>
      <c r="E818" s="20" t="s">
        <v>479</v>
      </c>
      <c r="F818" s="11" t="s">
        <v>318</v>
      </c>
      <c r="G818" s="11" t="s">
        <v>19</v>
      </c>
      <c r="H818" s="13">
        <f>VLOOKUP(Table1[[#This Row],[LastName]]&amp;"."&amp;Table1[[#This Row],[FirstName]],Fencers!C:I,2,FALSE)</f>
        <v>26350</v>
      </c>
      <c r="I818" s="5" t="str">
        <f>VLOOKUP(Table1[[#This Row],[LastName]]&amp;"."&amp;Table1[[#This Row],[FirstName]],Fencers!C:I,7,FALSE)</f>
        <v>Womens</v>
      </c>
      <c r="J818" s="13" t="str">
        <f>VLOOKUP(Table1[[#This Row],[LastName]]&amp;"."&amp;Table1[[#This Row],[FirstName]],Fencers!C:H,5,FALSE)</f>
        <v>AHFC</v>
      </c>
      <c r="K818" s="13" t="str">
        <f>VLOOKUP(Table1[[#This Row],[LastName]]&amp;"."&amp;Table1[[#This Row],[FirstName]],Fencers!C:I,6,FALSE)</f>
        <v>AUS</v>
      </c>
      <c r="L818" s="6">
        <f>VLOOKUP(Table1[[#This Row],[LastName]]&amp;"."&amp;Table1[[#This Row],[FirstName]],Fencers!C:H,3,FALSE)</f>
        <v>45</v>
      </c>
      <c r="M818" s="5">
        <v>1</v>
      </c>
      <c r="N818" s="5">
        <f>IF(Table1[[#This Row],[Rank]]="Cancelled",1,IF(Table1[[#This Row],[Rank]]&gt;32,0,IF(M818=0,VLOOKUP(C818,'Ranking Values'!A:C,2,FALSE),VLOOKUP(C818,'Ranking Values'!A:C,3,FALSE))))</f>
        <v>10</v>
      </c>
    </row>
    <row r="819" spans="1:14" x14ac:dyDescent="0.35">
      <c r="D819" s="7"/>
      <c r="E819" s="20"/>
      <c r="H819" s="13">
        <f>VLOOKUP(Table1[[#This Row],[LastName]]&amp;"."&amp;Table1[[#This Row],[FirstName]],Fencers!C:I,2,FALSE)</f>
        <v>0</v>
      </c>
      <c r="I819" s="5">
        <f>VLOOKUP(Table1[[#This Row],[LastName]]&amp;"."&amp;Table1[[#This Row],[FirstName]],Fencers!C:I,7,FALSE)</f>
        <v>0</v>
      </c>
      <c r="J819" s="13">
        <f>VLOOKUP(Table1[[#This Row],[LastName]]&amp;"."&amp;Table1[[#This Row],[FirstName]],Fencers!C:H,5,FALSE)</f>
        <v>0</v>
      </c>
      <c r="K819" s="13">
        <f>VLOOKUP(Table1[[#This Row],[LastName]]&amp;"."&amp;Table1[[#This Row],[FirstName]],Fencers!C:I,6,FALSE)</f>
        <v>0</v>
      </c>
      <c r="L819" s="6">
        <f>VLOOKUP(Table1[[#This Row],[LastName]]&amp;"."&amp;Table1[[#This Row],[FirstName]],Fencers!C:H,3,FALSE)</f>
        <v>118</v>
      </c>
      <c r="M819" s="5">
        <v>0</v>
      </c>
      <c r="N819" s="5" t="e">
        <f>IF(Table1[[#This Row],[Rank]]="Cancelled",1,IF(Table1[[#This Row],[Rank]]&gt;32,0,IF(M819=0,VLOOKUP(C819,'Ranking Values'!A:C,2,FALSE),VLOOKUP(C819,'Ranking Values'!A:C,3,FALSE))))</f>
        <v>#N/A</v>
      </c>
    </row>
    <row r="820" spans="1:14" x14ac:dyDescent="0.35">
      <c r="D820" s="7"/>
      <c r="E820" s="20"/>
      <c r="H820" s="13">
        <f>VLOOKUP(Table1[[#This Row],[LastName]]&amp;"."&amp;Table1[[#This Row],[FirstName]],Fencers!C:I,2,FALSE)</f>
        <v>0</v>
      </c>
      <c r="I820" s="5">
        <f>VLOOKUP(Table1[[#This Row],[LastName]]&amp;"."&amp;Table1[[#This Row],[FirstName]],Fencers!C:I,7,FALSE)</f>
        <v>0</v>
      </c>
      <c r="J820" s="13">
        <f>VLOOKUP(Table1[[#This Row],[LastName]]&amp;"."&amp;Table1[[#This Row],[FirstName]],Fencers!C:H,5,FALSE)</f>
        <v>0</v>
      </c>
      <c r="K820" s="13">
        <f>VLOOKUP(Table1[[#This Row],[LastName]]&amp;"."&amp;Table1[[#This Row],[FirstName]],Fencers!C:I,6,FALSE)</f>
        <v>0</v>
      </c>
      <c r="L820" s="6">
        <f>VLOOKUP(Table1[[#This Row],[LastName]]&amp;"."&amp;Table1[[#This Row],[FirstName]],Fencers!C:H,3,FALSE)</f>
        <v>118</v>
      </c>
      <c r="M820" s="5">
        <v>0</v>
      </c>
      <c r="N820" s="5" t="e">
        <f>IF(Table1[[#This Row],[Rank]]="Cancelled",1,IF(Table1[[#This Row],[Rank]]&gt;32,0,IF(M820=0,VLOOKUP(C820,'Ranking Values'!A:C,2,FALSE),VLOOKUP(C820,'Ranking Values'!A:C,3,FALSE))))</f>
        <v>#N/A</v>
      </c>
    </row>
    <row r="821" spans="1:14" x14ac:dyDescent="0.35">
      <c r="D821" s="7"/>
      <c r="E821" s="20"/>
      <c r="H821" s="13">
        <f>VLOOKUP(Table1[[#This Row],[LastName]]&amp;"."&amp;Table1[[#This Row],[FirstName]],Fencers!C:I,2,FALSE)</f>
        <v>0</v>
      </c>
      <c r="I821" s="5">
        <f>VLOOKUP(Table1[[#This Row],[LastName]]&amp;"."&amp;Table1[[#This Row],[FirstName]],Fencers!C:I,7,FALSE)</f>
        <v>0</v>
      </c>
      <c r="J821" s="13">
        <f>VLOOKUP(Table1[[#This Row],[LastName]]&amp;"."&amp;Table1[[#This Row],[FirstName]],Fencers!C:H,5,FALSE)</f>
        <v>0</v>
      </c>
      <c r="K821" s="13">
        <f>VLOOKUP(Table1[[#This Row],[LastName]]&amp;"."&amp;Table1[[#This Row],[FirstName]],Fencers!C:I,6,FALSE)</f>
        <v>0</v>
      </c>
      <c r="L821" s="6">
        <f>VLOOKUP(Table1[[#This Row],[LastName]]&amp;"."&amp;Table1[[#This Row],[FirstName]],Fencers!C:H,3,FALSE)</f>
        <v>118</v>
      </c>
      <c r="M821" s="5">
        <v>0</v>
      </c>
      <c r="N821" s="5" t="e">
        <f>IF(Table1[[#This Row],[Rank]]="Cancelled",1,IF(Table1[[#This Row],[Rank]]&gt;32,0,IF(M821=0,VLOOKUP(C821,'Ranking Values'!A:C,2,FALSE),VLOOKUP(C821,'Ranking Values'!A:C,3,FALSE))))</f>
        <v>#N/A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N255"/>
  <sheetViews>
    <sheetView topLeftCell="A215" workbookViewId="0">
      <selection activeCell="I244" sqref="I244"/>
    </sheetView>
  </sheetViews>
  <sheetFormatPr defaultRowHeight="14.5" x14ac:dyDescent="0.35"/>
  <cols>
    <col min="1" max="1" width="14.81640625" bestFit="1" customWidth="1"/>
    <col min="2" max="2" width="14.453125" bestFit="1" customWidth="1"/>
    <col min="3" max="3" width="23" bestFit="1" customWidth="1"/>
    <col min="4" max="4" width="10.7265625" bestFit="1" customWidth="1"/>
    <col min="5" max="5" width="14.1796875" style="3" bestFit="1" customWidth="1"/>
    <col min="6" max="6" width="28.26953125" bestFit="1" customWidth="1"/>
    <col min="7" max="7" width="6.81640625" bestFit="1" customWidth="1"/>
    <col min="8" max="8" width="9.26953125" bestFit="1" customWidth="1"/>
    <col min="11" max="12" width="9.453125" bestFit="1" customWidth="1"/>
  </cols>
  <sheetData>
    <row r="1" spans="1:13" x14ac:dyDescent="0.35">
      <c r="A1" t="s">
        <v>11</v>
      </c>
      <c r="B1" t="s">
        <v>12</v>
      </c>
      <c r="C1" t="s">
        <v>306</v>
      </c>
      <c r="D1" t="s">
        <v>9</v>
      </c>
      <c r="E1" s="3" t="s">
        <v>387</v>
      </c>
      <c r="F1" t="s">
        <v>442</v>
      </c>
      <c r="G1" t="s">
        <v>37</v>
      </c>
      <c r="H1" t="s">
        <v>374</v>
      </c>
      <c r="I1" t="s">
        <v>10</v>
      </c>
      <c r="K1" t="s">
        <v>386</v>
      </c>
      <c r="L1" s="1">
        <v>43101</v>
      </c>
    </row>
    <row r="2" spans="1:13" x14ac:dyDescent="0.35">
      <c r="A2" t="s">
        <v>322</v>
      </c>
      <c r="B2" t="s">
        <v>323</v>
      </c>
      <c r="C2" s="2" t="str">
        <f>Table13[[#This Row],[LastName]]&amp;"."&amp;Table13[[#This Row],[FirstName]]</f>
        <v>Abdelmonen.Ola</v>
      </c>
      <c r="D2" s="1">
        <v>29449</v>
      </c>
      <c r="E2" s="3">
        <f>ROUNDDOWN((L2-Table13[[#This Row],[DOB]])/365,0)</f>
        <v>37</v>
      </c>
      <c r="G2" t="s">
        <v>299</v>
      </c>
      <c r="H2" t="s">
        <v>379</v>
      </c>
      <c r="I2" t="s">
        <v>467</v>
      </c>
      <c r="L2" s="1">
        <f>$L$1</f>
        <v>43101</v>
      </c>
      <c r="M2" s="3">
        <f>ROUNDDOWN((L2-Table13[[#This Row],[DOB]])/365,0)</f>
        <v>37</v>
      </c>
    </row>
    <row r="3" spans="1:13" x14ac:dyDescent="0.35">
      <c r="A3" t="s">
        <v>319</v>
      </c>
      <c r="B3" t="s">
        <v>320</v>
      </c>
      <c r="C3" s="2" t="str">
        <f>Table13[[#This Row],[LastName]]&amp;"."&amp;Table13[[#This Row],[FirstName]]</f>
        <v>Adams.Tobias</v>
      </c>
      <c r="D3" s="1">
        <v>36163</v>
      </c>
      <c r="E3" s="3">
        <f>ROUNDDOWN((L3-Table13[[#This Row],[DOB]])/365,0)</f>
        <v>19</v>
      </c>
      <c r="G3" t="s">
        <v>299</v>
      </c>
      <c r="H3" t="s">
        <v>379</v>
      </c>
      <c r="I3" t="s">
        <v>468</v>
      </c>
      <c r="L3" s="1">
        <f t="shared" ref="L3:L66" si="0">$L$1</f>
        <v>43101</v>
      </c>
      <c r="M3" s="3">
        <f>ROUNDDOWN((L3-Table13[[#This Row],[DOB]])/365,0)</f>
        <v>19</v>
      </c>
    </row>
    <row r="4" spans="1:13" x14ac:dyDescent="0.35">
      <c r="A4" t="s">
        <v>178</v>
      </c>
      <c r="B4" t="s">
        <v>144</v>
      </c>
      <c r="C4" t="str">
        <f>Table13[[#This Row],[LastName]]&amp;"."&amp;Table13[[#This Row],[FirstName]]</f>
        <v>Alderson.Benjamin</v>
      </c>
      <c r="D4" s="1">
        <v>36344</v>
      </c>
      <c r="E4" s="3">
        <f>ROUNDDOWN((L4-Table13[[#This Row],[DOB]])/365,0)</f>
        <v>18</v>
      </c>
      <c r="F4" t="s">
        <v>164</v>
      </c>
      <c r="G4" t="s">
        <v>299</v>
      </c>
      <c r="H4" t="s">
        <v>379</v>
      </c>
      <c r="I4" t="s">
        <v>468</v>
      </c>
      <c r="L4" s="1">
        <f t="shared" si="0"/>
        <v>43101</v>
      </c>
      <c r="M4" s="3">
        <f>ROUNDDOWN((L4-Table13[[#This Row],[DOB]])/365,0)</f>
        <v>18</v>
      </c>
    </row>
    <row r="5" spans="1:13" x14ac:dyDescent="0.35">
      <c r="A5" t="s">
        <v>315</v>
      </c>
      <c r="B5" t="s">
        <v>317</v>
      </c>
      <c r="C5" s="2" t="str">
        <f>Table13[[#This Row],[LastName]]&amp;"."&amp;Table13[[#This Row],[FirstName]]</f>
        <v>Andriona.Ivan</v>
      </c>
      <c r="D5" s="1">
        <v>36176</v>
      </c>
      <c r="E5" s="3">
        <f>ROUNDDOWN((L5-Table13[[#This Row],[DOB]])/365,0)</f>
        <v>18</v>
      </c>
      <c r="F5" t="s">
        <v>164</v>
      </c>
      <c r="G5" t="s">
        <v>299</v>
      </c>
      <c r="H5" t="s">
        <v>379</v>
      </c>
      <c r="I5" t="s">
        <v>468</v>
      </c>
      <c r="L5" s="1">
        <f t="shared" si="0"/>
        <v>43101</v>
      </c>
      <c r="M5" s="3">
        <f>ROUNDDOWN((L5-Table13[[#This Row],[DOB]])/365,0)</f>
        <v>18</v>
      </c>
    </row>
    <row r="6" spans="1:13" x14ac:dyDescent="0.35">
      <c r="A6" t="s">
        <v>315</v>
      </c>
      <c r="B6" t="s">
        <v>316</v>
      </c>
      <c r="C6" s="2" t="str">
        <f>Table13[[#This Row],[LastName]]&amp;"."&amp;Table13[[#This Row],[FirstName]]</f>
        <v>Andriona.Raymond</v>
      </c>
      <c r="D6" s="1">
        <v>36176</v>
      </c>
      <c r="E6" s="3">
        <f>ROUNDDOWN((L6-Table13[[#This Row],[DOB]])/365,0)</f>
        <v>18</v>
      </c>
      <c r="F6" t="s">
        <v>164</v>
      </c>
      <c r="G6" t="s">
        <v>303</v>
      </c>
      <c r="H6" t="s">
        <v>379</v>
      </c>
      <c r="I6" t="s">
        <v>468</v>
      </c>
      <c r="L6" s="1">
        <f t="shared" si="0"/>
        <v>43101</v>
      </c>
      <c r="M6" s="3">
        <f>ROUNDDOWN((L6-Table13[[#This Row],[DOB]])/365,0)</f>
        <v>18</v>
      </c>
    </row>
    <row r="7" spans="1:13" x14ac:dyDescent="0.35">
      <c r="A7" t="s">
        <v>180</v>
      </c>
      <c r="B7" t="s">
        <v>181</v>
      </c>
      <c r="C7" t="str">
        <f>Table13[[#This Row],[LastName]]&amp;"."&amp;Table13[[#This Row],[FirstName]]</f>
        <v>Andriono.Ivan Fausto</v>
      </c>
      <c r="D7" s="1">
        <v>36480</v>
      </c>
      <c r="E7" s="3">
        <f>ROUNDDOWN((L7-Table13[[#This Row],[DOB]])/365,0)</f>
        <v>18</v>
      </c>
      <c r="F7" t="s">
        <v>164</v>
      </c>
      <c r="G7" t="s">
        <v>299</v>
      </c>
      <c r="H7" t="s">
        <v>378</v>
      </c>
      <c r="I7" t="s">
        <v>468</v>
      </c>
      <c r="L7" s="1">
        <f t="shared" si="0"/>
        <v>43101</v>
      </c>
      <c r="M7" s="3">
        <f>ROUNDDOWN((L7-Table13[[#This Row],[DOB]])/365,0)</f>
        <v>18</v>
      </c>
    </row>
    <row r="8" spans="1:13" x14ac:dyDescent="0.35">
      <c r="A8" t="s">
        <v>180</v>
      </c>
      <c r="B8" t="s">
        <v>206</v>
      </c>
      <c r="C8" t="str">
        <f>Table13[[#This Row],[LastName]]&amp;"."&amp;Table13[[#This Row],[FirstName]]</f>
        <v>Andriono.Raymond Rafael</v>
      </c>
      <c r="D8" s="1">
        <v>37118</v>
      </c>
      <c r="E8" s="3">
        <f>ROUNDDOWN((L8-Table13[[#This Row],[DOB]])/365,0)</f>
        <v>16</v>
      </c>
      <c r="F8" t="s">
        <v>164</v>
      </c>
      <c r="G8" t="s">
        <v>297</v>
      </c>
      <c r="H8" t="s">
        <v>379</v>
      </c>
      <c r="I8" t="s">
        <v>468</v>
      </c>
      <c r="L8" s="1">
        <f t="shared" si="0"/>
        <v>43101</v>
      </c>
      <c r="M8" s="3">
        <f>ROUNDDOWN((L8-Table13[[#This Row],[DOB]])/365,0)</f>
        <v>16</v>
      </c>
    </row>
    <row r="9" spans="1:13" x14ac:dyDescent="0.35">
      <c r="A9" t="s">
        <v>276</v>
      </c>
      <c r="B9" t="s">
        <v>277</v>
      </c>
      <c r="C9" t="str">
        <f>Table13[[#This Row],[LastName]]&amp;"."&amp;Table13[[#This Row],[FirstName]]</f>
        <v>Badari.Kaylee</v>
      </c>
      <c r="D9" s="1">
        <v>38788</v>
      </c>
      <c r="E9" s="3">
        <f>ROUNDDOWN((L9-Table13[[#This Row],[DOB]])/365,0)</f>
        <v>11</v>
      </c>
      <c r="F9" t="s">
        <v>169</v>
      </c>
      <c r="G9" t="s">
        <v>298</v>
      </c>
      <c r="H9" t="s">
        <v>379</v>
      </c>
      <c r="I9" t="s">
        <v>467</v>
      </c>
      <c r="L9" s="1">
        <f t="shared" si="0"/>
        <v>43101</v>
      </c>
      <c r="M9" s="3">
        <f>ROUNDDOWN((L9-Table13[[#This Row],[DOB]])/365,0)</f>
        <v>11</v>
      </c>
    </row>
    <row r="10" spans="1:13" x14ac:dyDescent="0.35">
      <c r="A10" t="s">
        <v>97</v>
      </c>
      <c r="B10" t="s">
        <v>98</v>
      </c>
      <c r="C10" t="str">
        <f>Table13[[#This Row],[LastName]]&amp;"."&amp;Table13[[#This Row],[FirstName]]</f>
        <v>BARCHIESI.MATTEO</v>
      </c>
      <c r="D10" s="1">
        <v>26553</v>
      </c>
      <c r="E10" s="3">
        <f>ROUNDDOWN((L10-Table13[[#This Row],[DOB]])/365,0)</f>
        <v>45</v>
      </c>
      <c r="F10" t="s">
        <v>40</v>
      </c>
      <c r="G10" t="s">
        <v>299</v>
      </c>
      <c r="H10" t="s">
        <v>379</v>
      </c>
      <c r="I10" t="s">
        <v>468</v>
      </c>
      <c r="L10" s="1">
        <f t="shared" si="0"/>
        <v>43101</v>
      </c>
      <c r="M10" s="3">
        <f>ROUNDDOWN((L10-Table13[[#This Row],[DOB]])/365,0)</f>
        <v>45</v>
      </c>
    </row>
    <row r="11" spans="1:13" x14ac:dyDescent="0.35">
      <c r="A11" t="s">
        <v>154</v>
      </c>
      <c r="B11" t="s">
        <v>155</v>
      </c>
      <c r="C11" t="str">
        <f>Table13[[#This Row],[LastName]]&amp;"."&amp;Table13[[#This Row],[FirstName]]</f>
        <v>Barratt.Georgina</v>
      </c>
      <c r="D11" s="1">
        <v>34826</v>
      </c>
      <c r="E11" s="3">
        <f>ROUNDDOWN((L11-Table13[[#This Row],[DOB]])/365,0)</f>
        <v>22</v>
      </c>
      <c r="F11" t="s">
        <v>40</v>
      </c>
      <c r="G11" t="s">
        <v>299</v>
      </c>
      <c r="H11" t="s">
        <v>379</v>
      </c>
      <c r="I11" t="s">
        <v>467</v>
      </c>
      <c r="L11" s="1">
        <f t="shared" si="0"/>
        <v>43101</v>
      </c>
      <c r="M11" s="3">
        <f>ROUNDDOWN((L11-Table13[[#This Row],[DOB]])/365,0)</f>
        <v>22</v>
      </c>
    </row>
    <row r="12" spans="1:13" x14ac:dyDescent="0.35">
      <c r="A12" t="s">
        <v>59</v>
      </c>
      <c r="B12" t="s">
        <v>39</v>
      </c>
      <c r="C12" t="str">
        <f>Table13[[#This Row],[LastName]]&amp;"."&amp;Table13[[#This Row],[FirstName]]</f>
        <v>Barry.Peter</v>
      </c>
      <c r="D12" s="1">
        <v>22033</v>
      </c>
      <c r="E12" s="3">
        <f>ROUNDDOWN((L12-Table13[[#This Row],[DOB]])/365,0)</f>
        <v>57</v>
      </c>
      <c r="F12" t="s">
        <v>40</v>
      </c>
      <c r="G12" t="s">
        <v>301</v>
      </c>
      <c r="H12" t="s">
        <v>379</v>
      </c>
      <c r="I12" t="s">
        <v>468</v>
      </c>
      <c r="L12" s="1">
        <f t="shared" si="0"/>
        <v>43101</v>
      </c>
      <c r="M12" s="3">
        <f>ROUNDDOWN((L12-Table13[[#This Row],[DOB]])/365,0)</f>
        <v>57</v>
      </c>
    </row>
    <row r="13" spans="1:13" x14ac:dyDescent="0.35">
      <c r="A13" t="s">
        <v>186</v>
      </c>
      <c r="B13" t="s">
        <v>187</v>
      </c>
      <c r="C13" t="str">
        <f>Table13[[#This Row],[LastName]]&amp;"."&amp;Table13[[#This Row],[FirstName]]</f>
        <v>Barry-Murphy.Joanna</v>
      </c>
      <c r="D13" s="1">
        <v>36625</v>
      </c>
      <c r="E13" s="3">
        <f>ROUNDDOWN((L13-Table13[[#This Row],[DOB]])/365,0)</f>
        <v>17</v>
      </c>
      <c r="F13" t="s">
        <v>164</v>
      </c>
      <c r="G13" t="s">
        <v>299</v>
      </c>
      <c r="H13" t="s">
        <v>379</v>
      </c>
      <c r="I13" t="s">
        <v>467</v>
      </c>
      <c r="L13" s="1">
        <f t="shared" si="0"/>
        <v>43101</v>
      </c>
      <c r="M13" s="3">
        <f>ROUNDDOWN((L13-Table13[[#This Row],[DOB]])/365,0)</f>
        <v>17</v>
      </c>
    </row>
    <row r="14" spans="1:13" x14ac:dyDescent="0.35">
      <c r="A14" t="s">
        <v>186</v>
      </c>
      <c r="B14" t="s">
        <v>187</v>
      </c>
      <c r="C14" t="str">
        <f>Table13[[#This Row],[LastName]]&amp;"."&amp;Table13[[#This Row],[FirstName]]</f>
        <v>Barry-Murphy.Joanna</v>
      </c>
      <c r="D14" s="1">
        <v>36625</v>
      </c>
      <c r="E14" s="3">
        <f>ROUNDDOWN((L14-Table13[[#This Row],[DOB]])/365,0)</f>
        <v>17</v>
      </c>
      <c r="F14" t="s">
        <v>169</v>
      </c>
      <c r="G14" t="s">
        <v>299</v>
      </c>
      <c r="H14" t="s">
        <v>379</v>
      </c>
      <c r="I14" t="s">
        <v>467</v>
      </c>
      <c r="L14" s="1">
        <f t="shared" si="0"/>
        <v>43101</v>
      </c>
      <c r="M14" s="3">
        <f>ROUNDDOWN((L14-Table13[[#This Row],[DOB]])/365,0)</f>
        <v>17</v>
      </c>
    </row>
    <row r="15" spans="1:13" x14ac:dyDescent="0.35">
      <c r="A15" t="s">
        <v>279</v>
      </c>
      <c r="B15" t="s">
        <v>280</v>
      </c>
      <c r="C15" t="str">
        <f>Table13[[#This Row],[LastName]]&amp;"."&amp;Table13[[#This Row],[FirstName]]</f>
        <v>Barter.Amelia</v>
      </c>
      <c r="D15" s="1">
        <v>38828</v>
      </c>
      <c r="E15" s="3">
        <f>ROUNDDOWN((L15-Table13[[#This Row],[DOB]])/365,0)</f>
        <v>11</v>
      </c>
      <c r="F15" t="s">
        <v>164</v>
      </c>
      <c r="G15" t="s">
        <v>297</v>
      </c>
      <c r="H15" t="s">
        <v>379</v>
      </c>
      <c r="I15" t="s">
        <v>467</v>
      </c>
      <c r="L15" s="1">
        <f t="shared" si="0"/>
        <v>43101</v>
      </c>
      <c r="M15" s="3">
        <f>ROUNDDOWN((L15-Table13[[#This Row],[DOB]])/365,0)</f>
        <v>11</v>
      </c>
    </row>
    <row r="16" spans="1:13" x14ac:dyDescent="0.35">
      <c r="A16" t="s">
        <v>309</v>
      </c>
      <c r="B16" t="s">
        <v>310</v>
      </c>
      <c r="C16" s="2" t="str">
        <f>Table13[[#This Row],[LastName]]&amp;"."&amp;Table13[[#This Row],[FirstName]]</f>
        <v>Bastin-Flemming.Piers</v>
      </c>
      <c r="D16" s="1">
        <v>38261</v>
      </c>
      <c r="E16" s="3">
        <f>ROUNDDOWN((L16-Table13[[#This Row],[DOB]])/365,0)</f>
        <v>13</v>
      </c>
      <c r="G16" t="s">
        <v>299</v>
      </c>
      <c r="H16" t="s">
        <v>379</v>
      </c>
      <c r="I16" t="s">
        <v>468</v>
      </c>
      <c r="L16" s="1">
        <f t="shared" si="0"/>
        <v>43101</v>
      </c>
      <c r="M16" s="3">
        <f>ROUNDDOWN((L16-Table13[[#This Row],[DOB]])/365,0)</f>
        <v>13</v>
      </c>
    </row>
    <row r="17" spans="1:13" x14ac:dyDescent="0.35">
      <c r="A17" t="s">
        <v>274</v>
      </c>
      <c r="B17" t="s">
        <v>275</v>
      </c>
      <c r="C17" t="str">
        <f>Table13[[#This Row],[LastName]]&amp;"."&amp;Table13[[#This Row],[FirstName]]</f>
        <v>Beaubois.Ashriel</v>
      </c>
      <c r="D17" s="1">
        <v>38672</v>
      </c>
      <c r="E17" s="3">
        <f>ROUNDDOWN((L17-Table13[[#This Row],[DOB]])/365,0)</f>
        <v>12</v>
      </c>
      <c r="F17" t="s">
        <v>169</v>
      </c>
      <c r="G17" t="s">
        <v>297</v>
      </c>
      <c r="H17" t="s">
        <v>379</v>
      </c>
      <c r="I17" t="s">
        <v>468</v>
      </c>
      <c r="L17" s="1">
        <f t="shared" si="0"/>
        <v>43101</v>
      </c>
      <c r="M17" s="3">
        <f>ROUNDDOWN((L17-Table13[[#This Row],[DOB]])/365,0)</f>
        <v>12</v>
      </c>
    </row>
    <row r="18" spans="1:13" x14ac:dyDescent="0.35">
      <c r="A18" t="s">
        <v>156</v>
      </c>
      <c r="B18" t="s">
        <v>70</v>
      </c>
      <c r="C18" t="str">
        <f>Table13[[#This Row],[LastName]]&amp;"."&amp;Table13[[#This Row],[FirstName]]</f>
        <v>Belet.David</v>
      </c>
      <c r="D18" s="1">
        <v>34859</v>
      </c>
      <c r="E18" s="3">
        <f>ROUNDDOWN((L18-Table13[[#This Row],[DOB]])/365,0)</f>
        <v>22</v>
      </c>
      <c r="F18" t="s">
        <v>40</v>
      </c>
      <c r="G18" t="s">
        <v>301</v>
      </c>
      <c r="H18" t="s">
        <v>379</v>
      </c>
      <c r="I18" t="s">
        <v>468</v>
      </c>
      <c r="L18" s="1">
        <f t="shared" si="0"/>
        <v>43101</v>
      </c>
      <c r="M18" s="3">
        <f>ROUNDDOWN((L18-Table13[[#This Row],[DOB]])/365,0)</f>
        <v>22</v>
      </c>
    </row>
    <row r="19" spans="1:13" x14ac:dyDescent="0.35">
      <c r="A19" t="s">
        <v>90</v>
      </c>
      <c r="B19" t="s">
        <v>233</v>
      </c>
      <c r="C19" t="str">
        <f>Table13[[#This Row],[LastName]]&amp;"."&amp;Table13[[#This Row],[FirstName]]</f>
        <v>Betts.Byron</v>
      </c>
      <c r="D19" s="1">
        <v>37776</v>
      </c>
      <c r="E19" s="3">
        <f>ROUNDDOWN((L19-Table13[[#This Row],[DOB]])/365,0)</f>
        <v>14</v>
      </c>
      <c r="F19" t="s">
        <v>164</v>
      </c>
      <c r="G19" t="s">
        <v>297</v>
      </c>
      <c r="H19" t="s">
        <v>379</v>
      </c>
      <c r="I19" t="s">
        <v>468</v>
      </c>
      <c r="L19" s="1">
        <f t="shared" si="0"/>
        <v>43101</v>
      </c>
      <c r="M19" s="3">
        <f>ROUNDDOWN((L19-Table13[[#This Row],[DOB]])/365,0)</f>
        <v>14</v>
      </c>
    </row>
    <row r="20" spans="1:13" x14ac:dyDescent="0.35">
      <c r="A20" t="s">
        <v>90</v>
      </c>
      <c r="B20" t="s">
        <v>91</v>
      </c>
      <c r="C20" t="str">
        <f>Table13[[#This Row],[LastName]]&amp;"."&amp;Table13[[#This Row],[FirstName]]</f>
        <v>Betts.Nicholas</v>
      </c>
      <c r="D20" s="1">
        <v>25938</v>
      </c>
      <c r="E20" s="3">
        <f>ROUNDDOWN((L20-Table13[[#This Row],[DOB]])/365,0)</f>
        <v>47</v>
      </c>
      <c r="F20" t="s">
        <v>40</v>
      </c>
      <c r="G20" t="s">
        <v>297</v>
      </c>
      <c r="H20" t="s">
        <v>379</v>
      </c>
      <c r="I20" t="s">
        <v>468</v>
      </c>
      <c r="L20" s="1">
        <f t="shared" si="0"/>
        <v>43101</v>
      </c>
      <c r="M20" s="3">
        <f>ROUNDDOWN((L20-Table13[[#This Row],[DOB]])/365,0)</f>
        <v>47</v>
      </c>
    </row>
    <row r="21" spans="1:13" x14ac:dyDescent="0.35">
      <c r="A21" t="s">
        <v>338</v>
      </c>
      <c r="B21" t="s">
        <v>225</v>
      </c>
      <c r="C21" s="2" t="str">
        <f>Table13[[#This Row],[LastName]]&amp;"."&amp;Table13[[#This Row],[FirstName]]</f>
        <v>Bick.Louis</v>
      </c>
      <c r="D21" s="1">
        <v>38582</v>
      </c>
      <c r="E21" s="3">
        <f>ROUNDDOWN((L21-Table13[[#This Row],[DOB]])/365,0)</f>
        <v>12</v>
      </c>
      <c r="G21" t="s">
        <v>299</v>
      </c>
      <c r="H21" t="s">
        <v>379</v>
      </c>
      <c r="I21" t="s">
        <v>468</v>
      </c>
      <c r="L21" s="1">
        <f t="shared" si="0"/>
        <v>43101</v>
      </c>
      <c r="M21" s="3">
        <f>ROUNDDOWN((L21-Table13[[#This Row],[DOB]])/365,0)</f>
        <v>12</v>
      </c>
    </row>
    <row r="22" spans="1:13" x14ac:dyDescent="0.35">
      <c r="A22" t="s">
        <v>31</v>
      </c>
      <c r="B22" t="s">
        <v>32</v>
      </c>
      <c r="C22" t="str">
        <f>Table13[[#This Row],[LastName]]&amp;"."&amp;Table13[[#This Row],[FirstName]]</f>
        <v>Bodycomb.Leo</v>
      </c>
      <c r="D22" s="1">
        <v>37603</v>
      </c>
      <c r="E22" s="3">
        <f>ROUNDDOWN((L22-Table13[[#This Row],[DOB]])/365,0)</f>
        <v>15</v>
      </c>
      <c r="F22" t="s">
        <v>164</v>
      </c>
      <c r="G22" t="s">
        <v>299</v>
      </c>
      <c r="H22" t="s">
        <v>379</v>
      </c>
      <c r="I22" t="s">
        <v>468</v>
      </c>
      <c r="L22" s="1">
        <f t="shared" si="0"/>
        <v>43101</v>
      </c>
      <c r="M22" s="3">
        <f>ROUNDDOWN((L22-Table13[[#This Row],[DOB]])/365,0)</f>
        <v>15</v>
      </c>
    </row>
    <row r="23" spans="1:13" x14ac:dyDescent="0.35">
      <c r="A23" s="11" t="s">
        <v>31</v>
      </c>
      <c r="B23" s="11" t="s">
        <v>498</v>
      </c>
      <c r="C23" s="2" t="str">
        <f>Table13[[#This Row],[LastName]]&amp;"."&amp;Table13[[#This Row],[FirstName]]</f>
        <v>Bodycomb.Alec</v>
      </c>
      <c r="D23" s="1">
        <v>39085</v>
      </c>
      <c r="E23" s="3">
        <f>ROUNDDOWN((L23-Table13[[#This Row],[DOB]])/365,0)</f>
        <v>11</v>
      </c>
      <c r="F23" t="s">
        <v>169</v>
      </c>
      <c r="G23" t="s">
        <v>299</v>
      </c>
      <c r="H23" t="s">
        <v>379</v>
      </c>
      <c r="I23" t="s">
        <v>468</v>
      </c>
      <c r="L23" s="1">
        <f t="shared" si="0"/>
        <v>43101</v>
      </c>
      <c r="M23" s="3">
        <f>ROUNDDOWN((L23-Table13[[#This Row],[DOB]])/365,0)</f>
        <v>11</v>
      </c>
    </row>
    <row r="24" spans="1:13" x14ac:dyDescent="0.35">
      <c r="A24" t="s">
        <v>75</v>
      </c>
      <c r="B24" t="s">
        <v>76</v>
      </c>
      <c r="C24" t="str">
        <f>Table13[[#This Row],[LastName]]&amp;"."&amp;Table13[[#This Row],[FirstName]]</f>
        <v>Bonazinga.Armando</v>
      </c>
      <c r="D24" s="1">
        <v>25103</v>
      </c>
      <c r="E24" s="3">
        <f>ROUNDDOWN((L24-Table13[[#This Row],[DOB]])/365,0)</f>
        <v>49</v>
      </c>
      <c r="F24" t="s">
        <v>43</v>
      </c>
      <c r="G24" t="s">
        <v>300</v>
      </c>
      <c r="H24" t="s">
        <v>379</v>
      </c>
      <c r="I24" t="s">
        <v>468</v>
      </c>
      <c r="L24" s="1">
        <f t="shared" si="0"/>
        <v>43101</v>
      </c>
      <c r="M24" s="3">
        <f>ROUNDDOWN((L24-Table13[[#This Row],[DOB]])/365,0)</f>
        <v>49</v>
      </c>
    </row>
    <row r="25" spans="1:13" x14ac:dyDescent="0.35">
      <c r="A25" t="s">
        <v>67</v>
      </c>
      <c r="B25" t="s">
        <v>68</v>
      </c>
      <c r="C25" t="str">
        <f>Table13[[#This Row],[LastName]]&amp;"."&amp;Table13[[#This Row],[FirstName]]</f>
        <v>Bowering.Simon</v>
      </c>
      <c r="D25" s="1">
        <v>24161</v>
      </c>
      <c r="E25" s="3">
        <f>ROUNDDOWN((L25-Table13[[#This Row],[DOB]])/365,0)</f>
        <v>51</v>
      </c>
      <c r="F25" t="s">
        <v>40</v>
      </c>
      <c r="G25" t="s">
        <v>299</v>
      </c>
      <c r="H25" t="s">
        <v>379</v>
      </c>
      <c r="I25" t="s">
        <v>468</v>
      </c>
      <c r="L25" s="1">
        <f t="shared" si="0"/>
        <v>43101</v>
      </c>
      <c r="M25" s="3">
        <f>ROUNDDOWN((L25-Table13[[#This Row],[DOB]])/365,0)</f>
        <v>51</v>
      </c>
    </row>
    <row r="26" spans="1:13" x14ac:dyDescent="0.35">
      <c r="A26" t="s">
        <v>170</v>
      </c>
      <c r="B26" t="s">
        <v>171</v>
      </c>
      <c r="C26" t="str">
        <f>Table13[[#This Row],[LastName]]&amp;"."&amp;Table13[[#This Row],[FirstName]]</f>
        <v>Braini.Liam</v>
      </c>
      <c r="D26" s="1">
        <v>36182</v>
      </c>
      <c r="E26" s="3">
        <f>ROUNDDOWN((L26-Table13[[#This Row],[DOB]])/365,0)</f>
        <v>18</v>
      </c>
      <c r="F26" t="s">
        <v>169</v>
      </c>
      <c r="G26" t="s">
        <v>300</v>
      </c>
      <c r="H26" t="s">
        <v>379</v>
      </c>
      <c r="I26" t="s">
        <v>468</v>
      </c>
      <c r="L26" s="1">
        <f t="shared" si="0"/>
        <v>43101</v>
      </c>
      <c r="M26" s="3">
        <f>ROUNDDOWN((L26-Table13[[#This Row],[DOB]])/365,0)</f>
        <v>18</v>
      </c>
    </row>
    <row r="27" spans="1:13" x14ac:dyDescent="0.35">
      <c r="A27" t="s">
        <v>69</v>
      </c>
      <c r="B27" t="s">
        <v>70</v>
      </c>
      <c r="C27" t="str">
        <f>Table13[[#This Row],[LastName]]&amp;"."&amp;Table13[[#This Row],[FirstName]]</f>
        <v>Brautigan.David</v>
      </c>
      <c r="D27" s="1">
        <v>24347</v>
      </c>
      <c r="E27" s="3">
        <f>ROUNDDOWN((L27-Table13[[#This Row],[DOB]])/365,0)</f>
        <v>51</v>
      </c>
      <c r="F27" t="s">
        <v>40</v>
      </c>
      <c r="G27" t="s">
        <v>299</v>
      </c>
      <c r="H27" t="s">
        <v>379</v>
      </c>
      <c r="I27" t="s">
        <v>468</v>
      </c>
      <c r="L27" s="1">
        <f t="shared" si="0"/>
        <v>43101</v>
      </c>
      <c r="M27" s="3">
        <f>ROUNDDOWN((L27-Table13[[#This Row],[DOB]])/365,0)</f>
        <v>51</v>
      </c>
    </row>
    <row r="28" spans="1:13" x14ac:dyDescent="0.35">
      <c r="A28" t="s">
        <v>73</v>
      </c>
      <c r="B28" t="s">
        <v>74</v>
      </c>
      <c r="C28" t="str">
        <f>Table13[[#This Row],[LastName]]&amp;"."&amp;Table13[[#This Row],[FirstName]]</f>
        <v>Bresca.Albert</v>
      </c>
      <c r="D28" s="1">
        <v>24801</v>
      </c>
      <c r="E28" s="3">
        <f>ROUNDDOWN((L28-Table13[[#This Row],[DOB]])/365,0)</f>
        <v>50</v>
      </c>
      <c r="F28" t="s">
        <v>40</v>
      </c>
      <c r="G28" t="s">
        <v>300</v>
      </c>
      <c r="H28" t="s">
        <v>379</v>
      </c>
      <c r="I28" t="s">
        <v>468</v>
      </c>
      <c r="L28" s="1">
        <f t="shared" si="0"/>
        <v>43101</v>
      </c>
      <c r="M28" s="3">
        <f>ROUNDDOWN((L28-Table13[[#This Row],[DOB]])/365,0)</f>
        <v>50</v>
      </c>
    </row>
    <row r="29" spans="1:13" x14ac:dyDescent="0.35">
      <c r="A29" t="s">
        <v>125</v>
      </c>
      <c r="B29" t="s">
        <v>126</v>
      </c>
      <c r="C29" t="str">
        <f>Table13[[#This Row],[LastName]]&amp;"."&amp;Table13[[#This Row],[FirstName]]</f>
        <v>Burgun.Alexandre</v>
      </c>
      <c r="D29" s="1">
        <v>31399</v>
      </c>
      <c r="E29" s="3">
        <f>ROUNDDOWN((L29-Table13[[#This Row],[DOB]])/365,0)</f>
        <v>32</v>
      </c>
      <c r="F29" t="s">
        <v>40</v>
      </c>
      <c r="G29" t="s">
        <v>299</v>
      </c>
      <c r="H29" t="s">
        <v>379</v>
      </c>
      <c r="I29" t="s">
        <v>468</v>
      </c>
      <c r="L29" s="1">
        <f t="shared" si="0"/>
        <v>43101</v>
      </c>
      <c r="M29" s="3">
        <f>ROUNDDOWN((L29-Table13[[#This Row],[DOB]])/365,0)</f>
        <v>32</v>
      </c>
    </row>
    <row r="30" spans="1:13" x14ac:dyDescent="0.35">
      <c r="A30" t="s">
        <v>165</v>
      </c>
      <c r="B30" t="s">
        <v>166</v>
      </c>
      <c r="C30" t="str">
        <f>Table13[[#This Row],[LastName]]&amp;"."&amp;Table13[[#This Row],[FirstName]]</f>
        <v>Bury.Connor</v>
      </c>
      <c r="D30" s="1">
        <v>36161</v>
      </c>
      <c r="E30" s="3">
        <f>ROUNDDOWN((L30-Table13[[#This Row],[DOB]])/365,0)</f>
        <v>19</v>
      </c>
      <c r="F30" t="s">
        <v>164</v>
      </c>
      <c r="G30" t="s">
        <v>299</v>
      </c>
      <c r="H30" t="s">
        <v>379</v>
      </c>
      <c r="I30" t="s">
        <v>468</v>
      </c>
      <c r="L30" s="1">
        <f t="shared" si="0"/>
        <v>43101</v>
      </c>
      <c r="M30" s="3">
        <f>ROUNDDOWN((L30-Table13[[#This Row],[DOB]])/365,0)</f>
        <v>19</v>
      </c>
    </row>
    <row r="31" spans="1:13" x14ac:dyDescent="0.35">
      <c r="A31" t="s">
        <v>24</v>
      </c>
      <c r="B31" t="s">
        <v>161</v>
      </c>
      <c r="C31" t="str">
        <f>Table13[[#This Row],[LastName]]&amp;"."&amp;Table13[[#This Row],[FirstName]]</f>
        <v>Campbell.William</v>
      </c>
      <c r="D31" s="1">
        <v>35355</v>
      </c>
      <c r="E31" s="3">
        <f>ROUNDDOWN((L31-Table13[[#This Row],[DOB]])/365,0)</f>
        <v>21</v>
      </c>
      <c r="F31" t="s">
        <v>40</v>
      </c>
      <c r="G31" t="s">
        <v>300</v>
      </c>
      <c r="H31" t="s">
        <v>379</v>
      </c>
      <c r="I31" t="s">
        <v>468</v>
      </c>
      <c r="L31" s="1">
        <f t="shared" si="0"/>
        <v>43101</v>
      </c>
      <c r="M31" s="3">
        <f>ROUNDDOWN((L31-Table13[[#This Row],[DOB]])/365,0)</f>
        <v>21</v>
      </c>
    </row>
    <row r="32" spans="1:13" x14ac:dyDescent="0.35">
      <c r="A32" t="s">
        <v>214</v>
      </c>
      <c r="B32" t="s">
        <v>153</v>
      </c>
      <c r="C32" t="str">
        <f>Table13[[#This Row],[LastName]]&amp;"."&amp;Table13[[#This Row],[FirstName]]</f>
        <v>Carling.Aidan</v>
      </c>
      <c r="D32" s="1">
        <v>37332</v>
      </c>
      <c r="E32" s="3">
        <f>ROUNDDOWN((L32-Table13[[#This Row],[DOB]])/365,0)</f>
        <v>15</v>
      </c>
      <c r="F32" t="s">
        <v>164</v>
      </c>
      <c r="G32" t="s">
        <v>297</v>
      </c>
      <c r="H32" t="s">
        <v>379</v>
      </c>
      <c r="I32" t="s">
        <v>468</v>
      </c>
      <c r="L32" s="1">
        <f t="shared" si="0"/>
        <v>43101</v>
      </c>
      <c r="M32" s="3">
        <f>ROUNDDOWN((L32-Table13[[#This Row],[DOB]])/365,0)</f>
        <v>15</v>
      </c>
    </row>
    <row r="33" spans="1:13" x14ac:dyDescent="0.35">
      <c r="A33" t="s">
        <v>296</v>
      </c>
      <c r="B33" t="s">
        <v>14</v>
      </c>
      <c r="C33" t="str">
        <f>Table13[[#This Row],[LastName]]&amp;"."&amp;Table13[[#This Row],[FirstName]]</f>
        <v>Casey.Max</v>
      </c>
      <c r="D33" s="1">
        <v>39892</v>
      </c>
      <c r="E33" s="3">
        <f>ROUNDDOWN((L33-Table13[[#This Row],[DOB]])/365,0)</f>
        <v>8</v>
      </c>
      <c r="F33" t="s">
        <v>169</v>
      </c>
      <c r="G33" t="s">
        <v>297</v>
      </c>
      <c r="H33" t="s">
        <v>379</v>
      </c>
      <c r="I33" t="s">
        <v>468</v>
      </c>
      <c r="L33" s="1">
        <f t="shared" si="0"/>
        <v>43101</v>
      </c>
      <c r="M33" s="3">
        <f>ROUNDDOWN((L33-Table13[[#This Row],[DOB]])/365,0)</f>
        <v>8</v>
      </c>
    </row>
    <row r="34" spans="1:13" x14ac:dyDescent="0.35">
      <c r="A34" t="s">
        <v>296</v>
      </c>
      <c r="B34" t="s">
        <v>122</v>
      </c>
      <c r="C34" t="str">
        <f>Table13[[#This Row],[LastName]]&amp;"."&amp;Table13[[#This Row],[FirstName]]</f>
        <v>Casey.Sam</v>
      </c>
      <c r="D34" s="1">
        <v>40386</v>
      </c>
      <c r="E34" s="3">
        <f>ROUNDDOWN((L34-Table13[[#This Row],[DOB]])/365,0)</f>
        <v>7</v>
      </c>
      <c r="F34" t="s">
        <v>169</v>
      </c>
      <c r="G34" t="s">
        <v>297</v>
      </c>
      <c r="H34" t="s">
        <v>379</v>
      </c>
      <c r="I34" t="s">
        <v>468</v>
      </c>
      <c r="L34" s="1">
        <f t="shared" si="0"/>
        <v>43101</v>
      </c>
      <c r="M34" s="3">
        <f>ROUNDDOWN((L34-Table13[[#This Row],[DOB]])/365,0)</f>
        <v>7</v>
      </c>
    </row>
    <row r="35" spans="1:13" x14ac:dyDescent="0.35">
      <c r="A35" t="s">
        <v>54</v>
      </c>
      <c r="B35" t="s">
        <v>55</v>
      </c>
      <c r="C35" t="str">
        <f>Table13[[#This Row],[LastName]]&amp;"."&amp;Table13[[#This Row],[FirstName]]</f>
        <v>Cassidy.Jenny</v>
      </c>
      <c r="D35" s="1">
        <v>21840</v>
      </c>
      <c r="E35" s="3">
        <f>ROUNDDOWN((L35-Table13[[#This Row],[DOB]])/365,0)</f>
        <v>58</v>
      </c>
      <c r="F35" t="s">
        <v>40</v>
      </c>
      <c r="G35" t="s">
        <v>298</v>
      </c>
      <c r="H35" t="s">
        <v>379</v>
      </c>
      <c r="I35" t="s">
        <v>467</v>
      </c>
      <c r="L35" s="1">
        <f t="shared" si="0"/>
        <v>43101</v>
      </c>
      <c r="M35" s="3">
        <f>ROUNDDOWN((L35-Table13[[#This Row],[DOB]])/365,0)</f>
        <v>58</v>
      </c>
    </row>
    <row r="36" spans="1:13" x14ac:dyDescent="0.35">
      <c r="A36" t="s">
        <v>216</v>
      </c>
      <c r="B36" t="s">
        <v>161</v>
      </c>
      <c r="C36" t="str">
        <f>Table13[[#This Row],[LastName]]&amp;"."&amp;Table13[[#This Row],[FirstName]]</f>
        <v>Cavanagh.William</v>
      </c>
      <c r="D36" s="1">
        <v>37381</v>
      </c>
      <c r="E36" s="3">
        <f>ROUNDDOWN((L36-Table13[[#This Row],[DOB]])/365,0)</f>
        <v>15</v>
      </c>
      <c r="F36" t="s">
        <v>169</v>
      </c>
      <c r="G36" t="s">
        <v>298</v>
      </c>
      <c r="H36" t="s">
        <v>379</v>
      </c>
      <c r="I36" t="s">
        <v>468</v>
      </c>
      <c r="L36" s="1">
        <f t="shared" si="0"/>
        <v>43101</v>
      </c>
      <c r="M36" s="3">
        <f>ROUNDDOWN((L36-Table13[[#This Row],[DOB]])/365,0)</f>
        <v>15</v>
      </c>
    </row>
    <row r="37" spans="1:13" x14ac:dyDescent="0.35">
      <c r="A37" t="s">
        <v>278</v>
      </c>
      <c r="B37" t="s">
        <v>252</v>
      </c>
      <c r="C37" t="str">
        <f>Table13[[#This Row],[LastName]]&amp;"."&amp;Table13[[#This Row],[FirstName]]</f>
        <v>Chambers.Oscar</v>
      </c>
      <c r="D37" s="1">
        <v>38810</v>
      </c>
      <c r="E37" s="3">
        <f>ROUNDDOWN((L37-Table13[[#This Row],[DOB]])/365,0)</f>
        <v>11</v>
      </c>
      <c r="F37" t="s">
        <v>169</v>
      </c>
      <c r="G37" t="s">
        <v>299</v>
      </c>
      <c r="H37" t="s">
        <v>379</v>
      </c>
      <c r="I37" t="s">
        <v>468</v>
      </c>
      <c r="L37" s="1">
        <f t="shared" si="0"/>
        <v>43101</v>
      </c>
      <c r="M37" s="3">
        <f>ROUNDDOWN((L37-Table13[[#This Row],[DOB]])/365,0)</f>
        <v>11</v>
      </c>
    </row>
    <row r="38" spans="1:13" x14ac:dyDescent="0.35">
      <c r="A38" t="s">
        <v>109</v>
      </c>
      <c r="B38" t="s">
        <v>110</v>
      </c>
      <c r="C38" t="str">
        <f>Table13[[#This Row],[LastName]]&amp;"."&amp;Table13[[#This Row],[FirstName]]</f>
        <v>Chan.Justin</v>
      </c>
      <c r="D38" s="1">
        <v>28197</v>
      </c>
      <c r="E38" s="3">
        <f>ROUNDDOWN((L38-Table13[[#This Row],[DOB]])/365,0)</f>
        <v>40</v>
      </c>
      <c r="F38" t="s">
        <v>43</v>
      </c>
      <c r="G38" t="s">
        <v>300</v>
      </c>
      <c r="H38" t="s">
        <v>379</v>
      </c>
      <c r="I38" t="s">
        <v>468</v>
      </c>
      <c r="L38" s="1">
        <f t="shared" si="0"/>
        <v>43101</v>
      </c>
      <c r="M38" s="3">
        <f>ROUNDDOWN((L38-Table13[[#This Row],[DOB]])/365,0)</f>
        <v>40</v>
      </c>
    </row>
    <row r="39" spans="1:13" x14ac:dyDescent="0.35">
      <c r="A39" t="s">
        <v>226</v>
      </c>
      <c r="B39" t="s">
        <v>227</v>
      </c>
      <c r="C39" t="str">
        <f>Table13[[#This Row],[LastName]]&amp;"."&amp;Table13[[#This Row],[FirstName]]</f>
        <v>Chandran.Nalin</v>
      </c>
      <c r="D39" s="1">
        <v>37556</v>
      </c>
      <c r="E39" s="3">
        <f>ROUNDDOWN((L39-Table13[[#This Row],[DOB]])/365,0)</f>
        <v>15</v>
      </c>
      <c r="F39" t="s">
        <v>164</v>
      </c>
      <c r="G39" t="s">
        <v>299</v>
      </c>
      <c r="H39" t="s">
        <v>379</v>
      </c>
      <c r="I39" t="s">
        <v>468</v>
      </c>
      <c r="L39" s="1">
        <f t="shared" si="0"/>
        <v>43101</v>
      </c>
      <c r="M39" s="3">
        <f>ROUNDDOWN((L39-Table13[[#This Row],[DOB]])/365,0)</f>
        <v>15</v>
      </c>
    </row>
    <row r="40" spans="1:13" x14ac:dyDescent="0.35">
      <c r="A40" t="s">
        <v>226</v>
      </c>
      <c r="B40" t="s">
        <v>228</v>
      </c>
      <c r="C40" t="str">
        <f>Table13[[#This Row],[LastName]]&amp;"."&amp;Table13[[#This Row],[FirstName]]</f>
        <v>Chandran.Roshan</v>
      </c>
      <c r="D40" s="1">
        <v>37556</v>
      </c>
      <c r="E40" s="3">
        <f>ROUNDDOWN((L40-Table13[[#This Row],[DOB]])/365,0)</f>
        <v>15</v>
      </c>
      <c r="F40" t="s">
        <v>164</v>
      </c>
      <c r="G40" t="s">
        <v>299</v>
      </c>
      <c r="H40" t="s">
        <v>379</v>
      </c>
      <c r="I40" t="s">
        <v>468</v>
      </c>
      <c r="L40" s="1">
        <f t="shared" si="0"/>
        <v>43101</v>
      </c>
      <c r="M40" s="3">
        <f>ROUNDDOWN((L40-Table13[[#This Row],[DOB]])/365,0)</f>
        <v>15</v>
      </c>
    </row>
    <row r="41" spans="1:13" x14ac:dyDescent="0.35">
      <c r="A41" t="s">
        <v>202</v>
      </c>
      <c r="B41" t="s">
        <v>203</v>
      </c>
      <c r="C41" t="str">
        <f>Table13[[#This Row],[LastName]]&amp;"."&amp;Table13[[#This Row],[FirstName]]</f>
        <v>Chaplin.Luke</v>
      </c>
      <c r="D41" s="1">
        <v>37000</v>
      </c>
      <c r="E41" s="3">
        <f>ROUNDDOWN((L41-Table13[[#This Row],[DOB]])/365,0)</f>
        <v>16</v>
      </c>
      <c r="F41" t="s">
        <v>164</v>
      </c>
      <c r="G41" t="s">
        <v>298</v>
      </c>
      <c r="H41" t="s">
        <v>379</v>
      </c>
      <c r="I41" t="s">
        <v>468</v>
      </c>
      <c r="L41" s="1">
        <f t="shared" si="0"/>
        <v>43101</v>
      </c>
      <c r="M41" s="3">
        <f>ROUNDDOWN((L41-Table13[[#This Row],[DOB]])/365,0)</f>
        <v>16</v>
      </c>
    </row>
    <row r="42" spans="1:13" x14ac:dyDescent="0.35">
      <c r="A42" t="s">
        <v>332</v>
      </c>
      <c r="B42" t="s">
        <v>256</v>
      </c>
      <c r="C42" s="2" t="str">
        <f>Table13[[#This Row],[LastName]]&amp;"."&amp;Table13[[#This Row],[FirstName]]</f>
        <v>Chapman.Patrick</v>
      </c>
      <c r="D42" s="1">
        <v>38230</v>
      </c>
      <c r="E42" s="3">
        <f>ROUNDDOWN((L42-Table13[[#This Row],[DOB]])/365,0)</f>
        <v>13</v>
      </c>
      <c r="G42" t="s">
        <v>299</v>
      </c>
      <c r="H42" t="s">
        <v>379</v>
      </c>
      <c r="I42" t="s">
        <v>468</v>
      </c>
      <c r="L42" s="1">
        <f t="shared" si="0"/>
        <v>43101</v>
      </c>
      <c r="M42" s="3">
        <f>ROUNDDOWN((L42-Table13[[#This Row],[DOB]])/365,0)</f>
        <v>13</v>
      </c>
    </row>
    <row r="43" spans="1:13" x14ac:dyDescent="0.35">
      <c r="A43" t="s">
        <v>356</v>
      </c>
      <c r="B43" t="s">
        <v>148</v>
      </c>
      <c r="C43" s="2" t="str">
        <f>Table13[[#This Row],[LastName]]&amp;"."&amp;Table13[[#This Row],[FirstName]]</f>
        <v>Chen.Michael</v>
      </c>
      <c r="D43" s="1">
        <v>38594</v>
      </c>
      <c r="E43" s="3">
        <f>ROUNDDOWN((L43-Table13[[#This Row],[DOB]])/365,0)</f>
        <v>12</v>
      </c>
      <c r="G43" t="s">
        <v>299</v>
      </c>
      <c r="H43" t="s">
        <v>379</v>
      </c>
      <c r="I43" t="s">
        <v>468</v>
      </c>
      <c r="L43" s="1">
        <f t="shared" si="0"/>
        <v>43101</v>
      </c>
      <c r="M43" s="3">
        <f>ROUNDDOWN((L43-Table13[[#This Row],[DOB]])/365,0)</f>
        <v>12</v>
      </c>
    </row>
    <row r="44" spans="1:13" x14ac:dyDescent="0.35">
      <c r="A44" t="s">
        <v>369</v>
      </c>
      <c r="B44" t="s">
        <v>370</v>
      </c>
      <c r="C44" s="2" t="str">
        <f>Table13[[#This Row],[LastName]]&amp;"."&amp;Table13[[#This Row],[FirstName]]</f>
        <v>Coombe.Nathaniel</v>
      </c>
      <c r="D44" s="1">
        <v>38236</v>
      </c>
      <c r="E44" s="3">
        <f>ROUNDDOWN((L44-Table13[[#This Row],[DOB]])/365,0)</f>
        <v>13</v>
      </c>
      <c r="G44" t="s">
        <v>297</v>
      </c>
      <c r="H44" t="s">
        <v>379</v>
      </c>
      <c r="I44" t="s">
        <v>468</v>
      </c>
      <c r="L44" s="1">
        <f t="shared" si="0"/>
        <v>43101</v>
      </c>
      <c r="M44" s="3">
        <f>ROUNDDOWN((L44-Table13[[#This Row],[DOB]])/365,0)</f>
        <v>13</v>
      </c>
    </row>
    <row r="45" spans="1:13" x14ac:dyDescent="0.35">
      <c r="A45" t="s">
        <v>354</v>
      </c>
      <c r="B45" t="s">
        <v>355</v>
      </c>
      <c r="C45" s="2" t="str">
        <f>Table13[[#This Row],[LastName]]&amp;"."&amp;Table13[[#This Row],[FirstName]]</f>
        <v>Costin.Norma</v>
      </c>
      <c r="D45" s="1">
        <v>37700</v>
      </c>
      <c r="E45" s="3">
        <f>ROUNDDOWN((L45-Table13[[#This Row],[DOB]])/365,0)</f>
        <v>14</v>
      </c>
      <c r="G45" t="s">
        <v>299</v>
      </c>
      <c r="H45" t="s">
        <v>379</v>
      </c>
      <c r="I45" t="s">
        <v>467</v>
      </c>
      <c r="L45" s="1">
        <f t="shared" si="0"/>
        <v>43101</v>
      </c>
      <c r="M45" s="3">
        <f>ROUNDDOWN((L45-Table13[[#This Row],[DOB]])/365,0)</f>
        <v>14</v>
      </c>
    </row>
    <row r="46" spans="1:13" x14ac:dyDescent="0.35">
      <c r="A46" t="s">
        <v>245</v>
      </c>
      <c r="B46" t="s">
        <v>246</v>
      </c>
      <c r="C46" t="str">
        <f>Table13[[#This Row],[LastName]]&amp;"."&amp;Table13[[#This Row],[FirstName]]</f>
        <v>Cowling.Darcy</v>
      </c>
      <c r="D46" s="1">
        <v>38052</v>
      </c>
      <c r="E46" s="3">
        <f>ROUNDDOWN((L46-Table13[[#This Row],[DOB]])/365,0)</f>
        <v>13</v>
      </c>
      <c r="F46" t="s">
        <v>164</v>
      </c>
      <c r="G46" t="s">
        <v>297</v>
      </c>
      <c r="H46" t="s">
        <v>379</v>
      </c>
      <c r="I46" t="s">
        <v>468</v>
      </c>
      <c r="L46" s="1">
        <f t="shared" si="0"/>
        <v>43101</v>
      </c>
      <c r="M46" s="3">
        <f>ROUNDDOWN((L46-Table13[[#This Row],[DOB]])/365,0)</f>
        <v>13</v>
      </c>
    </row>
    <row r="47" spans="1:13" x14ac:dyDescent="0.35">
      <c r="A47" t="s">
        <v>103</v>
      </c>
      <c r="B47" t="s">
        <v>104</v>
      </c>
      <c r="C47" t="str">
        <f>Table13[[#This Row],[LastName]]&amp;"."&amp;Table13[[#This Row],[FirstName]]</f>
        <v>Cox.Daniel</v>
      </c>
      <c r="D47" s="1">
        <v>27695</v>
      </c>
      <c r="E47" s="3">
        <f>ROUNDDOWN((L47-Table13[[#This Row],[DOB]])/365,0)</f>
        <v>42</v>
      </c>
      <c r="F47" t="s">
        <v>40</v>
      </c>
      <c r="G47" t="s">
        <v>299</v>
      </c>
      <c r="H47" t="s">
        <v>379</v>
      </c>
      <c r="I47" t="s">
        <v>468</v>
      </c>
      <c r="L47" s="1">
        <f t="shared" si="0"/>
        <v>43101</v>
      </c>
      <c r="M47" s="3">
        <f>ROUNDDOWN((L47-Table13[[#This Row],[DOB]])/365,0)</f>
        <v>42</v>
      </c>
    </row>
    <row r="48" spans="1:13" x14ac:dyDescent="0.35">
      <c r="A48" s="11" t="s">
        <v>103</v>
      </c>
      <c r="B48" s="11" t="s">
        <v>488</v>
      </c>
      <c r="C48" s="2" t="str">
        <f>Table13[[#This Row],[LastName]]&amp;"."&amp;Table13[[#This Row],[FirstName]]</f>
        <v>Cox.Jasper</v>
      </c>
      <c r="D48" s="1">
        <v>39165</v>
      </c>
      <c r="E48" s="3">
        <f>ROUNDDOWN((L48-Table13[[#This Row],[DOB]])/365,0)</f>
        <v>10</v>
      </c>
      <c r="F48" t="s">
        <v>169</v>
      </c>
      <c r="G48" t="s">
        <v>299</v>
      </c>
      <c r="H48" t="s">
        <v>379</v>
      </c>
      <c r="I48" t="s">
        <v>468</v>
      </c>
      <c r="L48" s="1">
        <f t="shared" si="0"/>
        <v>43101</v>
      </c>
      <c r="M48" s="3">
        <f>ROUNDDOWN((L48-Table13[[#This Row],[DOB]])/365,0)</f>
        <v>10</v>
      </c>
    </row>
    <row r="49" spans="1:13" x14ac:dyDescent="0.35">
      <c r="A49" s="11" t="s">
        <v>487</v>
      </c>
      <c r="B49" s="11" t="s">
        <v>501</v>
      </c>
      <c r="C49" s="2" t="str">
        <f>Table13[[#This Row],[LastName]]&amp;"."&amp;Table13[[#This Row],[FirstName]]</f>
        <v>Dal Moro Ferreira.Isabela</v>
      </c>
      <c r="D49" s="1">
        <v>39431</v>
      </c>
      <c r="E49" s="3">
        <f>ROUNDDOWN((L49-Table13[[#This Row],[DOB]])/365,0)</f>
        <v>10</v>
      </c>
      <c r="F49" t="s">
        <v>169</v>
      </c>
      <c r="G49" t="s">
        <v>299</v>
      </c>
      <c r="H49" t="s">
        <v>379</v>
      </c>
      <c r="I49" t="s">
        <v>467</v>
      </c>
      <c r="L49" s="1">
        <f t="shared" si="0"/>
        <v>43101</v>
      </c>
      <c r="M49" s="3">
        <f>ROUNDDOWN((L49-Table13[[#This Row],[DOB]])/365,0)</f>
        <v>10</v>
      </c>
    </row>
    <row r="50" spans="1:13" x14ac:dyDescent="0.35">
      <c r="A50" t="s">
        <v>56</v>
      </c>
      <c r="B50" t="s">
        <v>57</v>
      </c>
      <c r="C50" t="str">
        <f>Table13[[#This Row],[LastName]]&amp;"."&amp;Table13[[#This Row],[FirstName]]</f>
        <v>Damaschin.Igor</v>
      </c>
      <c r="D50" s="1">
        <v>21968</v>
      </c>
      <c r="E50" s="3">
        <f>ROUNDDOWN((L50-Table13[[#This Row],[DOB]])/365,0)</f>
        <v>57</v>
      </c>
      <c r="F50" t="s">
        <v>40</v>
      </c>
      <c r="G50" t="s">
        <v>299</v>
      </c>
      <c r="H50" t="s">
        <v>379</v>
      </c>
      <c r="I50" t="s">
        <v>468</v>
      </c>
      <c r="L50" s="1">
        <f t="shared" si="0"/>
        <v>43101</v>
      </c>
      <c r="M50" s="3">
        <f>ROUNDDOWN((L50-Table13[[#This Row],[DOB]])/365,0)</f>
        <v>57</v>
      </c>
    </row>
    <row r="51" spans="1:13" x14ac:dyDescent="0.35">
      <c r="A51" t="s">
        <v>311</v>
      </c>
      <c r="B51" t="s">
        <v>148</v>
      </c>
      <c r="C51" s="2" t="str">
        <f>Table13[[#This Row],[LastName]]&amp;"."&amp;Table13[[#This Row],[FirstName]]</f>
        <v>Davey.Michael</v>
      </c>
      <c r="D51" s="1">
        <v>35894</v>
      </c>
      <c r="E51" s="3">
        <f>ROUNDDOWN((L51-Table13[[#This Row],[DOB]])/365,0)</f>
        <v>19</v>
      </c>
      <c r="G51" t="s">
        <v>299</v>
      </c>
      <c r="H51" t="s">
        <v>379</v>
      </c>
      <c r="I51" t="s">
        <v>468</v>
      </c>
      <c r="L51" s="1">
        <f t="shared" si="0"/>
        <v>43101</v>
      </c>
      <c r="M51" s="3">
        <f>ROUNDDOWN((L51-Table13[[#This Row],[DOB]])/365,0)</f>
        <v>19</v>
      </c>
    </row>
    <row r="52" spans="1:13" x14ac:dyDescent="0.35">
      <c r="A52" t="s">
        <v>48</v>
      </c>
      <c r="B52" t="s">
        <v>49</v>
      </c>
      <c r="C52" t="str">
        <f>Table13[[#This Row],[LastName]]&amp;"."&amp;Table13[[#This Row],[FirstName]]</f>
        <v>Dawson.Bruce</v>
      </c>
      <c r="D52" s="1">
        <v>19555</v>
      </c>
      <c r="E52" s="3">
        <f>ROUNDDOWN((L52-Table13[[#This Row],[DOB]])/365,0)</f>
        <v>64</v>
      </c>
      <c r="F52" t="s">
        <v>40</v>
      </c>
      <c r="G52" t="s">
        <v>299</v>
      </c>
      <c r="H52" t="s">
        <v>379</v>
      </c>
      <c r="I52" t="s">
        <v>468</v>
      </c>
      <c r="L52" s="1">
        <f t="shared" si="0"/>
        <v>43101</v>
      </c>
      <c r="M52" s="3">
        <f>ROUNDDOWN((L52-Table13[[#This Row],[DOB]])/365,0)</f>
        <v>64</v>
      </c>
    </row>
    <row r="53" spans="1:13" x14ac:dyDescent="0.35">
      <c r="A53" t="s">
        <v>48</v>
      </c>
      <c r="B53" t="s">
        <v>94</v>
      </c>
      <c r="C53" t="str">
        <f>Table13[[#This Row],[LastName]]&amp;"."&amp;Table13[[#This Row],[FirstName]]</f>
        <v>Dawson.Jackie</v>
      </c>
      <c r="D53" s="1">
        <v>26350</v>
      </c>
      <c r="E53" s="3">
        <f>ROUNDDOWN((L53-Table13[[#This Row],[DOB]])/365,0)</f>
        <v>45</v>
      </c>
      <c r="F53" t="s">
        <v>40</v>
      </c>
      <c r="G53" t="s">
        <v>297</v>
      </c>
      <c r="H53" t="s">
        <v>379</v>
      </c>
      <c r="I53" t="s">
        <v>467</v>
      </c>
      <c r="L53" s="1">
        <f t="shared" si="0"/>
        <v>43101</v>
      </c>
      <c r="M53" s="3">
        <f>ROUNDDOWN((L53-Table13[[#This Row],[DOB]])/365,0)</f>
        <v>45</v>
      </c>
    </row>
    <row r="54" spans="1:13" x14ac:dyDescent="0.35">
      <c r="A54" t="s">
        <v>48</v>
      </c>
      <c r="B54" t="s">
        <v>92</v>
      </c>
      <c r="C54" t="str">
        <f>Table13[[#This Row],[LastName]]&amp;"."&amp;Table13[[#This Row],[FirstName]]</f>
        <v>Dawson.Jonas</v>
      </c>
      <c r="D54" s="1">
        <v>25982</v>
      </c>
      <c r="E54" s="3">
        <f>ROUNDDOWN((L54-Table13[[#This Row],[DOB]])/365,0)</f>
        <v>46</v>
      </c>
      <c r="F54" t="s">
        <v>40</v>
      </c>
      <c r="G54" t="s">
        <v>297</v>
      </c>
      <c r="H54" t="s">
        <v>379</v>
      </c>
      <c r="I54" t="s">
        <v>468</v>
      </c>
      <c r="L54" s="1">
        <f t="shared" si="0"/>
        <v>43101</v>
      </c>
      <c r="M54" s="3">
        <f>ROUNDDOWN((L54-Table13[[#This Row],[DOB]])/365,0)</f>
        <v>46</v>
      </c>
    </row>
    <row r="55" spans="1:13" x14ac:dyDescent="0.35">
      <c r="A55" t="s">
        <v>360</v>
      </c>
      <c r="B55" t="s">
        <v>195</v>
      </c>
      <c r="C55" s="2" t="str">
        <f>Table13[[#This Row],[LastName]]&amp;"."&amp;Table13[[#This Row],[FirstName]]</f>
        <v>Deverson.Sebastian</v>
      </c>
      <c r="D55" s="1">
        <v>36790</v>
      </c>
      <c r="E55" s="3">
        <f>ROUNDDOWN((L55-Table13[[#This Row],[DOB]])/365,0)</f>
        <v>17</v>
      </c>
      <c r="G55" t="s">
        <v>297</v>
      </c>
      <c r="H55" t="s">
        <v>379</v>
      </c>
      <c r="I55" t="s">
        <v>468</v>
      </c>
      <c r="L55" s="1">
        <f t="shared" si="0"/>
        <v>43101</v>
      </c>
      <c r="M55" s="3">
        <f>ROUNDDOWN((L55-Table13[[#This Row],[DOB]])/365,0)</f>
        <v>17</v>
      </c>
    </row>
    <row r="56" spans="1:13" x14ac:dyDescent="0.35">
      <c r="A56" t="s">
        <v>373</v>
      </c>
      <c r="B56" t="s">
        <v>148</v>
      </c>
      <c r="C56" s="2" t="str">
        <f>Table13[[#This Row],[LastName]]&amp;"."&amp;Table13[[#This Row],[FirstName]]</f>
        <v>Dobbelsteyn.Michael</v>
      </c>
      <c r="D56" s="1">
        <v>34256</v>
      </c>
      <c r="E56" s="3">
        <f>ROUNDDOWN((L56-Table13[[#This Row],[DOB]])/365,0)</f>
        <v>24</v>
      </c>
      <c r="F56" t="s">
        <v>400</v>
      </c>
      <c r="G56" t="s">
        <v>303</v>
      </c>
      <c r="H56" t="s">
        <v>377</v>
      </c>
      <c r="I56" t="s">
        <v>468</v>
      </c>
      <c r="L56" s="1">
        <f t="shared" si="0"/>
        <v>43101</v>
      </c>
      <c r="M56" s="3">
        <f>ROUNDDOWN((L56-Table13[[#This Row],[DOB]])/365,0)</f>
        <v>24</v>
      </c>
    </row>
    <row r="57" spans="1:13" x14ac:dyDescent="0.35">
      <c r="A57" t="s">
        <v>157</v>
      </c>
      <c r="B57" t="s">
        <v>158</v>
      </c>
      <c r="C57" t="str">
        <f>Table13[[#This Row],[LastName]]&amp;"."&amp;Table13[[#This Row],[FirstName]]</f>
        <v>Doe.Leighlan</v>
      </c>
      <c r="D57" s="1">
        <v>34944</v>
      </c>
      <c r="E57" s="3">
        <f>ROUNDDOWN((L57-Table13[[#This Row],[DOB]])/365,0)</f>
        <v>22</v>
      </c>
      <c r="F57" t="s">
        <v>40</v>
      </c>
      <c r="G57" t="s">
        <v>299</v>
      </c>
      <c r="H57" t="s">
        <v>379</v>
      </c>
      <c r="I57" t="s">
        <v>468</v>
      </c>
      <c r="L57" s="1">
        <f t="shared" si="0"/>
        <v>43101</v>
      </c>
      <c r="M57" s="3">
        <f>ROUNDDOWN((L57-Table13[[#This Row],[DOB]])/365,0)</f>
        <v>22</v>
      </c>
    </row>
    <row r="58" spans="1:13" x14ac:dyDescent="0.35">
      <c r="A58" t="s">
        <v>209</v>
      </c>
      <c r="B58" t="s">
        <v>210</v>
      </c>
      <c r="C58" t="str">
        <f>Table13[[#This Row],[LastName]]&amp;"."&amp;Table13[[#This Row],[FirstName]]</f>
        <v>Dullona.Ceska</v>
      </c>
      <c r="D58" s="1">
        <v>37201</v>
      </c>
      <c r="E58" s="3">
        <f>ROUNDDOWN((L58-Table13[[#This Row],[DOB]])/365,0)</f>
        <v>16</v>
      </c>
      <c r="F58" t="s">
        <v>164</v>
      </c>
      <c r="G58" t="s">
        <v>299</v>
      </c>
      <c r="H58" t="s">
        <v>379</v>
      </c>
      <c r="I58" t="s">
        <v>467</v>
      </c>
      <c r="L58" s="1">
        <f t="shared" si="0"/>
        <v>43101</v>
      </c>
      <c r="M58" s="3">
        <f>ROUNDDOWN((L58-Table13[[#This Row],[DOB]])/365,0)</f>
        <v>16</v>
      </c>
    </row>
    <row r="59" spans="1:13" x14ac:dyDescent="0.35">
      <c r="A59" t="s">
        <v>241</v>
      </c>
      <c r="B59" t="s">
        <v>242</v>
      </c>
      <c r="C59" t="str">
        <f>Table13[[#This Row],[LastName]]&amp;"."&amp;Table13[[#This Row],[FirstName]]</f>
        <v>Dunn.Mitchell</v>
      </c>
      <c r="D59" s="1">
        <v>37948</v>
      </c>
      <c r="E59" s="3">
        <f>ROUNDDOWN((L59-Table13[[#This Row],[DOB]])/365,0)</f>
        <v>14</v>
      </c>
      <c r="F59" t="s">
        <v>169</v>
      </c>
      <c r="G59" t="s">
        <v>298</v>
      </c>
      <c r="H59" t="s">
        <v>379</v>
      </c>
      <c r="I59" t="s">
        <v>468</v>
      </c>
      <c r="L59" s="1">
        <f t="shared" si="0"/>
        <v>43101</v>
      </c>
      <c r="M59" s="3">
        <f>ROUNDDOWN((L59-Table13[[#This Row],[DOB]])/365,0)</f>
        <v>14</v>
      </c>
    </row>
    <row r="60" spans="1:13" x14ac:dyDescent="0.35">
      <c r="A60" t="s">
        <v>147</v>
      </c>
      <c r="B60" t="s">
        <v>148</v>
      </c>
      <c r="C60" t="str">
        <f>Table13[[#This Row],[LastName]]&amp;"."&amp;Table13[[#This Row],[FirstName]]</f>
        <v>Dzodzos.Michael</v>
      </c>
      <c r="D60" s="1">
        <v>34256</v>
      </c>
      <c r="E60" s="3">
        <f>ROUNDDOWN((L60-Table13[[#This Row],[DOB]])/365,0)</f>
        <v>24</v>
      </c>
      <c r="F60" t="s">
        <v>40</v>
      </c>
      <c r="G60" t="s">
        <v>299</v>
      </c>
      <c r="H60" t="s">
        <v>379</v>
      </c>
      <c r="I60" t="s">
        <v>468</v>
      </c>
      <c r="L60" s="1">
        <f t="shared" si="0"/>
        <v>43101</v>
      </c>
      <c r="M60" s="3">
        <f>ROUNDDOWN((L60-Table13[[#This Row],[DOB]])/365,0)</f>
        <v>24</v>
      </c>
    </row>
    <row r="61" spans="1:13" x14ac:dyDescent="0.35">
      <c r="A61" t="s">
        <v>295</v>
      </c>
      <c r="B61" t="s">
        <v>171</v>
      </c>
      <c r="C61" t="str">
        <f>Table13[[#This Row],[LastName]]&amp;"."&amp;Table13[[#This Row],[FirstName]]</f>
        <v>Ebert.Liam</v>
      </c>
      <c r="D61" s="1">
        <v>39589</v>
      </c>
      <c r="E61" s="3">
        <f>ROUNDDOWN((L61-Table13[[#This Row],[DOB]])/365,0)</f>
        <v>9</v>
      </c>
      <c r="F61" t="s">
        <v>169</v>
      </c>
      <c r="G61" t="s">
        <v>297</v>
      </c>
      <c r="H61" t="s">
        <v>379</v>
      </c>
      <c r="I61" t="s">
        <v>468</v>
      </c>
      <c r="L61" s="1">
        <f t="shared" si="0"/>
        <v>43101</v>
      </c>
      <c r="M61" s="3">
        <f>ROUNDDOWN((L61-Table13[[#This Row],[DOB]])/365,0)</f>
        <v>9</v>
      </c>
    </row>
    <row r="62" spans="1:13" x14ac:dyDescent="0.35">
      <c r="A62" t="s">
        <v>136</v>
      </c>
      <c r="B62" t="s">
        <v>70</v>
      </c>
      <c r="C62" t="str">
        <f>Table13[[#This Row],[LastName]]&amp;"."&amp;Table13[[#This Row],[FirstName]]</f>
        <v>Edwards.David</v>
      </c>
      <c r="D62" s="1">
        <v>33026</v>
      </c>
      <c r="E62" s="3">
        <f>ROUNDDOWN((L62-Table13[[#This Row],[DOB]])/365,0)</f>
        <v>27</v>
      </c>
      <c r="F62" t="s">
        <v>43</v>
      </c>
      <c r="G62" t="s">
        <v>301</v>
      </c>
      <c r="H62" t="s">
        <v>379</v>
      </c>
      <c r="I62" t="s">
        <v>468</v>
      </c>
      <c r="L62" s="1">
        <f t="shared" si="0"/>
        <v>43101</v>
      </c>
      <c r="M62" s="3">
        <f>ROUNDDOWN((L62-Table13[[#This Row],[DOB]])/365,0)</f>
        <v>27</v>
      </c>
    </row>
    <row r="63" spans="1:13" x14ac:dyDescent="0.35">
      <c r="A63" t="s">
        <v>115</v>
      </c>
      <c r="B63" t="s">
        <v>116</v>
      </c>
      <c r="C63" t="str">
        <f>Table13[[#This Row],[LastName]]&amp;"."&amp;Table13[[#This Row],[FirstName]]</f>
        <v>Ellis.Andrew</v>
      </c>
      <c r="D63" s="1">
        <v>28796</v>
      </c>
      <c r="E63" s="3">
        <f>ROUNDDOWN((L63-Table13[[#This Row],[DOB]])/365,0)</f>
        <v>39</v>
      </c>
      <c r="F63" t="s">
        <v>43</v>
      </c>
      <c r="G63" t="s">
        <v>300</v>
      </c>
      <c r="H63" t="s">
        <v>379</v>
      </c>
      <c r="I63" t="s">
        <v>468</v>
      </c>
      <c r="L63" s="1">
        <f t="shared" si="0"/>
        <v>43101</v>
      </c>
      <c r="M63" s="3">
        <f>ROUNDDOWN((L63-Table13[[#This Row],[DOB]])/365,0)</f>
        <v>39</v>
      </c>
    </row>
    <row r="64" spans="1:13" x14ac:dyDescent="0.35">
      <c r="A64" t="s">
        <v>243</v>
      </c>
      <c r="B64" t="s">
        <v>244</v>
      </c>
      <c r="C64" t="str">
        <f>Table13[[#This Row],[LastName]]&amp;"."&amp;Table13[[#This Row],[FirstName]]</f>
        <v>Evans.Alexander</v>
      </c>
      <c r="D64" s="1">
        <v>38033</v>
      </c>
      <c r="E64" s="3">
        <f>ROUNDDOWN((L64-Table13[[#This Row],[DOB]])/365,0)</f>
        <v>13</v>
      </c>
      <c r="F64" t="s">
        <v>169</v>
      </c>
      <c r="G64" t="s">
        <v>299</v>
      </c>
      <c r="H64" t="s">
        <v>379</v>
      </c>
      <c r="I64" t="s">
        <v>468</v>
      </c>
      <c r="L64" s="1">
        <f t="shared" si="0"/>
        <v>43101</v>
      </c>
      <c r="M64" s="3">
        <f>ROUNDDOWN((L64-Table13[[#This Row],[DOB]])/365,0)</f>
        <v>13</v>
      </c>
    </row>
    <row r="65" spans="1:13" x14ac:dyDescent="0.35">
      <c r="A65" t="s">
        <v>248</v>
      </c>
      <c r="B65" t="s">
        <v>249</v>
      </c>
      <c r="C65" t="str">
        <f>Table13[[#This Row],[LastName]]&amp;"."&amp;Table13[[#This Row],[FirstName]]</f>
        <v>Ewart.James</v>
      </c>
      <c r="D65" s="1">
        <v>38184</v>
      </c>
      <c r="E65" s="3">
        <f>ROUNDDOWN((L65-Table13[[#This Row],[DOB]])/365,0)</f>
        <v>13</v>
      </c>
      <c r="F65" t="s">
        <v>169</v>
      </c>
      <c r="G65" t="s">
        <v>297</v>
      </c>
      <c r="H65" t="s">
        <v>379</v>
      </c>
      <c r="I65" t="s">
        <v>468</v>
      </c>
      <c r="L65" s="1">
        <f t="shared" si="0"/>
        <v>43101</v>
      </c>
      <c r="M65" s="3">
        <f>ROUNDDOWN((L65-Table13[[#This Row],[DOB]])/365,0)</f>
        <v>13</v>
      </c>
    </row>
    <row r="66" spans="1:13" x14ac:dyDescent="0.35">
      <c r="A66" t="s">
        <v>398</v>
      </c>
      <c r="B66" t="s">
        <v>399</v>
      </c>
      <c r="C66" s="2" t="str">
        <f>Table13[[#This Row],[LastName]]&amp;"."&amp;Table13[[#This Row],[FirstName]]</f>
        <v>Fajardo.Josefa</v>
      </c>
      <c r="D66" s="12">
        <v>35941</v>
      </c>
      <c r="E66" s="3">
        <f>ROUNDDOWN((L66-Table13[[#This Row],[DOB]])/365,0)</f>
        <v>19</v>
      </c>
      <c r="F66" t="s">
        <v>400</v>
      </c>
      <c r="G66" t="s">
        <v>300</v>
      </c>
      <c r="H66" t="s">
        <v>379</v>
      </c>
      <c r="I66" t="s">
        <v>467</v>
      </c>
      <c r="L66" s="1">
        <f t="shared" si="0"/>
        <v>43101</v>
      </c>
      <c r="M66" s="3">
        <f>ROUNDDOWN((L66-Table13[[#This Row],[DOB]])/365,0)</f>
        <v>19</v>
      </c>
    </row>
    <row r="67" spans="1:13" x14ac:dyDescent="0.35">
      <c r="A67" t="s">
        <v>100</v>
      </c>
      <c r="B67" t="s">
        <v>6</v>
      </c>
      <c r="C67" t="str">
        <f>Table13[[#This Row],[LastName]]&amp;"."&amp;Table13[[#This Row],[FirstName]]</f>
        <v>Ferguson.Christian</v>
      </c>
      <c r="D67" s="1">
        <v>39420</v>
      </c>
      <c r="E67" s="3">
        <f>ROUNDDOWN((L67-Table13[[#This Row],[DOB]])/365,0)</f>
        <v>10</v>
      </c>
      <c r="F67" t="s">
        <v>169</v>
      </c>
      <c r="G67" t="s">
        <v>300</v>
      </c>
      <c r="H67" t="s">
        <v>379</v>
      </c>
      <c r="I67" t="s">
        <v>468</v>
      </c>
      <c r="L67" s="1">
        <f t="shared" ref="L67:L131" si="1">$L$1</f>
        <v>43101</v>
      </c>
      <c r="M67" s="3">
        <f>ROUNDDOWN((L67-Table13[[#This Row],[DOB]])/365,0)</f>
        <v>10</v>
      </c>
    </row>
    <row r="68" spans="1:13" x14ac:dyDescent="0.35">
      <c r="A68" t="s">
        <v>100</v>
      </c>
      <c r="B68" t="s">
        <v>192</v>
      </c>
      <c r="C68" t="str">
        <f>Table13[[#This Row],[LastName]]&amp;"."&amp;Table13[[#This Row],[FirstName]]</f>
        <v>Ferguson.Clayton</v>
      </c>
      <c r="D68" s="1">
        <v>36770</v>
      </c>
      <c r="E68" s="3">
        <f>ROUNDDOWN((L68-Table13[[#This Row],[DOB]])/365,0)</f>
        <v>17</v>
      </c>
      <c r="F68" t="s">
        <v>164</v>
      </c>
      <c r="G68" t="s">
        <v>300</v>
      </c>
      <c r="H68" t="s">
        <v>379</v>
      </c>
      <c r="I68" t="s">
        <v>468</v>
      </c>
      <c r="L68" s="1">
        <f t="shared" si="1"/>
        <v>43101</v>
      </c>
      <c r="M68" s="3">
        <f>ROUNDDOWN((L68-Table13[[#This Row],[DOB]])/365,0)</f>
        <v>17</v>
      </c>
    </row>
    <row r="69" spans="1:13" x14ac:dyDescent="0.35">
      <c r="A69" t="s">
        <v>100</v>
      </c>
      <c r="B69" t="s">
        <v>101</v>
      </c>
      <c r="C69" t="str">
        <f>Table13[[#This Row],[LastName]]&amp;"."&amp;Table13[[#This Row],[FirstName]]</f>
        <v>Ferguson.Darren</v>
      </c>
      <c r="D69" s="1">
        <v>26818</v>
      </c>
      <c r="E69" s="3">
        <f>ROUNDDOWN((L69-Table13[[#This Row],[DOB]])/365,0)</f>
        <v>44</v>
      </c>
      <c r="F69" t="s">
        <v>40</v>
      </c>
      <c r="G69" t="s">
        <v>300</v>
      </c>
      <c r="H69" t="s">
        <v>379</v>
      </c>
      <c r="I69" t="s">
        <v>468</v>
      </c>
      <c r="L69" s="1">
        <f t="shared" si="1"/>
        <v>43101</v>
      </c>
      <c r="M69" s="3">
        <f>ROUNDDOWN((L69-Table13[[#This Row],[DOB]])/365,0)</f>
        <v>44</v>
      </c>
    </row>
    <row r="70" spans="1:13" x14ac:dyDescent="0.35">
      <c r="A70" t="s">
        <v>100</v>
      </c>
      <c r="B70" t="s">
        <v>102</v>
      </c>
      <c r="C70" t="str">
        <f>Table13[[#This Row],[LastName]]&amp;"."&amp;Table13[[#This Row],[FirstName]]</f>
        <v>Ferguson.Nadine</v>
      </c>
      <c r="D70" s="1">
        <v>27640</v>
      </c>
      <c r="E70" s="3">
        <f>ROUNDDOWN((L70-Table13[[#This Row],[DOB]])/365,0)</f>
        <v>42</v>
      </c>
      <c r="F70" t="s">
        <v>40</v>
      </c>
      <c r="G70" t="s">
        <v>300</v>
      </c>
      <c r="H70" t="s">
        <v>379</v>
      </c>
      <c r="I70" t="s">
        <v>467</v>
      </c>
      <c r="L70" s="1">
        <f t="shared" si="1"/>
        <v>43101</v>
      </c>
      <c r="M70" s="3">
        <f>ROUNDDOWN((L70-Table13[[#This Row],[DOB]])/365,0)</f>
        <v>42</v>
      </c>
    </row>
    <row r="71" spans="1:13" x14ac:dyDescent="0.35">
      <c r="A71" t="s">
        <v>231</v>
      </c>
      <c r="B71" t="s">
        <v>232</v>
      </c>
      <c r="C71" t="str">
        <f>Table13[[#This Row],[LastName]]&amp;"."&amp;Table13[[#This Row],[FirstName]]</f>
        <v>Fernandez.Xaquin</v>
      </c>
      <c r="D71" s="1">
        <v>37735</v>
      </c>
      <c r="E71" s="3">
        <f>ROUNDDOWN((L71-Table13[[#This Row],[DOB]])/365,0)</f>
        <v>14</v>
      </c>
      <c r="F71" t="s">
        <v>169</v>
      </c>
      <c r="G71" t="s">
        <v>300</v>
      </c>
      <c r="H71" t="s">
        <v>379</v>
      </c>
      <c r="I71" t="s">
        <v>468</v>
      </c>
      <c r="L71" s="1">
        <f t="shared" si="1"/>
        <v>43101</v>
      </c>
      <c r="M71" s="3">
        <f>ROUNDDOWN((L71-Table13[[#This Row],[DOB]])/365,0)</f>
        <v>14</v>
      </c>
    </row>
    <row r="72" spans="1:13" x14ac:dyDescent="0.35">
      <c r="A72" t="s">
        <v>50</v>
      </c>
      <c r="B72" t="s">
        <v>51</v>
      </c>
      <c r="C72" t="str">
        <f>Table13[[#This Row],[LastName]]&amp;"."&amp;Table13[[#This Row],[FirstName]]</f>
        <v>Foale.Anna</v>
      </c>
      <c r="D72" s="1">
        <v>21317</v>
      </c>
      <c r="E72" s="3">
        <f>ROUNDDOWN((L72-Table13[[#This Row],[DOB]])/365,0)</f>
        <v>59</v>
      </c>
      <c r="F72" t="s">
        <v>40</v>
      </c>
      <c r="G72" t="s">
        <v>299</v>
      </c>
      <c r="H72" t="s">
        <v>379</v>
      </c>
      <c r="I72" t="s">
        <v>467</v>
      </c>
      <c r="L72" s="1">
        <f t="shared" si="1"/>
        <v>43101</v>
      </c>
      <c r="M72" s="3">
        <f>ROUNDDOWN((L72-Table13[[#This Row],[DOB]])/365,0)</f>
        <v>59</v>
      </c>
    </row>
    <row r="73" spans="1:13" x14ac:dyDescent="0.35">
      <c r="A73" t="s">
        <v>307</v>
      </c>
      <c r="B73" t="s">
        <v>176</v>
      </c>
      <c r="C73" s="2" t="str">
        <f>Table13[[#This Row],[LastName]]&amp;"."&amp;Table13[[#This Row],[FirstName]]</f>
        <v>Frances.Greg</v>
      </c>
      <c r="D73" s="1">
        <v>20621</v>
      </c>
      <c r="E73" s="3">
        <f>ROUNDDOWN((L73-Table13[[#This Row],[DOB]])/365,0)</f>
        <v>61</v>
      </c>
      <c r="F73" t="s">
        <v>43</v>
      </c>
      <c r="G73" t="s">
        <v>299</v>
      </c>
      <c r="H73" t="s">
        <v>379</v>
      </c>
      <c r="I73" t="s">
        <v>468</v>
      </c>
      <c r="L73" s="1">
        <f t="shared" si="1"/>
        <v>43101</v>
      </c>
      <c r="M73" s="3">
        <f>ROUNDDOWN((L73-Table13[[#This Row],[DOB]])/365,0)</f>
        <v>61</v>
      </c>
    </row>
    <row r="74" spans="1:13" x14ac:dyDescent="0.35">
      <c r="A74" t="s">
        <v>4</v>
      </c>
      <c r="B74" t="s">
        <v>193</v>
      </c>
      <c r="C74" t="str">
        <f>Table13[[#This Row],[LastName]]&amp;"."&amp;Table13[[#This Row],[FirstName]]</f>
        <v>Francis.Corbin</v>
      </c>
      <c r="D74" s="1">
        <v>36778</v>
      </c>
      <c r="E74" s="3">
        <f>ROUNDDOWN((L74-Table13[[#This Row],[DOB]])/365,0)</f>
        <v>17</v>
      </c>
      <c r="F74" t="s">
        <v>169</v>
      </c>
      <c r="G74" t="s">
        <v>302</v>
      </c>
      <c r="H74" t="s">
        <v>379</v>
      </c>
      <c r="I74" t="s">
        <v>468</v>
      </c>
      <c r="L74" s="1">
        <f t="shared" si="1"/>
        <v>43101</v>
      </c>
      <c r="M74" s="3">
        <f>ROUNDDOWN((L74-Table13[[#This Row],[DOB]])/365,0)</f>
        <v>17</v>
      </c>
    </row>
    <row r="75" spans="1:13" x14ac:dyDescent="0.35">
      <c r="A75" t="s">
        <v>188</v>
      </c>
      <c r="B75" t="s">
        <v>189</v>
      </c>
      <c r="C75" t="str">
        <f>Table13[[#This Row],[LastName]]&amp;"."&amp;Table13[[#This Row],[FirstName]]</f>
        <v>Francis-Foale.Rohan</v>
      </c>
      <c r="D75" s="1">
        <v>36639</v>
      </c>
      <c r="E75" s="3">
        <f>ROUNDDOWN((L75-Table13[[#This Row],[DOB]])/365,0)</f>
        <v>17</v>
      </c>
      <c r="F75" t="s">
        <v>164</v>
      </c>
      <c r="G75" t="s">
        <v>299</v>
      </c>
      <c r="H75" t="s">
        <v>379</v>
      </c>
      <c r="I75" t="s">
        <v>468</v>
      </c>
      <c r="L75" s="1">
        <f t="shared" si="1"/>
        <v>43101</v>
      </c>
      <c r="M75" s="3">
        <f>ROUNDDOWN((L75-Table13[[#This Row],[DOB]])/365,0)</f>
        <v>17</v>
      </c>
    </row>
    <row r="76" spans="1:13" x14ac:dyDescent="0.35">
      <c r="A76" t="s">
        <v>257</v>
      </c>
      <c r="B76" t="s">
        <v>258</v>
      </c>
      <c r="C76" t="str">
        <f>Table13[[#This Row],[LastName]]&amp;"."&amp;Table13[[#This Row],[FirstName]]</f>
        <v>Friebe.Ailie</v>
      </c>
      <c r="D76" s="1">
        <v>38393</v>
      </c>
      <c r="E76" s="3">
        <f>ROUNDDOWN((L76-Table13[[#This Row],[DOB]])/365,0)</f>
        <v>12</v>
      </c>
      <c r="F76" t="s">
        <v>169</v>
      </c>
      <c r="G76" t="s">
        <v>297</v>
      </c>
      <c r="H76" t="s">
        <v>379</v>
      </c>
      <c r="I76" t="s">
        <v>467</v>
      </c>
      <c r="L76" s="1">
        <f t="shared" si="1"/>
        <v>43101</v>
      </c>
      <c r="M76" s="3">
        <f>ROUNDDOWN((L76-Table13[[#This Row],[DOB]])/365,0)</f>
        <v>12</v>
      </c>
    </row>
    <row r="77" spans="1:13" x14ac:dyDescent="0.35">
      <c r="A77" t="s">
        <v>268</v>
      </c>
      <c r="B77" t="s">
        <v>269</v>
      </c>
      <c r="C77" t="str">
        <f>Table13[[#This Row],[LastName]]&amp;"."&amp;Table13[[#This Row],[FirstName]]</f>
        <v>Fuda.Nate</v>
      </c>
      <c r="D77" s="1">
        <v>38590</v>
      </c>
      <c r="E77" s="3">
        <f>ROUNDDOWN((L77-Table13[[#This Row],[DOB]])/365,0)</f>
        <v>12</v>
      </c>
      <c r="F77" t="s">
        <v>169</v>
      </c>
      <c r="G77" t="s">
        <v>299</v>
      </c>
      <c r="H77" t="s">
        <v>379</v>
      </c>
      <c r="I77" t="s">
        <v>468</v>
      </c>
      <c r="L77" s="1">
        <f t="shared" si="1"/>
        <v>43101</v>
      </c>
      <c r="M77" s="3">
        <f>ROUNDDOWN((L77-Table13[[#This Row],[DOB]])/365,0)</f>
        <v>12</v>
      </c>
    </row>
    <row r="78" spans="1:13" x14ac:dyDescent="0.35">
      <c r="A78" t="s">
        <v>105</v>
      </c>
      <c r="B78" t="s">
        <v>106</v>
      </c>
      <c r="C78" t="str">
        <f>Table13[[#This Row],[LastName]]&amp;"."&amp;Table13[[#This Row],[FirstName]]</f>
        <v>Green.Tracey</v>
      </c>
      <c r="D78" s="1">
        <v>27910</v>
      </c>
      <c r="E78" s="3">
        <f>ROUNDDOWN((L78-Table13[[#This Row],[DOB]])/365,0)</f>
        <v>41</v>
      </c>
      <c r="F78" t="s">
        <v>43</v>
      </c>
      <c r="G78" t="s">
        <v>300</v>
      </c>
      <c r="H78" t="s">
        <v>379</v>
      </c>
      <c r="I78" t="s">
        <v>467</v>
      </c>
      <c r="L78" s="1">
        <f t="shared" si="1"/>
        <v>43101</v>
      </c>
      <c r="M78" s="3">
        <f>ROUNDDOWN((L78-Table13[[#This Row],[DOB]])/365,0)</f>
        <v>41</v>
      </c>
    </row>
    <row r="79" spans="1:13" x14ac:dyDescent="0.35">
      <c r="A79" t="s">
        <v>247</v>
      </c>
      <c r="B79" t="s">
        <v>144</v>
      </c>
      <c r="C79" t="str">
        <f>Table13[[#This Row],[LastName]]&amp;"."&amp;Table13[[#This Row],[FirstName]]</f>
        <v>Halczuk.Benjamin</v>
      </c>
      <c r="D79" s="1">
        <v>38180</v>
      </c>
      <c r="E79" s="3">
        <f>ROUNDDOWN((L79-Table13[[#This Row],[DOB]])/365,0)</f>
        <v>13</v>
      </c>
      <c r="F79" t="s">
        <v>169</v>
      </c>
      <c r="G79" t="s">
        <v>298</v>
      </c>
      <c r="H79" t="s">
        <v>379</v>
      </c>
      <c r="I79" t="s">
        <v>468</v>
      </c>
      <c r="L79" s="1">
        <f t="shared" si="1"/>
        <v>43101</v>
      </c>
      <c r="M79" s="3">
        <f>ROUNDDOWN((L79-Table13[[#This Row],[DOB]])/365,0)</f>
        <v>13</v>
      </c>
    </row>
    <row r="80" spans="1:13" x14ac:dyDescent="0.35">
      <c r="A80" t="s">
        <v>177</v>
      </c>
      <c r="B80" t="s">
        <v>112</v>
      </c>
      <c r="C80" t="str">
        <f>Table13[[#This Row],[LastName]]&amp;"."&amp;Table13[[#This Row],[FirstName]]</f>
        <v>Hall.Timothy</v>
      </c>
      <c r="D80" s="1">
        <v>36332</v>
      </c>
      <c r="E80" s="3">
        <f>ROUNDDOWN((L80-Table13[[#This Row],[DOB]])/365,0)</f>
        <v>18</v>
      </c>
      <c r="F80" t="s">
        <v>169</v>
      </c>
      <c r="G80" t="s">
        <v>299</v>
      </c>
      <c r="H80" t="s">
        <v>379</v>
      </c>
      <c r="I80" t="s">
        <v>468</v>
      </c>
      <c r="L80" s="1">
        <f t="shared" si="1"/>
        <v>43101</v>
      </c>
      <c r="M80" s="3">
        <f>ROUNDDOWN((L80-Table13[[#This Row],[DOB]])/365,0)</f>
        <v>18</v>
      </c>
    </row>
    <row r="81" spans="1:13" x14ac:dyDescent="0.35">
      <c r="A81" t="s">
        <v>348</v>
      </c>
      <c r="B81" t="s">
        <v>225</v>
      </c>
      <c r="C81" s="2" t="str">
        <f>Table13[[#This Row],[LastName]]&amp;"."&amp;Table13[[#This Row],[FirstName]]</f>
        <v>Hamblen.Louis</v>
      </c>
      <c r="D81" s="1">
        <v>38516</v>
      </c>
      <c r="E81" s="3">
        <f>ROUNDDOWN((L81-Table13[[#This Row],[DOB]])/365,0)</f>
        <v>12</v>
      </c>
      <c r="G81" t="s">
        <v>299</v>
      </c>
      <c r="H81" t="s">
        <v>379</v>
      </c>
      <c r="I81" t="s">
        <v>468</v>
      </c>
      <c r="L81" s="1">
        <f t="shared" si="1"/>
        <v>43101</v>
      </c>
      <c r="M81" s="3">
        <f>ROUNDDOWN((L81-Table13[[#This Row],[DOB]])/365,0)</f>
        <v>12</v>
      </c>
    </row>
    <row r="82" spans="1:13" x14ac:dyDescent="0.35">
      <c r="A82" t="s">
        <v>159</v>
      </c>
      <c r="B82" t="s">
        <v>160</v>
      </c>
      <c r="C82" t="str">
        <f>Table13[[#This Row],[LastName]]&amp;"."&amp;Table13[[#This Row],[FirstName]]</f>
        <v>Hamilton.Rhona</v>
      </c>
      <c r="D82" s="1">
        <v>35156</v>
      </c>
      <c r="E82" s="3">
        <f>ROUNDDOWN((L82-Table13[[#This Row],[DOB]])/365,0)</f>
        <v>21</v>
      </c>
      <c r="F82" t="s">
        <v>40</v>
      </c>
      <c r="G82" t="s">
        <v>301</v>
      </c>
      <c r="H82" t="s">
        <v>379</v>
      </c>
      <c r="I82" t="s">
        <v>467</v>
      </c>
      <c r="L82" s="1">
        <f t="shared" si="1"/>
        <v>43101</v>
      </c>
      <c r="M82" s="3">
        <f>ROUNDDOWN((L82-Table13[[#This Row],[DOB]])/365,0)</f>
        <v>21</v>
      </c>
    </row>
    <row r="83" spans="1:13" x14ac:dyDescent="0.35">
      <c r="A83" t="s">
        <v>162</v>
      </c>
      <c r="B83" t="s">
        <v>163</v>
      </c>
      <c r="C83" t="str">
        <f>Table13[[#This Row],[LastName]]&amp;"."&amp;Table13[[#This Row],[FirstName]]</f>
        <v>Harris.Lily</v>
      </c>
      <c r="D83" s="1">
        <v>35499</v>
      </c>
      <c r="E83" s="3">
        <f>ROUNDDOWN((L83-Table13[[#This Row],[DOB]])/365,0)</f>
        <v>20</v>
      </c>
      <c r="F83" t="s">
        <v>164</v>
      </c>
      <c r="G83" t="s">
        <v>301</v>
      </c>
      <c r="H83" t="s">
        <v>379</v>
      </c>
      <c r="I83" t="s">
        <v>467</v>
      </c>
      <c r="L83" s="1">
        <f t="shared" si="1"/>
        <v>43101</v>
      </c>
      <c r="M83" s="3">
        <f>ROUNDDOWN((L83-Table13[[#This Row],[DOB]])/365,0)</f>
        <v>20</v>
      </c>
    </row>
    <row r="84" spans="1:13" x14ac:dyDescent="0.35">
      <c r="A84" t="s">
        <v>407</v>
      </c>
      <c r="B84" t="s">
        <v>408</v>
      </c>
      <c r="C84" s="2" t="str">
        <f>Table13[[#This Row],[LastName]]&amp;"."&amp;Table13[[#This Row],[FirstName]]</f>
        <v>Heath.Eleanor</v>
      </c>
      <c r="D84" s="1">
        <v>34845</v>
      </c>
      <c r="E84" s="3">
        <f>ROUNDDOWN((L84-Table13[[#This Row],[DOB]])/365,0)</f>
        <v>22</v>
      </c>
      <c r="F84" t="s">
        <v>418</v>
      </c>
      <c r="G84" t="s">
        <v>299</v>
      </c>
      <c r="H84" t="s">
        <v>379</v>
      </c>
      <c r="I84" t="s">
        <v>467</v>
      </c>
      <c r="L84" s="1">
        <f t="shared" si="1"/>
        <v>43101</v>
      </c>
      <c r="M84" s="3">
        <f>ROUNDDOWN((L84-Table13[[#This Row],[DOB]])/365,0)</f>
        <v>22</v>
      </c>
    </row>
    <row r="85" spans="1:13" x14ac:dyDescent="0.35">
      <c r="A85" t="s">
        <v>79</v>
      </c>
      <c r="B85" t="s">
        <v>49</v>
      </c>
      <c r="C85" t="str">
        <f>Table13[[#This Row],[LastName]]&amp;"."&amp;Table13[[#This Row],[FirstName]]</f>
        <v>Hemsley.Bruce</v>
      </c>
      <c r="D85" s="1">
        <v>25702</v>
      </c>
      <c r="E85" s="3">
        <f>ROUNDDOWN((L85-Table13[[#This Row],[DOB]])/365,0)</f>
        <v>47</v>
      </c>
      <c r="F85" t="s">
        <v>40</v>
      </c>
      <c r="G85" t="s">
        <v>298</v>
      </c>
      <c r="H85" t="s">
        <v>379</v>
      </c>
      <c r="I85" t="s">
        <v>468</v>
      </c>
      <c r="L85" s="1">
        <f t="shared" si="1"/>
        <v>43101</v>
      </c>
      <c r="M85" s="3">
        <f>ROUNDDOWN((L85-Table13[[#This Row],[DOB]])/365,0)</f>
        <v>47</v>
      </c>
    </row>
    <row r="86" spans="1:13" x14ac:dyDescent="0.35">
      <c r="A86" t="s">
        <v>251</v>
      </c>
      <c r="B86" t="s">
        <v>15</v>
      </c>
      <c r="C86" t="str">
        <f>Table13[[#This Row],[LastName]]&amp;"."&amp;Table13[[#This Row],[FirstName]]</f>
        <v>Henry.Angus</v>
      </c>
      <c r="D86" s="1">
        <v>38516</v>
      </c>
      <c r="E86" s="3">
        <f>ROUNDDOWN((L86-Table13[[#This Row],[DOB]])/365,0)</f>
        <v>12</v>
      </c>
      <c r="F86" t="s">
        <v>169</v>
      </c>
      <c r="G86" t="s">
        <v>297</v>
      </c>
      <c r="H86" t="s">
        <v>379</v>
      </c>
      <c r="I86" t="s">
        <v>468</v>
      </c>
      <c r="L86" s="1">
        <f t="shared" si="1"/>
        <v>43101</v>
      </c>
      <c r="M86" s="3">
        <f>ROUNDDOWN((L86-Table13[[#This Row],[DOB]])/365,0)</f>
        <v>12</v>
      </c>
    </row>
    <row r="87" spans="1:13" x14ac:dyDescent="0.35">
      <c r="A87" t="s">
        <v>251</v>
      </c>
      <c r="B87" t="s">
        <v>284</v>
      </c>
      <c r="C87" t="str">
        <f>Table13[[#This Row],[LastName]]&amp;"."&amp;Table13[[#This Row],[FirstName]]</f>
        <v>Henry.Tom</v>
      </c>
      <c r="D87" s="1">
        <v>39051</v>
      </c>
      <c r="E87" s="3">
        <f>ROUNDDOWN((L87-Table13[[#This Row],[DOB]])/365,0)</f>
        <v>11</v>
      </c>
      <c r="F87" t="s">
        <v>169</v>
      </c>
      <c r="G87" t="s">
        <v>297</v>
      </c>
      <c r="H87" t="s">
        <v>379</v>
      </c>
      <c r="I87" t="s">
        <v>468</v>
      </c>
      <c r="L87" s="1">
        <f t="shared" si="1"/>
        <v>43101</v>
      </c>
      <c r="M87" s="3">
        <f>ROUNDDOWN((L87-Table13[[#This Row],[DOB]])/365,0)</f>
        <v>11</v>
      </c>
    </row>
    <row r="88" spans="1:13" x14ac:dyDescent="0.35">
      <c r="A88" s="11" t="s">
        <v>251</v>
      </c>
      <c r="B88" s="11" t="s">
        <v>13</v>
      </c>
      <c r="C88" s="2" t="str">
        <f>Table13[[#This Row],[LastName]]&amp;"."&amp;Table13[[#This Row],[FirstName]]</f>
        <v>Henry.Thomas</v>
      </c>
      <c r="D88" s="1">
        <v>39051</v>
      </c>
      <c r="E88" s="3">
        <f>ROUNDDOWN((L88-Table13[[#This Row],[DOB]])/365,0)</f>
        <v>11</v>
      </c>
      <c r="F88" t="s">
        <v>169</v>
      </c>
      <c r="G88" t="s">
        <v>297</v>
      </c>
      <c r="H88" t="s">
        <v>379</v>
      </c>
      <c r="I88" t="s">
        <v>468</v>
      </c>
      <c r="L88" s="1">
        <f t="shared" si="1"/>
        <v>43101</v>
      </c>
      <c r="M88" s="3">
        <f>ROUNDDOWN((L88-Table13[[#This Row],[DOB]])/365,0)</f>
        <v>11</v>
      </c>
    </row>
    <row r="89" spans="1:13" x14ac:dyDescent="0.35">
      <c r="A89" t="s">
        <v>287</v>
      </c>
      <c r="B89" t="s">
        <v>288</v>
      </c>
      <c r="C89" t="str">
        <f>Table13[[#This Row],[LastName]]&amp;"."&amp;Table13[[#This Row],[FirstName]]</f>
        <v>Hera-Singh.Quinn</v>
      </c>
      <c r="D89" s="1">
        <v>39113</v>
      </c>
      <c r="E89" s="3">
        <f>ROUNDDOWN((L89-Table13[[#This Row],[DOB]])/365,0)</f>
        <v>10</v>
      </c>
      <c r="F89" t="s">
        <v>169</v>
      </c>
      <c r="G89" t="s">
        <v>297</v>
      </c>
      <c r="H89" t="s">
        <v>379</v>
      </c>
      <c r="I89" t="s">
        <v>468</v>
      </c>
      <c r="L89" s="1">
        <f t="shared" si="1"/>
        <v>43101</v>
      </c>
      <c r="M89" s="3">
        <f>ROUNDDOWN((L89-Table13[[#This Row],[DOB]])/365,0)</f>
        <v>10</v>
      </c>
    </row>
    <row r="90" spans="1:13" x14ac:dyDescent="0.35">
      <c r="A90" t="s">
        <v>341</v>
      </c>
      <c r="B90" t="s">
        <v>251</v>
      </c>
      <c r="C90" s="2" t="str">
        <f>Table13[[#This Row],[LastName]]&amp;"."&amp;Table13[[#This Row],[FirstName]]</f>
        <v>Hondros.Henry</v>
      </c>
      <c r="D90" s="1">
        <v>35097</v>
      </c>
      <c r="E90" s="3">
        <f>ROUNDDOWN((L90-Table13[[#This Row],[DOB]])/365,0)</f>
        <v>21</v>
      </c>
      <c r="G90" t="s">
        <v>299</v>
      </c>
      <c r="H90" t="s">
        <v>379</v>
      </c>
      <c r="I90" t="s">
        <v>468</v>
      </c>
      <c r="L90" s="1">
        <f t="shared" si="1"/>
        <v>43101</v>
      </c>
      <c r="M90" s="3">
        <f>ROUNDDOWN((L90-Table13[[#This Row],[DOB]])/365,0)</f>
        <v>21</v>
      </c>
    </row>
    <row r="91" spans="1:13" x14ac:dyDescent="0.35">
      <c r="A91" t="s">
        <v>80</v>
      </c>
      <c r="B91" t="s">
        <v>176</v>
      </c>
      <c r="C91" t="str">
        <f>Table13[[#This Row],[LastName]]&amp;"."&amp;Table13[[#This Row],[FirstName]]</f>
        <v>Howlett.Greg</v>
      </c>
      <c r="D91" s="1">
        <v>36294</v>
      </c>
      <c r="E91" s="3">
        <f>ROUNDDOWN((L91-Table13[[#This Row],[DOB]])/365,0)</f>
        <v>18</v>
      </c>
      <c r="F91" t="s">
        <v>164</v>
      </c>
      <c r="G91" t="s">
        <v>299</v>
      </c>
      <c r="H91" t="s">
        <v>379</v>
      </c>
      <c r="I91" t="s">
        <v>468</v>
      </c>
      <c r="L91" s="1">
        <f t="shared" si="1"/>
        <v>43101</v>
      </c>
      <c r="M91" s="3">
        <f>ROUNDDOWN((L91-Table13[[#This Row],[DOB]])/365,0)</f>
        <v>18</v>
      </c>
    </row>
    <row r="92" spans="1:13" x14ac:dyDescent="0.35">
      <c r="A92" t="s">
        <v>80</v>
      </c>
      <c r="B92" t="s">
        <v>81</v>
      </c>
      <c r="C92" t="str">
        <f>Table13[[#This Row],[LastName]]&amp;"."&amp;Table13[[#This Row],[FirstName]]</f>
        <v>Howlett.Steve</v>
      </c>
      <c r="D92" s="1">
        <v>25764</v>
      </c>
      <c r="E92" s="3">
        <f>ROUNDDOWN((L92-Table13[[#This Row],[DOB]])/365,0)</f>
        <v>47</v>
      </c>
      <c r="F92" t="s">
        <v>40</v>
      </c>
      <c r="G92" t="s">
        <v>299</v>
      </c>
      <c r="H92" t="s">
        <v>379</v>
      </c>
      <c r="I92" t="s">
        <v>468</v>
      </c>
      <c r="L92" s="1">
        <f t="shared" si="1"/>
        <v>43101</v>
      </c>
      <c r="M92" s="3">
        <f>ROUNDDOWN((L92-Table13[[#This Row],[DOB]])/365,0)</f>
        <v>47</v>
      </c>
    </row>
    <row r="93" spans="1:13" x14ac:dyDescent="0.35">
      <c r="A93" t="s">
        <v>194</v>
      </c>
      <c r="B93" t="s">
        <v>197</v>
      </c>
      <c r="C93" t="str">
        <f>Table13[[#This Row],[LastName]]&amp;"."&amp;Table13[[#This Row],[FirstName]]</f>
        <v>Hunter.Kieran</v>
      </c>
      <c r="D93" s="1">
        <v>38604</v>
      </c>
      <c r="E93" s="3">
        <f>ROUNDDOWN((L93-Table13[[#This Row],[DOB]])/365,0)</f>
        <v>12</v>
      </c>
      <c r="F93" t="s">
        <v>169</v>
      </c>
      <c r="G93" t="s">
        <v>300</v>
      </c>
      <c r="H93" t="s">
        <v>379</v>
      </c>
      <c r="I93" t="s">
        <v>468</v>
      </c>
      <c r="L93" s="1">
        <f t="shared" si="1"/>
        <v>43101</v>
      </c>
      <c r="M93" s="3">
        <f>ROUNDDOWN((L93-Table13[[#This Row],[DOB]])/365,0)</f>
        <v>12</v>
      </c>
    </row>
    <row r="94" spans="1:13" x14ac:dyDescent="0.35">
      <c r="A94" t="s">
        <v>194</v>
      </c>
      <c r="B94" t="s">
        <v>195</v>
      </c>
      <c r="C94" t="str">
        <f>Table13[[#This Row],[LastName]]&amp;"."&amp;Table13[[#This Row],[FirstName]]</f>
        <v>Hunter.Sebastian</v>
      </c>
      <c r="D94" s="1">
        <v>36790</v>
      </c>
      <c r="E94" s="3">
        <f>ROUNDDOWN((L94-Table13[[#This Row],[DOB]])/365,0)</f>
        <v>17</v>
      </c>
      <c r="F94" t="s">
        <v>169</v>
      </c>
      <c r="G94" t="s">
        <v>300</v>
      </c>
      <c r="H94" t="s">
        <v>379</v>
      </c>
      <c r="I94" t="s">
        <v>468</v>
      </c>
      <c r="L94" s="1">
        <f t="shared" si="1"/>
        <v>43101</v>
      </c>
      <c r="M94" s="3">
        <f>ROUNDDOWN((L94-Table13[[#This Row],[DOB]])/365,0)</f>
        <v>17</v>
      </c>
    </row>
    <row r="95" spans="1:13" x14ac:dyDescent="0.35">
      <c r="A95" t="s">
        <v>334</v>
      </c>
      <c r="B95" t="s">
        <v>333</v>
      </c>
      <c r="C95" s="2" t="str">
        <f>Table13[[#This Row],[LastName]]&amp;"."&amp;Table13[[#This Row],[FirstName]]</f>
        <v>Ikeya.Moto</v>
      </c>
      <c r="D95" s="1">
        <v>36288</v>
      </c>
      <c r="E95" s="3">
        <f>ROUNDDOWN((L95-Table13[[#This Row],[DOB]])/365,0)</f>
        <v>18</v>
      </c>
      <c r="G95" t="s">
        <v>298</v>
      </c>
      <c r="H95" t="s">
        <v>376</v>
      </c>
      <c r="I95" t="s">
        <v>468</v>
      </c>
      <c r="L95" s="1">
        <f t="shared" si="1"/>
        <v>43101</v>
      </c>
      <c r="M95" s="3">
        <f>ROUNDDOWN((L95-Table13[[#This Row],[DOB]])/365,0)</f>
        <v>18</v>
      </c>
    </row>
    <row r="96" spans="1:13" x14ac:dyDescent="0.35">
      <c r="A96" t="s">
        <v>88</v>
      </c>
      <c r="B96" t="s">
        <v>89</v>
      </c>
      <c r="C96" t="str">
        <f>Table13[[#This Row],[LastName]]&amp;"."&amp;Table13[[#This Row],[FirstName]]</f>
        <v>Ineson.Leanne</v>
      </c>
      <c r="D96" s="1">
        <v>25892</v>
      </c>
      <c r="E96" s="3">
        <f>ROUNDDOWN((L96-Table13[[#This Row],[DOB]])/365,0)</f>
        <v>47</v>
      </c>
      <c r="F96" t="s">
        <v>43</v>
      </c>
      <c r="G96" t="s">
        <v>300</v>
      </c>
      <c r="H96" t="s">
        <v>379</v>
      </c>
      <c r="I96" t="s">
        <v>467</v>
      </c>
      <c r="L96" s="1">
        <f t="shared" si="1"/>
        <v>43101</v>
      </c>
      <c r="M96" s="3">
        <f>ROUNDDOWN((L96-Table13[[#This Row],[DOB]])/365,0)</f>
        <v>47</v>
      </c>
    </row>
    <row r="97" spans="1:13" x14ac:dyDescent="0.35">
      <c r="A97" s="11" t="s">
        <v>484</v>
      </c>
      <c r="B97" s="11" t="s">
        <v>483</v>
      </c>
      <c r="C97" s="2" t="str">
        <f>Table13[[#This Row],[LastName]]&amp;"."&amp;Table13[[#This Row],[FirstName]]</f>
        <v>Jamieson.Makayla</v>
      </c>
      <c r="D97" s="1">
        <v>39901</v>
      </c>
      <c r="E97" s="3">
        <f>ROUNDDOWN((L97-Table13[[#This Row],[DOB]])/365,0)</f>
        <v>8</v>
      </c>
      <c r="F97" t="s">
        <v>169</v>
      </c>
      <c r="G97" t="s">
        <v>299</v>
      </c>
      <c r="H97" t="s">
        <v>379</v>
      </c>
      <c r="I97" t="s">
        <v>467</v>
      </c>
      <c r="L97" s="1">
        <f t="shared" si="1"/>
        <v>43101</v>
      </c>
      <c r="M97" s="3">
        <f>ROUNDDOWN((L97-Table13[[#This Row],[DOB]])/365,0)</f>
        <v>8</v>
      </c>
    </row>
    <row r="98" spans="1:13" x14ac:dyDescent="0.35">
      <c r="A98" t="s">
        <v>255</v>
      </c>
      <c r="B98" t="s">
        <v>256</v>
      </c>
      <c r="C98" t="str">
        <f>Table13[[#This Row],[LastName]]&amp;"."&amp;Table13[[#This Row],[FirstName]]</f>
        <v>Jones.Patrick</v>
      </c>
      <c r="D98" s="1">
        <v>38304</v>
      </c>
      <c r="E98" s="3">
        <f>ROUNDDOWN((L98-Table13[[#This Row],[DOB]])/365,0)</f>
        <v>13</v>
      </c>
      <c r="F98" t="s">
        <v>169</v>
      </c>
      <c r="G98" t="s">
        <v>299</v>
      </c>
      <c r="H98" t="s">
        <v>379</v>
      </c>
      <c r="I98" t="s">
        <v>468</v>
      </c>
      <c r="L98" s="1">
        <f t="shared" si="1"/>
        <v>43101</v>
      </c>
      <c r="M98" s="3">
        <f>ROUNDDOWN((L98-Table13[[#This Row],[DOB]])/365,0)</f>
        <v>13</v>
      </c>
    </row>
    <row r="99" spans="1:13" x14ac:dyDescent="0.35">
      <c r="A99" t="s">
        <v>285</v>
      </c>
      <c r="B99" t="s">
        <v>286</v>
      </c>
      <c r="C99" t="str">
        <f>Table13[[#This Row],[LastName]]&amp;"."&amp;Table13[[#This Row],[FirstName]]</f>
        <v>Kardasova.Stella</v>
      </c>
      <c r="D99" s="1">
        <v>39092</v>
      </c>
      <c r="E99" s="3">
        <f>ROUNDDOWN((L99-Table13[[#This Row],[DOB]])/365,0)</f>
        <v>10</v>
      </c>
      <c r="F99" t="s">
        <v>164</v>
      </c>
      <c r="G99" t="s">
        <v>299</v>
      </c>
      <c r="H99" t="s">
        <v>379</v>
      </c>
      <c r="I99" t="s">
        <v>467</v>
      </c>
      <c r="L99" s="1">
        <f t="shared" si="1"/>
        <v>43101</v>
      </c>
      <c r="M99" s="3">
        <f>ROUNDDOWN((L99-Table13[[#This Row],[DOB]])/365,0)</f>
        <v>10</v>
      </c>
    </row>
    <row r="100" spans="1:13" x14ac:dyDescent="0.35">
      <c r="A100" t="s">
        <v>224</v>
      </c>
      <c r="B100" t="s">
        <v>225</v>
      </c>
      <c r="C100" t="str">
        <f>Table13[[#This Row],[LastName]]&amp;"."&amp;Table13[[#This Row],[FirstName]]</f>
        <v>Kasperski.Louis</v>
      </c>
      <c r="D100" s="1">
        <v>37555</v>
      </c>
      <c r="E100" s="3">
        <f>ROUNDDOWN((L100-Table13[[#This Row],[DOB]])/365,0)</f>
        <v>15</v>
      </c>
      <c r="F100" t="s">
        <v>164</v>
      </c>
      <c r="G100" t="s">
        <v>299</v>
      </c>
      <c r="H100" t="s">
        <v>379</v>
      </c>
      <c r="I100" t="s">
        <v>468</v>
      </c>
      <c r="L100" s="1">
        <f t="shared" si="1"/>
        <v>43101</v>
      </c>
      <c r="M100" s="3">
        <f>ROUNDDOWN((L100-Table13[[#This Row],[DOB]])/365,0)</f>
        <v>15</v>
      </c>
    </row>
    <row r="101" spans="1:13" x14ac:dyDescent="0.35">
      <c r="A101" t="s">
        <v>290</v>
      </c>
      <c r="B101" t="s">
        <v>291</v>
      </c>
      <c r="C101" t="str">
        <f>Table13[[#This Row],[LastName]]&amp;"."&amp;Table13[[#This Row],[FirstName]]</f>
        <v>Kennedy.Celeste</v>
      </c>
      <c r="D101" s="1">
        <v>39221</v>
      </c>
      <c r="E101" s="3">
        <f>ROUNDDOWN((L101-Table13[[#This Row],[DOB]])/365,0)</f>
        <v>10</v>
      </c>
      <c r="F101" t="s">
        <v>169</v>
      </c>
      <c r="G101" t="s">
        <v>299</v>
      </c>
      <c r="H101" t="s">
        <v>379</v>
      </c>
      <c r="I101" t="s">
        <v>467</v>
      </c>
      <c r="L101" s="1">
        <f t="shared" si="1"/>
        <v>43101</v>
      </c>
      <c r="M101" s="3">
        <f>ROUNDDOWN((L101-Table13[[#This Row],[DOB]])/365,0)</f>
        <v>10</v>
      </c>
    </row>
    <row r="102" spans="1:13" x14ac:dyDescent="0.35">
      <c r="A102" t="s">
        <v>173</v>
      </c>
      <c r="B102" t="s">
        <v>14</v>
      </c>
      <c r="C102" t="str">
        <f>Table13[[#This Row],[LastName]]&amp;"."&amp;Table13[[#This Row],[FirstName]]</f>
        <v>Kenny.Max</v>
      </c>
      <c r="D102" s="1">
        <v>36262</v>
      </c>
      <c r="E102" s="3">
        <f>ROUNDDOWN((L102-Table13[[#This Row],[DOB]])/365,0)</f>
        <v>18</v>
      </c>
      <c r="F102" t="s">
        <v>169</v>
      </c>
      <c r="G102" t="s">
        <v>304</v>
      </c>
      <c r="H102" t="s">
        <v>379</v>
      </c>
      <c r="I102" t="s">
        <v>468</v>
      </c>
      <c r="L102" s="1">
        <f t="shared" si="1"/>
        <v>43101</v>
      </c>
      <c r="M102" s="3">
        <f>ROUNDDOWN((L102-Table13[[#This Row],[DOB]])/365,0)</f>
        <v>18</v>
      </c>
    </row>
    <row r="103" spans="1:13" x14ac:dyDescent="0.35">
      <c r="A103" s="11" t="s">
        <v>496</v>
      </c>
      <c r="B103" s="11" t="s">
        <v>252</v>
      </c>
      <c r="C103" s="2" t="str">
        <f>Table13[[#This Row],[LastName]]&amp;"."&amp;Table13[[#This Row],[FirstName]]</f>
        <v>Kingston.Oscar</v>
      </c>
      <c r="D103" s="1">
        <v>39279</v>
      </c>
      <c r="E103" s="3">
        <f>ROUNDDOWN((L103-Table13[[#This Row],[DOB]])/365,0)</f>
        <v>10</v>
      </c>
      <c r="F103" t="s">
        <v>169</v>
      </c>
      <c r="G103" t="s">
        <v>299</v>
      </c>
      <c r="H103" t="s">
        <v>379</v>
      </c>
      <c r="I103" t="s">
        <v>468</v>
      </c>
      <c r="L103" s="1">
        <f t="shared" si="1"/>
        <v>43101</v>
      </c>
      <c r="M103" s="3">
        <f>ROUNDDOWN((L103-Table13[[#This Row],[DOB]])/365,0)</f>
        <v>10</v>
      </c>
    </row>
    <row r="104" spans="1:13" x14ac:dyDescent="0.35">
      <c r="A104" t="s">
        <v>62</v>
      </c>
      <c r="B104" t="s">
        <v>63</v>
      </c>
      <c r="C104" t="str">
        <f>Table13[[#This Row],[LastName]]&amp;"."&amp;Table13[[#This Row],[FirstName]]</f>
        <v>Kirby.Maria</v>
      </c>
      <c r="D104" s="1">
        <v>23752</v>
      </c>
      <c r="E104" s="3">
        <f>ROUNDDOWN((L104-Table13[[#This Row],[DOB]])/365,0)</f>
        <v>53</v>
      </c>
      <c r="F104" t="s">
        <v>40</v>
      </c>
      <c r="G104" t="s">
        <v>299</v>
      </c>
      <c r="H104" t="s">
        <v>379</v>
      </c>
      <c r="I104" t="s">
        <v>467</v>
      </c>
      <c r="L104" s="1">
        <f t="shared" si="1"/>
        <v>43101</v>
      </c>
      <c r="M104" s="3">
        <f>ROUNDDOWN((L104-Table13[[#This Row],[DOB]])/365,0)</f>
        <v>53</v>
      </c>
    </row>
    <row r="105" spans="1:13" x14ac:dyDescent="0.35">
      <c r="A105" t="s">
        <v>60</v>
      </c>
      <c r="B105" t="s">
        <v>61</v>
      </c>
      <c r="C105" t="str">
        <f>Table13[[#This Row],[LastName]]&amp;"."&amp;Table13[[#This Row],[FirstName]]</f>
        <v>Koch.John</v>
      </c>
      <c r="D105" s="1">
        <v>22573</v>
      </c>
      <c r="E105" s="3">
        <f>ROUNDDOWN((L105-Table13[[#This Row],[DOB]])/365,0)</f>
        <v>56</v>
      </c>
      <c r="F105" t="s">
        <v>43</v>
      </c>
      <c r="G105" t="s">
        <v>297</v>
      </c>
      <c r="H105" t="s">
        <v>379</v>
      </c>
      <c r="I105" t="s">
        <v>468</v>
      </c>
      <c r="L105" s="1">
        <f t="shared" si="1"/>
        <v>43101</v>
      </c>
      <c r="M105" s="3">
        <f>ROUNDDOWN((L105-Table13[[#This Row],[DOB]])/365,0)</f>
        <v>56</v>
      </c>
    </row>
    <row r="106" spans="1:13" x14ac:dyDescent="0.35">
      <c r="A106" t="s">
        <v>335</v>
      </c>
      <c r="B106" t="s">
        <v>336</v>
      </c>
      <c r="C106" s="2" t="str">
        <f>Table13[[#This Row],[LastName]]&amp;"."&amp;Table13[[#This Row],[FirstName]]</f>
        <v>Komatsu.Tatsu</v>
      </c>
      <c r="D106" s="1">
        <v>36288</v>
      </c>
      <c r="E106" s="3">
        <f>ROUNDDOWN((L106-Table13[[#This Row],[DOB]])/365,0)</f>
        <v>18</v>
      </c>
      <c r="G106" t="s">
        <v>298</v>
      </c>
      <c r="H106" t="s">
        <v>376</v>
      </c>
      <c r="I106" t="s">
        <v>468</v>
      </c>
      <c r="L106" s="1">
        <f t="shared" si="1"/>
        <v>43101</v>
      </c>
      <c r="M106" s="3">
        <f>ROUNDDOWN((L106-Table13[[#This Row],[DOB]])/365,0)</f>
        <v>18</v>
      </c>
    </row>
    <row r="107" spans="1:13" x14ac:dyDescent="0.35">
      <c r="A107" t="s">
        <v>21</v>
      </c>
      <c r="B107" t="s">
        <v>22</v>
      </c>
      <c r="C107" t="str">
        <f>Table13[[#This Row],[LastName]]&amp;"."&amp;Table13[[#This Row],[FirstName]]</f>
        <v>Kounov.Bob</v>
      </c>
      <c r="D107" s="1">
        <v>23206</v>
      </c>
      <c r="E107" s="3">
        <f>ROUNDDOWN((L107-Table13[[#This Row],[DOB]])/365,0)</f>
        <v>54</v>
      </c>
      <c r="F107" t="s">
        <v>40</v>
      </c>
      <c r="G107" t="s">
        <v>301</v>
      </c>
      <c r="H107" t="s">
        <v>379</v>
      </c>
      <c r="I107" t="s">
        <v>468</v>
      </c>
      <c r="L107" s="1">
        <f t="shared" si="1"/>
        <v>43101</v>
      </c>
      <c r="M107" s="3">
        <f>ROUNDDOWN((L107-Table13[[#This Row],[DOB]])/365,0)</f>
        <v>54</v>
      </c>
    </row>
    <row r="108" spans="1:13" x14ac:dyDescent="0.35">
      <c r="A108" t="s">
        <v>396</v>
      </c>
      <c r="B108" t="s">
        <v>397</v>
      </c>
      <c r="C108" s="2" t="str">
        <f>Table13[[#This Row],[LastName]]&amp;"."&amp;Table13[[#This Row],[FirstName]]</f>
        <v>Kowan.Roman</v>
      </c>
      <c r="D108" s="1">
        <v>21081</v>
      </c>
      <c r="E108" s="3">
        <f>ROUNDDOWN((L108-Table13[[#This Row],[DOB]])/365,0)</f>
        <v>60</v>
      </c>
      <c r="F108" t="s">
        <v>43</v>
      </c>
      <c r="G108" t="s">
        <v>300</v>
      </c>
      <c r="H108" t="s">
        <v>379</v>
      </c>
      <c r="I108" t="s">
        <v>468</v>
      </c>
      <c r="L108" s="1">
        <f t="shared" si="1"/>
        <v>43101</v>
      </c>
      <c r="M108" s="3">
        <f>ROUNDDOWN((L108-Table13[[#This Row],[DOB]])/365,0)</f>
        <v>60</v>
      </c>
    </row>
    <row r="109" spans="1:13" x14ac:dyDescent="0.35">
      <c r="A109" t="s">
        <v>350</v>
      </c>
      <c r="B109" t="s">
        <v>349</v>
      </c>
      <c r="C109" s="2" t="str">
        <f>Table13[[#This Row],[LastName]]&amp;"."&amp;Table13[[#This Row],[FirstName]]</f>
        <v>Krstic.Emerson</v>
      </c>
      <c r="D109" s="1">
        <v>35725</v>
      </c>
      <c r="E109" s="3">
        <f>ROUNDDOWN((L109-Table13[[#This Row],[DOB]])/365,0)</f>
        <v>20</v>
      </c>
      <c r="G109" t="s">
        <v>297</v>
      </c>
      <c r="H109" t="s">
        <v>379</v>
      </c>
      <c r="I109" t="s">
        <v>468</v>
      </c>
      <c r="L109" s="1">
        <f t="shared" si="1"/>
        <v>43101</v>
      </c>
      <c r="M109" s="3">
        <f>ROUNDDOWN((L109-Table13[[#This Row],[DOB]])/365,0)</f>
        <v>20</v>
      </c>
    </row>
    <row r="110" spans="1:13" x14ac:dyDescent="0.35">
      <c r="A110" t="s">
        <v>471</v>
      </c>
      <c r="B110" t="s">
        <v>472</v>
      </c>
      <c r="C110" s="2" t="str">
        <f>Table13[[#This Row],[LastName]]&amp;"."&amp;Table13[[#This Row],[FirstName]]</f>
        <v>Ku.Hyungwook</v>
      </c>
      <c r="D110" s="1">
        <v>38216</v>
      </c>
      <c r="E110" s="3">
        <f>ROUNDDOWN((L110-Table13[[#This Row],[DOB]])/365,0)</f>
        <v>13</v>
      </c>
      <c r="F110" t="s">
        <v>164</v>
      </c>
      <c r="G110" t="s">
        <v>299</v>
      </c>
      <c r="H110" t="s">
        <v>379</v>
      </c>
      <c r="I110" t="s">
        <v>468</v>
      </c>
      <c r="L110" s="1">
        <f t="shared" si="1"/>
        <v>43101</v>
      </c>
      <c r="M110" s="3">
        <f>ROUNDDOWN((L110-Table13[[#This Row],[DOB]])/365,0)</f>
        <v>13</v>
      </c>
    </row>
    <row r="111" spans="1:13" x14ac:dyDescent="0.35">
      <c r="A111" t="s">
        <v>77</v>
      </c>
      <c r="B111" t="s">
        <v>213</v>
      </c>
      <c r="C111" t="str">
        <f>Table13[[#This Row],[LastName]]&amp;"."&amp;Table13[[#This Row],[FirstName]]</f>
        <v>Kurbatfinski.Ashleigh</v>
      </c>
      <c r="D111" s="1">
        <v>37326</v>
      </c>
      <c r="E111" s="3">
        <f>ROUNDDOWN((L111-Table13[[#This Row],[DOB]])/365,0)</f>
        <v>15</v>
      </c>
      <c r="F111" t="s">
        <v>164</v>
      </c>
      <c r="G111" t="s">
        <v>299</v>
      </c>
      <c r="H111" t="s">
        <v>379</v>
      </c>
      <c r="I111" t="s">
        <v>467</v>
      </c>
      <c r="L111" s="1">
        <f t="shared" si="1"/>
        <v>43101</v>
      </c>
      <c r="M111" s="3">
        <f>ROUNDDOWN((L111-Table13[[#This Row],[DOB]])/365,0)</f>
        <v>15</v>
      </c>
    </row>
    <row r="112" spans="1:13" x14ac:dyDescent="0.35">
      <c r="A112" t="s">
        <v>77</v>
      </c>
      <c r="B112" t="s">
        <v>78</v>
      </c>
      <c r="C112" t="str">
        <f>Table13[[#This Row],[LastName]]&amp;"."&amp;Table13[[#This Row],[FirstName]]</f>
        <v>Kurbatfinski.Zvonko</v>
      </c>
      <c r="D112" s="1">
        <v>25155</v>
      </c>
      <c r="E112" s="3">
        <f>ROUNDDOWN((L112-Table13[[#This Row],[DOB]])/365,0)</f>
        <v>49</v>
      </c>
      <c r="F112" t="s">
        <v>40</v>
      </c>
      <c r="G112" t="s">
        <v>299</v>
      </c>
      <c r="H112" t="s">
        <v>379</v>
      </c>
      <c r="I112" t="s">
        <v>468</v>
      </c>
      <c r="L112" s="1">
        <f t="shared" si="1"/>
        <v>43101</v>
      </c>
      <c r="M112" s="3">
        <f>ROUNDDOWN((L112-Table13[[#This Row],[DOB]])/365,0)</f>
        <v>49</v>
      </c>
    </row>
    <row r="113" spans="1:13" x14ac:dyDescent="0.35">
      <c r="A113" t="s">
        <v>36</v>
      </c>
      <c r="B113" t="s">
        <v>144</v>
      </c>
      <c r="C113" t="str">
        <f>Table13[[#This Row],[LastName]]&amp;"."&amp;Table13[[#This Row],[FirstName]]</f>
        <v>Lam.Benjamin</v>
      </c>
      <c r="D113" s="1">
        <v>34837</v>
      </c>
      <c r="E113" s="3">
        <f>ROUNDDOWN((L113-Table13[[#This Row],[DOB]])/365,0)</f>
        <v>22</v>
      </c>
      <c r="F113" t="s">
        <v>40</v>
      </c>
      <c r="G113" t="s">
        <v>301</v>
      </c>
      <c r="H113" t="s">
        <v>379</v>
      </c>
      <c r="I113" t="s">
        <v>468</v>
      </c>
      <c r="L113" s="1">
        <f t="shared" si="1"/>
        <v>43101</v>
      </c>
      <c r="M113" s="3">
        <f>ROUNDDOWN((L113-Table13[[#This Row],[DOB]])/365,0)</f>
        <v>22</v>
      </c>
    </row>
    <row r="114" spans="1:13" x14ac:dyDescent="0.35">
      <c r="A114" t="s">
        <v>36</v>
      </c>
      <c r="B114" t="s">
        <v>313</v>
      </c>
      <c r="C114" s="2" t="str">
        <f>Table13[[#This Row],[LastName]]&amp;"."&amp;Table13[[#This Row],[FirstName]]</f>
        <v>Lam.Erwin</v>
      </c>
      <c r="D114" s="1">
        <v>34512</v>
      </c>
      <c r="E114" s="3">
        <f>ROUNDDOWN((L114-Table13[[#This Row],[DOB]])/365,0)</f>
        <v>23</v>
      </c>
      <c r="F114" t="s">
        <v>400</v>
      </c>
      <c r="G114" t="s">
        <v>303</v>
      </c>
      <c r="H114" t="s">
        <v>375</v>
      </c>
      <c r="I114" t="s">
        <v>468</v>
      </c>
      <c r="L114" s="1">
        <f t="shared" si="1"/>
        <v>43101</v>
      </c>
      <c r="M114" s="3">
        <f>ROUNDDOWN((L114-Table13[[#This Row],[DOB]])/365,0)</f>
        <v>23</v>
      </c>
    </row>
    <row r="115" spans="1:13" x14ac:dyDescent="0.35">
      <c r="A115" t="s">
        <v>36</v>
      </c>
      <c r="B115" s="11" t="s">
        <v>511</v>
      </c>
      <c r="C115" s="2" t="str">
        <f>Table13[[#This Row],[LastName]]&amp;"."&amp;Table13[[#This Row],[FirstName]]</f>
        <v>Lam.Tai Yuen</v>
      </c>
      <c r="D115" s="1">
        <v>34512</v>
      </c>
      <c r="E115" s="3">
        <f>ROUNDDOWN((L115-Table13[[#This Row],[DOB]])/365,0)</f>
        <v>23</v>
      </c>
      <c r="F115" t="s">
        <v>40</v>
      </c>
      <c r="G115" t="s">
        <v>297</v>
      </c>
      <c r="H115" t="s">
        <v>379</v>
      </c>
      <c r="I115" t="s">
        <v>468</v>
      </c>
      <c r="L115" s="1">
        <f t="shared" si="1"/>
        <v>43101</v>
      </c>
      <c r="M115" s="3">
        <f>ROUNDDOWN((L115-Table13[[#This Row],[DOB]])/365,0)</f>
        <v>23</v>
      </c>
    </row>
    <row r="116" spans="1:13" x14ac:dyDescent="0.35">
      <c r="A116" t="s">
        <v>204</v>
      </c>
      <c r="B116" t="s">
        <v>205</v>
      </c>
      <c r="C116" t="str">
        <f>Table13[[#This Row],[LastName]]&amp;"."&amp;Table13[[#This Row],[FirstName]]</f>
        <v>Lawrenson.Blake</v>
      </c>
      <c r="D116" s="1">
        <v>37105</v>
      </c>
      <c r="E116" s="3">
        <f>ROUNDDOWN((L116-Table13[[#This Row],[DOB]])/365,0)</f>
        <v>16</v>
      </c>
      <c r="F116" t="s">
        <v>164</v>
      </c>
      <c r="G116" t="s">
        <v>299</v>
      </c>
      <c r="H116" t="s">
        <v>379</v>
      </c>
      <c r="I116" t="s">
        <v>468</v>
      </c>
      <c r="L116" s="1">
        <f t="shared" si="1"/>
        <v>43101</v>
      </c>
      <c r="M116" s="3">
        <f>ROUNDDOWN((L116-Table13[[#This Row],[DOB]])/365,0)</f>
        <v>16</v>
      </c>
    </row>
    <row r="117" spans="1:13" x14ac:dyDescent="0.35">
      <c r="A117" s="11" t="s">
        <v>490</v>
      </c>
      <c r="B117" s="11" t="s">
        <v>489</v>
      </c>
      <c r="C117" s="2" t="str">
        <f>Table13[[#This Row],[LastName]]&amp;"."&amp;Table13[[#This Row],[FirstName]]</f>
        <v>Leclercq.Milan</v>
      </c>
      <c r="D117" s="1">
        <v>39646</v>
      </c>
      <c r="E117" s="3">
        <f>ROUNDDOWN((L117-Table13[[#This Row],[DOB]])/365,0)</f>
        <v>9</v>
      </c>
      <c r="F117" t="s">
        <v>169</v>
      </c>
      <c r="G117" t="s">
        <v>299</v>
      </c>
      <c r="H117" t="s">
        <v>379</v>
      </c>
      <c r="I117" t="s">
        <v>468</v>
      </c>
      <c r="L117" s="1">
        <f t="shared" si="1"/>
        <v>43101</v>
      </c>
      <c r="M117" s="3">
        <f>ROUNDDOWN((L117-Table13[[#This Row],[DOB]])/365,0)</f>
        <v>9</v>
      </c>
    </row>
    <row r="118" spans="1:13" x14ac:dyDescent="0.35">
      <c r="A118" t="s">
        <v>328</v>
      </c>
      <c r="B118" t="s">
        <v>327</v>
      </c>
      <c r="C118" s="2" t="str">
        <f>Table13[[#This Row],[LastName]]&amp;"."&amp;Table13[[#This Row],[FirstName]]</f>
        <v>Lee.Steven</v>
      </c>
      <c r="D118" s="1">
        <v>36673</v>
      </c>
      <c r="E118" s="3">
        <f>ROUNDDOWN((L118-Table13[[#This Row],[DOB]])/365,0)</f>
        <v>17</v>
      </c>
      <c r="G118" t="s">
        <v>299</v>
      </c>
      <c r="H118" t="s">
        <v>379</v>
      </c>
      <c r="I118" t="s">
        <v>468</v>
      </c>
      <c r="L118" s="1">
        <f t="shared" si="1"/>
        <v>43101</v>
      </c>
      <c r="M118" s="3">
        <f>ROUNDDOWN((L118-Table13[[#This Row],[DOB]])/365,0)</f>
        <v>17</v>
      </c>
    </row>
    <row r="119" spans="1:13" x14ac:dyDescent="0.35">
      <c r="A119" t="s">
        <v>230</v>
      </c>
      <c r="B119" t="s">
        <v>251</v>
      </c>
      <c r="C119" t="str">
        <f>Table13[[#This Row],[LastName]]&amp;"."&amp;Table13[[#This Row],[FirstName]]</f>
        <v>Lim.Henry</v>
      </c>
      <c r="D119" s="1">
        <v>37719</v>
      </c>
      <c r="E119" s="3">
        <f>ROUNDDOWN((L119-Table13[[#This Row],[DOB]])/365,0)</f>
        <v>14</v>
      </c>
      <c r="F119" t="s">
        <v>164</v>
      </c>
      <c r="G119" t="s">
        <v>299</v>
      </c>
      <c r="H119" t="s">
        <v>379</v>
      </c>
      <c r="I119" t="s">
        <v>468</v>
      </c>
      <c r="L119" s="1">
        <f t="shared" si="1"/>
        <v>43101</v>
      </c>
      <c r="M119" s="3">
        <f>ROUNDDOWN((L119-Table13[[#This Row],[DOB]])/365,0)</f>
        <v>14</v>
      </c>
    </row>
    <row r="120" spans="1:13" x14ac:dyDescent="0.35">
      <c r="A120" t="s">
        <v>230</v>
      </c>
      <c r="B120" t="s">
        <v>385</v>
      </c>
      <c r="C120" t="str">
        <f>Table13[[#This Row],[LastName]]&amp;"."&amp;Table13[[#This Row],[FirstName]]</f>
        <v>Lim.Elizabeth</v>
      </c>
      <c r="D120" s="1">
        <v>38416</v>
      </c>
      <c r="E120" s="3">
        <f>ROUNDDOWN((L120-Table13[[#This Row],[DOB]])/365,0)</f>
        <v>12</v>
      </c>
      <c r="F120" t="s">
        <v>164</v>
      </c>
      <c r="G120" t="s">
        <v>299</v>
      </c>
      <c r="H120" t="s">
        <v>379</v>
      </c>
      <c r="I120" t="s">
        <v>467</v>
      </c>
      <c r="L120" s="1">
        <f t="shared" si="1"/>
        <v>43101</v>
      </c>
      <c r="M120" s="3">
        <f>ROUNDDOWN((L120-Table13[[#This Row],[DOB]])/365,0)</f>
        <v>12</v>
      </c>
    </row>
    <row r="121" spans="1:13" x14ac:dyDescent="0.35">
      <c r="A121" t="s">
        <v>343</v>
      </c>
      <c r="B121" t="s">
        <v>344</v>
      </c>
      <c r="C121" s="2" t="str">
        <f>Table13[[#This Row],[LastName]]&amp;"."&amp;Table13[[#This Row],[FirstName]]</f>
        <v>Lin.Frank</v>
      </c>
      <c r="D121" s="1">
        <v>35436</v>
      </c>
      <c r="E121" s="3">
        <f>ROUNDDOWN((L121-Table13[[#This Row],[DOB]])/365,0)</f>
        <v>21</v>
      </c>
      <c r="G121" t="s">
        <v>299</v>
      </c>
      <c r="H121" t="s">
        <v>379</v>
      </c>
      <c r="I121" t="s">
        <v>468</v>
      </c>
      <c r="L121" s="1">
        <f t="shared" si="1"/>
        <v>43101</v>
      </c>
      <c r="M121" s="3">
        <f>ROUNDDOWN((L121-Table13[[#This Row],[DOB]])/365,0)</f>
        <v>21</v>
      </c>
    </row>
    <row r="122" spans="1:13" x14ac:dyDescent="0.35">
      <c r="A122" t="s">
        <v>351</v>
      </c>
      <c r="B122" t="s">
        <v>325</v>
      </c>
      <c r="C122" s="2" t="str">
        <f>Table13[[#This Row],[LastName]]&amp;"."&amp;Table13[[#This Row],[FirstName]]</f>
        <v>Liwanen.Adam</v>
      </c>
      <c r="D122" s="1">
        <v>34587</v>
      </c>
      <c r="E122" s="3">
        <f>ROUNDDOWN((L122-Table13[[#This Row],[DOB]])/365,0)</f>
        <v>23</v>
      </c>
      <c r="G122" t="s">
        <v>301</v>
      </c>
      <c r="H122" t="s">
        <v>379</v>
      </c>
      <c r="I122" t="s">
        <v>468</v>
      </c>
      <c r="L122" s="1">
        <f t="shared" si="1"/>
        <v>43101</v>
      </c>
      <c r="M122" s="3">
        <f>ROUNDDOWN((L122-Table13[[#This Row],[DOB]])/365,0)</f>
        <v>23</v>
      </c>
    </row>
    <row r="123" spans="1:13" x14ac:dyDescent="0.35">
      <c r="A123" t="s">
        <v>234</v>
      </c>
      <c r="B123" t="s">
        <v>235</v>
      </c>
      <c r="C123" t="str">
        <f>Table13[[#This Row],[LastName]]&amp;"."&amp;Table13[[#This Row],[FirstName]]</f>
        <v>Lloyd.Emelia</v>
      </c>
      <c r="D123" s="1">
        <v>37825</v>
      </c>
      <c r="E123" s="3">
        <f>ROUNDDOWN((L123-Table13[[#This Row],[DOB]])/365,0)</f>
        <v>14</v>
      </c>
      <c r="F123" t="s">
        <v>164</v>
      </c>
      <c r="G123" t="s">
        <v>299</v>
      </c>
      <c r="H123" t="s">
        <v>379</v>
      </c>
      <c r="I123" t="s">
        <v>467</v>
      </c>
      <c r="L123" s="1">
        <f t="shared" si="1"/>
        <v>43101</v>
      </c>
      <c r="M123" s="3">
        <f>ROUNDDOWN((L123-Table13[[#This Row],[DOB]])/365,0)</f>
        <v>14</v>
      </c>
    </row>
    <row r="124" spans="1:13" x14ac:dyDescent="0.35">
      <c r="A124" s="11" t="s">
        <v>500</v>
      </c>
      <c r="B124" s="11" t="s">
        <v>499</v>
      </c>
      <c r="C124" s="2" t="str">
        <f>Table13[[#This Row],[LastName]]&amp;"."&amp;Table13[[#This Row],[FirstName]]</f>
        <v>Lucic Marshall.Lola</v>
      </c>
      <c r="D124" s="1">
        <v>39357</v>
      </c>
      <c r="E124" s="3">
        <f>ROUNDDOWN((L124-Table13[[#This Row],[DOB]])/365,0)</f>
        <v>10</v>
      </c>
      <c r="F124" t="s">
        <v>169</v>
      </c>
      <c r="G124" t="s">
        <v>299</v>
      </c>
      <c r="H124" t="s">
        <v>379</v>
      </c>
      <c r="I124" t="s">
        <v>467</v>
      </c>
      <c r="L124" s="1">
        <f t="shared" si="1"/>
        <v>43101</v>
      </c>
      <c r="M124" s="3">
        <f>ROUNDDOWN((L124-Table13[[#This Row],[DOB]])/365,0)</f>
        <v>10</v>
      </c>
    </row>
    <row r="125" spans="1:13" x14ac:dyDescent="0.35">
      <c r="A125" t="s">
        <v>403</v>
      </c>
      <c r="B125" t="s">
        <v>404</v>
      </c>
      <c r="C125" s="2" t="str">
        <f>Table13[[#This Row],[LastName]]&amp;"."&amp;Table13[[#This Row],[FirstName]]</f>
        <v>Lucy.Sarah</v>
      </c>
      <c r="D125" s="1">
        <v>26742</v>
      </c>
      <c r="E125" s="3">
        <f>ROUNDDOWN((L125-Table13[[#This Row],[DOB]])/365,0)</f>
        <v>44</v>
      </c>
      <c r="F125" t="s">
        <v>418</v>
      </c>
      <c r="G125" t="s">
        <v>299</v>
      </c>
      <c r="H125" t="s">
        <v>379</v>
      </c>
      <c r="I125" t="s">
        <v>467</v>
      </c>
      <c r="L125" s="1">
        <f t="shared" si="1"/>
        <v>43101</v>
      </c>
      <c r="M125" s="3">
        <f>ROUNDDOWN((L125-Table13[[#This Row],[DOB]])/365,0)</f>
        <v>44</v>
      </c>
    </row>
    <row r="126" spans="1:13" x14ac:dyDescent="0.35">
      <c r="A126" t="s">
        <v>139</v>
      </c>
      <c r="B126" t="s">
        <v>140</v>
      </c>
      <c r="C126" t="str">
        <f>Table13[[#This Row],[LastName]]&amp;"."&amp;Table13[[#This Row],[FirstName]]</f>
        <v>Mackenzie.Jonathan</v>
      </c>
      <c r="D126" s="1">
        <v>33491</v>
      </c>
      <c r="E126" s="3">
        <f>ROUNDDOWN((L126-Table13[[#This Row],[DOB]])/365,0)</f>
        <v>26</v>
      </c>
      <c r="F126" t="s">
        <v>43</v>
      </c>
      <c r="G126" t="s">
        <v>298</v>
      </c>
      <c r="H126" t="s">
        <v>379</v>
      </c>
      <c r="I126" t="s">
        <v>468</v>
      </c>
      <c r="L126" s="1">
        <f t="shared" si="1"/>
        <v>43101</v>
      </c>
      <c r="M126" s="3">
        <f>ROUNDDOWN((L126-Table13[[#This Row],[DOB]])/365,0)</f>
        <v>26</v>
      </c>
    </row>
    <row r="127" spans="1:13" x14ac:dyDescent="0.35">
      <c r="A127" t="s">
        <v>118</v>
      </c>
      <c r="B127" t="s">
        <v>119</v>
      </c>
      <c r="C127" t="str">
        <f>Table13[[#This Row],[LastName]]&amp;"."&amp;Table13[[#This Row],[FirstName]]</f>
        <v>Mahli.Ayman</v>
      </c>
      <c r="D127" s="1">
        <v>29280</v>
      </c>
      <c r="E127" s="3">
        <f>ROUNDDOWN((L127-Table13[[#This Row],[DOB]])/365,0)</f>
        <v>37</v>
      </c>
      <c r="F127" t="s">
        <v>43</v>
      </c>
      <c r="G127" t="s">
        <v>300</v>
      </c>
      <c r="H127" t="s">
        <v>379</v>
      </c>
      <c r="I127" t="s">
        <v>468</v>
      </c>
      <c r="L127" s="1">
        <f t="shared" si="1"/>
        <v>43101</v>
      </c>
      <c r="M127" s="3">
        <f>ROUNDDOWN((L127-Table13[[#This Row],[DOB]])/365,0)</f>
        <v>37</v>
      </c>
    </row>
    <row r="128" spans="1:13" x14ac:dyDescent="0.35">
      <c r="A128" t="s">
        <v>123</v>
      </c>
      <c r="B128" t="s">
        <v>124</v>
      </c>
      <c r="C128" t="str">
        <f>Table13[[#This Row],[LastName]]&amp;"."&amp;Table13[[#This Row],[FirstName]]</f>
        <v>Malig-Spranz.Melanie</v>
      </c>
      <c r="D128" s="1">
        <v>30658</v>
      </c>
      <c r="E128" s="3">
        <f>ROUNDDOWN((L128-Table13[[#This Row],[DOB]])/365,0)</f>
        <v>34</v>
      </c>
      <c r="F128" t="s">
        <v>40</v>
      </c>
      <c r="G128" t="s">
        <v>297</v>
      </c>
      <c r="H128" t="s">
        <v>379</v>
      </c>
      <c r="I128" t="s">
        <v>467</v>
      </c>
      <c r="L128" s="1">
        <f t="shared" si="1"/>
        <v>43101</v>
      </c>
      <c r="M128" s="3">
        <f>ROUNDDOWN((L128-Table13[[#This Row],[DOB]])/365,0)</f>
        <v>34</v>
      </c>
    </row>
    <row r="129" spans="1:13" x14ac:dyDescent="0.35">
      <c r="A129" t="s">
        <v>259</v>
      </c>
      <c r="B129" t="s">
        <v>260</v>
      </c>
      <c r="C129" t="str">
        <f>Table13[[#This Row],[LastName]]&amp;"."&amp;Table13[[#This Row],[FirstName]]</f>
        <v>Manning.Joshua</v>
      </c>
      <c r="D129" s="1">
        <v>38406</v>
      </c>
      <c r="E129" s="3">
        <f>ROUNDDOWN((L129-Table13[[#This Row],[DOB]])/365,0)</f>
        <v>12</v>
      </c>
      <c r="F129" t="s">
        <v>169</v>
      </c>
      <c r="G129" t="s">
        <v>298</v>
      </c>
      <c r="H129" t="s">
        <v>379</v>
      </c>
      <c r="I129" t="s">
        <v>468</v>
      </c>
      <c r="L129" s="1">
        <f t="shared" si="1"/>
        <v>43101</v>
      </c>
      <c r="M129" s="3">
        <f>ROUNDDOWN((L129-Table13[[#This Row],[DOB]])/365,0)</f>
        <v>12</v>
      </c>
    </row>
    <row r="130" spans="1:13" x14ac:dyDescent="0.35">
      <c r="A130" t="s">
        <v>292</v>
      </c>
      <c r="B130" t="s">
        <v>293</v>
      </c>
      <c r="C130" t="str">
        <f>Table13[[#This Row],[LastName]]&amp;"."&amp;Table13[[#This Row],[FirstName]]</f>
        <v>Maple.Logan</v>
      </c>
      <c r="D130" s="1">
        <v>39269</v>
      </c>
      <c r="E130" s="3">
        <f>ROUNDDOWN((L130-Table13[[#This Row],[DOB]])/365,0)</f>
        <v>10</v>
      </c>
      <c r="F130" t="s">
        <v>169</v>
      </c>
      <c r="G130" t="s">
        <v>298</v>
      </c>
      <c r="H130" t="s">
        <v>379</v>
      </c>
      <c r="I130" t="s">
        <v>468</v>
      </c>
      <c r="L130" s="1">
        <f t="shared" si="1"/>
        <v>43101</v>
      </c>
      <c r="M130" s="3">
        <f>ROUNDDOWN((L130-Table13[[#This Row],[DOB]])/365,0)</f>
        <v>10</v>
      </c>
    </row>
    <row r="131" spans="1:13" x14ac:dyDescent="0.35">
      <c r="A131" t="s">
        <v>129</v>
      </c>
      <c r="B131" t="s">
        <v>130</v>
      </c>
      <c r="C131" t="str">
        <f>Table13[[#This Row],[LastName]]&amp;"."&amp;Table13[[#This Row],[FirstName]]</f>
        <v>Marshall.Stuart</v>
      </c>
      <c r="D131" s="1">
        <v>31780</v>
      </c>
      <c r="E131" s="3">
        <f>ROUNDDOWN((L131-Table13[[#This Row],[DOB]])/365,0)</f>
        <v>31</v>
      </c>
      <c r="F131" t="s">
        <v>40</v>
      </c>
      <c r="G131" t="s">
        <v>299</v>
      </c>
      <c r="H131" t="s">
        <v>379</v>
      </c>
      <c r="I131" t="s">
        <v>468</v>
      </c>
      <c r="L131" s="1">
        <f t="shared" si="1"/>
        <v>43101</v>
      </c>
      <c r="M131" s="3">
        <f>ROUNDDOWN((L131-Table13[[#This Row],[DOB]])/365,0)</f>
        <v>31</v>
      </c>
    </row>
    <row r="132" spans="1:13" x14ac:dyDescent="0.35">
      <c r="A132" t="s">
        <v>38</v>
      </c>
      <c r="B132" t="s">
        <v>39</v>
      </c>
      <c r="C132" t="str">
        <f>Table13[[#This Row],[LastName]]&amp;"."&amp;Table13[[#This Row],[FirstName]]</f>
        <v>Mayer.Peter</v>
      </c>
      <c r="D132" s="1">
        <v>15125</v>
      </c>
      <c r="E132" s="3">
        <f>ROUNDDOWN((L132-Table13[[#This Row],[DOB]])/365,0)</f>
        <v>76</v>
      </c>
      <c r="F132" t="s">
        <v>40</v>
      </c>
      <c r="G132" t="s">
        <v>297</v>
      </c>
      <c r="H132" t="s">
        <v>379</v>
      </c>
      <c r="I132" t="s">
        <v>468</v>
      </c>
      <c r="L132" s="1">
        <f t="shared" ref="L132:L193" si="2">$L$1</f>
        <v>43101</v>
      </c>
      <c r="M132" s="3">
        <f>ROUNDDOWN((L132-Table13[[#This Row],[DOB]])/365,0)</f>
        <v>76</v>
      </c>
    </row>
    <row r="133" spans="1:13" x14ac:dyDescent="0.35">
      <c r="A133" t="s">
        <v>35</v>
      </c>
      <c r="B133" t="s">
        <v>120</v>
      </c>
      <c r="C133" t="str">
        <f>Table13[[#This Row],[LastName]]&amp;"."&amp;Table13[[#This Row],[FirstName]]</f>
        <v>Mayman.Matthew</v>
      </c>
      <c r="D133" s="1">
        <v>29514</v>
      </c>
      <c r="E133" s="3">
        <f>ROUNDDOWN((L133-Table13[[#This Row],[DOB]])/365,0)</f>
        <v>37</v>
      </c>
      <c r="F133" t="s">
        <v>40</v>
      </c>
      <c r="G133" t="s">
        <v>300</v>
      </c>
      <c r="H133" t="s">
        <v>379</v>
      </c>
      <c r="I133" t="s">
        <v>468</v>
      </c>
      <c r="L133" s="1">
        <f t="shared" si="2"/>
        <v>43101</v>
      </c>
      <c r="M133" s="3">
        <f>ROUNDDOWN((L133-Table13[[#This Row],[DOB]])/365,0)</f>
        <v>37</v>
      </c>
    </row>
    <row r="134" spans="1:13" x14ac:dyDescent="0.35">
      <c r="A134" t="s">
        <v>409</v>
      </c>
      <c r="B134" t="s">
        <v>410</v>
      </c>
      <c r="C134" s="2" t="str">
        <f>Table13[[#This Row],[LastName]]&amp;"."&amp;Table13[[#This Row],[FirstName]]</f>
        <v>Mccallum.Judy</v>
      </c>
      <c r="D134" s="1"/>
      <c r="E134" s="3">
        <f>ROUNDDOWN((L134-Table13[[#This Row],[DOB]])/365,0)</f>
        <v>118</v>
      </c>
      <c r="F134" t="s">
        <v>43</v>
      </c>
      <c r="G134" t="s">
        <v>297</v>
      </c>
      <c r="H134" t="s">
        <v>379</v>
      </c>
      <c r="I134" t="s">
        <v>467</v>
      </c>
      <c r="L134" s="1">
        <f t="shared" si="2"/>
        <v>43101</v>
      </c>
      <c r="M134" s="3">
        <f>ROUNDDOWN((L134-Table13[[#This Row],[DOB]])/365,0)</f>
        <v>118</v>
      </c>
    </row>
    <row r="135" spans="1:13" x14ac:dyDescent="0.35">
      <c r="A135" t="s">
        <v>93</v>
      </c>
      <c r="B135" t="s">
        <v>81</v>
      </c>
      <c r="C135" t="str">
        <f>Table13[[#This Row],[LastName]]&amp;"."&amp;Table13[[#This Row],[FirstName]]</f>
        <v>Mcclure.Steve</v>
      </c>
      <c r="D135" s="1">
        <v>26178</v>
      </c>
      <c r="E135" s="3">
        <f>ROUNDDOWN((L135-Table13[[#This Row],[DOB]])/365,0)</f>
        <v>46</v>
      </c>
      <c r="F135" t="s">
        <v>40</v>
      </c>
      <c r="G135" t="s">
        <v>300</v>
      </c>
      <c r="H135" t="s">
        <v>379</v>
      </c>
      <c r="I135" t="s">
        <v>468</v>
      </c>
      <c r="L135" s="1">
        <f t="shared" si="2"/>
        <v>43101</v>
      </c>
      <c r="M135" s="3">
        <f>ROUNDDOWN((L135-Table13[[#This Row],[DOB]])/365,0)</f>
        <v>46</v>
      </c>
    </row>
    <row r="136" spans="1:13" x14ac:dyDescent="0.35">
      <c r="A136" t="s">
        <v>200</v>
      </c>
      <c r="B136" t="s">
        <v>201</v>
      </c>
      <c r="C136" t="str">
        <f>Table13[[#This Row],[LastName]]&amp;"."&amp;Table13[[#This Row],[FirstName]]</f>
        <v>Mcdonald.Jesse</v>
      </c>
      <c r="D136" s="1">
        <v>36989</v>
      </c>
      <c r="E136" s="3">
        <f>ROUNDDOWN((L136-Table13[[#This Row],[DOB]])/365,0)</f>
        <v>16</v>
      </c>
      <c r="F136" t="s">
        <v>169</v>
      </c>
      <c r="G136" t="s">
        <v>304</v>
      </c>
      <c r="H136" t="s">
        <v>379</v>
      </c>
      <c r="I136" t="s">
        <v>468</v>
      </c>
      <c r="L136" s="1">
        <f t="shared" si="2"/>
        <v>43101</v>
      </c>
      <c r="M136" s="3">
        <f>ROUNDDOWN((L136-Table13[[#This Row],[DOB]])/365,0)</f>
        <v>16</v>
      </c>
    </row>
    <row r="137" spans="1:13" x14ac:dyDescent="0.35">
      <c r="A137" t="s">
        <v>71</v>
      </c>
      <c r="B137" t="s">
        <v>72</v>
      </c>
      <c r="C137" t="str">
        <f>Table13[[#This Row],[LastName]]&amp;"."&amp;Table13[[#This Row],[FirstName]]</f>
        <v>Menary.Jane</v>
      </c>
      <c r="D137" s="1">
        <v>24488</v>
      </c>
      <c r="E137" s="3">
        <f>ROUNDDOWN((L137-Table13[[#This Row],[DOB]])/365,0)</f>
        <v>50</v>
      </c>
      <c r="F137" t="s">
        <v>40</v>
      </c>
      <c r="G137" t="s">
        <v>300</v>
      </c>
      <c r="H137" t="s">
        <v>379</v>
      </c>
      <c r="I137" t="s">
        <v>467</v>
      </c>
      <c r="L137" s="1">
        <f t="shared" si="2"/>
        <v>43101</v>
      </c>
      <c r="M137" s="3">
        <f>ROUNDDOWN((L137-Table13[[#This Row],[DOB]])/365,0)</f>
        <v>50</v>
      </c>
    </row>
    <row r="138" spans="1:13" x14ac:dyDescent="0.35">
      <c r="A138" t="s">
        <v>135</v>
      </c>
      <c r="B138" t="s">
        <v>5</v>
      </c>
      <c r="C138" t="str">
        <f>Table13[[#This Row],[LastName]]&amp;"."&amp;Table13[[#This Row],[FirstName]]</f>
        <v>Menz.Ursula</v>
      </c>
      <c r="D138" s="1">
        <v>32485</v>
      </c>
      <c r="E138" s="3">
        <f>ROUNDDOWN((L138-Table13[[#This Row],[DOB]])/365,0)</f>
        <v>29</v>
      </c>
      <c r="F138" t="s">
        <v>40</v>
      </c>
      <c r="G138" t="s">
        <v>299</v>
      </c>
      <c r="H138" t="s">
        <v>379</v>
      </c>
      <c r="I138" t="s">
        <v>467</v>
      </c>
      <c r="L138" s="1">
        <f t="shared" si="2"/>
        <v>43101</v>
      </c>
      <c r="M138" s="3">
        <f>ROUNDDOWN((L138-Table13[[#This Row],[DOB]])/365,0)</f>
        <v>29</v>
      </c>
    </row>
    <row r="139" spans="1:13" x14ac:dyDescent="0.35">
      <c r="A139" t="s">
        <v>149</v>
      </c>
      <c r="B139" t="s">
        <v>70</v>
      </c>
      <c r="C139" t="str">
        <f>Table13[[#This Row],[LastName]]&amp;"."&amp;Table13[[#This Row],[FirstName]]</f>
        <v>Milazzo.David</v>
      </c>
      <c r="D139" s="1">
        <v>34393</v>
      </c>
      <c r="E139" s="3">
        <f>ROUNDDOWN((L139-Table13[[#This Row],[DOB]])/365,0)</f>
        <v>23</v>
      </c>
      <c r="F139" t="s">
        <v>43</v>
      </c>
      <c r="G139" t="s">
        <v>301</v>
      </c>
      <c r="H139" t="s">
        <v>379</v>
      </c>
      <c r="I139" t="s">
        <v>468</v>
      </c>
      <c r="L139" s="1">
        <f t="shared" si="2"/>
        <v>43101</v>
      </c>
      <c r="M139" s="3">
        <f>ROUNDDOWN((L139-Table13[[#This Row],[DOB]])/365,0)</f>
        <v>23</v>
      </c>
    </row>
    <row r="140" spans="1:13" x14ac:dyDescent="0.35">
      <c r="A140" t="s">
        <v>190</v>
      </c>
      <c r="B140" t="s">
        <v>191</v>
      </c>
      <c r="C140" t="str">
        <f>Table13[[#This Row],[LastName]]&amp;"."&amp;Table13[[#This Row],[FirstName]]</f>
        <v>Milich.Aramis</v>
      </c>
      <c r="D140" s="1">
        <v>36741</v>
      </c>
      <c r="E140" s="3">
        <f>ROUNDDOWN((L140-Table13[[#This Row],[DOB]])/365,0)</f>
        <v>17</v>
      </c>
      <c r="F140" t="s">
        <v>164</v>
      </c>
      <c r="G140" t="s">
        <v>299</v>
      </c>
      <c r="H140" t="s">
        <v>379</v>
      </c>
      <c r="I140" t="s">
        <v>468</v>
      </c>
      <c r="L140" s="1">
        <f t="shared" si="2"/>
        <v>43101</v>
      </c>
      <c r="M140" s="3">
        <f>ROUNDDOWN((L140-Table13[[#This Row],[DOB]])/365,0)</f>
        <v>17</v>
      </c>
    </row>
    <row r="141" spans="1:13" x14ac:dyDescent="0.35">
      <c r="A141" t="s">
        <v>99</v>
      </c>
      <c r="B141" t="s">
        <v>61</v>
      </c>
      <c r="C141" t="str">
        <f>Table13[[#This Row],[LastName]]&amp;"."&amp;Table13[[#This Row],[FirstName]]</f>
        <v>Moore.John</v>
      </c>
      <c r="D141" s="1">
        <v>26747</v>
      </c>
      <c r="E141" s="3">
        <f>ROUNDDOWN((L141-Table13[[#This Row],[DOB]])/365,0)</f>
        <v>44</v>
      </c>
      <c r="F141" t="s">
        <v>40</v>
      </c>
      <c r="G141" t="s">
        <v>299</v>
      </c>
      <c r="H141" t="s">
        <v>379</v>
      </c>
      <c r="I141" t="s">
        <v>468</v>
      </c>
      <c r="L141" s="1">
        <f t="shared" si="2"/>
        <v>43101</v>
      </c>
      <c r="M141" s="3">
        <f>ROUNDDOWN((L141-Table13[[#This Row],[DOB]])/365,0)</f>
        <v>44</v>
      </c>
    </row>
    <row r="142" spans="1:13" x14ac:dyDescent="0.35">
      <c r="A142" t="s">
        <v>237</v>
      </c>
      <c r="B142" t="s">
        <v>238</v>
      </c>
      <c r="C142" t="str">
        <f>Table13[[#This Row],[LastName]]&amp;"."&amp;Table13[[#This Row],[FirstName]]</f>
        <v>Mortimer.Julian</v>
      </c>
      <c r="D142" s="1">
        <v>37853</v>
      </c>
      <c r="E142" s="3">
        <f>ROUNDDOWN((L142-Table13[[#This Row],[DOB]])/365,0)</f>
        <v>14</v>
      </c>
      <c r="F142" t="s">
        <v>164</v>
      </c>
      <c r="G142" t="s">
        <v>299</v>
      </c>
      <c r="H142" t="s">
        <v>379</v>
      </c>
      <c r="I142" t="s">
        <v>468</v>
      </c>
      <c r="L142" s="1">
        <f t="shared" si="2"/>
        <v>43101</v>
      </c>
      <c r="M142" s="3">
        <f>ROUNDDOWN((L142-Table13[[#This Row],[DOB]])/365,0)</f>
        <v>14</v>
      </c>
    </row>
    <row r="143" spans="1:13" x14ac:dyDescent="0.35">
      <c r="A143" t="s">
        <v>52</v>
      </c>
      <c r="B143" t="s">
        <v>53</v>
      </c>
      <c r="C143" t="str">
        <f>Table13[[#This Row],[LastName]]&amp;"."&amp;Table13[[#This Row],[FirstName]]</f>
        <v>Mowis.Ian</v>
      </c>
      <c r="D143" s="1">
        <v>21377</v>
      </c>
      <c r="E143" s="3">
        <f>ROUNDDOWN((L143-Table13[[#This Row],[DOB]])/365,0)</f>
        <v>59</v>
      </c>
      <c r="F143" t="s">
        <v>43</v>
      </c>
      <c r="G143" t="s">
        <v>300</v>
      </c>
      <c r="H143" t="s">
        <v>379</v>
      </c>
      <c r="I143" t="s">
        <v>468</v>
      </c>
      <c r="L143" s="1">
        <f t="shared" si="2"/>
        <v>43101</v>
      </c>
      <c r="M143" s="3">
        <f>ROUNDDOWN((L143-Table13[[#This Row],[DOB]])/365,0)</f>
        <v>59</v>
      </c>
    </row>
    <row r="144" spans="1:13" x14ac:dyDescent="0.35">
      <c r="A144" t="s">
        <v>64</v>
      </c>
      <c r="B144" t="s">
        <v>65</v>
      </c>
      <c r="C144" t="str">
        <f>Table13[[#This Row],[LastName]]&amp;"."&amp;Table13[[#This Row],[FirstName]]</f>
        <v>Murphy.Adrian</v>
      </c>
      <c r="D144" s="1">
        <v>23836</v>
      </c>
      <c r="E144" s="3">
        <f>ROUNDDOWN((L144-Table13[[#This Row],[DOB]])/365,0)</f>
        <v>52</v>
      </c>
      <c r="F144" t="s">
        <v>40</v>
      </c>
      <c r="G144" t="s">
        <v>299</v>
      </c>
      <c r="H144" t="s">
        <v>379</v>
      </c>
      <c r="I144" t="s">
        <v>468</v>
      </c>
      <c r="L144" s="1">
        <f t="shared" si="2"/>
        <v>43101</v>
      </c>
      <c r="M144" s="3">
        <f>ROUNDDOWN((L144-Table13[[#This Row],[DOB]])/365,0)</f>
        <v>52</v>
      </c>
    </row>
    <row r="145" spans="1:13" x14ac:dyDescent="0.35">
      <c r="A145" t="s">
        <v>198</v>
      </c>
      <c r="B145" t="s">
        <v>326</v>
      </c>
      <c r="C145" s="2" t="str">
        <f>Table13[[#This Row],[LastName]]&amp;"."&amp;Table13[[#This Row],[FirstName]]</f>
        <v>Neale.Cate</v>
      </c>
      <c r="D145" s="1">
        <v>36940</v>
      </c>
      <c r="E145" s="3">
        <f>ROUNDDOWN((L145-Table13[[#This Row],[DOB]])/365,0)</f>
        <v>16</v>
      </c>
      <c r="G145" t="s">
        <v>299</v>
      </c>
      <c r="H145" t="s">
        <v>379</v>
      </c>
      <c r="I145" t="s">
        <v>467</v>
      </c>
      <c r="L145" s="1">
        <f t="shared" si="2"/>
        <v>43101</v>
      </c>
      <c r="M145" s="3">
        <f>ROUNDDOWN((L145-Table13[[#This Row],[DOB]])/365,0)</f>
        <v>16</v>
      </c>
    </row>
    <row r="146" spans="1:13" x14ac:dyDescent="0.35">
      <c r="A146" t="s">
        <v>198</v>
      </c>
      <c r="B146" t="s">
        <v>199</v>
      </c>
      <c r="C146" t="str">
        <f>Table13[[#This Row],[LastName]]&amp;"."&amp;Table13[[#This Row],[FirstName]]</f>
        <v>Neale.Catherine</v>
      </c>
      <c r="D146" s="1">
        <v>36940</v>
      </c>
      <c r="E146" s="3">
        <f>ROUNDDOWN((L146-Table13[[#This Row],[DOB]])/365,0)</f>
        <v>16</v>
      </c>
      <c r="F146" t="s">
        <v>164</v>
      </c>
      <c r="G146" t="s">
        <v>299</v>
      </c>
      <c r="H146" t="s">
        <v>379</v>
      </c>
      <c r="I146" t="s">
        <v>467</v>
      </c>
      <c r="L146" s="1">
        <f t="shared" si="2"/>
        <v>43101</v>
      </c>
      <c r="M146" s="3">
        <f>ROUNDDOWN((L146-Table13[[#This Row],[DOB]])/365,0)</f>
        <v>16</v>
      </c>
    </row>
    <row r="147" spans="1:13" x14ac:dyDescent="0.35">
      <c r="A147" t="s">
        <v>253</v>
      </c>
      <c r="B147" t="s">
        <v>254</v>
      </c>
      <c r="C147" t="str">
        <f>Table13[[#This Row],[LastName]]&amp;"."&amp;Table13[[#This Row],[FirstName]]</f>
        <v>Neave.Bodhi</v>
      </c>
      <c r="D147" s="1">
        <v>38298</v>
      </c>
      <c r="E147" s="3">
        <f>ROUNDDOWN((L147-Table13[[#This Row],[DOB]])/365,0)</f>
        <v>13</v>
      </c>
      <c r="F147" t="s">
        <v>169</v>
      </c>
      <c r="G147" t="s">
        <v>297</v>
      </c>
      <c r="H147" t="s">
        <v>379</v>
      </c>
      <c r="I147" t="s">
        <v>468</v>
      </c>
      <c r="L147" s="1">
        <f t="shared" si="2"/>
        <v>43101</v>
      </c>
      <c r="M147" s="3">
        <f>ROUNDDOWN((L147-Table13[[#This Row],[DOB]])/365,0)</f>
        <v>13</v>
      </c>
    </row>
    <row r="148" spans="1:13" x14ac:dyDescent="0.35">
      <c r="A148" t="s">
        <v>253</v>
      </c>
      <c r="B148" t="s">
        <v>339</v>
      </c>
      <c r="C148" s="2" t="str">
        <f>Table13[[#This Row],[LastName]]&amp;"."&amp;Table13[[#This Row],[FirstName]]</f>
        <v>Neave.Lucia</v>
      </c>
      <c r="D148" s="1">
        <v>38845</v>
      </c>
      <c r="E148" s="3">
        <f>ROUNDDOWN((L148-Table13[[#This Row],[DOB]])/365,0)</f>
        <v>11</v>
      </c>
      <c r="G148" t="s">
        <v>297</v>
      </c>
      <c r="H148" t="s">
        <v>379</v>
      </c>
      <c r="I148" t="s">
        <v>467</v>
      </c>
      <c r="L148" s="1">
        <f t="shared" si="2"/>
        <v>43101</v>
      </c>
      <c r="M148" s="3">
        <f>ROUNDDOWN((L148-Table13[[#This Row],[DOB]])/365,0)</f>
        <v>11</v>
      </c>
    </row>
    <row r="149" spans="1:13" x14ac:dyDescent="0.35">
      <c r="A149" s="11" t="s">
        <v>253</v>
      </c>
      <c r="B149" s="11" t="s">
        <v>480</v>
      </c>
      <c r="C149" s="2" t="str">
        <f>Table13[[#This Row],[LastName]]&amp;"."&amp;Table13[[#This Row],[FirstName]]</f>
        <v>Neave.Zenji</v>
      </c>
      <c r="D149" s="1">
        <v>40224</v>
      </c>
      <c r="E149" s="3">
        <f>ROUNDDOWN((L149-Table13[[#This Row],[DOB]])/365,0)</f>
        <v>7</v>
      </c>
      <c r="F149" t="s">
        <v>169</v>
      </c>
      <c r="G149" t="s">
        <v>297</v>
      </c>
      <c r="H149" t="s">
        <v>379</v>
      </c>
      <c r="I149" t="s">
        <v>468</v>
      </c>
      <c r="L149" s="1">
        <f t="shared" si="2"/>
        <v>43101</v>
      </c>
      <c r="M149" s="3">
        <f>ROUNDDOWN((L149-Table13[[#This Row],[DOB]])/365,0)</f>
        <v>7</v>
      </c>
    </row>
    <row r="150" spans="1:13" x14ac:dyDescent="0.35">
      <c r="A150" t="s">
        <v>469</v>
      </c>
      <c r="B150" t="s">
        <v>201</v>
      </c>
      <c r="C150" s="2" t="str">
        <f>Table13[[#This Row],[LastName]]&amp;"."&amp;Table13[[#This Row],[FirstName]]</f>
        <v>Newitt.Jesse</v>
      </c>
      <c r="D150" s="1">
        <v>35384</v>
      </c>
      <c r="E150" s="3">
        <f>ROUNDDOWN((L150-Table13[[#This Row],[DOB]])/365,0)</f>
        <v>21</v>
      </c>
      <c r="F150" t="s">
        <v>43</v>
      </c>
      <c r="G150" t="s">
        <v>299</v>
      </c>
      <c r="H150" t="s">
        <v>379</v>
      </c>
      <c r="I150" t="s">
        <v>468</v>
      </c>
      <c r="L150" s="1">
        <f t="shared" si="2"/>
        <v>43101</v>
      </c>
      <c r="M150" s="3">
        <f>ROUNDDOWN((L150-Table13[[#This Row],[DOB]])/365,0)</f>
        <v>21</v>
      </c>
    </row>
    <row r="151" spans="1:13" x14ac:dyDescent="0.35">
      <c r="A151" t="s">
        <v>405</v>
      </c>
      <c r="B151" t="s">
        <v>406</v>
      </c>
      <c r="C151" s="2" t="str">
        <f>Table13[[#This Row],[LastName]]&amp;"."&amp;Table13[[#This Row],[FirstName]]</f>
        <v>Oehler.Josephine</v>
      </c>
      <c r="D151" s="1">
        <v>37914</v>
      </c>
      <c r="E151" s="3">
        <f>ROUNDDOWN((L151-Table13[[#This Row],[DOB]])/365,0)</f>
        <v>14</v>
      </c>
      <c r="F151" t="s">
        <v>418</v>
      </c>
      <c r="G151" t="s">
        <v>299</v>
      </c>
      <c r="H151" t="s">
        <v>379</v>
      </c>
      <c r="I151" t="s">
        <v>467</v>
      </c>
      <c r="L151" s="1">
        <f t="shared" si="2"/>
        <v>43101</v>
      </c>
      <c r="M151" s="3">
        <f>ROUNDDOWN((L151-Table13[[#This Row],[DOB]])/365,0)</f>
        <v>14</v>
      </c>
    </row>
    <row r="152" spans="1:13" x14ac:dyDescent="0.35">
      <c r="A152" t="s">
        <v>58</v>
      </c>
      <c r="B152" t="s">
        <v>49</v>
      </c>
      <c r="C152" t="str">
        <f>Table13[[#This Row],[LastName]]&amp;"."&amp;Table13[[#This Row],[FirstName]]</f>
        <v>Oerman.Bruce</v>
      </c>
      <c r="D152" s="1">
        <v>22025</v>
      </c>
      <c r="E152" s="3">
        <f>ROUNDDOWN((L152-Table13[[#This Row],[DOB]])/365,0)</f>
        <v>57</v>
      </c>
      <c r="F152" t="s">
        <v>40</v>
      </c>
      <c r="G152" t="s">
        <v>299</v>
      </c>
      <c r="H152" t="s">
        <v>379</v>
      </c>
      <c r="I152" t="s">
        <v>468</v>
      </c>
      <c r="L152" s="1">
        <f t="shared" si="2"/>
        <v>43101</v>
      </c>
      <c r="M152" s="3">
        <f>ROUNDDOWN((L152-Table13[[#This Row],[DOB]])/365,0)</f>
        <v>57</v>
      </c>
    </row>
    <row r="153" spans="1:13" x14ac:dyDescent="0.35">
      <c r="A153" t="s">
        <v>58</v>
      </c>
      <c r="B153" t="s">
        <v>321</v>
      </c>
      <c r="C153" s="2" t="str">
        <f>Table13[[#This Row],[LastName]]&amp;"."&amp;Table13[[#This Row],[FirstName]]</f>
        <v>Oerman.Lachlan</v>
      </c>
      <c r="D153" s="1">
        <v>35838</v>
      </c>
      <c r="E153" s="3">
        <f>ROUNDDOWN((L153-Table13[[#This Row],[DOB]])/365,0)</f>
        <v>19</v>
      </c>
      <c r="G153" t="s">
        <v>299</v>
      </c>
      <c r="H153" t="s">
        <v>379</v>
      </c>
      <c r="I153" t="s">
        <v>468</v>
      </c>
      <c r="L153" s="1">
        <f t="shared" si="2"/>
        <v>43101</v>
      </c>
      <c r="M153" s="3">
        <f>ROUNDDOWN((L153-Table13[[#This Row],[DOB]])/365,0)</f>
        <v>19</v>
      </c>
    </row>
    <row r="154" spans="1:13" x14ac:dyDescent="0.35">
      <c r="A154" s="11" t="s">
        <v>493</v>
      </c>
      <c r="B154" s="11" t="s">
        <v>263</v>
      </c>
      <c r="C154" s="2" t="str">
        <f>Table13[[#This Row],[LastName]]&amp;"."&amp;Table13[[#This Row],[FirstName]]</f>
        <v>Omari.Felix</v>
      </c>
      <c r="D154" s="1">
        <v>39686</v>
      </c>
      <c r="E154" s="3">
        <f>ROUNDDOWN((L154-Table13[[#This Row],[DOB]])/365,0)</f>
        <v>9</v>
      </c>
      <c r="F154" t="s">
        <v>169</v>
      </c>
      <c r="G154" t="s">
        <v>299</v>
      </c>
      <c r="H154" t="s">
        <v>379</v>
      </c>
      <c r="I154" t="s">
        <v>468</v>
      </c>
      <c r="L154" s="1">
        <f t="shared" si="2"/>
        <v>43101</v>
      </c>
      <c r="M154" s="3">
        <f>ROUNDDOWN((L154-Table13[[#This Row],[DOB]])/365,0)</f>
        <v>9</v>
      </c>
    </row>
    <row r="155" spans="1:13" x14ac:dyDescent="0.35">
      <c r="A155" t="s">
        <v>111</v>
      </c>
      <c r="B155" t="s">
        <v>112</v>
      </c>
      <c r="C155" t="str">
        <f>Table13[[#This Row],[LastName]]&amp;"."&amp;Table13[[#This Row],[FirstName]]</f>
        <v>O'shea.Timothy</v>
      </c>
      <c r="D155" s="1">
        <v>28543</v>
      </c>
      <c r="E155" s="3">
        <f>ROUNDDOWN((L155-Table13[[#This Row],[DOB]])/365,0)</f>
        <v>39</v>
      </c>
      <c r="F155" t="s">
        <v>43</v>
      </c>
      <c r="G155" t="s">
        <v>300</v>
      </c>
      <c r="H155" t="s">
        <v>379</v>
      </c>
      <c r="I155" t="s">
        <v>468</v>
      </c>
      <c r="L155" s="1">
        <f t="shared" si="2"/>
        <v>43101</v>
      </c>
      <c r="M155" s="3">
        <f>ROUNDDOWN((L155-Table13[[#This Row],[DOB]])/365,0)</f>
        <v>39</v>
      </c>
    </row>
    <row r="156" spans="1:13" x14ac:dyDescent="0.35">
      <c r="A156" t="s">
        <v>220</v>
      </c>
      <c r="B156" t="s">
        <v>221</v>
      </c>
      <c r="C156" t="str">
        <f>Table13[[#This Row],[LastName]]&amp;"."&amp;Table13[[#This Row],[FirstName]]</f>
        <v>Osterby.Dylan</v>
      </c>
      <c r="D156" s="1">
        <v>37461</v>
      </c>
      <c r="E156" s="3">
        <f>ROUNDDOWN((L156-Table13[[#This Row],[DOB]])/365,0)</f>
        <v>15</v>
      </c>
      <c r="F156" t="s">
        <v>169</v>
      </c>
      <c r="G156" t="s">
        <v>304</v>
      </c>
      <c r="H156" t="s">
        <v>379</v>
      </c>
      <c r="I156" t="s">
        <v>468</v>
      </c>
      <c r="L156" s="1">
        <f t="shared" si="2"/>
        <v>43101</v>
      </c>
      <c r="M156" s="3">
        <f>ROUNDDOWN((L156-Table13[[#This Row],[DOB]])/365,0)</f>
        <v>15</v>
      </c>
    </row>
    <row r="157" spans="1:13" x14ac:dyDescent="0.35">
      <c r="A157" t="s">
        <v>342</v>
      </c>
      <c r="B157" t="s">
        <v>30</v>
      </c>
      <c r="C157" s="2" t="str">
        <f>Table13[[#This Row],[LastName]]&amp;"."&amp;Table13[[#This Row],[FirstName]]</f>
        <v>Pascoe-Purvis.Ben</v>
      </c>
      <c r="D157" s="1">
        <v>35436</v>
      </c>
      <c r="E157" s="3">
        <f>ROUNDDOWN((L157-Table13[[#This Row],[DOB]])/365,0)</f>
        <v>21</v>
      </c>
      <c r="G157" t="s">
        <v>301</v>
      </c>
      <c r="H157" t="s">
        <v>379</v>
      </c>
      <c r="I157" t="s">
        <v>468</v>
      </c>
      <c r="L157" s="1">
        <f t="shared" si="2"/>
        <v>43101</v>
      </c>
      <c r="M157" s="3">
        <f>ROUNDDOWN((L157-Table13[[#This Row],[DOB]])/365,0)</f>
        <v>21</v>
      </c>
    </row>
    <row r="158" spans="1:13" x14ac:dyDescent="0.35">
      <c r="A158" t="s">
        <v>266</v>
      </c>
      <c r="B158" t="s">
        <v>325</v>
      </c>
      <c r="C158" s="2" t="str">
        <f>Table13[[#This Row],[LastName]]&amp;"."&amp;Table13[[#This Row],[FirstName]]</f>
        <v>Paterson.Adam</v>
      </c>
      <c r="D158" s="1">
        <v>29284</v>
      </c>
      <c r="E158" s="3">
        <f>ROUNDDOWN((L158-Table13[[#This Row],[DOB]])/365,0)</f>
        <v>37</v>
      </c>
      <c r="G158" t="s">
        <v>300</v>
      </c>
      <c r="H158" t="s">
        <v>379</v>
      </c>
      <c r="I158" t="s">
        <v>468</v>
      </c>
      <c r="L158" s="1">
        <f t="shared" si="2"/>
        <v>43101</v>
      </c>
      <c r="M158" s="3">
        <f>ROUNDDOWN((L158-Table13[[#This Row],[DOB]])/365,0)</f>
        <v>37</v>
      </c>
    </row>
    <row r="159" spans="1:13" x14ac:dyDescent="0.35">
      <c r="A159" t="s">
        <v>266</v>
      </c>
      <c r="B159" t="s">
        <v>267</v>
      </c>
      <c r="C159" t="str">
        <f>Table13[[#This Row],[LastName]]&amp;"."&amp;Table13[[#This Row],[FirstName]]</f>
        <v>Paterson.Arthur</v>
      </c>
      <c r="D159" s="1">
        <v>38548</v>
      </c>
      <c r="E159" s="3">
        <f>ROUNDDOWN((L159-Table13[[#This Row],[DOB]])/365,0)</f>
        <v>12</v>
      </c>
      <c r="F159" t="s">
        <v>169</v>
      </c>
      <c r="G159" t="s">
        <v>299</v>
      </c>
      <c r="H159" t="s">
        <v>379</v>
      </c>
      <c r="I159" t="s">
        <v>468</v>
      </c>
      <c r="L159" s="1">
        <f t="shared" si="2"/>
        <v>43101</v>
      </c>
      <c r="M159" s="3">
        <f>ROUNDDOWN((L159-Table13[[#This Row],[DOB]])/365,0)</f>
        <v>12</v>
      </c>
    </row>
    <row r="160" spans="1:13" x14ac:dyDescent="0.35">
      <c r="A160" t="s">
        <v>215</v>
      </c>
      <c r="B160" t="s">
        <v>15</v>
      </c>
      <c r="C160" t="str">
        <f>Table13[[#This Row],[LastName]]&amp;"."&amp;Table13[[#This Row],[FirstName]]</f>
        <v>Pattinson.Angus</v>
      </c>
      <c r="D160" s="1">
        <v>37348</v>
      </c>
      <c r="E160" s="3">
        <f>ROUNDDOWN((L160-Table13[[#This Row],[DOB]])/365,0)</f>
        <v>15</v>
      </c>
      <c r="F160" t="s">
        <v>164</v>
      </c>
      <c r="G160" t="s">
        <v>299</v>
      </c>
      <c r="H160" t="s">
        <v>379</v>
      </c>
      <c r="I160" t="s">
        <v>468</v>
      </c>
      <c r="L160" s="1">
        <f t="shared" si="2"/>
        <v>43101</v>
      </c>
      <c r="M160" s="3">
        <f>ROUNDDOWN((L160-Table13[[#This Row],[DOB]])/365,0)</f>
        <v>15</v>
      </c>
    </row>
    <row r="161" spans="1:13" x14ac:dyDescent="0.35">
      <c r="A161" t="s">
        <v>215</v>
      </c>
      <c r="B161" t="s">
        <v>236</v>
      </c>
      <c r="C161" t="str">
        <f>Table13[[#This Row],[LastName]]&amp;"."&amp;Table13[[#This Row],[FirstName]]</f>
        <v>Pattinson.Finn</v>
      </c>
      <c r="D161" s="1">
        <v>37837</v>
      </c>
      <c r="E161" s="3">
        <f>ROUNDDOWN((L161-Table13[[#This Row],[DOB]])/365,0)</f>
        <v>14</v>
      </c>
      <c r="F161" t="s">
        <v>164</v>
      </c>
      <c r="G161" t="s">
        <v>299</v>
      </c>
      <c r="H161" t="s">
        <v>379</v>
      </c>
      <c r="I161" t="s">
        <v>468</v>
      </c>
      <c r="L161" s="1">
        <f t="shared" si="2"/>
        <v>43101</v>
      </c>
      <c r="M161" s="3">
        <f>ROUNDDOWN((L161-Table13[[#This Row],[DOB]])/365,0)</f>
        <v>14</v>
      </c>
    </row>
    <row r="162" spans="1:13" x14ac:dyDescent="0.35">
      <c r="A162" t="s">
        <v>25</v>
      </c>
      <c r="B162" t="s">
        <v>26</v>
      </c>
      <c r="C162" t="str">
        <f>Table13[[#This Row],[LastName]]&amp;"."&amp;Table13[[#This Row],[FirstName]]</f>
        <v>Pay.Shayne</v>
      </c>
      <c r="D162" s="1">
        <v>23630</v>
      </c>
      <c r="E162" s="3">
        <f>ROUNDDOWN((L162-Table13[[#This Row],[DOB]])/365,0)</f>
        <v>53</v>
      </c>
      <c r="F162" t="s">
        <v>40</v>
      </c>
      <c r="G162" t="s">
        <v>300</v>
      </c>
      <c r="H162" t="s">
        <v>379</v>
      </c>
      <c r="I162" t="s">
        <v>468</v>
      </c>
      <c r="L162" s="1">
        <f t="shared" si="2"/>
        <v>43101</v>
      </c>
      <c r="M162" s="3">
        <f>ROUNDDOWN((L162-Table13[[#This Row],[DOB]])/365,0)</f>
        <v>53</v>
      </c>
    </row>
    <row r="163" spans="1:13" x14ac:dyDescent="0.35">
      <c r="A163" t="s">
        <v>250</v>
      </c>
      <c r="B163" t="s">
        <v>251</v>
      </c>
      <c r="C163" t="str">
        <f>Table13[[#This Row],[LastName]]&amp;"."&amp;Table13[[#This Row],[FirstName]]</f>
        <v>Payne.Henry</v>
      </c>
      <c r="D163" s="1">
        <v>38237</v>
      </c>
      <c r="E163" s="3">
        <f>ROUNDDOWN((L163-Table13[[#This Row],[DOB]])/365,0)</f>
        <v>13</v>
      </c>
      <c r="F163" t="s">
        <v>169</v>
      </c>
      <c r="G163" t="s">
        <v>297</v>
      </c>
      <c r="H163" t="s">
        <v>379</v>
      </c>
      <c r="I163" t="s">
        <v>468</v>
      </c>
      <c r="L163" s="1">
        <f t="shared" si="2"/>
        <v>43101</v>
      </c>
      <c r="M163" s="3">
        <f>ROUNDDOWN((L163-Table13[[#This Row],[DOB]])/365,0)</f>
        <v>13</v>
      </c>
    </row>
    <row r="164" spans="1:13" x14ac:dyDescent="0.35">
      <c r="A164" t="s">
        <v>264</v>
      </c>
      <c r="B164" t="s">
        <v>265</v>
      </c>
      <c r="C164" t="str">
        <f>Table13[[#This Row],[LastName]]&amp;"."&amp;Table13[[#This Row],[FirstName]]</f>
        <v>Pearce.Elsie</v>
      </c>
      <c r="D164" s="1">
        <v>38505</v>
      </c>
      <c r="E164" s="3">
        <f>ROUNDDOWN((L164-Table13[[#This Row],[DOB]])/365,0)</f>
        <v>12</v>
      </c>
      <c r="F164" t="s">
        <v>169</v>
      </c>
      <c r="G164" t="s">
        <v>297</v>
      </c>
      <c r="H164" t="s">
        <v>379</v>
      </c>
      <c r="I164" t="s">
        <v>467</v>
      </c>
      <c r="L164" s="1">
        <f t="shared" si="2"/>
        <v>43101</v>
      </c>
      <c r="M164" s="3">
        <f>ROUNDDOWN((L164-Table13[[#This Row],[DOB]])/365,0)</f>
        <v>12</v>
      </c>
    </row>
    <row r="165" spans="1:13" x14ac:dyDescent="0.35">
      <c r="A165" t="s">
        <v>361</v>
      </c>
      <c r="B165" t="s">
        <v>362</v>
      </c>
      <c r="C165" s="2" t="str">
        <f>Table13[[#This Row],[LastName]]&amp;"."&amp;Table13[[#This Row],[FirstName]]</f>
        <v>Pezzana.Carlo</v>
      </c>
      <c r="D165" s="1">
        <v>34621</v>
      </c>
      <c r="E165" s="3">
        <f>ROUNDDOWN((L165-Table13[[#This Row],[DOB]])/365,0)</f>
        <v>23</v>
      </c>
      <c r="G165" t="s">
        <v>297</v>
      </c>
      <c r="H165" t="s">
        <v>380</v>
      </c>
      <c r="I165" t="s">
        <v>468</v>
      </c>
      <c r="L165" s="1">
        <f t="shared" si="2"/>
        <v>43101</v>
      </c>
      <c r="M165" s="3">
        <f>ROUNDDOWN((L165-Table13[[#This Row],[DOB]])/365,0)</f>
        <v>23</v>
      </c>
    </row>
    <row r="166" spans="1:13" x14ac:dyDescent="0.35">
      <c r="A166" t="s">
        <v>272</v>
      </c>
      <c r="B166" t="s">
        <v>273</v>
      </c>
      <c r="C166" t="str">
        <f>Table13[[#This Row],[LastName]]&amp;"."&amp;Table13[[#This Row],[FirstName]]</f>
        <v>Pontifex.Elena</v>
      </c>
      <c r="D166" s="1">
        <v>38607</v>
      </c>
      <c r="E166" s="3">
        <f>ROUNDDOWN((L166-Table13[[#This Row],[DOB]])/365,0)</f>
        <v>12</v>
      </c>
      <c r="F166" t="s">
        <v>169</v>
      </c>
      <c r="G166" t="s">
        <v>299</v>
      </c>
      <c r="H166" t="s">
        <v>379</v>
      </c>
      <c r="I166" t="s">
        <v>467</v>
      </c>
      <c r="L166" s="1">
        <f t="shared" si="2"/>
        <v>43101</v>
      </c>
      <c r="M166" s="3">
        <f>ROUNDDOWN((L166-Table13[[#This Row],[DOB]])/365,0)</f>
        <v>12</v>
      </c>
    </row>
    <row r="167" spans="1:13" x14ac:dyDescent="0.35">
      <c r="A167" t="s">
        <v>272</v>
      </c>
      <c r="B167" t="s">
        <v>359</v>
      </c>
      <c r="C167" s="2" t="str">
        <f>Table13[[#This Row],[LastName]]&amp;"."&amp;Table13[[#This Row],[FirstName]]</f>
        <v>Pontifex.Ellie</v>
      </c>
      <c r="D167" s="1">
        <v>38607</v>
      </c>
      <c r="E167" s="3">
        <f>ROUNDDOWN((L167-Table13[[#This Row],[DOB]])/365,0)</f>
        <v>12</v>
      </c>
      <c r="G167" t="s">
        <v>299</v>
      </c>
      <c r="H167" t="s">
        <v>379</v>
      </c>
      <c r="I167" t="s">
        <v>467</v>
      </c>
      <c r="L167" s="1">
        <f t="shared" si="2"/>
        <v>43101</v>
      </c>
      <c r="M167" s="3">
        <f>ROUNDDOWN((L167-Table13[[#This Row],[DOB]])/365,0)</f>
        <v>12</v>
      </c>
    </row>
    <row r="168" spans="1:13" x14ac:dyDescent="0.35">
      <c r="A168" t="s">
        <v>33</v>
      </c>
      <c r="B168" t="s">
        <v>34</v>
      </c>
      <c r="C168" t="str">
        <f>Table13[[#This Row],[LastName]]&amp;"."&amp;Table13[[#This Row],[FirstName]]</f>
        <v>Pring.Oliver</v>
      </c>
      <c r="D168" s="1">
        <v>35971</v>
      </c>
      <c r="E168" s="3">
        <f>ROUNDDOWN((L168-Table13[[#This Row],[DOB]])/365,0)</f>
        <v>19</v>
      </c>
      <c r="F168" t="s">
        <v>164</v>
      </c>
      <c r="G168" t="s">
        <v>299</v>
      </c>
      <c r="H168" t="s">
        <v>379</v>
      </c>
      <c r="I168" t="s">
        <v>468</v>
      </c>
      <c r="L168" s="1">
        <f t="shared" si="2"/>
        <v>43101</v>
      </c>
      <c r="M168" s="3">
        <f>ROUNDDOWN((L168-Table13[[#This Row],[DOB]])/365,0)</f>
        <v>19</v>
      </c>
    </row>
    <row r="169" spans="1:13" x14ac:dyDescent="0.35">
      <c r="A169" t="s">
        <v>262</v>
      </c>
      <c r="B169" t="s">
        <v>263</v>
      </c>
      <c r="C169" t="str">
        <f>Table13[[#This Row],[LastName]]&amp;"."&amp;Table13[[#This Row],[FirstName]]</f>
        <v>Probert.Felix</v>
      </c>
      <c r="D169" s="1">
        <v>38492</v>
      </c>
      <c r="E169" s="3">
        <f>ROUNDDOWN((L169-Table13[[#This Row],[DOB]])/365,0)</f>
        <v>12</v>
      </c>
      <c r="F169" t="s">
        <v>169</v>
      </c>
      <c r="G169" t="s">
        <v>297</v>
      </c>
      <c r="H169" t="s">
        <v>379</v>
      </c>
      <c r="I169" t="s">
        <v>468</v>
      </c>
      <c r="L169" s="1">
        <f t="shared" si="2"/>
        <v>43101</v>
      </c>
      <c r="M169" s="3">
        <f>ROUNDDOWN((L169-Table13[[#This Row],[DOB]])/365,0)</f>
        <v>12</v>
      </c>
    </row>
    <row r="170" spans="1:13" x14ac:dyDescent="0.35">
      <c r="A170" t="s">
        <v>184</v>
      </c>
      <c r="B170" t="s">
        <v>185</v>
      </c>
      <c r="C170" t="str">
        <f>Table13[[#This Row],[LastName]]&amp;"."&amp;Table13[[#This Row],[FirstName]]</f>
        <v>Pye.Jordan</v>
      </c>
      <c r="D170" s="1">
        <v>36607</v>
      </c>
      <c r="E170" s="3">
        <f>ROUNDDOWN((L170-Table13[[#This Row],[DOB]])/365,0)</f>
        <v>17</v>
      </c>
      <c r="F170" t="s">
        <v>169</v>
      </c>
      <c r="G170" t="s">
        <v>299</v>
      </c>
      <c r="H170" t="s">
        <v>379</v>
      </c>
      <c r="I170" t="s">
        <v>468</v>
      </c>
      <c r="L170" s="1">
        <f t="shared" si="2"/>
        <v>43101</v>
      </c>
      <c r="M170" s="3">
        <f>ROUNDDOWN((L170-Table13[[#This Row],[DOB]])/365,0)</f>
        <v>17</v>
      </c>
    </row>
    <row r="171" spans="1:13" x14ac:dyDescent="0.35">
      <c r="A171" t="s">
        <v>113</v>
      </c>
      <c r="B171" t="s">
        <v>114</v>
      </c>
      <c r="C171" t="str">
        <f>Table13[[#This Row],[LastName]]&amp;"."&amp;Table13[[#This Row],[FirstName]]</f>
        <v>Qian.Ying</v>
      </c>
      <c r="D171" s="1">
        <v>28706</v>
      </c>
      <c r="E171" s="3">
        <f>ROUNDDOWN((L171-Table13[[#This Row],[DOB]])/365,0)</f>
        <v>39</v>
      </c>
      <c r="F171" t="s">
        <v>40</v>
      </c>
      <c r="G171" t="s">
        <v>300</v>
      </c>
      <c r="H171" t="s">
        <v>379</v>
      </c>
      <c r="I171" t="s">
        <v>467</v>
      </c>
      <c r="L171" s="1">
        <f t="shared" si="2"/>
        <v>43101</v>
      </c>
      <c r="M171" s="3">
        <f>ROUNDDOWN((L171-Table13[[#This Row],[DOB]])/365,0)</f>
        <v>39</v>
      </c>
    </row>
    <row r="172" spans="1:13" x14ac:dyDescent="0.35">
      <c r="A172" t="s">
        <v>172</v>
      </c>
      <c r="B172" t="s">
        <v>155</v>
      </c>
      <c r="C172" t="str">
        <f>Table13[[#This Row],[LastName]]&amp;"."&amp;Table13[[#This Row],[FirstName]]</f>
        <v>Rawson.Georgina</v>
      </c>
      <c r="D172" s="1">
        <v>36208</v>
      </c>
      <c r="E172" s="3">
        <f>ROUNDDOWN((L172-Table13[[#This Row],[DOB]])/365,0)</f>
        <v>18</v>
      </c>
      <c r="F172" t="s">
        <v>164</v>
      </c>
      <c r="G172" t="s">
        <v>299</v>
      </c>
      <c r="H172" t="s">
        <v>379</v>
      </c>
      <c r="I172" t="s">
        <v>467</v>
      </c>
      <c r="L172" s="1">
        <f t="shared" si="2"/>
        <v>43101</v>
      </c>
      <c r="M172" s="3">
        <f>ROUNDDOWN((L172-Table13[[#This Row],[DOB]])/365,0)</f>
        <v>18</v>
      </c>
    </row>
    <row r="173" spans="1:13" x14ac:dyDescent="0.35">
      <c r="A173" t="s">
        <v>222</v>
      </c>
      <c r="B173" t="s">
        <v>223</v>
      </c>
      <c r="C173" t="str">
        <f>Table13[[#This Row],[LastName]]&amp;"."&amp;Table13[[#This Row],[FirstName]]</f>
        <v>Reay.Eleni</v>
      </c>
      <c r="D173" s="1">
        <v>37488</v>
      </c>
      <c r="E173" s="3">
        <f>ROUNDDOWN((L173-Table13[[#This Row],[DOB]])/365,0)</f>
        <v>15</v>
      </c>
      <c r="F173" t="s">
        <v>164</v>
      </c>
      <c r="G173" t="s">
        <v>297</v>
      </c>
      <c r="H173" t="s">
        <v>379</v>
      </c>
      <c r="I173" t="s">
        <v>467</v>
      </c>
      <c r="L173" s="1">
        <f t="shared" si="2"/>
        <v>43101</v>
      </c>
      <c r="M173" s="3">
        <f>ROUNDDOWN((L173-Table13[[#This Row],[DOB]])/365,0)</f>
        <v>15</v>
      </c>
    </row>
    <row r="174" spans="1:13" x14ac:dyDescent="0.35">
      <c r="A174" t="s">
        <v>84</v>
      </c>
      <c r="B174" t="s">
        <v>85</v>
      </c>
      <c r="C174" t="str">
        <f>Table13[[#This Row],[LastName]]&amp;"."&amp;Table13[[#This Row],[FirstName]]</f>
        <v>Rendo.Carlos</v>
      </c>
      <c r="D174" s="1">
        <v>25841</v>
      </c>
      <c r="E174" s="3">
        <f>ROUNDDOWN((L174-Table13[[#This Row],[DOB]])/365,0)</f>
        <v>47</v>
      </c>
      <c r="F174" t="s">
        <v>40</v>
      </c>
      <c r="G174" t="s">
        <v>297</v>
      </c>
      <c r="H174" t="s">
        <v>379</v>
      </c>
      <c r="I174" t="s">
        <v>468</v>
      </c>
      <c r="L174" s="1">
        <f t="shared" si="2"/>
        <v>43101</v>
      </c>
      <c r="M174" s="3">
        <f>ROUNDDOWN((L174-Table13[[#This Row],[DOB]])/365,0)</f>
        <v>47</v>
      </c>
    </row>
    <row r="175" spans="1:13" x14ac:dyDescent="0.35">
      <c r="A175" s="11" t="s">
        <v>504</v>
      </c>
      <c r="B175" s="11" t="s">
        <v>505</v>
      </c>
      <c r="C175" s="2" t="str">
        <f>Table13[[#This Row],[LastName]]&amp;"."&amp;Table13[[#This Row],[FirstName]]</f>
        <v>Roberts.Alisha</v>
      </c>
      <c r="D175" s="1">
        <v>38786</v>
      </c>
      <c r="E175" s="3">
        <f>ROUNDDOWN((L175-Table13[[#This Row],[DOB]])/365,0)</f>
        <v>11</v>
      </c>
      <c r="F175" t="s">
        <v>169</v>
      </c>
      <c r="G175" t="s">
        <v>300</v>
      </c>
      <c r="H175" t="s">
        <v>379</v>
      </c>
      <c r="I175" t="s">
        <v>467</v>
      </c>
      <c r="L175" s="1">
        <f t="shared" si="2"/>
        <v>43101</v>
      </c>
      <c r="M175" s="3">
        <f>ROUNDDOWN((L175-Table13[[#This Row],[DOB]])/365,0)</f>
        <v>11</v>
      </c>
    </row>
    <row r="176" spans="1:13" x14ac:dyDescent="0.35">
      <c r="A176" t="s">
        <v>229</v>
      </c>
      <c r="B176" t="s">
        <v>185</v>
      </c>
      <c r="C176" t="str">
        <f>Table13[[#This Row],[LastName]]&amp;"."&amp;Table13[[#This Row],[FirstName]]</f>
        <v>Robertson.Jordan</v>
      </c>
      <c r="D176" s="1">
        <v>37659</v>
      </c>
      <c r="E176" s="3">
        <f>ROUNDDOWN((L176-Table13[[#This Row],[DOB]])/365,0)</f>
        <v>14</v>
      </c>
      <c r="F176" t="s">
        <v>169</v>
      </c>
      <c r="G176" t="s">
        <v>299</v>
      </c>
      <c r="H176" t="s">
        <v>379</v>
      </c>
      <c r="I176" t="s">
        <v>468</v>
      </c>
      <c r="L176" s="1">
        <f t="shared" si="2"/>
        <v>43101</v>
      </c>
      <c r="M176" s="3">
        <f>ROUNDDOWN((L176-Table13[[#This Row],[DOB]])/365,0)</f>
        <v>14</v>
      </c>
    </row>
    <row r="177" spans="1:13" x14ac:dyDescent="0.35">
      <c r="A177" t="s">
        <v>152</v>
      </c>
      <c r="B177" t="s">
        <v>153</v>
      </c>
      <c r="C177" t="str">
        <f>Table13[[#This Row],[LastName]]&amp;"."&amp;Table13[[#This Row],[FirstName]]</f>
        <v>Sakovits.Aidan</v>
      </c>
      <c r="D177" s="1">
        <v>34628</v>
      </c>
      <c r="E177" s="3">
        <f>ROUNDDOWN((L177-Table13[[#This Row],[DOB]])/365,0)</f>
        <v>23</v>
      </c>
      <c r="F177" t="s">
        <v>43</v>
      </c>
      <c r="G177" t="s">
        <v>300</v>
      </c>
      <c r="H177" t="s">
        <v>379</v>
      </c>
      <c r="I177" t="s">
        <v>468</v>
      </c>
      <c r="L177" s="1">
        <f t="shared" si="2"/>
        <v>43101</v>
      </c>
      <c r="M177" s="3">
        <f>ROUNDDOWN((L177-Table13[[#This Row],[DOB]])/365,0)</f>
        <v>23</v>
      </c>
    </row>
    <row r="178" spans="1:13" x14ac:dyDescent="0.35">
      <c r="A178" t="s">
        <v>211</v>
      </c>
      <c r="B178" t="s">
        <v>212</v>
      </c>
      <c r="C178" t="str">
        <f>Table13[[#This Row],[LastName]]&amp;"."&amp;Table13[[#This Row],[FirstName]]</f>
        <v>Scobie.Zoe</v>
      </c>
      <c r="D178" s="1">
        <v>37314</v>
      </c>
      <c r="E178" s="3">
        <f>ROUNDDOWN((L178-Table13[[#This Row],[DOB]])/365,0)</f>
        <v>15</v>
      </c>
      <c r="F178" t="s">
        <v>164</v>
      </c>
      <c r="G178" t="s">
        <v>299</v>
      </c>
      <c r="H178" t="s">
        <v>379</v>
      </c>
      <c r="I178" t="s">
        <v>467</v>
      </c>
      <c r="L178" s="1">
        <f t="shared" si="2"/>
        <v>43101</v>
      </c>
      <c r="M178" s="3">
        <f>ROUNDDOWN((L178-Table13[[#This Row],[DOB]])/365,0)</f>
        <v>15</v>
      </c>
    </row>
    <row r="179" spans="1:13" x14ac:dyDescent="0.35">
      <c r="A179" s="11" t="s">
        <v>413</v>
      </c>
      <c r="B179" s="11" t="s">
        <v>414</v>
      </c>
      <c r="C179" s="2" t="str">
        <f>Table13[[#This Row],[LastName]]&amp;"."&amp;Table13[[#This Row],[FirstName]]</f>
        <v>Sehatzadeh.Tara</v>
      </c>
      <c r="D179" s="1">
        <v>30362</v>
      </c>
      <c r="E179" s="3">
        <f>ROUNDDOWN((L179-Table13[[#This Row],[DOB]])/365,0)</f>
        <v>34</v>
      </c>
      <c r="F179" t="s">
        <v>418</v>
      </c>
      <c r="G179" t="s">
        <v>299</v>
      </c>
      <c r="H179" t="s">
        <v>379</v>
      </c>
      <c r="I179" t="s">
        <v>467</v>
      </c>
      <c r="L179" s="1">
        <f t="shared" si="2"/>
        <v>43101</v>
      </c>
      <c r="M179" s="3">
        <f>ROUNDDOWN((L179-Table13[[#This Row],[DOB]])/365,0)</f>
        <v>34</v>
      </c>
    </row>
    <row r="180" spans="1:13" x14ac:dyDescent="0.35">
      <c r="A180" t="s">
        <v>182</v>
      </c>
      <c r="B180" t="s">
        <v>183</v>
      </c>
      <c r="C180" t="str">
        <f>Table13[[#This Row],[LastName]]&amp;"."&amp;Table13[[#This Row],[FirstName]]</f>
        <v>Shapter.Ryan</v>
      </c>
      <c r="D180" s="1">
        <v>36528</v>
      </c>
      <c r="E180" s="3">
        <f>ROUNDDOWN((L180-Table13[[#This Row],[DOB]])/365,0)</f>
        <v>18</v>
      </c>
      <c r="F180" t="s">
        <v>169</v>
      </c>
      <c r="G180" t="s">
        <v>298</v>
      </c>
      <c r="H180" t="s">
        <v>379</v>
      </c>
      <c r="I180" t="s">
        <v>468</v>
      </c>
      <c r="L180" s="1">
        <f t="shared" si="2"/>
        <v>43101</v>
      </c>
      <c r="M180" s="3">
        <f>ROUNDDOWN((L180-Table13[[#This Row],[DOB]])/365,0)</f>
        <v>18</v>
      </c>
    </row>
    <row r="181" spans="1:13" x14ac:dyDescent="0.35">
      <c r="A181" t="s">
        <v>329</v>
      </c>
      <c r="B181" t="s">
        <v>330</v>
      </c>
      <c r="C181" s="2" t="str">
        <f>Table13[[#This Row],[LastName]]&amp;"."&amp;Table13[[#This Row],[FirstName]]</f>
        <v>Sharp.Norm</v>
      </c>
      <c r="D181" s="1">
        <v>35458</v>
      </c>
      <c r="E181" s="3">
        <f>ROUNDDOWN((L181-Table13[[#This Row],[DOB]])/365,0)</f>
        <v>20</v>
      </c>
      <c r="G181" t="s">
        <v>297</v>
      </c>
      <c r="H181" t="s">
        <v>379</v>
      </c>
      <c r="I181" t="s">
        <v>468</v>
      </c>
      <c r="L181" s="1">
        <f t="shared" si="2"/>
        <v>43101</v>
      </c>
      <c r="M181" s="3">
        <f>ROUNDDOWN((L181-Table13[[#This Row],[DOB]])/365,0)</f>
        <v>20</v>
      </c>
    </row>
    <row r="182" spans="1:13" x14ac:dyDescent="0.35">
      <c r="A182" t="s">
        <v>219</v>
      </c>
      <c r="B182" t="s">
        <v>112</v>
      </c>
      <c r="C182" t="str">
        <f>Table13[[#This Row],[LastName]]&amp;"."&amp;Table13[[#This Row],[FirstName]]</f>
        <v>Short.Timothy</v>
      </c>
      <c r="D182" s="1">
        <v>37456</v>
      </c>
      <c r="E182" s="3">
        <f>ROUNDDOWN((L182-Table13[[#This Row],[DOB]])/365,0)</f>
        <v>15</v>
      </c>
      <c r="F182" t="s">
        <v>169</v>
      </c>
      <c r="G182" t="s">
        <v>297</v>
      </c>
      <c r="H182" t="s">
        <v>379</v>
      </c>
      <c r="I182" t="s">
        <v>468</v>
      </c>
      <c r="L182" s="1">
        <f t="shared" si="2"/>
        <v>43101</v>
      </c>
      <c r="M182" s="3">
        <f>ROUNDDOWN((L182-Table13[[#This Row],[DOB]])/365,0)</f>
        <v>15</v>
      </c>
    </row>
    <row r="183" spans="1:13" x14ac:dyDescent="0.35">
      <c r="A183" t="s">
        <v>46</v>
      </c>
      <c r="B183" t="s">
        <v>294</v>
      </c>
      <c r="C183" t="str">
        <f>Table13[[#This Row],[LastName]]&amp;"."&amp;Table13[[#This Row],[FirstName]]</f>
        <v>Smith.Jacob</v>
      </c>
      <c r="D183" s="1">
        <v>39567</v>
      </c>
      <c r="E183" s="3">
        <f>ROUNDDOWN((L183-Table13[[#This Row],[DOB]])/365,0)</f>
        <v>9</v>
      </c>
      <c r="F183" t="s">
        <v>169</v>
      </c>
      <c r="G183" t="s">
        <v>299</v>
      </c>
      <c r="H183" t="s">
        <v>379</v>
      </c>
      <c r="I183" t="s">
        <v>468</v>
      </c>
      <c r="L183" s="1">
        <f t="shared" si="2"/>
        <v>43101</v>
      </c>
      <c r="M183" s="3">
        <f>ROUNDDOWN((L183-Table13[[#This Row],[DOB]])/365,0)</f>
        <v>9</v>
      </c>
    </row>
    <row r="184" spans="1:13" x14ac:dyDescent="0.35">
      <c r="A184" t="s">
        <v>46</v>
      </c>
      <c r="B184" t="s">
        <v>47</v>
      </c>
      <c r="C184" t="str">
        <f>Table13[[#This Row],[LastName]]&amp;"."&amp;Table13[[#This Row],[FirstName]]</f>
        <v>Smith.Penny</v>
      </c>
      <c r="D184" s="1">
        <v>18694</v>
      </c>
      <c r="E184" s="3">
        <f>ROUNDDOWN((L184-Table13[[#This Row],[DOB]])/365,0)</f>
        <v>66</v>
      </c>
      <c r="F184" t="s">
        <v>43</v>
      </c>
      <c r="G184" t="s">
        <v>297</v>
      </c>
      <c r="H184" t="s">
        <v>379</v>
      </c>
      <c r="I184" t="s">
        <v>467</v>
      </c>
      <c r="L184" s="1">
        <f t="shared" si="2"/>
        <v>43101</v>
      </c>
      <c r="M184" s="3">
        <f>ROUNDDOWN((L184-Table13[[#This Row],[DOB]])/365,0)</f>
        <v>66</v>
      </c>
    </row>
    <row r="185" spans="1:13" x14ac:dyDescent="0.35">
      <c r="A185" t="s">
        <v>270</v>
      </c>
      <c r="B185" t="s">
        <v>271</v>
      </c>
      <c r="C185" t="str">
        <f>Table13[[#This Row],[LastName]]&amp;"."&amp;Table13[[#This Row],[FirstName]]</f>
        <v>Snell.Johnathan</v>
      </c>
      <c r="D185" s="1">
        <v>38595</v>
      </c>
      <c r="E185" s="3">
        <f>ROUNDDOWN((L185-Table13[[#This Row],[DOB]])/365,0)</f>
        <v>12</v>
      </c>
      <c r="F185" t="s">
        <v>169</v>
      </c>
      <c r="G185" t="s">
        <v>298</v>
      </c>
      <c r="H185" t="s">
        <v>379</v>
      </c>
      <c r="I185" t="s">
        <v>468</v>
      </c>
      <c r="L185" s="1">
        <f t="shared" si="2"/>
        <v>43101</v>
      </c>
      <c r="M185" s="3">
        <f>ROUNDDOWN((L185-Table13[[#This Row],[DOB]])/365,0)</f>
        <v>12</v>
      </c>
    </row>
    <row r="186" spans="1:13" x14ac:dyDescent="0.35">
      <c r="A186" t="s">
        <v>41</v>
      </c>
      <c r="B186" t="s">
        <v>42</v>
      </c>
      <c r="C186" t="str">
        <f>Table13[[#This Row],[LastName]]&amp;"."&amp;Table13[[#This Row],[FirstName]]</f>
        <v>Sollars.Alan</v>
      </c>
      <c r="D186" s="1">
        <v>16615</v>
      </c>
      <c r="E186" s="3">
        <f>ROUNDDOWN((L186-Table13[[#This Row],[DOB]])/365,0)</f>
        <v>72</v>
      </c>
      <c r="F186" t="s">
        <v>43</v>
      </c>
      <c r="G186" t="s">
        <v>298</v>
      </c>
      <c r="H186" t="s">
        <v>379</v>
      </c>
      <c r="I186" t="s">
        <v>468</v>
      </c>
      <c r="L186" s="1">
        <f t="shared" si="2"/>
        <v>43101</v>
      </c>
      <c r="M186" s="3">
        <f>ROUNDDOWN((L186-Table13[[#This Row],[DOB]])/365,0)</f>
        <v>72</v>
      </c>
    </row>
    <row r="187" spans="1:13" x14ac:dyDescent="0.35">
      <c r="A187" t="s">
        <v>44</v>
      </c>
      <c r="B187" t="s">
        <v>45</v>
      </c>
      <c r="C187" t="str">
        <f>Table13[[#This Row],[LastName]]&amp;"."&amp;Table13[[#This Row],[FirstName]]</f>
        <v>Sopru.Coraine</v>
      </c>
      <c r="D187" s="1">
        <v>17487</v>
      </c>
      <c r="E187" s="3">
        <f>ROUNDDOWN((L187-Table13[[#This Row],[DOB]])/365,0)</f>
        <v>70</v>
      </c>
      <c r="F187" t="s">
        <v>40</v>
      </c>
      <c r="G187" t="s">
        <v>299</v>
      </c>
      <c r="H187" t="s">
        <v>379</v>
      </c>
      <c r="I187" t="s">
        <v>467</v>
      </c>
      <c r="L187" s="1">
        <f t="shared" si="2"/>
        <v>43101</v>
      </c>
      <c r="M187" s="3">
        <f>ROUNDDOWN((L187-Table13[[#This Row],[DOB]])/365,0)</f>
        <v>70</v>
      </c>
    </row>
    <row r="188" spans="1:13" x14ac:dyDescent="0.35">
      <c r="A188" t="s">
        <v>131</v>
      </c>
      <c r="B188" t="s">
        <v>132</v>
      </c>
      <c r="C188" t="str">
        <f>Table13[[#This Row],[LastName]]&amp;"."&amp;Table13[[#This Row],[FirstName]]</f>
        <v>Spangler.Ashton</v>
      </c>
      <c r="D188" s="1">
        <v>32198</v>
      </c>
      <c r="E188" s="3">
        <f>ROUNDDOWN((L188-Table13[[#This Row],[DOB]])/365,0)</f>
        <v>29</v>
      </c>
      <c r="F188" t="s">
        <v>40</v>
      </c>
      <c r="G188" t="s">
        <v>297</v>
      </c>
      <c r="H188" t="s">
        <v>379</v>
      </c>
      <c r="I188" t="s">
        <v>468</v>
      </c>
      <c r="L188" s="1">
        <f t="shared" si="2"/>
        <v>43101</v>
      </c>
      <c r="M188" s="3">
        <f>ROUNDDOWN((L188-Table13[[#This Row],[DOB]])/365,0)</f>
        <v>29</v>
      </c>
    </row>
    <row r="189" spans="1:13" x14ac:dyDescent="0.35">
      <c r="A189" t="s">
        <v>107</v>
      </c>
      <c r="B189" t="s">
        <v>108</v>
      </c>
      <c r="C189" t="str">
        <f>Table13[[#This Row],[LastName]]&amp;"."&amp;Table13[[#This Row],[FirstName]]</f>
        <v>Spinks.Dov</v>
      </c>
      <c r="D189" s="1">
        <v>28067</v>
      </c>
      <c r="E189" s="3">
        <f>ROUNDDOWN((L189-Table13[[#This Row],[DOB]])/365,0)</f>
        <v>41</v>
      </c>
      <c r="F189" t="s">
        <v>40</v>
      </c>
      <c r="G189" t="s">
        <v>297</v>
      </c>
      <c r="H189" t="s">
        <v>379</v>
      </c>
      <c r="I189" t="s">
        <v>468</v>
      </c>
      <c r="L189" s="1">
        <f t="shared" si="2"/>
        <v>43101</v>
      </c>
      <c r="M189" s="3">
        <f>ROUNDDOWN((L189-Table13[[#This Row],[DOB]])/365,0)</f>
        <v>41</v>
      </c>
    </row>
    <row r="190" spans="1:13" x14ac:dyDescent="0.35">
      <c r="A190" t="s">
        <v>107</v>
      </c>
      <c r="B190" t="s">
        <v>8</v>
      </c>
      <c r="C190" t="str">
        <f>Table13[[#This Row],[LastName]]&amp;"."&amp;Table13[[#This Row],[FirstName]]</f>
        <v>Spinks.Ranger</v>
      </c>
      <c r="D190" s="1">
        <v>39299</v>
      </c>
      <c r="E190" s="3">
        <f>ROUNDDOWN((L190-Table13[[#This Row],[DOB]])/365,0)</f>
        <v>10</v>
      </c>
      <c r="F190" t="s">
        <v>169</v>
      </c>
      <c r="G190" t="s">
        <v>297</v>
      </c>
      <c r="H190" t="s">
        <v>379</v>
      </c>
      <c r="I190" t="s">
        <v>468</v>
      </c>
      <c r="L190" s="1">
        <f t="shared" si="2"/>
        <v>43101</v>
      </c>
      <c r="M190" s="3">
        <f>ROUNDDOWN((L190-Table13[[#This Row],[DOB]])/365,0)</f>
        <v>10</v>
      </c>
    </row>
    <row r="191" spans="1:13" x14ac:dyDescent="0.35">
      <c r="A191" t="s">
        <v>95</v>
      </c>
      <c r="B191" t="s">
        <v>96</v>
      </c>
      <c r="C191" t="str">
        <f>Table13[[#This Row],[LastName]]&amp;"."&amp;Table13[[#This Row],[FirstName]]</f>
        <v>Staehr.Craig</v>
      </c>
      <c r="D191" s="1">
        <v>26410</v>
      </c>
      <c r="E191" s="3">
        <f>ROUNDDOWN((L191-Table13[[#This Row],[DOB]])/365,0)</f>
        <v>45</v>
      </c>
      <c r="F191" t="s">
        <v>40</v>
      </c>
      <c r="G191" t="s">
        <v>299</v>
      </c>
      <c r="H191" t="s">
        <v>379</v>
      </c>
      <c r="I191" t="s">
        <v>468</v>
      </c>
      <c r="L191" s="1">
        <f t="shared" si="2"/>
        <v>43101</v>
      </c>
      <c r="M191" s="3">
        <f>ROUNDDOWN((L191-Table13[[#This Row],[DOB]])/365,0)</f>
        <v>45</v>
      </c>
    </row>
    <row r="192" spans="1:13" x14ac:dyDescent="0.35">
      <c r="A192" t="s">
        <v>312</v>
      </c>
      <c r="B192" t="s">
        <v>249</v>
      </c>
      <c r="C192" s="2" t="str">
        <f>Table13[[#This Row],[LastName]]&amp;"."&amp;Table13[[#This Row],[FirstName]]</f>
        <v>Starbuck.James</v>
      </c>
      <c r="D192" s="1">
        <v>36707</v>
      </c>
      <c r="E192" s="3">
        <f>ROUNDDOWN((L192-Table13[[#This Row],[DOB]])/365,0)</f>
        <v>17</v>
      </c>
      <c r="G192" t="s">
        <v>299</v>
      </c>
      <c r="H192" t="s">
        <v>379</v>
      </c>
      <c r="I192" t="s">
        <v>468</v>
      </c>
      <c r="L192" s="1">
        <f t="shared" si="2"/>
        <v>43101</v>
      </c>
      <c r="M192" s="3">
        <f>ROUNDDOWN((L192-Table13[[#This Row],[DOB]])/365,0)</f>
        <v>17</v>
      </c>
    </row>
    <row r="193" spans="1:14" x14ac:dyDescent="0.35">
      <c r="A193" t="s">
        <v>117</v>
      </c>
      <c r="B193" t="s">
        <v>30</v>
      </c>
      <c r="C193" t="str">
        <f>Table13[[#This Row],[LastName]]&amp;"."&amp;Table13[[#This Row],[FirstName]]</f>
        <v>Stratton.Ben</v>
      </c>
      <c r="D193" s="1">
        <v>28944</v>
      </c>
      <c r="E193" s="3">
        <f>ROUNDDOWN((L193-Table13[[#This Row],[DOB]])/365,0)</f>
        <v>38</v>
      </c>
      <c r="F193" t="s">
        <v>40</v>
      </c>
      <c r="G193" t="s">
        <v>297</v>
      </c>
      <c r="H193" t="s">
        <v>379</v>
      </c>
      <c r="I193" t="s">
        <v>468</v>
      </c>
      <c r="L193" s="1">
        <f t="shared" si="2"/>
        <v>43101</v>
      </c>
      <c r="M193" s="3">
        <f>ROUNDDOWN((L193-Table13[[#This Row],[DOB]])/365,0)</f>
        <v>38</v>
      </c>
      <c r="N193" t="s">
        <v>395</v>
      </c>
    </row>
    <row r="194" spans="1:14" x14ac:dyDescent="0.35">
      <c r="A194" s="11" t="s">
        <v>117</v>
      </c>
      <c r="B194" s="11" t="s">
        <v>34</v>
      </c>
      <c r="C194" s="2" t="str">
        <f>Table13[[#This Row],[LastName]]&amp;"."&amp;Table13[[#This Row],[FirstName]]</f>
        <v>Stratton.Oliver</v>
      </c>
      <c r="D194" s="1">
        <v>38925</v>
      </c>
      <c r="E194" s="3">
        <f>ROUNDDOWN((L194-Table13[[#This Row],[DOB]])/365,0)</f>
        <v>11</v>
      </c>
      <c r="F194" t="s">
        <v>169</v>
      </c>
      <c r="G194" t="s">
        <v>297</v>
      </c>
      <c r="H194" t="s">
        <v>379</v>
      </c>
      <c r="I194" t="s">
        <v>468</v>
      </c>
      <c r="L194" s="1">
        <f t="shared" ref="L194:L255" si="3">$L$1</f>
        <v>43101</v>
      </c>
      <c r="M194" s="3">
        <f>ROUNDDOWN((L194-Table13[[#This Row],[DOB]])/365,0)</f>
        <v>11</v>
      </c>
    </row>
    <row r="195" spans="1:14" x14ac:dyDescent="0.35">
      <c r="A195" s="11" t="s">
        <v>502</v>
      </c>
      <c r="B195" s="11" t="s">
        <v>503</v>
      </c>
      <c r="C195" s="2" t="str">
        <f>Table13[[#This Row],[LastName]]&amp;"."&amp;Table13[[#This Row],[FirstName]]</f>
        <v>Strecker.Tim</v>
      </c>
      <c r="D195" s="1">
        <v>38900</v>
      </c>
      <c r="E195" s="3">
        <f>ROUNDDOWN((L195-Table13[[#This Row],[DOB]])/365,0)</f>
        <v>11</v>
      </c>
      <c r="F195" t="s">
        <v>169</v>
      </c>
      <c r="G195" t="s">
        <v>299</v>
      </c>
      <c r="H195" t="s">
        <v>379</v>
      </c>
      <c r="I195" t="s">
        <v>468</v>
      </c>
      <c r="L195" s="1">
        <f t="shared" si="3"/>
        <v>43101</v>
      </c>
      <c r="M195" s="3">
        <f>ROUNDDOWN((L195-Table13[[#This Row],[DOB]])/365,0)</f>
        <v>11</v>
      </c>
    </row>
    <row r="196" spans="1:14" x14ac:dyDescent="0.35">
      <c r="A196" t="s">
        <v>207</v>
      </c>
      <c r="B196" t="s">
        <v>208</v>
      </c>
      <c r="C196" t="str">
        <f>Table13[[#This Row],[LastName]]&amp;"."&amp;Table13[[#This Row],[FirstName]]</f>
        <v>Strohmayer.Sugar</v>
      </c>
      <c r="D196" s="1">
        <v>37171</v>
      </c>
      <c r="E196" s="3">
        <f>ROUNDDOWN((L196-Table13[[#This Row],[DOB]])/365,0)</f>
        <v>16</v>
      </c>
      <c r="F196" t="s">
        <v>164</v>
      </c>
      <c r="G196" t="s">
        <v>297</v>
      </c>
      <c r="H196" t="s">
        <v>379</v>
      </c>
      <c r="I196" t="s">
        <v>467</v>
      </c>
      <c r="L196" s="1">
        <f t="shared" si="3"/>
        <v>43101</v>
      </c>
      <c r="M196" s="3">
        <f>ROUNDDOWN((L196-Table13[[#This Row],[DOB]])/365,0)</f>
        <v>16</v>
      </c>
    </row>
    <row r="197" spans="1:14" x14ac:dyDescent="0.35">
      <c r="A197" t="s">
        <v>358</v>
      </c>
      <c r="B197" t="s">
        <v>357</v>
      </c>
      <c r="C197" s="2" t="str">
        <f>Table13[[#This Row],[LastName]]&amp;"."&amp;Table13[[#This Row],[FirstName]]</f>
        <v>Swaffer.Austin</v>
      </c>
      <c r="D197" s="1">
        <v>37880</v>
      </c>
      <c r="E197" s="3">
        <f>ROUNDDOWN((L197-Table13[[#This Row],[DOB]])/365,0)</f>
        <v>14</v>
      </c>
      <c r="G197" t="s">
        <v>299</v>
      </c>
      <c r="H197" t="s">
        <v>379</v>
      </c>
      <c r="I197" t="s">
        <v>468</v>
      </c>
      <c r="L197" s="1">
        <f t="shared" si="3"/>
        <v>43101</v>
      </c>
      <c r="M197" s="3">
        <f>ROUNDDOWN((L197-Table13[[#This Row],[DOB]])/365,0)</f>
        <v>14</v>
      </c>
    </row>
    <row r="198" spans="1:14" x14ac:dyDescent="0.35">
      <c r="A198" t="s">
        <v>167</v>
      </c>
      <c r="B198" t="s">
        <v>168</v>
      </c>
      <c r="C198" t="str">
        <f>Table13[[#This Row],[LastName]]&amp;"."&amp;Table13[[#This Row],[FirstName]]</f>
        <v>Symonds.Tilly</v>
      </c>
      <c r="D198" s="1">
        <v>36176</v>
      </c>
      <c r="E198" s="3">
        <f>ROUNDDOWN((L198-Table13[[#This Row],[DOB]])/365,0)</f>
        <v>18</v>
      </c>
      <c r="F198" t="s">
        <v>169</v>
      </c>
      <c r="G198" t="s">
        <v>297</v>
      </c>
      <c r="H198" t="s">
        <v>379</v>
      </c>
      <c r="I198" t="s">
        <v>467</v>
      </c>
      <c r="L198" s="1">
        <f t="shared" si="3"/>
        <v>43101</v>
      </c>
      <c r="M198" s="3">
        <f>ROUNDDOWN((L198-Table13[[#This Row],[DOB]])/365,0)</f>
        <v>18</v>
      </c>
    </row>
    <row r="199" spans="1:14" x14ac:dyDescent="0.35">
      <c r="A199" t="s">
        <v>239</v>
      </c>
      <c r="B199" t="s">
        <v>240</v>
      </c>
      <c r="C199" t="str">
        <f>Table13[[#This Row],[LastName]]&amp;"."&amp;Table13[[#This Row],[FirstName]]</f>
        <v>Tan.Xiaoyu</v>
      </c>
      <c r="D199" s="1">
        <v>37861</v>
      </c>
      <c r="E199" s="3">
        <f>ROUNDDOWN((L199-Table13[[#This Row],[DOB]])/365,0)</f>
        <v>14</v>
      </c>
      <c r="F199" t="s">
        <v>164</v>
      </c>
      <c r="G199" t="s">
        <v>299</v>
      </c>
      <c r="H199" t="s">
        <v>379</v>
      </c>
      <c r="I199" t="s">
        <v>468</v>
      </c>
      <c r="L199" s="1">
        <f t="shared" si="3"/>
        <v>43101</v>
      </c>
      <c r="M199" s="3">
        <f>ROUNDDOWN((L199-Table13[[#This Row],[DOB]])/365,0)</f>
        <v>14</v>
      </c>
    </row>
    <row r="200" spans="1:14" x14ac:dyDescent="0.35">
      <c r="A200" t="s">
        <v>239</v>
      </c>
      <c r="B200" t="s">
        <v>352</v>
      </c>
      <c r="C200" s="2" t="str">
        <f>Table13[[#This Row],[LastName]]&amp;"."&amp;Table13[[#This Row],[FirstName]]</f>
        <v>Tan.Zhiyang</v>
      </c>
      <c r="D200" s="1">
        <v>33934</v>
      </c>
      <c r="E200" s="3">
        <f>ROUNDDOWN((L200-Table13[[#This Row],[DOB]])/365,0)</f>
        <v>25</v>
      </c>
      <c r="G200" t="s">
        <v>301</v>
      </c>
      <c r="H200" t="s">
        <v>379</v>
      </c>
      <c r="I200" t="s">
        <v>468</v>
      </c>
      <c r="L200" s="1">
        <f t="shared" si="3"/>
        <v>43101</v>
      </c>
      <c r="M200" s="3">
        <f>ROUNDDOWN((L200-Table13[[#This Row],[DOB]])/365,0)</f>
        <v>25</v>
      </c>
    </row>
    <row r="201" spans="1:14" x14ac:dyDescent="0.35">
      <c r="A201" t="s">
        <v>127</v>
      </c>
      <c r="B201" t="s">
        <v>128</v>
      </c>
      <c r="C201" t="str">
        <f>Table13[[#This Row],[LastName]]&amp;"."&amp;Table13[[#This Row],[FirstName]]</f>
        <v>Taton.Julien</v>
      </c>
      <c r="D201" s="1">
        <v>31719</v>
      </c>
      <c r="E201" s="3">
        <f>ROUNDDOWN((L201-Table13[[#This Row],[DOB]])/365,0)</f>
        <v>31</v>
      </c>
      <c r="F201" t="s">
        <v>43</v>
      </c>
      <c r="G201" t="s">
        <v>300</v>
      </c>
      <c r="H201" t="s">
        <v>379</v>
      </c>
      <c r="I201" t="s">
        <v>468</v>
      </c>
      <c r="L201" s="1">
        <f t="shared" si="3"/>
        <v>43101</v>
      </c>
      <c r="M201" s="3">
        <f>ROUNDDOWN((L201-Table13[[#This Row],[DOB]])/365,0)</f>
        <v>31</v>
      </c>
    </row>
    <row r="202" spans="1:14" x14ac:dyDescent="0.35">
      <c r="A202" t="s">
        <v>13</v>
      </c>
      <c r="B202" t="s">
        <v>15</v>
      </c>
      <c r="C202" t="str">
        <f>Table13[[#This Row],[LastName]]&amp;"."&amp;Table13[[#This Row],[FirstName]]</f>
        <v>Thomas.Angus</v>
      </c>
      <c r="D202" s="1">
        <v>37883</v>
      </c>
      <c r="E202" s="3">
        <f>ROUNDDOWN((L202-Table13[[#This Row],[DOB]])/365,0)</f>
        <v>14</v>
      </c>
      <c r="F202" t="s">
        <v>164</v>
      </c>
      <c r="G202" t="s">
        <v>299</v>
      </c>
      <c r="H202" t="s">
        <v>379</v>
      </c>
      <c r="I202" t="s">
        <v>468</v>
      </c>
      <c r="L202" s="1">
        <f t="shared" si="3"/>
        <v>43101</v>
      </c>
      <c r="M202" s="3">
        <f>ROUNDDOWN((L202-Table13[[#This Row],[DOB]])/365,0)</f>
        <v>14</v>
      </c>
    </row>
    <row r="203" spans="1:14" x14ac:dyDescent="0.35">
      <c r="A203" t="s">
        <v>13</v>
      </c>
      <c r="B203" t="s">
        <v>14</v>
      </c>
      <c r="C203" t="str">
        <f>Table13[[#This Row],[LastName]]&amp;"."&amp;Table13[[#This Row],[FirstName]]</f>
        <v>Thomas.Max</v>
      </c>
      <c r="D203" s="1">
        <v>37303</v>
      </c>
      <c r="E203" s="3">
        <f>ROUNDDOWN((L203-Table13[[#This Row],[DOB]])/365,0)</f>
        <v>15</v>
      </c>
      <c r="F203" t="s">
        <v>164</v>
      </c>
      <c r="G203" t="s">
        <v>299</v>
      </c>
      <c r="H203" t="s">
        <v>379</v>
      </c>
      <c r="I203" t="s">
        <v>468</v>
      </c>
      <c r="L203" s="1">
        <f t="shared" si="3"/>
        <v>43101</v>
      </c>
      <c r="M203" s="3">
        <f>ROUNDDOWN((L203-Table13[[#This Row],[DOB]])/365,0)</f>
        <v>15</v>
      </c>
    </row>
    <row r="204" spans="1:14" x14ac:dyDescent="0.35">
      <c r="A204" t="s">
        <v>13</v>
      </c>
      <c r="B204" t="s">
        <v>66</v>
      </c>
      <c r="C204" t="str">
        <f>Table13[[#This Row],[LastName]]&amp;"."&amp;Table13[[#This Row],[FirstName]]</f>
        <v>Thomas.Rob</v>
      </c>
      <c r="D204" s="1">
        <v>23857</v>
      </c>
      <c r="E204" s="3">
        <f>ROUNDDOWN((L204-Table13[[#This Row],[DOB]])/365,0)</f>
        <v>52</v>
      </c>
      <c r="F204" t="s">
        <v>40</v>
      </c>
      <c r="G204" t="s">
        <v>299</v>
      </c>
      <c r="H204" t="s">
        <v>379</v>
      </c>
      <c r="I204" t="s">
        <v>468</v>
      </c>
      <c r="L204" s="1">
        <f t="shared" si="3"/>
        <v>43101</v>
      </c>
      <c r="M204" s="3">
        <f>ROUNDDOWN((L204-Table13[[#This Row],[DOB]])/365,0)</f>
        <v>52</v>
      </c>
    </row>
    <row r="205" spans="1:14" x14ac:dyDescent="0.35">
      <c r="A205" s="11" t="s">
        <v>495</v>
      </c>
      <c r="B205" s="11" t="s">
        <v>494</v>
      </c>
      <c r="C205" s="2" t="str">
        <f>Table13[[#This Row],[LastName]]&amp;"."&amp;Table13[[#This Row],[FirstName]]</f>
        <v>Todoric.Harley</v>
      </c>
      <c r="D205" s="1">
        <v>39717</v>
      </c>
      <c r="E205" s="3">
        <f>ROUNDDOWN((L205-Table13[[#This Row],[DOB]])/365,0)</f>
        <v>9</v>
      </c>
      <c r="F205" t="s">
        <v>169</v>
      </c>
      <c r="G205" t="s">
        <v>298</v>
      </c>
      <c r="H205" t="s">
        <v>379</v>
      </c>
      <c r="I205" t="s">
        <v>468</v>
      </c>
      <c r="L205" s="1">
        <f t="shared" si="3"/>
        <v>43101</v>
      </c>
      <c r="M205" s="3">
        <f>ROUNDDOWN((L205-Table13[[#This Row],[DOB]])/365,0)</f>
        <v>9</v>
      </c>
    </row>
    <row r="206" spans="1:14" x14ac:dyDescent="0.35">
      <c r="A206" t="s">
        <v>150</v>
      </c>
      <c r="B206" t="s">
        <v>151</v>
      </c>
      <c r="C206" t="str">
        <f>Table13[[#This Row],[LastName]]&amp;"."&amp;Table13[[#This Row],[FirstName]]</f>
        <v>Tomlinson.Megan</v>
      </c>
      <c r="D206" s="1">
        <v>34399</v>
      </c>
      <c r="E206" s="3">
        <f>ROUNDDOWN((L206-Table13[[#This Row],[DOB]])/365,0)</f>
        <v>23</v>
      </c>
      <c r="F206" t="s">
        <v>40</v>
      </c>
      <c r="G206" t="s">
        <v>300</v>
      </c>
      <c r="H206" t="s">
        <v>379</v>
      </c>
      <c r="I206" t="s">
        <v>467</v>
      </c>
      <c r="L206" s="1">
        <f t="shared" si="3"/>
        <v>43101</v>
      </c>
      <c r="M206" s="3">
        <f>ROUNDDOWN((L206-Table13[[#This Row],[DOB]])/365,0)</f>
        <v>23</v>
      </c>
    </row>
    <row r="207" spans="1:14" x14ac:dyDescent="0.35">
      <c r="A207" t="s">
        <v>137</v>
      </c>
      <c r="B207" t="s">
        <v>138</v>
      </c>
      <c r="C207" t="str">
        <f>Table13[[#This Row],[LastName]]&amp;"."&amp;Table13[[#This Row],[FirstName]]</f>
        <v>Toner.Robert</v>
      </c>
      <c r="D207" s="1">
        <v>33185</v>
      </c>
      <c r="E207" s="3">
        <f>ROUNDDOWN((L207-Table13[[#This Row],[DOB]])/365,0)</f>
        <v>27</v>
      </c>
      <c r="F207" t="s">
        <v>43</v>
      </c>
      <c r="G207" t="s">
        <v>300</v>
      </c>
      <c r="H207" t="s">
        <v>379</v>
      </c>
      <c r="I207" t="s">
        <v>468</v>
      </c>
      <c r="L207" s="1">
        <f t="shared" si="3"/>
        <v>43101</v>
      </c>
      <c r="M207" s="3">
        <f>ROUNDDOWN((L207-Table13[[#This Row],[DOB]])/365,0)</f>
        <v>27</v>
      </c>
    </row>
    <row r="208" spans="1:14" x14ac:dyDescent="0.35">
      <c r="A208" t="s">
        <v>145</v>
      </c>
      <c r="B208" t="s">
        <v>146</v>
      </c>
      <c r="C208" t="str">
        <f>Table13[[#This Row],[LastName]]&amp;"."&amp;Table13[[#This Row],[FirstName]]</f>
        <v>Tower.Ash</v>
      </c>
      <c r="D208" s="1">
        <v>33993</v>
      </c>
      <c r="E208" s="3">
        <f>ROUNDDOWN((L208-Table13[[#This Row],[DOB]])/365,0)</f>
        <v>24</v>
      </c>
      <c r="F208" t="s">
        <v>43</v>
      </c>
      <c r="G208" t="s">
        <v>299</v>
      </c>
      <c r="H208" t="s">
        <v>379</v>
      </c>
      <c r="I208" t="s">
        <v>468</v>
      </c>
      <c r="L208" s="1">
        <f t="shared" si="3"/>
        <v>43101</v>
      </c>
      <c r="M208" s="3">
        <f>ROUNDDOWN((L208-Table13[[#This Row],[DOB]])/365,0)</f>
        <v>24</v>
      </c>
    </row>
    <row r="209" spans="1:13" x14ac:dyDescent="0.35">
      <c r="A209" t="s">
        <v>86</v>
      </c>
      <c r="B209" t="s">
        <v>87</v>
      </c>
      <c r="C209" t="str">
        <f>Table13[[#This Row],[LastName]]&amp;"."&amp;Table13[[#This Row],[FirstName]]</f>
        <v>Trayling.Richard</v>
      </c>
      <c r="D209" s="1">
        <v>25846</v>
      </c>
      <c r="E209" s="3">
        <f>ROUNDDOWN((L209-Table13[[#This Row],[DOB]])/365,0)</f>
        <v>47</v>
      </c>
      <c r="F209" t="s">
        <v>43</v>
      </c>
      <c r="G209" t="s">
        <v>300</v>
      </c>
      <c r="H209" t="s">
        <v>379</v>
      </c>
      <c r="I209" t="s">
        <v>468</v>
      </c>
      <c r="L209" s="1">
        <f t="shared" si="3"/>
        <v>43101</v>
      </c>
      <c r="M209" s="3">
        <f>ROUNDDOWN((L209-Table13[[#This Row],[DOB]])/365,0)</f>
        <v>47</v>
      </c>
    </row>
    <row r="210" spans="1:13" x14ac:dyDescent="0.35">
      <c r="A210" t="s">
        <v>261</v>
      </c>
      <c r="B210" t="s">
        <v>249</v>
      </c>
      <c r="C210" t="str">
        <f>Table13[[#This Row],[LastName]]&amp;"."&amp;Table13[[#This Row],[FirstName]]</f>
        <v>Van Loenen.James</v>
      </c>
      <c r="D210" s="1">
        <v>38456</v>
      </c>
      <c r="E210" s="3">
        <f>ROUNDDOWN((L210-Table13[[#This Row],[DOB]])/365,0)</f>
        <v>12</v>
      </c>
      <c r="F210" t="s">
        <v>169</v>
      </c>
      <c r="G210" t="s">
        <v>299</v>
      </c>
      <c r="H210" t="s">
        <v>379</v>
      </c>
      <c r="I210" t="s">
        <v>468</v>
      </c>
      <c r="L210" s="1">
        <f t="shared" si="3"/>
        <v>43101</v>
      </c>
      <c r="M210" s="3">
        <f>ROUNDDOWN((L210-Table13[[#This Row],[DOB]])/365,0)</f>
        <v>12</v>
      </c>
    </row>
    <row r="211" spans="1:13" x14ac:dyDescent="0.35">
      <c r="A211" t="s">
        <v>82</v>
      </c>
      <c r="B211" t="s">
        <v>281</v>
      </c>
      <c r="C211" t="str">
        <f>Table13[[#This Row],[LastName]]&amp;"."&amp;Table13[[#This Row],[FirstName]]</f>
        <v>Vingelis-Plant.MYKA</v>
      </c>
      <c r="D211" s="1">
        <v>38849</v>
      </c>
      <c r="E211" s="3">
        <f>ROUNDDOWN((L211-Table13[[#This Row],[DOB]])/365,0)</f>
        <v>11</v>
      </c>
      <c r="F211" t="s">
        <v>169</v>
      </c>
      <c r="G211" t="s">
        <v>299</v>
      </c>
      <c r="H211" t="s">
        <v>379</v>
      </c>
      <c r="I211" t="s">
        <v>468</v>
      </c>
      <c r="L211" s="1">
        <f t="shared" si="3"/>
        <v>43101</v>
      </c>
      <c r="M211" s="3">
        <f>ROUNDDOWN((L211-Table13[[#This Row],[DOB]])/365,0)</f>
        <v>11</v>
      </c>
    </row>
    <row r="212" spans="1:13" x14ac:dyDescent="0.35">
      <c r="A212" t="s">
        <v>82</v>
      </c>
      <c r="B212" t="s">
        <v>83</v>
      </c>
      <c r="C212" t="str">
        <f>Table13[[#This Row],[LastName]]&amp;"."&amp;Table13[[#This Row],[FirstName]]</f>
        <v>Vingelis-Plant.Keith</v>
      </c>
      <c r="D212" s="1">
        <v>25771</v>
      </c>
      <c r="E212" s="3">
        <f>ROUNDDOWN((L212-Table13[[#This Row],[DOB]])/365,0)</f>
        <v>47</v>
      </c>
      <c r="F212" t="s">
        <v>40</v>
      </c>
      <c r="G212" t="s">
        <v>299</v>
      </c>
      <c r="H212" t="s">
        <v>379</v>
      </c>
      <c r="I212" t="s">
        <v>468</v>
      </c>
      <c r="L212" s="1">
        <f t="shared" si="3"/>
        <v>43101</v>
      </c>
      <c r="M212" s="3">
        <f>ROUNDDOWN((L212-Table13[[#This Row],[DOB]])/365,0)</f>
        <v>47</v>
      </c>
    </row>
    <row r="213" spans="1:13" x14ac:dyDescent="0.35">
      <c r="A213" s="11" t="s">
        <v>82</v>
      </c>
      <c r="B213" s="11" t="s">
        <v>486</v>
      </c>
      <c r="C213" s="2" t="str">
        <f>Table13[[#This Row],[LastName]]&amp;"."&amp;Table13[[#This Row],[FirstName]]</f>
        <v>Vingelis-Plant.Arky</v>
      </c>
      <c r="D213" s="1">
        <v>40326</v>
      </c>
      <c r="E213" s="3">
        <f>ROUNDDOWN((L213-Table13[[#This Row],[DOB]])/365,0)</f>
        <v>7</v>
      </c>
      <c r="F213" t="s">
        <v>169</v>
      </c>
      <c r="G213" t="s">
        <v>299</v>
      </c>
      <c r="H213" t="s">
        <v>379</v>
      </c>
      <c r="I213" t="s">
        <v>468</v>
      </c>
      <c r="L213" s="1">
        <f t="shared" si="3"/>
        <v>43101</v>
      </c>
      <c r="M213" s="3">
        <f>ROUNDDOWN((L213-Table13[[#This Row],[DOB]])/365,0)</f>
        <v>7</v>
      </c>
    </row>
    <row r="214" spans="1:13" x14ac:dyDescent="0.35">
      <c r="A214" s="11" t="s">
        <v>497</v>
      </c>
      <c r="B214" s="11" t="s">
        <v>225</v>
      </c>
      <c r="C214" s="2" t="str">
        <f>Table13[[#This Row],[LastName]]&amp;"."&amp;Table13[[#This Row],[FirstName]]</f>
        <v>Von Doussa.Louis</v>
      </c>
      <c r="D214" s="1">
        <v>39583</v>
      </c>
      <c r="E214" s="3">
        <f>ROUNDDOWN((L214-Table13[[#This Row],[DOB]])/365,0)</f>
        <v>9</v>
      </c>
      <c r="F214" t="s">
        <v>169</v>
      </c>
      <c r="G214" t="s">
        <v>299</v>
      </c>
      <c r="H214" t="s">
        <v>379</v>
      </c>
      <c r="I214" t="s">
        <v>468</v>
      </c>
      <c r="L214" s="1">
        <f t="shared" si="3"/>
        <v>43101</v>
      </c>
      <c r="M214" s="3">
        <f>ROUNDDOWN((L214-Table13[[#This Row],[DOB]])/365,0)</f>
        <v>9</v>
      </c>
    </row>
    <row r="215" spans="1:13" x14ac:dyDescent="0.35">
      <c r="A215" t="s">
        <v>141</v>
      </c>
      <c r="B215" t="s">
        <v>142</v>
      </c>
      <c r="C215" t="str">
        <f>Table13[[#This Row],[LastName]]&amp;"."&amp;Table13[[#This Row],[FirstName]]</f>
        <v>Vu.Anne</v>
      </c>
      <c r="D215" s="1">
        <v>33865</v>
      </c>
      <c r="E215" s="3">
        <f>ROUNDDOWN((L215-Table13[[#This Row],[DOB]])/365,0)</f>
        <v>25</v>
      </c>
      <c r="F215" t="s">
        <v>43</v>
      </c>
      <c r="G215" t="s">
        <v>300</v>
      </c>
      <c r="H215" t="s">
        <v>379</v>
      </c>
      <c r="I215" t="s">
        <v>467</v>
      </c>
      <c r="L215" s="1">
        <f t="shared" si="3"/>
        <v>43101</v>
      </c>
      <c r="M215" s="3">
        <f>ROUNDDOWN((L215-Table13[[#This Row],[DOB]])/365,0)</f>
        <v>25</v>
      </c>
    </row>
    <row r="216" spans="1:13" x14ac:dyDescent="0.35">
      <c r="A216" t="s">
        <v>196</v>
      </c>
      <c r="B216" t="s">
        <v>197</v>
      </c>
      <c r="C216" t="str">
        <f>Table13[[#This Row],[LastName]]&amp;"."&amp;Table13[[#This Row],[FirstName]]</f>
        <v>Walsh.Kieran</v>
      </c>
      <c r="D216" s="1">
        <v>36844</v>
      </c>
      <c r="E216" s="3">
        <f>ROUNDDOWN((L216-Table13[[#This Row],[DOB]])/365,0)</f>
        <v>17</v>
      </c>
      <c r="F216" t="s">
        <v>169</v>
      </c>
      <c r="G216" t="s">
        <v>298</v>
      </c>
      <c r="H216" t="s">
        <v>379</v>
      </c>
      <c r="I216" t="s">
        <v>468</v>
      </c>
      <c r="L216" s="1">
        <f t="shared" si="3"/>
        <v>43101</v>
      </c>
      <c r="M216" s="3">
        <f>ROUNDDOWN((L216-Table13[[#This Row],[DOB]])/365,0)</f>
        <v>17</v>
      </c>
    </row>
    <row r="217" spans="1:13" x14ac:dyDescent="0.35">
      <c r="A217" t="s">
        <v>121</v>
      </c>
      <c r="B217" t="s">
        <v>122</v>
      </c>
      <c r="C217" t="str">
        <f>Table13[[#This Row],[LastName]]&amp;"."&amp;Table13[[#This Row],[FirstName]]</f>
        <v>Wells.Sam</v>
      </c>
      <c r="D217" s="1">
        <v>29892</v>
      </c>
      <c r="E217" s="3">
        <f>ROUNDDOWN((L217-Table13[[#This Row],[DOB]])/365,0)</f>
        <v>36</v>
      </c>
      <c r="F217" t="s">
        <v>40</v>
      </c>
      <c r="G217" t="s">
        <v>300</v>
      </c>
      <c r="H217" t="s">
        <v>379</v>
      </c>
      <c r="I217" t="s">
        <v>468</v>
      </c>
      <c r="L217" s="1">
        <f t="shared" si="3"/>
        <v>43101</v>
      </c>
      <c r="M217" s="3">
        <f>ROUNDDOWN((L217-Table13[[#This Row],[DOB]])/365,0)</f>
        <v>36</v>
      </c>
    </row>
    <row r="218" spans="1:13" x14ac:dyDescent="0.35">
      <c r="A218" t="s">
        <v>29</v>
      </c>
      <c r="B218" t="s">
        <v>144</v>
      </c>
      <c r="C218" t="str">
        <f>Table13[[#This Row],[LastName]]&amp;"."&amp;Table13[[#This Row],[FirstName]]</f>
        <v>Wheaton.Benjamin</v>
      </c>
      <c r="D218" s="1">
        <v>37528</v>
      </c>
      <c r="E218" s="3">
        <f>ROUNDDOWN((L218-Table13[[#This Row],[DOB]])/365,0)</f>
        <v>15</v>
      </c>
      <c r="F218" t="s">
        <v>164</v>
      </c>
      <c r="G218" t="s">
        <v>299</v>
      </c>
      <c r="H218" t="s">
        <v>379</v>
      </c>
      <c r="I218" t="s">
        <v>468</v>
      </c>
      <c r="L218" s="1">
        <f t="shared" si="3"/>
        <v>43101</v>
      </c>
      <c r="M218" s="3">
        <f>ROUNDDOWN((L218-Table13[[#This Row],[DOB]])/365,0)</f>
        <v>15</v>
      </c>
    </row>
    <row r="219" spans="1:13" x14ac:dyDescent="0.35">
      <c r="A219" s="11" t="s">
        <v>492</v>
      </c>
      <c r="B219" s="11" t="s">
        <v>491</v>
      </c>
      <c r="C219" s="2" t="str">
        <f>Table13[[#This Row],[LastName]]&amp;"."&amp;Table13[[#This Row],[FirstName]]</f>
        <v>Wheeler.Madeline</v>
      </c>
      <c r="D219" s="1">
        <v>39139</v>
      </c>
      <c r="E219" s="3">
        <f>ROUNDDOWN((L219-Table13[[#This Row],[DOB]])/365,0)</f>
        <v>10</v>
      </c>
      <c r="F219" t="s">
        <v>169</v>
      </c>
      <c r="G219" t="s">
        <v>298</v>
      </c>
      <c r="H219" t="s">
        <v>379</v>
      </c>
      <c r="I219" t="s">
        <v>467</v>
      </c>
      <c r="L219" s="1">
        <f t="shared" si="3"/>
        <v>43101</v>
      </c>
      <c r="M219" s="3">
        <f>ROUNDDOWN((L219-Table13[[#This Row],[DOB]])/365,0)</f>
        <v>10</v>
      </c>
    </row>
    <row r="220" spans="1:13" x14ac:dyDescent="0.35">
      <c r="A220" s="11" t="s">
        <v>492</v>
      </c>
      <c r="B220" s="11" t="s">
        <v>385</v>
      </c>
      <c r="C220" s="2" t="str">
        <f>Table13[[#This Row],[LastName]]&amp;"."&amp;Table13[[#This Row],[FirstName]]</f>
        <v>Wheeler.Elizabeth</v>
      </c>
      <c r="D220" s="1">
        <v>40101</v>
      </c>
      <c r="E220" s="3">
        <f>ROUNDDOWN((L220-Table13[[#This Row],[DOB]])/365,0)</f>
        <v>8</v>
      </c>
      <c r="F220" t="s">
        <v>169</v>
      </c>
      <c r="G220" t="s">
        <v>298</v>
      </c>
      <c r="H220" t="s">
        <v>379</v>
      </c>
      <c r="I220" t="s">
        <v>467</v>
      </c>
      <c r="L220" s="1">
        <f t="shared" si="3"/>
        <v>43101</v>
      </c>
      <c r="M220" s="3">
        <f>ROUNDDOWN((L220-Table13[[#This Row],[DOB]])/365,0)</f>
        <v>8</v>
      </c>
    </row>
    <row r="221" spans="1:13" x14ac:dyDescent="0.35">
      <c r="A221" t="s">
        <v>174</v>
      </c>
      <c r="B221" t="s">
        <v>175</v>
      </c>
      <c r="C221" t="str">
        <f>Table13[[#This Row],[LastName]]&amp;"."&amp;Table13[[#This Row],[FirstName]]</f>
        <v>Wigley.Owen</v>
      </c>
      <c r="D221" s="1">
        <v>36293</v>
      </c>
      <c r="E221" s="3">
        <f>ROUNDDOWN((L221-Table13[[#This Row],[DOB]])/365,0)</f>
        <v>18</v>
      </c>
      <c r="F221" t="s">
        <v>164</v>
      </c>
      <c r="G221" t="s">
        <v>299</v>
      </c>
      <c r="H221" t="s">
        <v>379</v>
      </c>
      <c r="I221" t="s">
        <v>468</v>
      </c>
      <c r="L221" s="1">
        <f t="shared" si="3"/>
        <v>43101</v>
      </c>
      <c r="M221" s="3">
        <f>ROUNDDOWN((L221-Table13[[#This Row],[DOB]])/365,0)</f>
        <v>18</v>
      </c>
    </row>
    <row r="222" spans="1:13" x14ac:dyDescent="0.35">
      <c r="A222" t="s">
        <v>143</v>
      </c>
      <c r="B222" t="s">
        <v>144</v>
      </c>
      <c r="C222" t="str">
        <f>Table13[[#This Row],[LastName]]&amp;"."&amp;Table13[[#This Row],[FirstName]]</f>
        <v>Williams.Benjamin</v>
      </c>
      <c r="D222" s="1">
        <v>33915</v>
      </c>
      <c r="E222" s="3">
        <f>ROUNDDOWN((L222-Table13[[#This Row],[DOB]])/365,0)</f>
        <v>25</v>
      </c>
      <c r="F222" t="s">
        <v>43</v>
      </c>
      <c r="G222" t="s">
        <v>300</v>
      </c>
      <c r="H222" t="s">
        <v>379</v>
      </c>
      <c r="I222" t="s">
        <v>468</v>
      </c>
      <c r="L222" s="1">
        <f t="shared" si="3"/>
        <v>43101</v>
      </c>
      <c r="M222" s="3">
        <f>ROUNDDOWN((L222-Table13[[#This Row],[DOB]])/365,0)</f>
        <v>25</v>
      </c>
    </row>
    <row r="223" spans="1:13" x14ac:dyDescent="0.35">
      <c r="A223" t="s">
        <v>143</v>
      </c>
      <c r="B223" t="s">
        <v>307</v>
      </c>
      <c r="C223" s="2" t="str">
        <f>Table13[[#This Row],[LastName]]&amp;"."&amp;Table13[[#This Row],[FirstName]]</f>
        <v>Williams.Frances</v>
      </c>
      <c r="D223" s="1">
        <v>32952</v>
      </c>
      <c r="E223" s="3">
        <f>ROUNDDOWN((L223-Table13[[#This Row],[DOB]])/365,0)</f>
        <v>27</v>
      </c>
      <c r="F223" t="s">
        <v>43</v>
      </c>
      <c r="G223" t="s">
        <v>299</v>
      </c>
      <c r="H223" t="s">
        <v>379</v>
      </c>
      <c r="I223" t="s">
        <v>467</v>
      </c>
      <c r="L223" s="1">
        <f t="shared" si="3"/>
        <v>43101</v>
      </c>
      <c r="M223" s="3">
        <f>ROUNDDOWN((L223-Table13[[#This Row],[DOB]])/365,0)</f>
        <v>27</v>
      </c>
    </row>
    <row r="224" spans="1:13" x14ac:dyDescent="0.35">
      <c r="A224" t="s">
        <v>133</v>
      </c>
      <c r="B224" t="s">
        <v>289</v>
      </c>
      <c r="C224" t="str">
        <f>Table13[[#This Row],[LastName]]&amp;"."&amp;Table13[[#This Row],[FirstName]]</f>
        <v>Wilson.Evelyn</v>
      </c>
      <c r="D224" s="1">
        <v>39128</v>
      </c>
      <c r="E224" s="3">
        <f>ROUNDDOWN((L224-Table13[[#This Row],[DOB]])/365,0)</f>
        <v>10</v>
      </c>
      <c r="F224" t="s">
        <v>169</v>
      </c>
      <c r="G224" t="s">
        <v>297</v>
      </c>
      <c r="H224" t="s">
        <v>379</v>
      </c>
      <c r="I224" t="s">
        <v>467</v>
      </c>
      <c r="L224" s="1">
        <f t="shared" si="3"/>
        <v>43101</v>
      </c>
      <c r="M224" s="3">
        <f>ROUNDDOWN((L224-Table13[[#This Row],[DOB]])/365,0)</f>
        <v>10</v>
      </c>
    </row>
    <row r="225" spans="1:13" x14ac:dyDescent="0.35">
      <c r="A225" t="s">
        <v>133</v>
      </c>
      <c r="B225" t="s">
        <v>252</v>
      </c>
      <c r="C225" t="str">
        <f>Table13[[#This Row],[LastName]]&amp;"."&amp;Table13[[#This Row],[FirstName]]</f>
        <v>Wilson.Oscar</v>
      </c>
      <c r="D225" s="1">
        <v>38279</v>
      </c>
      <c r="E225" s="3">
        <f>ROUNDDOWN((L225-Table13[[#This Row],[DOB]])/365,0)</f>
        <v>13</v>
      </c>
      <c r="F225" t="s">
        <v>169</v>
      </c>
      <c r="G225" t="s">
        <v>297</v>
      </c>
      <c r="H225" t="s">
        <v>379</v>
      </c>
      <c r="I225" t="s">
        <v>468</v>
      </c>
      <c r="L225" s="1">
        <f t="shared" si="3"/>
        <v>43101</v>
      </c>
      <c r="M225" s="3">
        <f>ROUNDDOWN((L225-Table13[[#This Row],[DOB]])/365,0)</f>
        <v>13</v>
      </c>
    </row>
    <row r="226" spans="1:13" x14ac:dyDescent="0.35">
      <c r="A226" t="s">
        <v>133</v>
      </c>
      <c r="B226" t="s">
        <v>134</v>
      </c>
      <c r="C226" t="str">
        <f>Table13[[#This Row],[LastName]]&amp;"."&amp;Table13[[#This Row],[FirstName]]</f>
        <v>Wilson.Seri</v>
      </c>
      <c r="D226" s="1">
        <v>32459</v>
      </c>
      <c r="E226" s="3">
        <f>ROUNDDOWN((L226-Table13[[#This Row],[DOB]])/365,0)</f>
        <v>29</v>
      </c>
      <c r="F226" t="s">
        <v>40</v>
      </c>
      <c r="G226" t="s">
        <v>299</v>
      </c>
      <c r="H226" t="s">
        <v>379</v>
      </c>
      <c r="I226" t="s">
        <v>467</v>
      </c>
      <c r="L226" s="1">
        <f t="shared" si="3"/>
        <v>43101</v>
      </c>
      <c r="M226" s="3">
        <f>ROUNDDOWN((L226-Table13[[#This Row],[DOB]])/365,0)</f>
        <v>29</v>
      </c>
    </row>
    <row r="227" spans="1:13" x14ac:dyDescent="0.35">
      <c r="A227" t="s">
        <v>27</v>
      </c>
      <c r="B227" t="s">
        <v>28</v>
      </c>
      <c r="C227" t="str">
        <f>Table13[[#This Row],[LastName]]&amp;"."&amp;Table13[[#This Row],[FirstName]]</f>
        <v>Woodforde.Lauren</v>
      </c>
      <c r="D227" s="1">
        <v>34621</v>
      </c>
      <c r="E227" s="3">
        <f>ROUNDDOWN((L227-Table13[[#This Row],[DOB]])/365,0)</f>
        <v>23</v>
      </c>
      <c r="F227" t="s">
        <v>43</v>
      </c>
      <c r="G227" t="s">
        <v>300</v>
      </c>
      <c r="H227" t="s">
        <v>379</v>
      </c>
      <c r="I227" t="s">
        <v>467</v>
      </c>
      <c r="L227" s="1">
        <f t="shared" si="3"/>
        <v>43101</v>
      </c>
      <c r="M227" s="3">
        <f>ROUNDDOWN((L227-Table13[[#This Row],[DOB]])/365,0)</f>
        <v>23</v>
      </c>
    </row>
    <row r="228" spans="1:13" x14ac:dyDescent="0.35">
      <c r="A228" t="s">
        <v>27</v>
      </c>
      <c r="B228" t="s">
        <v>28</v>
      </c>
      <c r="C228" t="str">
        <f>Table13[[#This Row],[LastName]]&amp;"."&amp;Table13[[#This Row],[FirstName]]</f>
        <v>Woodforde.Lauren</v>
      </c>
      <c r="D228" s="1">
        <v>34621</v>
      </c>
      <c r="E228" s="3">
        <f>ROUNDDOWN((L228-Table13[[#This Row],[DOB]])/365,0)</f>
        <v>23</v>
      </c>
      <c r="F228" t="s">
        <v>40</v>
      </c>
      <c r="G228" t="s">
        <v>300</v>
      </c>
      <c r="H228" t="s">
        <v>379</v>
      </c>
      <c r="I228" t="s">
        <v>467</v>
      </c>
      <c r="L228" s="1">
        <f t="shared" si="3"/>
        <v>43101</v>
      </c>
      <c r="M228" s="3">
        <f>ROUNDDOWN((L228-Table13[[#This Row],[DOB]])/365,0)</f>
        <v>23</v>
      </c>
    </row>
    <row r="229" spans="1:13" x14ac:dyDescent="0.35">
      <c r="A229" s="11" t="s">
        <v>485</v>
      </c>
      <c r="B229" s="11" t="s">
        <v>161</v>
      </c>
      <c r="C229" s="2" t="str">
        <f>Table13[[#This Row],[LastName]]&amp;"."&amp;Table13[[#This Row],[FirstName]]</f>
        <v>Woodman.William</v>
      </c>
      <c r="D229" s="1">
        <v>40207</v>
      </c>
      <c r="E229" s="3">
        <f>ROUNDDOWN((L229-Table13[[#This Row],[DOB]])/365,0)</f>
        <v>7</v>
      </c>
      <c r="F229" t="s">
        <v>169</v>
      </c>
      <c r="G229" t="s">
        <v>297</v>
      </c>
      <c r="H229" t="s">
        <v>379</v>
      </c>
      <c r="I229" t="s">
        <v>468</v>
      </c>
      <c r="L229" s="1">
        <f t="shared" si="3"/>
        <v>43101</v>
      </c>
      <c r="M229" s="3">
        <f>ROUNDDOWN((L229-Table13[[#This Row],[DOB]])/365,0)</f>
        <v>7</v>
      </c>
    </row>
    <row r="230" spans="1:13" x14ac:dyDescent="0.35">
      <c r="A230" s="11" t="s">
        <v>411</v>
      </c>
      <c r="B230" s="11" t="s">
        <v>412</v>
      </c>
      <c r="C230" s="2" t="str">
        <f>Table13[[#This Row],[LastName]]&amp;"."&amp;Table13[[#This Row],[FirstName]]</f>
        <v>Wotherspoon.Alison</v>
      </c>
      <c r="D230" s="1">
        <v>22085</v>
      </c>
      <c r="E230" s="3">
        <f>ROUNDDOWN((L230-Table13[[#This Row],[DOB]])/365,0)</f>
        <v>57</v>
      </c>
      <c r="F230" t="s">
        <v>418</v>
      </c>
      <c r="G230" t="s">
        <v>299</v>
      </c>
      <c r="H230" t="s">
        <v>379</v>
      </c>
      <c r="I230" t="s">
        <v>467</v>
      </c>
      <c r="L230" s="1">
        <f t="shared" si="3"/>
        <v>43101</v>
      </c>
      <c r="M230" s="3">
        <f>ROUNDDOWN((L230-Table13[[#This Row],[DOB]])/365,0)</f>
        <v>57</v>
      </c>
    </row>
    <row r="231" spans="1:13" x14ac:dyDescent="0.35">
      <c r="A231" t="s">
        <v>217</v>
      </c>
      <c r="B231" t="s">
        <v>218</v>
      </c>
      <c r="C231" t="str">
        <f>Table13[[#This Row],[LastName]]&amp;"."&amp;Table13[[#This Row],[FirstName]]</f>
        <v>XU.YIFU</v>
      </c>
      <c r="D231" s="1">
        <v>37438</v>
      </c>
      <c r="E231" s="3">
        <f>ROUNDDOWN((L231-Table13[[#This Row],[DOB]])/365,0)</f>
        <v>15</v>
      </c>
      <c r="F231" t="s">
        <v>169</v>
      </c>
      <c r="G231" t="s">
        <v>300</v>
      </c>
      <c r="H231" t="s">
        <v>379</v>
      </c>
      <c r="I231" t="s">
        <v>468</v>
      </c>
      <c r="L231" s="1">
        <f t="shared" si="3"/>
        <v>43101</v>
      </c>
      <c r="M231" s="3">
        <f>ROUNDDOWN((L231-Table13[[#This Row],[DOB]])/365,0)</f>
        <v>15</v>
      </c>
    </row>
    <row r="232" spans="1:13" x14ac:dyDescent="0.35">
      <c r="A232" t="s">
        <v>401</v>
      </c>
      <c r="B232" t="s">
        <v>402</v>
      </c>
      <c r="C232" s="2" t="str">
        <f>Table13[[#This Row],[LastName]]&amp;"."&amp;Table13[[#This Row],[FirstName]]</f>
        <v>Yantchev.Eric</v>
      </c>
      <c r="D232" s="1">
        <v>39419</v>
      </c>
      <c r="E232" s="3">
        <f>ROUNDDOWN((L232-Table13[[#This Row],[DOB]])/365,0)</f>
        <v>10</v>
      </c>
      <c r="F232" t="s">
        <v>169</v>
      </c>
      <c r="G232" t="s">
        <v>299</v>
      </c>
      <c r="H232" t="s">
        <v>379</v>
      </c>
      <c r="I232" t="s">
        <v>468</v>
      </c>
      <c r="L232" s="1">
        <f t="shared" si="3"/>
        <v>43101</v>
      </c>
      <c r="M232" s="3">
        <f>ROUNDDOWN((L232-Table13[[#This Row],[DOB]])/365,0)</f>
        <v>10</v>
      </c>
    </row>
    <row r="233" spans="1:13" x14ac:dyDescent="0.35">
      <c r="A233" t="s">
        <v>353</v>
      </c>
      <c r="B233" t="s">
        <v>161</v>
      </c>
      <c r="C233" s="2" t="str">
        <f>Table13[[#This Row],[LastName]]&amp;"."&amp;Table13[[#This Row],[FirstName]]</f>
        <v>Yates.William</v>
      </c>
      <c r="D233" s="1">
        <v>36411</v>
      </c>
      <c r="E233" s="3">
        <f>ROUNDDOWN((L233-Table13[[#This Row],[DOB]])/365,0)</f>
        <v>18</v>
      </c>
      <c r="G233" t="s">
        <v>299</v>
      </c>
      <c r="H233" t="s">
        <v>379</v>
      </c>
      <c r="I233" t="s">
        <v>468</v>
      </c>
      <c r="L233" s="1">
        <f t="shared" si="3"/>
        <v>43101</v>
      </c>
      <c r="M233" s="3">
        <f>ROUNDDOWN((L233-Table13[[#This Row],[DOB]])/365,0)</f>
        <v>18</v>
      </c>
    </row>
    <row r="234" spans="1:13" x14ac:dyDescent="0.35">
      <c r="A234" t="s">
        <v>114</v>
      </c>
      <c r="B234" t="s">
        <v>113</v>
      </c>
      <c r="C234" s="2" t="str">
        <f>Table13[[#This Row],[LastName]]&amp;"."&amp;Table13[[#This Row],[FirstName]]</f>
        <v>Ying.Qian</v>
      </c>
      <c r="D234" s="1">
        <v>28706</v>
      </c>
      <c r="E234" s="3">
        <f>ROUNDDOWN((L234-Table13[[#This Row],[DOB]])/365,0)</f>
        <v>39</v>
      </c>
      <c r="G234" t="s">
        <v>300</v>
      </c>
      <c r="H234" t="s">
        <v>379</v>
      </c>
      <c r="I234" t="s">
        <v>467</v>
      </c>
      <c r="L234" s="1">
        <f t="shared" si="3"/>
        <v>43101</v>
      </c>
      <c r="M234" s="3">
        <f>ROUNDDOWN((L234-Table13[[#This Row],[DOB]])/365,0)</f>
        <v>39</v>
      </c>
    </row>
    <row r="235" spans="1:13" x14ac:dyDescent="0.35">
      <c r="A235" t="s">
        <v>282</v>
      </c>
      <c r="B235" t="s">
        <v>283</v>
      </c>
      <c r="C235" t="str">
        <f>Table13[[#This Row],[LastName]]&amp;"."&amp;Table13[[#This Row],[FirstName]]</f>
        <v>Zandel.Hugo</v>
      </c>
      <c r="D235" s="1">
        <v>38912</v>
      </c>
      <c r="E235" s="3">
        <f>ROUNDDOWN((L235-Table13[[#This Row],[DOB]])/365,0)</f>
        <v>11</v>
      </c>
      <c r="F235" t="s">
        <v>169</v>
      </c>
      <c r="G235" t="s">
        <v>297</v>
      </c>
      <c r="H235" t="s">
        <v>379</v>
      </c>
      <c r="I235" t="s">
        <v>468</v>
      </c>
      <c r="L235" s="1">
        <f t="shared" si="3"/>
        <v>43101</v>
      </c>
      <c r="M235" s="3">
        <f>ROUNDDOWN((L235-Table13[[#This Row],[DOB]])/365,0)</f>
        <v>11</v>
      </c>
    </row>
    <row r="236" spans="1:13" x14ac:dyDescent="0.35">
      <c r="A236" t="s">
        <v>179</v>
      </c>
      <c r="B236" t="s">
        <v>63</v>
      </c>
      <c r="C236" t="str">
        <f>Table13[[#This Row],[LastName]]&amp;"."&amp;Table13[[#This Row],[FirstName]]</f>
        <v>Zhdanovich.Maria</v>
      </c>
      <c r="D236" s="1">
        <v>36468</v>
      </c>
      <c r="E236" s="3">
        <f>ROUNDDOWN((L236-Table13[[#This Row],[DOB]])/365,0)</f>
        <v>18</v>
      </c>
      <c r="F236" t="s">
        <v>164</v>
      </c>
      <c r="G236" t="s">
        <v>299</v>
      </c>
      <c r="H236" t="s">
        <v>379</v>
      </c>
      <c r="I236" t="s">
        <v>467</v>
      </c>
      <c r="L236" s="1">
        <f t="shared" si="3"/>
        <v>43101</v>
      </c>
      <c r="M236" s="3">
        <f>ROUNDDOWN((L236-Table13[[#This Row],[DOB]])/365,0)</f>
        <v>18</v>
      </c>
    </row>
    <row r="237" spans="1:13" x14ac:dyDescent="0.35">
      <c r="A237" t="s">
        <v>308</v>
      </c>
      <c r="B237" t="s">
        <v>509</v>
      </c>
      <c r="C237" s="2" t="str">
        <f>Table13[[#This Row],[LastName]]&amp;"."&amp;Table13[[#This Row],[FirstName]]</f>
        <v>Zhou.Hui</v>
      </c>
      <c r="D237" s="1">
        <v>33679</v>
      </c>
      <c r="E237" s="3">
        <f>ROUNDDOWN((L237-Table13[[#This Row],[DOB]])/365,0)</f>
        <v>25</v>
      </c>
      <c r="G237" t="s">
        <v>299</v>
      </c>
      <c r="H237" t="s">
        <v>379</v>
      </c>
      <c r="I237" t="s">
        <v>467</v>
      </c>
      <c r="L237" s="1">
        <f t="shared" si="3"/>
        <v>43101</v>
      </c>
      <c r="M237" s="3">
        <f>ROUNDDOWN((L237-Table13[[#This Row],[DOB]])/365,0)</f>
        <v>25</v>
      </c>
    </row>
    <row r="238" spans="1:13" x14ac:dyDescent="0.35">
      <c r="A238" t="s">
        <v>345</v>
      </c>
      <c r="B238" t="s">
        <v>346</v>
      </c>
      <c r="C238" s="2" t="str">
        <f>Table13[[#This Row],[LastName]]&amp;"."&amp;Table13[[#This Row],[FirstName]]</f>
        <v>Zirnsak.Kristian</v>
      </c>
      <c r="D238" s="1">
        <v>26369</v>
      </c>
      <c r="E238" s="3">
        <f>ROUNDDOWN((L238-Table13[[#This Row],[DOB]])/365,0)</f>
        <v>45</v>
      </c>
      <c r="G238" t="s">
        <v>300</v>
      </c>
      <c r="H238" t="s">
        <v>379</v>
      </c>
      <c r="I238" t="s">
        <v>468</v>
      </c>
      <c r="L238" s="1">
        <f t="shared" si="3"/>
        <v>43101</v>
      </c>
      <c r="M238" s="3">
        <f>ROUNDDOWN((L238-Table13[[#This Row],[DOB]])/365,0)</f>
        <v>45</v>
      </c>
    </row>
    <row r="239" spans="1:13" x14ac:dyDescent="0.35">
      <c r="A239" s="11" t="s">
        <v>166</v>
      </c>
      <c r="B239" s="11" t="s">
        <v>165</v>
      </c>
      <c r="C239" s="2" t="str">
        <f>Table13[[#This Row],[LastName]]&amp;"."&amp;Table13[[#This Row],[FirstName]]</f>
        <v>Connor.Bury</v>
      </c>
      <c r="D239" s="1">
        <v>36161</v>
      </c>
      <c r="E239" s="3">
        <f>ROUNDDOWN((L239-Table13[[#This Row],[DOB]])/365,0)</f>
        <v>19</v>
      </c>
      <c r="G239" t="s">
        <v>299</v>
      </c>
      <c r="H239" t="s">
        <v>379</v>
      </c>
      <c r="I239" t="s">
        <v>468</v>
      </c>
      <c r="L239" s="1">
        <f t="shared" si="3"/>
        <v>43101</v>
      </c>
      <c r="M239" s="3">
        <f>ROUNDDOWN((L239-Table13[[#This Row],[DOB]])/365,0)</f>
        <v>19</v>
      </c>
    </row>
    <row r="240" spans="1:13" x14ac:dyDescent="0.35">
      <c r="A240" s="11" t="s">
        <v>507</v>
      </c>
      <c r="B240" s="11" t="s">
        <v>508</v>
      </c>
      <c r="C240" s="2" t="str">
        <f>Table13[[#This Row],[LastName]]&amp;"."&amp;Table13[[#This Row],[FirstName]]</f>
        <v>Cui.Qi</v>
      </c>
      <c r="D240" s="1"/>
      <c r="E240" s="3">
        <f>ROUNDDOWN((L240-Table13[[#This Row],[DOB]])/365,0)</f>
        <v>118</v>
      </c>
      <c r="G240" t="s">
        <v>299</v>
      </c>
      <c r="H240" t="s">
        <v>379</v>
      </c>
      <c r="I240" t="s">
        <v>468</v>
      </c>
      <c r="L240" s="1">
        <f t="shared" si="3"/>
        <v>43101</v>
      </c>
      <c r="M240" s="3">
        <f>ROUNDDOWN((L240-Table13[[#This Row],[DOB]])/365,0)</f>
        <v>118</v>
      </c>
    </row>
    <row r="241" spans="1:13" x14ac:dyDescent="0.35">
      <c r="A241" s="11" t="s">
        <v>510</v>
      </c>
      <c r="B241" s="11" t="s">
        <v>122</v>
      </c>
      <c r="C241" s="2" t="str">
        <f>Table13[[#This Row],[LastName]]&amp;"."&amp;Table13[[#This Row],[FirstName]]</f>
        <v>Jackson.Sam</v>
      </c>
      <c r="D241" s="1"/>
      <c r="E241" s="3">
        <f>ROUNDDOWN((L241-Table13[[#This Row],[DOB]])/365,0)</f>
        <v>118</v>
      </c>
      <c r="G241" t="s">
        <v>299</v>
      </c>
      <c r="H241" t="s">
        <v>379</v>
      </c>
      <c r="I241" t="s">
        <v>468</v>
      </c>
      <c r="L241" s="1">
        <f t="shared" si="3"/>
        <v>43101</v>
      </c>
      <c r="M241" s="3">
        <f>ROUNDDOWN((L241-Table13[[#This Row],[DOB]])/365,0)</f>
        <v>118</v>
      </c>
    </row>
    <row r="242" spans="1:13" x14ac:dyDescent="0.35">
      <c r="A242" s="11" t="s">
        <v>512</v>
      </c>
      <c r="B242" s="11" t="s">
        <v>513</v>
      </c>
      <c r="C242" s="2" t="str">
        <f>Table13[[#This Row],[LastName]]&amp;"."&amp;Table13[[#This Row],[FirstName]]</f>
        <v>Gulloti Cordaro.Calogero</v>
      </c>
      <c r="D242" s="1"/>
      <c r="E242" s="3">
        <f>ROUNDDOWN((L242-Table13[[#This Row],[DOB]])/365,0)</f>
        <v>118</v>
      </c>
      <c r="G242" t="s">
        <v>303</v>
      </c>
      <c r="H242" t="s">
        <v>379</v>
      </c>
      <c r="I242" t="s">
        <v>468</v>
      </c>
      <c r="L242" s="1">
        <f t="shared" si="3"/>
        <v>43101</v>
      </c>
      <c r="M242" s="3">
        <f>ROUNDDOWN((L242-Table13[[#This Row],[DOB]])/365,0)</f>
        <v>118</v>
      </c>
    </row>
    <row r="243" spans="1:13" x14ac:dyDescent="0.35">
      <c r="A243" s="11" t="s">
        <v>179</v>
      </c>
      <c r="B243" s="11" t="s">
        <v>514</v>
      </c>
      <c r="C243" s="2" t="str">
        <f>Table13[[#This Row],[LastName]]&amp;"."&amp;Table13[[#This Row],[FirstName]]</f>
        <v>Zhdanovich.Vatslav</v>
      </c>
      <c r="D243" s="1"/>
      <c r="E243" s="3">
        <f>ROUNDDOWN((L243-Table13[[#This Row],[DOB]])/365,0)</f>
        <v>118</v>
      </c>
      <c r="G243" t="s">
        <v>297</v>
      </c>
      <c r="H243" t="s">
        <v>379</v>
      </c>
      <c r="I243" t="s">
        <v>468</v>
      </c>
      <c r="L243" s="1">
        <f t="shared" si="3"/>
        <v>43101</v>
      </c>
      <c r="M243" s="3">
        <f>ROUNDDOWN((L243-Table13[[#This Row],[DOB]])/365,0)</f>
        <v>118</v>
      </c>
    </row>
    <row r="244" spans="1:13" x14ac:dyDescent="0.35">
      <c r="A244" s="11"/>
      <c r="B244" s="11"/>
      <c r="C244" s="2" t="str">
        <f>Table13[[#This Row],[LastName]]&amp;"."&amp;Table13[[#This Row],[FirstName]]</f>
        <v>.</v>
      </c>
      <c r="D244" s="1"/>
      <c r="E244" s="3">
        <f>ROUNDDOWN((L244-Table13[[#This Row],[DOB]])/365,0)</f>
        <v>118</v>
      </c>
      <c r="L244" s="1">
        <f t="shared" si="3"/>
        <v>43101</v>
      </c>
      <c r="M244" s="3">
        <f>ROUNDDOWN((L244-Table13[[#This Row],[DOB]])/365,0)</f>
        <v>118</v>
      </c>
    </row>
    <row r="245" spans="1:13" x14ac:dyDescent="0.35">
      <c r="A245" s="11"/>
      <c r="B245" s="11"/>
      <c r="C245" s="2" t="str">
        <f>Table13[[#This Row],[LastName]]&amp;"."&amp;Table13[[#This Row],[FirstName]]</f>
        <v>.</v>
      </c>
      <c r="D245" s="1"/>
      <c r="E245" s="3">
        <f>ROUNDDOWN((L245-Table13[[#This Row],[DOB]])/365,0)</f>
        <v>118</v>
      </c>
      <c r="L245" s="1">
        <f t="shared" si="3"/>
        <v>43101</v>
      </c>
      <c r="M245" s="3">
        <f>ROUNDDOWN((L245-Table13[[#This Row],[DOB]])/365,0)</f>
        <v>118</v>
      </c>
    </row>
    <row r="246" spans="1:13" x14ac:dyDescent="0.35">
      <c r="A246" s="11"/>
      <c r="B246" s="11"/>
      <c r="C246" s="2" t="str">
        <f>Table13[[#This Row],[LastName]]&amp;"."&amp;Table13[[#This Row],[FirstName]]</f>
        <v>.</v>
      </c>
      <c r="D246" s="1"/>
      <c r="E246" s="3">
        <f>ROUNDDOWN((L246-Table13[[#This Row],[DOB]])/365,0)</f>
        <v>118</v>
      </c>
      <c r="L246" s="1">
        <f t="shared" si="3"/>
        <v>43101</v>
      </c>
      <c r="M246" s="3">
        <f>ROUNDDOWN((L246-Table13[[#This Row],[DOB]])/365,0)</f>
        <v>118</v>
      </c>
    </row>
    <row r="247" spans="1:13" x14ac:dyDescent="0.35">
      <c r="A247" s="11"/>
      <c r="B247" s="11"/>
      <c r="C247" s="2" t="str">
        <f>Table13[[#This Row],[LastName]]&amp;"."&amp;Table13[[#This Row],[FirstName]]</f>
        <v>.</v>
      </c>
      <c r="D247" s="1"/>
      <c r="E247" s="3">
        <f>ROUNDDOWN((L247-Table13[[#This Row],[DOB]])/365,0)</f>
        <v>118</v>
      </c>
      <c r="L247" s="1">
        <f t="shared" si="3"/>
        <v>43101</v>
      </c>
      <c r="M247" s="3">
        <f>ROUNDDOWN((L247-Table13[[#This Row],[DOB]])/365,0)</f>
        <v>118</v>
      </c>
    </row>
    <row r="248" spans="1:13" x14ac:dyDescent="0.35">
      <c r="A248" s="11"/>
      <c r="B248" s="11"/>
      <c r="C248" s="2" t="str">
        <f>Table13[[#This Row],[LastName]]&amp;"."&amp;Table13[[#This Row],[FirstName]]</f>
        <v>.</v>
      </c>
      <c r="D248" s="1"/>
      <c r="E248" s="3">
        <f>ROUNDDOWN((L248-Table13[[#This Row],[DOB]])/365,0)</f>
        <v>118</v>
      </c>
      <c r="L248" s="1">
        <f t="shared" si="3"/>
        <v>43101</v>
      </c>
      <c r="M248" s="3">
        <f>ROUNDDOWN((L248-Table13[[#This Row],[DOB]])/365,0)</f>
        <v>118</v>
      </c>
    </row>
    <row r="249" spans="1:13" x14ac:dyDescent="0.35">
      <c r="A249" s="11"/>
      <c r="B249" s="11"/>
      <c r="C249" s="2" t="str">
        <f>Table13[[#This Row],[LastName]]&amp;"."&amp;Table13[[#This Row],[FirstName]]</f>
        <v>.</v>
      </c>
      <c r="D249" s="1"/>
      <c r="E249" s="3">
        <f>ROUNDDOWN((L249-Table13[[#This Row],[DOB]])/365,0)</f>
        <v>118</v>
      </c>
      <c r="L249" s="1">
        <f t="shared" si="3"/>
        <v>43101</v>
      </c>
      <c r="M249" s="3">
        <f>ROUNDDOWN((L249-Table13[[#This Row],[DOB]])/365,0)</f>
        <v>118</v>
      </c>
    </row>
    <row r="250" spans="1:13" x14ac:dyDescent="0.35">
      <c r="A250" s="11"/>
      <c r="B250" s="11"/>
      <c r="C250" s="2" t="str">
        <f>Table13[[#This Row],[LastName]]&amp;"."&amp;Table13[[#This Row],[FirstName]]</f>
        <v>.</v>
      </c>
      <c r="D250" s="1"/>
      <c r="E250" s="3">
        <f>ROUNDDOWN((L250-Table13[[#This Row],[DOB]])/365,0)</f>
        <v>118</v>
      </c>
      <c r="L250" s="1">
        <f t="shared" si="3"/>
        <v>43101</v>
      </c>
      <c r="M250" s="3">
        <f>ROUNDDOWN((L250-Table13[[#This Row],[DOB]])/365,0)</f>
        <v>118</v>
      </c>
    </row>
    <row r="251" spans="1:13" x14ac:dyDescent="0.35">
      <c r="A251" s="11"/>
      <c r="B251" s="11"/>
      <c r="C251" s="2" t="str">
        <f>Table13[[#This Row],[LastName]]&amp;"."&amp;Table13[[#This Row],[FirstName]]</f>
        <v>.</v>
      </c>
      <c r="D251" s="1"/>
      <c r="E251" s="3">
        <f>ROUNDDOWN((L251-Table13[[#This Row],[DOB]])/365,0)</f>
        <v>118</v>
      </c>
      <c r="L251" s="1">
        <f t="shared" si="3"/>
        <v>43101</v>
      </c>
      <c r="M251" s="3">
        <f>ROUNDDOWN((L251-Table13[[#This Row],[DOB]])/365,0)</f>
        <v>118</v>
      </c>
    </row>
    <row r="252" spans="1:13" x14ac:dyDescent="0.35">
      <c r="A252" s="11"/>
      <c r="B252" s="11"/>
      <c r="C252" s="2" t="str">
        <f>Table13[[#This Row],[LastName]]&amp;"."&amp;Table13[[#This Row],[FirstName]]</f>
        <v>.</v>
      </c>
      <c r="D252" s="1"/>
      <c r="E252" s="3">
        <f>ROUNDDOWN((L252-Table13[[#This Row],[DOB]])/365,0)</f>
        <v>118</v>
      </c>
      <c r="L252" s="1">
        <f t="shared" si="3"/>
        <v>43101</v>
      </c>
      <c r="M252" s="3">
        <f>ROUNDDOWN((L252-Table13[[#This Row],[DOB]])/365,0)</f>
        <v>118</v>
      </c>
    </row>
    <row r="253" spans="1:13" x14ac:dyDescent="0.35">
      <c r="A253" s="11"/>
      <c r="B253" s="11"/>
      <c r="C253" s="2" t="str">
        <f>Table13[[#This Row],[LastName]]&amp;"."&amp;Table13[[#This Row],[FirstName]]</f>
        <v>.</v>
      </c>
      <c r="D253" s="1"/>
      <c r="E253" s="3">
        <f>ROUNDDOWN((L253-Table13[[#This Row],[DOB]])/365,0)</f>
        <v>118</v>
      </c>
      <c r="L253" s="1">
        <f t="shared" si="3"/>
        <v>43101</v>
      </c>
      <c r="M253" s="3">
        <f>ROUNDDOWN((L253-Table13[[#This Row],[DOB]])/365,0)</f>
        <v>118</v>
      </c>
    </row>
    <row r="254" spans="1:13" x14ac:dyDescent="0.35">
      <c r="A254" s="11"/>
      <c r="B254" s="11"/>
      <c r="C254" s="2" t="str">
        <f>Table13[[#This Row],[LastName]]&amp;"."&amp;Table13[[#This Row],[FirstName]]</f>
        <v>.</v>
      </c>
      <c r="D254" s="1"/>
      <c r="E254" s="3">
        <f>ROUNDDOWN((L254-Table13[[#This Row],[DOB]])/365,0)</f>
        <v>118</v>
      </c>
      <c r="L254" s="1">
        <f t="shared" si="3"/>
        <v>43101</v>
      </c>
      <c r="M254" s="3">
        <f>ROUNDDOWN((L254-Table13[[#This Row],[DOB]])/365,0)</f>
        <v>118</v>
      </c>
    </row>
    <row r="255" spans="1:13" x14ac:dyDescent="0.35">
      <c r="A255" s="11"/>
      <c r="B255" s="11"/>
      <c r="C255" s="2" t="str">
        <f>Table13[[#This Row],[LastName]]&amp;"."&amp;Table13[[#This Row],[FirstName]]</f>
        <v>.</v>
      </c>
      <c r="D255" s="1"/>
      <c r="E255" s="3">
        <f>ROUNDDOWN((L255-Table13[[#This Row],[DOB]])/365,0)</f>
        <v>118</v>
      </c>
      <c r="L255" s="1">
        <f t="shared" si="3"/>
        <v>43101</v>
      </c>
      <c r="M255" s="3">
        <f>ROUNDDOWN((L255-Table13[[#This Row],[DOB]])/365,0)</f>
        <v>118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3"/>
  <sheetViews>
    <sheetView topLeftCell="A3" workbookViewId="0">
      <selection activeCell="A33" sqref="A33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10</v>
      </c>
      <c r="C2">
        <v>12</v>
      </c>
    </row>
    <row r="3" spans="1:3" x14ac:dyDescent="0.35">
      <c r="A3">
        <v>2</v>
      </c>
      <c r="B3">
        <v>9</v>
      </c>
      <c r="C3">
        <v>11</v>
      </c>
    </row>
    <row r="4" spans="1:3" x14ac:dyDescent="0.35">
      <c r="A4">
        <v>3</v>
      </c>
      <c r="B4">
        <v>8</v>
      </c>
      <c r="C4">
        <v>10</v>
      </c>
    </row>
    <row r="5" spans="1:3" x14ac:dyDescent="0.35">
      <c r="A5">
        <v>5</v>
      </c>
      <c r="B5">
        <v>6</v>
      </c>
      <c r="C5">
        <v>8</v>
      </c>
    </row>
    <row r="6" spans="1:3" x14ac:dyDescent="0.35">
      <c r="A6">
        <v>6</v>
      </c>
      <c r="B6">
        <v>5</v>
      </c>
      <c r="C6">
        <v>7</v>
      </c>
    </row>
    <row r="7" spans="1:3" x14ac:dyDescent="0.35">
      <c r="A7">
        <v>7</v>
      </c>
      <c r="B7">
        <v>4</v>
      </c>
      <c r="C7">
        <v>6</v>
      </c>
    </row>
    <row r="8" spans="1:3" x14ac:dyDescent="0.35">
      <c r="A8">
        <v>8</v>
      </c>
      <c r="B8">
        <v>3</v>
      </c>
      <c r="C8">
        <v>5</v>
      </c>
    </row>
    <row r="9" spans="1:3" x14ac:dyDescent="0.35">
      <c r="A9">
        <v>9</v>
      </c>
      <c r="B9">
        <v>2</v>
      </c>
      <c r="C9">
        <v>4</v>
      </c>
    </row>
    <row r="10" spans="1:3" x14ac:dyDescent="0.35">
      <c r="A10">
        <v>10</v>
      </c>
      <c r="B10">
        <v>2</v>
      </c>
      <c r="C10">
        <v>4</v>
      </c>
    </row>
    <row r="11" spans="1:3" x14ac:dyDescent="0.35">
      <c r="A11">
        <v>11</v>
      </c>
      <c r="B11">
        <v>2</v>
      </c>
      <c r="C11">
        <v>4</v>
      </c>
    </row>
    <row r="12" spans="1:3" x14ac:dyDescent="0.35">
      <c r="A12">
        <v>12</v>
      </c>
      <c r="B12">
        <v>2</v>
      </c>
      <c r="C12">
        <v>4</v>
      </c>
    </row>
    <row r="13" spans="1:3" x14ac:dyDescent="0.35">
      <c r="A13">
        <v>13</v>
      </c>
      <c r="B13">
        <v>2</v>
      </c>
      <c r="C13">
        <v>4</v>
      </c>
    </row>
    <row r="14" spans="1:3" x14ac:dyDescent="0.35">
      <c r="A14">
        <v>14</v>
      </c>
      <c r="B14">
        <v>2</v>
      </c>
      <c r="C14">
        <v>4</v>
      </c>
    </row>
    <row r="15" spans="1:3" x14ac:dyDescent="0.35">
      <c r="A15">
        <v>15</v>
      </c>
      <c r="B15">
        <v>2</v>
      </c>
      <c r="C15">
        <v>4</v>
      </c>
    </row>
    <row r="16" spans="1:3" x14ac:dyDescent="0.35">
      <c r="A16">
        <v>16</v>
      </c>
      <c r="B16">
        <v>2</v>
      </c>
      <c r="C16">
        <v>4</v>
      </c>
    </row>
    <row r="17" spans="1:3" x14ac:dyDescent="0.35">
      <c r="A17">
        <v>17</v>
      </c>
      <c r="B17">
        <v>1</v>
      </c>
      <c r="C17">
        <v>2</v>
      </c>
    </row>
    <row r="18" spans="1:3" x14ac:dyDescent="0.35">
      <c r="A18">
        <v>18</v>
      </c>
      <c r="B18">
        <v>1</v>
      </c>
      <c r="C18">
        <v>2</v>
      </c>
    </row>
    <row r="19" spans="1:3" x14ac:dyDescent="0.35">
      <c r="A19">
        <v>19</v>
      </c>
      <c r="B19">
        <v>1</v>
      </c>
      <c r="C19">
        <v>2</v>
      </c>
    </row>
    <row r="20" spans="1:3" x14ac:dyDescent="0.35">
      <c r="A20">
        <v>20</v>
      </c>
      <c r="B20">
        <v>1</v>
      </c>
      <c r="C20">
        <v>2</v>
      </c>
    </row>
    <row r="21" spans="1:3" x14ac:dyDescent="0.35">
      <c r="A21">
        <v>21</v>
      </c>
      <c r="B21">
        <v>1</v>
      </c>
      <c r="C21">
        <v>2</v>
      </c>
    </row>
    <row r="22" spans="1:3" x14ac:dyDescent="0.35">
      <c r="A22">
        <v>22</v>
      </c>
      <c r="B22">
        <v>1</v>
      </c>
      <c r="C22">
        <v>2</v>
      </c>
    </row>
    <row r="23" spans="1:3" x14ac:dyDescent="0.35">
      <c r="A23">
        <v>23</v>
      </c>
      <c r="B23">
        <v>1</v>
      </c>
      <c r="C23">
        <v>2</v>
      </c>
    </row>
    <row r="24" spans="1:3" x14ac:dyDescent="0.35">
      <c r="A24">
        <v>24</v>
      </c>
      <c r="B24">
        <v>1</v>
      </c>
      <c r="C24">
        <v>2</v>
      </c>
    </row>
    <row r="25" spans="1:3" x14ac:dyDescent="0.35">
      <c r="A25">
        <v>25</v>
      </c>
      <c r="B25">
        <v>1</v>
      </c>
      <c r="C25">
        <v>2</v>
      </c>
    </row>
    <row r="26" spans="1:3" x14ac:dyDescent="0.35">
      <c r="A26">
        <v>26</v>
      </c>
      <c r="B26">
        <v>1</v>
      </c>
      <c r="C26">
        <v>2</v>
      </c>
    </row>
    <row r="27" spans="1:3" x14ac:dyDescent="0.35">
      <c r="A27">
        <v>27</v>
      </c>
      <c r="B27">
        <v>1</v>
      </c>
      <c r="C27">
        <v>2</v>
      </c>
    </row>
    <row r="28" spans="1:3" x14ac:dyDescent="0.35">
      <c r="A28">
        <v>28</v>
      </c>
      <c r="B28">
        <v>1</v>
      </c>
      <c r="C28">
        <v>2</v>
      </c>
    </row>
    <row r="29" spans="1:3" x14ac:dyDescent="0.35">
      <c r="A29">
        <v>29</v>
      </c>
      <c r="B29">
        <v>1</v>
      </c>
      <c r="C29">
        <v>2</v>
      </c>
    </row>
    <row r="30" spans="1:3" x14ac:dyDescent="0.35">
      <c r="A30">
        <v>30</v>
      </c>
      <c r="B30">
        <v>1</v>
      </c>
      <c r="C30">
        <v>2</v>
      </c>
    </row>
    <row r="31" spans="1:3" x14ac:dyDescent="0.35">
      <c r="A31">
        <v>31</v>
      </c>
      <c r="B31">
        <v>1</v>
      </c>
      <c r="C31">
        <v>2</v>
      </c>
    </row>
    <row r="32" spans="1:3" x14ac:dyDescent="0.35">
      <c r="A32">
        <v>32</v>
      </c>
      <c r="B32">
        <v>1</v>
      </c>
      <c r="C32">
        <v>2</v>
      </c>
    </row>
    <row r="33" spans="1:3" x14ac:dyDescent="0.35">
      <c r="A33" t="s">
        <v>470</v>
      </c>
      <c r="B33">
        <v>1</v>
      </c>
      <c r="C3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3F6B-F5F4-4C00-A36B-E2F2806AF9A1}">
  <dimension ref="A1:K163"/>
  <sheetViews>
    <sheetView topLeftCell="A110" workbookViewId="0">
      <selection activeCell="E110" sqref="E110"/>
    </sheetView>
  </sheetViews>
  <sheetFormatPr defaultRowHeight="14.5" x14ac:dyDescent="0.35"/>
  <cols>
    <col min="1" max="1" width="18.453125" customWidth="1"/>
    <col min="2" max="2" width="12.26953125" customWidth="1"/>
    <col min="4" max="10" width="10.453125" bestFit="1" customWidth="1"/>
  </cols>
  <sheetData>
    <row r="1" spans="1:8" x14ac:dyDescent="0.35">
      <c r="A1" s="14" t="s">
        <v>419</v>
      </c>
      <c r="B1" s="14"/>
      <c r="C1" s="14"/>
      <c r="D1" s="14"/>
      <c r="E1" s="14"/>
      <c r="F1" s="14"/>
      <c r="G1" s="14"/>
      <c r="H1" s="14"/>
    </row>
    <row r="2" spans="1:8" x14ac:dyDescent="0.35">
      <c r="A2" s="14" t="s">
        <v>416</v>
      </c>
      <c r="B2" s="14" t="s">
        <v>417</v>
      </c>
      <c r="C2" s="14" t="s">
        <v>37</v>
      </c>
      <c r="D2" s="15">
        <v>42876</v>
      </c>
      <c r="E2" s="15">
        <v>42953</v>
      </c>
      <c r="F2" s="15">
        <v>42988</v>
      </c>
      <c r="G2" s="15">
        <v>43044</v>
      </c>
      <c r="H2" s="16" t="s">
        <v>415</v>
      </c>
    </row>
    <row r="3" spans="1:8" x14ac:dyDescent="0.35">
      <c r="A3" t="s">
        <v>251</v>
      </c>
      <c r="B3" t="s">
        <v>284</v>
      </c>
      <c r="C3" t="s">
        <v>297</v>
      </c>
      <c r="D3">
        <v>9</v>
      </c>
      <c r="E3">
        <v>10</v>
      </c>
      <c r="F3">
        <v>10</v>
      </c>
      <c r="G3">
        <v>10</v>
      </c>
      <c r="H3">
        <f>SUM(D3:G3)-MIN(D3:G3)</f>
        <v>30</v>
      </c>
    </row>
    <row r="4" spans="1:8" x14ac:dyDescent="0.35">
      <c r="A4" t="s">
        <v>7</v>
      </c>
      <c r="B4" t="s">
        <v>281</v>
      </c>
      <c r="C4" t="s">
        <v>299</v>
      </c>
      <c r="D4">
        <v>8</v>
      </c>
      <c r="E4">
        <v>8</v>
      </c>
      <c r="F4">
        <v>8</v>
      </c>
      <c r="G4">
        <v>12</v>
      </c>
      <c r="H4">
        <f t="shared" ref="H4:H10" si="0">SUM(D4:G4)-MIN(D4:G4)</f>
        <v>28</v>
      </c>
    </row>
    <row r="5" spans="1:8" x14ac:dyDescent="0.35">
      <c r="A5" t="s">
        <v>100</v>
      </c>
      <c r="B5" t="s">
        <v>6</v>
      </c>
      <c r="C5" t="s">
        <v>300</v>
      </c>
      <c r="D5">
        <v>8</v>
      </c>
      <c r="E5">
        <v>8</v>
      </c>
      <c r="F5">
        <v>9</v>
      </c>
      <c r="G5">
        <v>10</v>
      </c>
      <c r="H5">
        <f t="shared" si="0"/>
        <v>27</v>
      </c>
    </row>
    <row r="6" spans="1:8" x14ac:dyDescent="0.35">
      <c r="A6" t="s">
        <v>278</v>
      </c>
      <c r="B6" t="s">
        <v>252</v>
      </c>
      <c r="C6" t="s">
        <v>299</v>
      </c>
      <c r="D6">
        <v>10</v>
      </c>
      <c r="E6">
        <v>0</v>
      </c>
      <c r="F6">
        <v>6</v>
      </c>
      <c r="G6">
        <v>11</v>
      </c>
      <c r="H6">
        <f t="shared" si="0"/>
        <v>27</v>
      </c>
    </row>
    <row r="7" spans="1:8" x14ac:dyDescent="0.35">
      <c r="A7" t="s">
        <v>107</v>
      </c>
      <c r="B7" t="s">
        <v>8</v>
      </c>
      <c r="C7" t="s">
        <v>297</v>
      </c>
      <c r="D7">
        <v>6</v>
      </c>
      <c r="E7">
        <v>5</v>
      </c>
      <c r="F7">
        <v>5</v>
      </c>
      <c r="G7">
        <v>6</v>
      </c>
      <c r="H7">
        <f t="shared" si="0"/>
        <v>17</v>
      </c>
    </row>
    <row r="8" spans="1:8" x14ac:dyDescent="0.35">
      <c r="A8" t="s">
        <v>282</v>
      </c>
      <c r="B8" t="s">
        <v>283</v>
      </c>
      <c r="C8" t="s">
        <v>297</v>
      </c>
      <c r="D8">
        <v>0</v>
      </c>
      <c r="E8">
        <v>4</v>
      </c>
      <c r="F8">
        <v>8</v>
      </c>
      <c r="G8">
        <v>8</v>
      </c>
      <c r="H8">
        <f t="shared" si="0"/>
        <v>20</v>
      </c>
    </row>
    <row r="9" spans="1:8" x14ac:dyDescent="0.35">
      <c r="A9" t="s">
        <v>46</v>
      </c>
      <c r="B9" t="s">
        <v>294</v>
      </c>
      <c r="C9" t="s">
        <v>299</v>
      </c>
      <c r="D9">
        <v>0</v>
      </c>
      <c r="E9">
        <v>3</v>
      </c>
      <c r="F9">
        <v>4</v>
      </c>
      <c r="G9">
        <v>7</v>
      </c>
      <c r="H9">
        <f t="shared" si="0"/>
        <v>14</v>
      </c>
    </row>
    <row r="10" spans="1:8" x14ac:dyDescent="0.35">
      <c r="A10" t="s">
        <v>401</v>
      </c>
      <c r="B10" t="s">
        <v>402</v>
      </c>
      <c r="C10" t="s">
        <v>299</v>
      </c>
      <c r="D10">
        <v>0</v>
      </c>
      <c r="E10">
        <v>0</v>
      </c>
      <c r="F10">
        <v>0</v>
      </c>
      <c r="G10">
        <v>5</v>
      </c>
      <c r="H10">
        <f t="shared" si="0"/>
        <v>5</v>
      </c>
    </row>
    <row r="12" spans="1:8" x14ac:dyDescent="0.35">
      <c r="A12" s="14" t="s">
        <v>425</v>
      </c>
      <c r="B12" s="14"/>
      <c r="C12" s="14"/>
      <c r="D12" s="14"/>
      <c r="E12" s="14"/>
      <c r="F12" s="14"/>
      <c r="G12" s="14"/>
      <c r="H12" s="14"/>
    </row>
    <row r="13" spans="1:8" x14ac:dyDescent="0.35">
      <c r="A13" s="14" t="s">
        <v>416</v>
      </c>
      <c r="B13" s="14" t="s">
        <v>417</v>
      </c>
      <c r="C13" s="14" t="s">
        <v>37</v>
      </c>
      <c r="D13" s="15">
        <v>42876</v>
      </c>
      <c r="E13" s="15">
        <v>42953</v>
      </c>
      <c r="F13" s="15">
        <v>42988</v>
      </c>
      <c r="G13" s="15">
        <v>43044</v>
      </c>
      <c r="H13" s="16" t="s">
        <v>415</v>
      </c>
    </row>
    <row r="14" spans="1:8" x14ac:dyDescent="0.35">
      <c r="A14" t="s">
        <v>133</v>
      </c>
      <c r="B14" t="s">
        <v>289</v>
      </c>
      <c r="C14" t="s">
        <v>297</v>
      </c>
      <c r="D14">
        <v>10</v>
      </c>
      <c r="E14">
        <v>6</v>
      </c>
      <c r="F14">
        <v>10</v>
      </c>
      <c r="G14">
        <v>12</v>
      </c>
      <c r="H14">
        <f>SUM(D14:G14)-MIN(D14:G14)</f>
        <v>32</v>
      </c>
    </row>
    <row r="15" spans="1:8" x14ac:dyDescent="0.35">
      <c r="A15" t="s">
        <v>276</v>
      </c>
      <c r="B15" t="s">
        <v>277</v>
      </c>
      <c r="C15" t="s">
        <v>298</v>
      </c>
      <c r="D15">
        <v>8</v>
      </c>
      <c r="E15">
        <v>9</v>
      </c>
      <c r="F15">
        <v>9</v>
      </c>
      <c r="G15">
        <v>10</v>
      </c>
      <c r="H15">
        <f t="shared" ref="H15:H17" si="1">SUM(D15:G15)-MIN(D15:G15)</f>
        <v>28</v>
      </c>
    </row>
    <row r="16" spans="1:8" x14ac:dyDescent="0.35">
      <c r="A16" t="s">
        <v>290</v>
      </c>
      <c r="B16" t="s">
        <v>291</v>
      </c>
      <c r="C16" t="s">
        <v>299</v>
      </c>
      <c r="D16">
        <v>0</v>
      </c>
      <c r="E16">
        <v>0</v>
      </c>
      <c r="F16">
        <v>0</v>
      </c>
      <c r="G16">
        <v>11</v>
      </c>
      <c r="H16">
        <f t="shared" si="1"/>
        <v>11</v>
      </c>
    </row>
    <row r="17" spans="1:8" x14ac:dyDescent="0.35">
      <c r="A17" t="s">
        <v>279</v>
      </c>
      <c r="B17" t="s">
        <v>280</v>
      </c>
      <c r="C17" t="s">
        <v>297</v>
      </c>
      <c r="D17">
        <v>9</v>
      </c>
      <c r="E17">
        <v>0</v>
      </c>
      <c r="F17">
        <v>0</v>
      </c>
      <c r="G17">
        <v>0</v>
      </c>
      <c r="H17">
        <f t="shared" si="1"/>
        <v>9</v>
      </c>
    </row>
    <row r="19" spans="1:8" x14ac:dyDescent="0.35">
      <c r="A19" s="14" t="s">
        <v>420</v>
      </c>
    </row>
    <row r="20" spans="1:8" x14ac:dyDescent="0.35">
      <c r="A20" s="14" t="s">
        <v>416</v>
      </c>
      <c r="B20" s="14" t="s">
        <v>417</v>
      </c>
      <c r="C20" s="14" t="s">
        <v>37</v>
      </c>
      <c r="D20" s="15">
        <v>42876</v>
      </c>
      <c r="E20" s="15">
        <v>42953</v>
      </c>
      <c r="F20" s="15">
        <v>42988</v>
      </c>
      <c r="G20" s="15">
        <v>43044</v>
      </c>
      <c r="H20" s="16" t="s">
        <v>415</v>
      </c>
    </row>
    <row r="21" spans="1:8" x14ac:dyDescent="0.35">
      <c r="A21" t="s">
        <v>245</v>
      </c>
      <c r="B21" t="s">
        <v>246</v>
      </c>
      <c r="C21" t="s">
        <v>297</v>
      </c>
      <c r="D21">
        <v>0</v>
      </c>
      <c r="E21">
        <v>10</v>
      </c>
      <c r="F21">
        <v>10</v>
      </c>
      <c r="G21">
        <v>10</v>
      </c>
      <c r="H21">
        <f t="shared" ref="H21:H34" si="2">SUM(D21:G21)-MIN(D21:G21)</f>
        <v>30</v>
      </c>
    </row>
    <row r="22" spans="1:8" x14ac:dyDescent="0.35">
      <c r="A22" t="s">
        <v>250</v>
      </c>
      <c r="B22" t="s">
        <v>251</v>
      </c>
      <c r="C22" t="s">
        <v>297</v>
      </c>
      <c r="D22">
        <v>9</v>
      </c>
      <c r="E22">
        <v>2</v>
      </c>
      <c r="F22">
        <v>8</v>
      </c>
      <c r="G22">
        <v>12</v>
      </c>
      <c r="H22">
        <f t="shared" si="2"/>
        <v>29</v>
      </c>
    </row>
    <row r="23" spans="1:8" x14ac:dyDescent="0.35">
      <c r="A23" t="s">
        <v>251</v>
      </c>
      <c r="B23" t="s">
        <v>15</v>
      </c>
      <c r="C23" t="s">
        <v>297</v>
      </c>
      <c r="D23">
        <v>2</v>
      </c>
      <c r="E23">
        <v>8</v>
      </c>
      <c r="F23">
        <v>9</v>
      </c>
      <c r="G23">
        <v>8</v>
      </c>
      <c r="H23">
        <f t="shared" si="2"/>
        <v>25</v>
      </c>
    </row>
    <row r="24" spans="1:8" x14ac:dyDescent="0.35">
      <c r="A24" t="s">
        <v>253</v>
      </c>
      <c r="B24" t="s">
        <v>254</v>
      </c>
      <c r="C24" t="s">
        <v>297</v>
      </c>
      <c r="D24">
        <v>8</v>
      </c>
      <c r="E24">
        <v>0</v>
      </c>
      <c r="F24">
        <v>6</v>
      </c>
      <c r="G24">
        <v>11</v>
      </c>
      <c r="H24">
        <f t="shared" si="2"/>
        <v>25</v>
      </c>
    </row>
    <row r="25" spans="1:8" x14ac:dyDescent="0.35">
      <c r="A25" t="s">
        <v>255</v>
      </c>
      <c r="B25" t="s">
        <v>256</v>
      </c>
      <c r="C25" t="s">
        <v>299</v>
      </c>
      <c r="D25">
        <v>0</v>
      </c>
      <c r="E25">
        <v>3</v>
      </c>
      <c r="F25">
        <v>8</v>
      </c>
      <c r="G25">
        <v>10</v>
      </c>
      <c r="H25">
        <f t="shared" si="2"/>
        <v>21</v>
      </c>
    </row>
    <row r="26" spans="1:8" x14ac:dyDescent="0.35">
      <c r="A26" t="s">
        <v>133</v>
      </c>
      <c r="B26" t="s">
        <v>252</v>
      </c>
      <c r="C26" t="s">
        <v>297</v>
      </c>
      <c r="D26">
        <v>8</v>
      </c>
      <c r="E26">
        <v>9</v>
      </c>
      <c r="F26">
        <v>0</v>
      </c>
      <c r="G26">
        <v>0</v>
      </c>
      <c r="H26">
        <f t="shared" si="2"/>
        <v>17</v>
      </c>
    </row>
    <row r="27" spans="1:8" x14ac:dyDescent="0.35">
      <c r="A27" t="s">
        <v>278</v>
      </c>
      <c r="B27" t="s">
        <v>252</v>
      </c>
      <c r="C27" t="s">
        <v>299</v>
      </c>
      <c r="D27">
        <v>3</v>
      </c>
      <c r="E27">
        <v>2</v>
      </c>
      <c r="F27">
        <v>5</v>
      </c>
      <c r="G27">
        <v>5</v>
      </c>
      <c r="H27">
        <f t="shared" si="2"/>
        <v>13</v>
      </c>
    </row>
    <row r="28" spans="1:8" x14ac:dyDescent="0.35">
      <c r="A28" t="s">
        <v>270</v>
      </c>
      <c r="B28" t="s">
        <v>271</v>
      </c>
      <c r="C28" t="s">
        <v>298</v>
      </c>
      <c r="D28">
        <v>5</v>
      </c>
      <c r="E28">
        <v>6</v>
      </c>
      <c r="F28">
        <v>0</v>
      </c>
      <c r="G28">
        <v>0</v>
      </c>
      <c r="H28">
        <f t="shared" si="2"/>
        <v>11</v>
      </c>
    </row>
    <row r="29" spans="1:8" x14ac:dyDescent="0.35">
      <c r="A29" t="s">
        <v>243</v>
      </c>
      <c r="B29" t="s">
        <v>244</v>
      </c>
      <c r="C29" t="s">
        <v>299</v>
      </c>
      <c r="D29">
        <v>6</v>
      </c>
      <c r="E29">
        <v>5</v>
      </c>
      <c r="F29">
        <v>0</v>
      </c>
      <c r="G29">
        <v>0</v>
      </c>
      <c r="H29">
        <f t="shared" si="2"/>
        <v>11</v>
      </c>
    </row>
    <row r="30" spans="1:8" x14ac:dyDescent="0.35">
      <c r="A30" t="s">
        <v>261</v>
      </c>
      <c r="B30" t="s">
        <v>249</v>
      </c>
      <c r="C30" t="s">
        <v>299</v>
      </c>
      <c r="D30">
        <v>0</v>
      </c>
      <c r="E30">
        <v>2</v>
      </c>
      <c r="F30">
        <v>4</v>
      </c>
      <c r="G30">
        <v>4</v>
      </c>
      <c r="H30">
        <f t="shared" si="2"/>
        <v>10</v>
      </c>
    </row>
    <row r="31" spans="1:8" x14ac:dyDescent="0.35">
      <c r="A31" t="s">
        <v>369</v>
      </c>
      <c r="B31" t="s">
        <v>370</v>
      </c>
      <c r="C31" t="s">
        <v>297</v>
      </c>
      <c r="D31">
        <v>4</v>
      </c>
      <c r="E31">
        <v>0</v>
      </c>
      <c r="F31">
        <v>0</v>
      </c>
      <c r="G31">
        <v>6</v>
      </c>
      <c r="H31">
        <f t="shared" si="2"/>
        <v>10</v>
      </c>
    </row>
    <row r="32" spans="1:8" x14ac:dyDescent="0.35">
      <c r="A32" t="s">
        <v>268</v>
      </c>
      <c r="B32" t="s">
        <v>269</v>
      </c>
      <c r="C32" t="s">
        <v>299</v>
      </c>
      <c r="D32">
        <v>0</v>
      </c>
      <c r="E32">
        <v>0</v>
      </c>
      <c r="F32">
        <v>0</v>
      </c>
      <c r="G32">
        <v>7</v>
      </c>
      <c r="H32">
        <f t="shared" si="2"/>
        <v>7</v>
      </c>
    </row>
    <row r="33" spans="1:8" x14ac:dyDescent="0.35">
      <c r="A33" t="s">
        <v>262</v>
      </c>
      <c r="B33" t="s">
        <v>263</v>
      </c>
      <c r="C33" t="s">
        <v>297</v>
      </c>
      <c r="D33">
        <v>0</v>
      </c>
      <c r="E33">
        <v>4</v>
      </c>
      <c r="F33">
        <v>0</v>
      </c>
      <c r="G33">
        <v>0</v>
      </c>
      <c r="H33">
        <f t="shared" si="2"/>
        <v>4</v>
      </c>
    </row>
    <row r="34" spans="1:8" x14ac:dyDescent="0.35">
      <c r="A34" t="s">
        <v>247</v>
      </c>
      <c r="B34" t="s">
        <v>144</v>
      </c>
      <c r="C34" t="s">
        <v>298</v>
      </c>
      <c r="D34">
        <v>2</v>
      </c>
      <c r="E34">
        <v>0</v>
      </c>
      <c r="F34">
        <v>0</v>
      </c>
      <c r="G34">
        <v>0</v>
      </c>
      <c r="H34">
        <f t="shared" si="2"/>
        <v>2</v>
      </c>
    </row>
    <row r="36" spans="1:8" x14ac:dyDescent="0.35">
      <c r="A36" s="14" t="s">
        <v>426</v>
      </c>
    </row>
    <row r="37" spans="1:8" x14ac:dyDescent="0.35">
      <c r="A37" s="14" t="s">
        <v>416</v>
      </c>
      <c r="B37" s="14" t="s">
        <v>417</v>
      </c>
      <c r="C37" s="14" t="s">
        <v>37</v>
      </c>
      <c r="D37" s="15">
        <v>42876</v>
      </c>
      <c r="E37" s="15">
        <v>42953</v>
      </c>
      <c r="F37" s="15">
        <v>42988</v>
      </c>
      <c r="G37" s="15">
        <v>43044</v>
      </c>
      <c r="H37" s="16" t="s">
        <v>415</v>
      </c>
    </row>
    <row r="38" spans="1:8" x14ac:dyDescent="0.35">
      <c r="A38" t="s">
        <v>230</v>
      </c>
      <c r="B38" t="s">
        <v>385</v>
      </c>
      <c r="C38" t="s">
        <v>299</v>
      </c>
      <c r="D38">
        <v>10</v>
      </c>
      <c r="E38">
        <v>8</v>
      </c>
      <c r="F38">
        <v>0</v>
      </c>
      <c r="G38">
        <v>0</v>
      </c>
      <c r="H38">
        <f t="shared" ref="H38:H39" si="3">SUM(D38:G38)-MIN(D38:G38)</f>
        <v>18</v>
      </c>
    </row>
    <row r="39" spans="1:8" x14ac:dyDescent="0.35">
      <c r="A39" t="s">
        <v>264</v>
      </c>
      <c r="B39" t="s">
        <v>265</v>
      </c>
      <c r="C39" t="s">
        <v>297</v>
      </c>
      <c r="D39">
        <v>0</v>
      </c>
      <c r="E39">
        <v>0</v>
      </c>
      <c r="F39">
        <v>3</v>
      </c>
      <c r="G39">
        <v>12</v>
      </c>
      <c r="H39">
        <f t="shared" si="3"/>
        <v>15</v>
      </c>
    </row>
    <row r="41" spans="1:8" x14ac:dyDescent="0.35">
      <c r="A41" s="14" t="s">
        <v>421</v>
      </c>
    </row>
    <row r="42" spans="1:8" x14ac:dyDescent="0.35">
      <c r="A42" s="14" t="s">
        <v>416</v>
      </c>
      <c r="B42" s="14" t="s">
        <v>417</v>
      </c>
      <c r="C42" s="14" t="s">
        <v>37</v>
      </c>
      <c r="D42" s="15">
        <v>42827</v>
      </c>
      <c r="E42" s="15">
        <v>42911</v>
      </c>
      <c r="F42" s="15">
        <v>42995</v>
      </c>
      <c r="G42" s="15">
        <v>43030</v>
      </c>
      <c r="H42" s="16" t="s">
        <v>415</v>
      </c>
    </row>
    <row r="43" spans="1:8" x14ac:dyDescent="0.35">
      <c r="A43" t="s">
        <v>226</v>
      </c>
      <c r="B43" t="s">
        <v>227</v>
      </c>
      <c r="C43" t="s">
        <v>299</v>
      </c>
      <c r="D43">
        <v>10</v>
      </c>
      <c r="E43">
        <v>0</v>
      </c>
      <c r="F43">
        <v>10</v>
      </c>
      <c r="G43">
        <v>11</v>
      </c>
      <c r="H43">
        <f t="shared" ref="H43:H52" si="4">SUM(D43:G43)-MIN(D43:G43)</f>
        <v>31</v>
      </c>
    </row>
    <row r="44" spans="1:8" x14ac:dyDescent="0.35">
      <c r="A44" t="s">
        <v>13</v>
      </c>
      <c r="B44" t="s">
        <v>14</v>
      </c>
      <c r="C44" t="s">
        <v>299</v>
      </c>
      <c r="D44">
        <v>9</v>
      </c>
      <c r="E44">
        <v>10</v>
      </c>
      <c r="F44">
        <v>9</v>
      </c>
      <c r="G44">
        <v>10</v>
      </c>
      <c r="H44">
        <f t="shared" si="4"/>
        <v>29</v>
      </c>
    </row>
    <row r="45" spans="1:8" x14ac:dyDescent="0.35">
      <c r="A45" t="s">
        <v>215</v>
      </c>
      <c r="B45" t="s">
        <v>15</v>
      </c>
      <c r="C45" t="s">
        <v>299</v>
      </c>
      <c r="D45">
        <v>8</v>
      </c>
      <c r="E45">
        <v>8</v>
      </c>
      <c r="F45">
        <v>5</v>
      </c>
      <c r="G45">
        <v>8</v>
      </c>
      <c r="H45">
        <f t="shared" si="4"/>
        <v>24</v>
      </c>
    </row>
    <row r="46" spans="1:8" x14ac:dyDescent="0.35">
      <c r="A46" t="s">
        <v>245</v>
      </c>
      <c r="B46" t="s">
        <v>246</v>
      </c>
      <c r="C46" t="s">
        <v>297</v>
      </c>
      <c r="D46">
        <v>0</v>
      </c>
      <c r="E46">
        <v>9</v>
      </c>
      <c r="F46">
        <v>6</v>
      </c>
      <c r="G46">
        <v>7</v>
      </c>
      <c r="H46">
        <f t="shared" si="4"/>
        <v>22</v>
      </c>
    </row>
    <row r="47" spans="1:8" x14ac:dyDescent="0.35">
      <c r="A47" t="s">
        <v>90</v>
      </c>
      <c r="B47" t="s">
        <v>233</v>
      </c>
      <c r="C47" t="s">
        <v>297</v>
      </c>
      <c r="D47">
        <v>0</v>
      </c>
      <c r="E47">
        <v>6</v>
      </c>
      <c r="F47">
        <v>8</v>
      </c>
      <c r="G47">
        <v>6</v>
      </c>
      <c r="H47">
        <f t="shared" si="4"/>
        <v>20</v>
      </c>
    </row>
    <row r="48" spans="1:8" x14ac:dyDescent="0.35">
      <c r="A48" t="s">
        <v>239</v>
      </c>
      <c r="B48" t="s">
        <v>240</v>
      </c>
      <c r="C48" t="s">
        <v>299</v>
      </c>
      <c r="D48">
        <v>8</v>
      </c>
      <c r="E48">
        <v>0</v>
      </c>
      <c r="F48">
        <v>8</v>
      </c>
      <c r="G48">
        <v>0</v>
      </c>
      <c r="H48">
        <f t="shared" si="4"/>
        <v>16</v>
      </c>
    </row>
    <row r="49" spans="1:8" x14ac:dyDescent="0.35">
      <c r="A49" t="s">
        <v>237</v>
      </c>
      <c r="B49" t="s">
        <v>238</v>
      </c>
      <c r="C49" t="s">
        <v>299</v>
      </c>
      <c r="D49">
        <v>0</v>
      </c>
      <c r="E49">
        <v>0</v>
      </c>
      <c r="F49">
        <v>0</v>
      </c>
      <c r="G49">
        <v>12</v>
      </c>
      <c r="H49">
        <f t="shared" si="4"/>
        <v>12</v>
      </c>
    </row>
    <row r="50" spans="1:8" x14ac:dyDescent="0.35">
      <c r="A50" t="s">
        <v>226</v>
      </c>
      <c r="B50" t="s">
        <v>228</v>
      </c>
      <c r="C50" t="s">
        <v>299</v>
      </c>
      <c r="D50">
        <v>0</v>
      </c>
      <c r="E50">
        <v>0</v>
      </c>
      <c r="F50">
        <v>0</v>
      </c>
      <c r="G50">
        <v>10</v>
      </c>
      <c r="H50">
        <f t="shared" si="4"/>
        <v>10</v>
      </c>
    </row>
    <row r="51" spans="1:8" x14ac:dyDescent="0.35">
      <c r="A51" t="s">
        <v>219</v>
      </c>
      <c r="B51" t="s">
        <v>112</v>
      </c>
      <c r="C51" t="s">
        <v>297</v>
      </c>
      <c r="D51">
        <v>0</v>
      </c>
      <c r="E51">
        <v>8</v>
      </c>
      <c r="F51">
        <v>0</v>
      </c>
      <c r="G51">
        <v>0</v>
      </c>
      <c r="H51">
        <f t="shared" si="4"/>
        <v>8</v>
      </c>
    </row>
    <row r="52" spans="1:8" x14ac:dyDescent="0.35">
      <c r="A52" t="s">
        <v>224</v>
      </c>
      <c r="B52" t="s">
        <v>225</v>
      </c>
      <c r="C52" t="s">
        <v>299</v>
      </c>
      <c r="D52">
        <v>6</v>
      </c>
      <c r="E52">
        <v>0</v>
      </c>
      <c r="F52">
        <v>0</v>
      </c>
      <c r="G52">
        <v>0</v>
      </c>
      <c r="H52">
        <f t="shared" si="4"/>
        <v>6</v>
      </c>
    </row>
    <row r="54" spans="1:8" x14ac:dyDescent="0.35">
      <c r="A54" s="14" t="s">
        <v>427</v>
      </c>
    </row>
    <row r="55" spans="1:8" x14ac:dyDescent="0.35">
      <c r="A55" s="14" t="s">
        <v>416</v>
      </c>
      <c r="B55" s="14" t="s">
        <v>417</v>
      </c>
      <c r="C55" s="14" t="s">
        <v>37</v>
      </c>
      <c r="D55" s="15">
        <v>43030</v>
      </c>
      <c r="E55" s="16" t="s">
        <v>415</v>
      </c>
    </row>
    <row r="56" spans="1:8" x14ac:dyDescent="0.35">
      <c r="A56" t="s">
        <v>77</v>
      </c>
      <c r="B56" t="s">
        <v>213</v>
      </c>
      <c r="C56" t="s">
        <v>299</v>
      </c>
      <c r="D56">
        <v>12</v>
      </c>
      <c r="E56">
        <v>12</v>
      </c>
    </row>
    <row r="58" spans="1:8" x14ac:dyDescent="0.35">
      <c r="A58" s="14" t="s">
        <v>422</v>
      </c>
    </row>
    <row r="59" spans="1:8" x14ac:dyDescent="0.35">
      <c r="A59" s="14" t="s">
        <v>416</v>
      </c>
      <c r="B59" s="14" t="s">
        <v>417</v>
      </c>
      <c r="C59" s="14" t="s">
        <v>37</v>
      </c>
      <c r="D59" s="15">
        <v>42827</v>
      </c>
      <c r="E59" s="15">
        <v>42911</v>
      </c>
      <c r="F59" s="15">
        <v>43030</v>
      </c>
      <c r="G59" s="16" t="s">
        <v>415</v>
      </c>
    </row>
    <row r="60" spans="1:8" x14ac:dyDescent="0.35">
      <c r="A60" t="s">
        <v>100</v>
      </c>
      <c r="B60" t="s">
        <v>192</v>
      </c>
      <c r="C60" t="s">
        <v>300</v>
      </c>
      <c r="D60">
        <v>10</v>
      </c>
      <c r="E60">
        <v>10</v>
      </c>
      <c r="F60">
        <v>12</v>
      </c>
      <c r="G60">
        <f t="shared" ref="G60:G69" si="5">SUM(D60:F60)-MIN(D60:F60)</f>
        <v>22</v>
      </c>
    </row>
    <row r="61" spans="1:8" x14ac:dyDescent="0.35">
      <c r="A61" t="s">
        <v>226</v>
      </c>
      <c r="B61" t="s">
        <v>227</v>
      </c>
      <c r="C61" t="s">
        <v>299</v>
      </c>
      <c r="D61">
        <v>8</v>
      </c>
      <c r="E61">
        <v>0</v>
      </c>
      <c r="F61">
        <v>10</v>
      </c>
      <c r="G61">
        <f t="shared" si="5"/>
        <v>18</v>
      </c>
    </row>
    <row r="62" spans="1:8" x14ac:dyDescent="0.35">
      <c r="A62" t="s">
        <v>215</v>
      </c>
      <c r="B62" t="s">
        <v>15</v>
      </c>
      <c r="C62" t="s">
        <v>299</v>
      </c>
      <c r="D62">
        <v>4</v>
      </c>
      <c r="E62">
        <v>8</v>
      </c>
      <c r="F62">
        <v>0</v>
      </c>
      <c r="G62">
        <f t="shared" si="5"/>
        <v>12</v>
      </c>
    </row>
    <row r="63" spans="1:8" x14ac:dyDescent="0.35">
      <c r="A63" t="s">
        <v>237</v>
      </c>
      <c r="B63" t="s">
        <v>238</v>
      </c>
      <c r="C63" t="s">
        <v>299</v>
      </c>
      <c r="D63">
        <v>0</v>
      </c>
      <c r="E63">
        <v>0</v>
      </c>
      <c r="F63">
        <v>11</v>
      </c>
      <c r="G63">
        <f t="shared" si="5"/>
        <v>11</v>
      </c>
    </row>
    <row r="64" spans="1:8" x14ac:dyDescent="0.35">
      <c r="A64" t="s">
        <v>226</v>
      </c>
      <c r="B64" t="s">
        <v>228</v>
      </c>
      <c r="C64" t="s">
        <v>299</v>
      </c>
      <c r="D64">
        <v>0</v>
      </c>
      <c r="E64">
        <v>0</v>
      </c>
      <c r="F64">
        <v>10</v>
      </c>
      <c r="G64">
        <f t="shared" si="5"/>
        <v>10</v>
      </c>
    </row>
    <row r="65" spans="1:7" x14ac:dyDescent="0.35">
      <c r="A65" t="s">
        <v>245</v>
      </c>
      <c r="B65" t="s">
        <v>246</v>
      </c>
      <c r="C65" t="s">
        <v>297</v>
      </c>
      <c r="D65">
        <v>0</v>
      </c>
      <c r="E65">
        <v>0</v>
      </c>
      <c r="F65">
        <v>8</v>
      </c>
      <c r="G65">
        <f t="shared" si="5"/>
        <v>8</v>
      </c>
    </row>
    <row r="66" spans="1:7" x14ac:dyDescent="0.35">
      <c r="A66" t="s">
        <v>239</v>
      </c>
      <c r="B66" t="s">
        <v>240</v>
      </c>
      <c r="C66" t="s">
        <v>299</v>
      </c>
      <c r="D66">
        <v>6</v>
      </c>
      <c r="E66">
        <v>0</v>
      </c>
      <c r="F66">
        <v>0</v>
      </c>
      <c r="G66">
        <f t="shared" si="5"/>
        <v>6</v>
      </c>
    </row>
    <row r="67" spans="1:7" x14ac:dyDescent="0.35">
      <c r="A67" t="s">
        <v>204</v>
      </c>
      <c r="B67" t="s">
        <v>205</v>
      </c>
      <c r="C67" t="s">
        <v>299</v>
      </c>
      <c r="D67">
        <v>0</v>
      </c>
      <c r="E67">
        <v>5</v>
      </c>
      <c r="F67">
        <v>0</v>
      </c>
      <c r="G67">
        <f t="shared" si="5"/>
        <v>5</v>
      </c>
    </row>
    <row r="68" spans="1:7" x14ac:dyDescent="0.35">
      <c r="A68" t="s">
        <v>202</v>
      </c>
      <c r="B68" t="s">
        <v>203</v>
      </c>
      <c r="C68" t="s">
        <v>298</v>
      </c>
      <c r="D68">
        <v>3</v>
      </c>
      <c r="E68">
        <v>0</v>
      </c>
      <c r="F68">
        <v>0</v>
      </c>
      <c r="G68">
        <f t="shared" si="5"/>
        <v>3</v>
      </c>
    </row>
    <row r="69" spans="1:7" x14ac:dyDescent="0.35">
      <c r="A69" t="s">
        <v>224</v>
      </c>
      <c r="B69" t="s">
        <v>225</v>
      </c>
      <c r="C69" t="s">
        <v>299</v>
      </c>
      <c r="D69">
        <v>2</v>
      </c>
      <c r="E69">
        <v>0</v>
      </c>
      <c r="F69">
        <v>0</v>
      </c>
      <c r="G69">
        <f t="shared" si="5"/>
        <v>2</v>
      </c>
    </row>
    <row r="71" spans="1:7" x14ac:dyDescent="0.35">
      <c r="A71" s="14" t="s">
        <v>428</v>
      </c>
    </row>
    <row r="72" spans="1:7" x14ac:dyDescent="0.35">
      <c r="A72" s="14" t="s">
        <v>416</v>
      </c>
      <c r="B72" s="14" t="s">
        <v>417</v>
      </c>
      <c r="C72" s="14" t="s">
        <v>37</v>
      </c>
      <c r="D72" s="15">
        <v>42827</v>
      </c>
      <c r="E72" s="15">
        <v>42911</v>
      </c>
      <c r="F72" s="15">
        <v>43030</v>
      </c>
      <c r="G72" s="16" t="s">
        <v>415</v>
      </c>
    </row>
    <row r="73" spans="1:7" x14ac:dyDescent="0.35">
      <c r="A73" t="s">
        <v>209</v>
      </c>
      <c r="B73" t="s">
        <v>210</v>
      </c>
      <c r="C73" t="s">
        <v>299</v>
      </c>
      <c r="D73">
        <v>5</v>
      </c>
      <c r="E73">
        <v>6</v>
      </c>
      <c r="F73">
        <v>12</v>
      </c>
      <c r="G73">
        <f>SUM(D73:F73)-MIN(D73:F73)</f>
        <v>18</v>
      </c>
    </row>
    <row r="75" spans="1:7" x14ac:dyDescent="0.35">
      <c r="A75" s="14" t="s">
        <v>423</v>
      </c>
    </row>
    <row r="76" spans="1:7" x14ac:dyDescent="0.35">
      <c r="A76" s="14" t="s">
        <v>416</v>
      </c>
      <c r="B76" s="14" t="s">
        <v>417</v>
      </c>
      <c r="C76" s="14" t="s">
        <v>37</v>
      </c>
      <c r="D76" s="15">
        <v>42827</v>
      </c>
      <c r="E76" s="15">
        <v>42911</v>
      </c>
      <c r="F76" s="15">
        <v>43030</v>
      </c>
      <c r="G76" s="16" t="s">
        <v>415</v>
      </c>
    </row>
    <row r="77" spans="1:7" x14ac:dyDescent="0.35">
      <c r="A77" t="s">
        <v>100</v>
      </c>
      <c r="B77" t="s">
        <v>192</v>
      </c>
      <c r="C77" t="s">
        <v>300</v>
      </c>
      <c r="D77">
        <v>10</v>
      </c>
      <c r="E77">
        <v>10</v>
      </c>
      <c r="F77">
        <v>11</v>
      </c>
      <c r="G77">
        <f t="shared" ref="G77:G88" si="6">SUM(D77:F77)-MIN(D77:F77)</f>
        <v>21</v>
      </c>
    </row>
    <row r="78" spans="1:7" x14ac:dyDescent="0.35">
      <c r="A78" t="s">
        <v>178</v>
      </c>
      <c r="B78" t="s">
        <v>144</v>
      </c>
      <c r="C78" t="s">
        <v>299</v>
      </c>
      <c r="D78">
        <v>9</v>
      </c>
      <c r="E78">
        <v>9</v>
      </c>
      <c r="F78">
        <v>12</v>
      </c>
      <c r="G78">
        <f t="shared" si="6"/>
        <v>21</v>
      </c>
    </row>
    <row r="79" spans="1:7" x14ac:dyDescent="0.35">
      <c r="A79" t="s">
        <v>226</v>
      </c>
      <c r="B79" t="s">
        <v>227</v>
      </c>
      <c r="C79" t="s">
        <v>299</v>
      </c>
      <c r="D79">
        <v>8</v>
      </c>
      <c r="E79">
        <v>0</v>
      </c>
      <c r="F79">
        <v>10</v>
      </c>
      <c r="G79">
        <f t="shared" si="6"/>
        <v>18</v>
      </c>
    </row>
    <row r="80" spans="1:7" x14ac:dyDescent="0.35">
      <c r="A80" t="s">
        <v>33</v>
      </c>
      <c r="B80" t="s">
        <v>34</v>
      </c>
      <c r="C80" t="s">
        <v>299</v>
      </c>
      <c r="D80">
        <v>8</v>
      </c>
      <c r="E80">
        <v>8</v>
      </c>
      <c r="F80">
        <v>0</v>
      </c>
      <c r="G80">
        <f t="shared" si="6"/>
        <v>16</v>
      </c>
    </row>
    <row r="81" spans="1:7" x14ac:dyDescent="0.35">
      <c r="A81" t="s">
        <v>215</v>
      </c>
      <c r="B81" t="s">
        <v>15</v>
      </c>
      <c r="C81" t="s">
        <v>299</v>
      </c>
      <c r="D81">
        <v>4</v>
      </c>
      <c r="E81">
        <v>8</v>
      </c>
      <c r="F81">
        <v>0</v>
      </c>
      <c r="G81">
        <f t="shared" si="6"/>
        <v>12</v>
      </c>
    </row>
    <row r="82" spans="1:7" x14ac:dyDescent="0.35">
      <c r="A82" t="s">
        <v>237</v>
      </c>
      <c r="B82" t="s">
        <v>238</v>
      </c>
      <c r="C82" t="s">
        <v>299</v>
      </c>
      <c r="D82">
        <v>0</v>
      </c>
      <c r="E82">
        <v>0</v>
      </c>
      <c r="F82">
        <v>10</v>
      </c>
      <c r="G82">
        <f t="shared" si="6"/>
        <v>10</v>
      </c>
    </row>
    <row r="83" spans="1:7" x14ac:dyDescent="0.35">
      <c r="A83" t="s">
        <v>226</v>
      </c>
      <c r="B83" t="s">
        <v>228</v>
      </c>
      <c r="C83" t="s">
        <v>299</v>
      </c>
      <c r="D83">
        <v>0</v>
      </c>
      <c r="E83">
        <v>0</v>
      </c>
      <c r="F83">
        <v>8</v>
      </c>
      <c r="G83">
        <f t="shared" si="6"/>
        <v>8</v>
      </c>
    </row>
    <row r="84" spans="1:7" x14ac:dyDescent="0.35">
      <c r="A84" t="s">
        <v>245</v>
      </c>
      <c r="B84" t="s">
        <v>246</v>
      </c>
      <c r="C84" t="s">
        <v>297</v>
      </c>
      <c r="D84">
        <v>0</v>
      </c>
      <c r="E84">
        <v>0</v>
      </c>
      <c r="F84">
        <v>7</v>
      </c>
      <c r="G84">
        <f t="shared" si="6"/>
        <v>7</v>
      </c>
    </row>
    <row r="85" spans="1:7" x14ac:dyDescent="0.35">
      <c r="A85" t="s">
        <v>239</v>
      </c>
      <c r="B85" t="s">
        <v>240</v>
      </c>
      <c r="C85" t="s">
        <v>299</v>
      </c>
      <c r="D85">
        <v>6</v>
      </c>
      <c r="E85">
        <v>0</v>
      </c>
      <c r="F85">
        <v>0</v>
      </c>
      <c r="G85">
        <f t="shared" si="6"/>
        <v>6</v>
      </c>
    </row>
    <row r="86" spans="1:7" x14ac:dyDescent="0.35">
      <c r="A86" t="s">
        <v>204</v>
      </c>
      <c r="B86" t="s">
        <v>205</v>
      </c>
      <c r="C86" t="s">
        <v>299</v>
      </c>
      <c r="D86">
        <v>0</v>
      </c>
      <c r="E86">
        <v>5</v>
      </c>
      <c r="F86">
        <v>0</v>
      </c>
      <c r="G86">
        <f t="shared" si="6"/>
        <v>5</v>
      </c>
    </row>
    <row r="87" spans="1:7" x14ac:dyDescent="0.35">
      <c r="A87" t="s">
        <v>202</v>
      </c>
      <c r="B87" t="s">
        <v>203</v>
      </c>
      <c r="C87" t="s">
        <v>298</v>
      </c>
      <c r="D87">
        <v>3</v>
      </c>
      <c r="E87">
        <v>0</v>
      </c>
      <c r="F87">
        <v>0</v>
      </c>
      <c r="G87">
        <f t="shared" si="6"/>
        <v>3</v>
      </c>
    </row>
    <row r="88" spans="1:7" x14ac:dyDescent="0.35">
      <c r="A88" t="s">
        <v>224</v>
      </c>
      <c r="B88" t="s">
        <v>225</v>
      </c>
      <c r="C88" t="s">
        <v>299</v>
      </c>
      <c r="D88">
        <v>2</v>
      </c>
      <c r="E88">
        <v>0</v>
      </c>
      <c r="F88">
        <v>0</v>
      </c>
      <c r="G88">
        <f t="shared" si="6"/>
        <v>2</v>
      </c>
    </row>
    <row r="90" spans="1:7" x14ac:dyDescent="0.35">
      <c r="A90" s="14" t="s">
        <v>429</v>
      </c>
    </row>
    <row r="91" spans="1:7" x14ac:dyDescent="0.35">
      <c r="A91" s="14" t="s">
        <v>416</v>
      </c>
      <c r="B91" s="14" t="s">
        <v>417</v>
      </c>
      <c r="C91" s="14" t="s">
        <v>37</v>
      </c>
      <c r="D91" s="15">
        <v>42827</v>
      </c>
      <c r="E91" s="15">
        <v>42911</v>
      </c>
      <c r="F91" s="15">
        <v>43030</v>
      </c>
      <c r="G91" s="16" t="s">
        <v>415</v>
      </c>
    </row>
    <row r="92" spans="1:7" x14ac:dyDescent="0.35">
      <c r="A92" t="s">
        <v>209</v>
      </c>
      <c r="B92" t="s">
        <v>210</v>
      </c>
      <c r="C92" t="s">
        <v>299</v>
      </c>
      <c r="D92">
        <v>5</v>
      </c>
      <c r="E92">
        <v>6</v>
      </c>
      <c r="F92">
        <v>12</v>
      </c>
      <c r="G92">
        <f>SUM(D92:F92)-MIN(D92:F92)</f>
        <v>18</v>
      </c>
    </row>
    <row r="94" spans="1:7" x14ac:dyDescent="0.35">
      <c r="A94" s="14" t="s">
        <v>424</v>
      </c>
    </row>
    <row r="95" spans="1:7" x14ac:dyDescent="0.35">
      <c r="A95" s="14" t="s">
        <v>416</v>
      </c>
      <c r="B95" s="14" t="s">
        <v>417</v>
      </c>
      <c r="C95" s="14" t="s">
        <v>37</v>
      </c>
      <c r="D95" s="16" t="s">
        <v>383</v>
      </c>
      <c r="E95" s="16" t="s">
        <v>415</v>
      </c>
    </row>
    <row r="96" spans="1:7" x14ac:dyDescent="0.35">
      <c r="A96" t="s">
        <v>237</v>
      </c>
      <c r="B96" t="s">
        <v>238</v>
      </c>
      <c r="C96" t="s">
        <v>299</v>
      </c>
      <c r="D96">
        <v>4</v>
      </c>
      <c r="E96">
        <v>4</v>
      </c>
    </row>
    <row r="97" spans="1:7" x14ac:dyDescent="0.35">
      <c r="A97" t="s">
        <v>33</v>
      </c>
      <c r="B97" t="s">
        <v>34</v>
      </c>
      <c r="C97" t="s">
        <v>299</v>
      </c>
      <c r="D97">
        <v>2</v>
      </c>
      <c r="E97">
        <v>2</v>
      </c>
    </row>
    <row r="98" spans="1:7" x14ac:dyDescent="0.35">
      <c r="A98" t="s">
        <v>178</v>
      </c>
      <c r="B98" t="s">
        <v>144</v>
      </c>
      <c r="C98" t="s">
        <v>299</v>
      </c>
      <c r="D98">
        <v>2</v>
      </c>
      <c r="E98">
        <v>2</v>
      </c>
    </row>
    <row r="99" spans="1:7" x14ac:dyDescent="0.35">
      <c r="A99" t="s">
        <v>315</v>
      </c>
      <c r="B99" t="s">
        <v>317</v>
      </c>
      <c r="C99" t="s">
        <v>299</v>
      </c>
      <c r="D99">
        <v>2</v>
      </c>
      <c r="E99">
        <v>2</v>
      </c>
    </row>
    <row r="100" spans="1:7" x14ac:dyDescent="0.35">
      <c r="A100" t="s">
        <v>239</v>
      </c>
      <c r="B100" t="s">
        <v>240</v>
      </c>
      <c r="C100" t="s">
        <v>299</v>
      </c>
      <c r="D100">
        <v>2</v>
      </c>
      <c r="E100">
        <v>2</v>
      </c>
    </row>
    <row r="101" spans="1:7" x14ac:dyDescent="0.35">
      <c r="A101" t="s">
        <v>226</v>
      </c>
      <c r="B101" t="s">
        <v>227</v>
      </c>
      <c r="C101" t="s">
        <v>299</v>
      </c>
      <c r="D101">
        <v>2</v>
      </c>
      <c r="E101">
        <v>2</v>
      </c>
    </row>
    <row r="102" spans="1:7" x14ac:dyDescent="0.35">
      <c r="A102" t="s">
        <v>100</v>
      </c>
      <c r="B102" t="s">
        <v>192</v>
      </c>
      <c r="C102" t="s">
        <v>300</v>
      </c>
      <c r="D102">
        <v>2</v>
      </c>
      <c r="E102">
        <v>2</v>
      </c>
    </row>
    <row r="104" spans="1:7" x14ac:dyDescent="0.35">
      <c r="A104" s="14" t="s">
        <v>430</v>
      </c>
    </row>
    <row r="105" spans="1:7" x14ac:dyDescent="0.35">
      <c r="A105" s="14" t="s">
        <v>416</v>
      </c>
      <c r="B105" s="14" t="s">
        <v>417</v>
      </c>
      <c r="C105" s="14" t="s">
        <v>37</v>
      </c>
      <c r="D105" s="16" t="s">
        <v>383</v>
      </c>
      <c r="E105" s="16" t="s">
        <v>415</v>
      </c>
    </row>
    <row r="106" spans="1:7" x14ac:dyDescent="0.35">
      <c r="A106" t="s">
        <v>154</v>
      </c>
      <c r="B106" t="s">
        <v>155</v>
      </c>
      <c r="C106" t="s">
        <v>299</v>
      </c>
      <c r="D106">
        <v>4</v>
      </c>
      <c r="E106">
        <v>4</v>
      </c>
    </row>
    <row r="107" spans="1:7" x14ac:dyDescent="0.35">
      <c r="A107" t="s">
        <v>209</v>
      </c>
      <c r="B107" t="s">
        <v>210</v>
      </c>
      <c r="C107" t="s">
        <v>299</v>
      </c>
      <c r="D107">
        <v>2</v>
      </c>
      <c r="E107">
        <v>2</v>
      </c>
    </row>
    <row r="109" spans="1:7" x14ac:dyDescent="0.35">
      <c r="A109" s="14" t="s">
        <v>453</v>
      </c>
    </row>
    <row r="110" spans="1:7" x14ac:dyDescent="0.35">
      <c r="A110" s="14" t="s">
        <v>416</v>
      </c>
      <c r="B110" s="14" t="s">
        <v>417</v>
      </c>
      <c r="C110" s="14" t="s">
        <v>37</v>
      </c>
      <c r="D110" s="15">
        <v>42876</v>
      </c>
      <c r="E110" s="15">
        <v>42953</v>
      </c>
      <c r="F110" s="15">
        <v>43044</v>
      </c>
      <c r="G110" s="16" t="s">
        <v>415</v>
      </c>
    </row>
    <row r="111" spans="1:7" x14ac:dyDescent="0.35">
      <c r="A111" t="s">
        <v>226</v>
      </c>
      <c r="B111" t="s">
        <v>227</v>
      </c>
      <c r="C111" t="s">
        <v>299</v>
      </c>
      <c r="D111" s="2">
        <v>10</v>
      </c>
      <c r="E111" s="2">
        <v>10</v>
      </c>
      <c r="F111" s="2">
        <v>10</v>
      </c>
      <c r="G111">
        <f t="shared" ref="G111:G120" si="7">SUM(D111:F111)-MIN(D111:F111)</f>
        <v>20</v>
      </c>
    </row>
    <row r="112" spans="1:7" x14ac:dyDescent="0.35">
      <c r="A112" t="s">
        <v>226</v>
      </c>
      <c r="B112" t="s">
        <v>228</v>
      </c>
      <c r="C112" t="s">
        <v>299</v>
      </c>
      <c r="D112" s="2">
        <v>8</v>
      </c>
      <c r="E112" s="2">
        <v>9</v>
      </c>
      <c r="F112" s="2">
        <v>11</v>
      </c>
      <c r="G112">
        <f t="shared" si="7"/>
        <v>20</v>
      </c>
    </row>
    <row r="113" spans="1:11" x14ac:dyDescent="0.35">
      <c r="A113" t="s">
        <v>36</v>
      </c>
      <c r="B113" t="s">
        <v>144</v>
      </c>
      <c r="C113" t="s">
        <v>301</v>
      </c>
      <c r="D113" s="2">
        <v>0</v>
      </c>
      <c r="E113" s="2">
        <v>8</v>
      </c>
      <c r="F113" s="2">
        <v>10</v>
      </c>
      <c r="G113">
        <f t="shared" si="7"/>
        <v>18</v>
      </c>
    </row>
    <row r="114" spans="1:11" x14ac:dyDescent="0.35">
      <c r="A114" t="s">
        <v>115</v>
      </c>
      <c r="B114" t="s">
        <v>116</v>
      </c>
      <c r="C114" t="s">
        <v>300</v>
      </c>
      <c r="D114" s="2">
        <v>9</v>
      </c>
      <c r="E114" s="2">
        <v>8</v>
      </c>
      <c r="F114" s="2">
        <v>0</v>
      </c>
      <c r="G114">
        <f t="shared" si="7"/>
        <v>17</v>
      </c>
    </row>
    <row r="115" spans="1:11" x14ac:dyDescent="0.35">
      <c r="A115" t="s">
        <v>215</v>
      </c>
      <c r="B115" t="s">
        <v>15</v>
      </c>
      <c r="C115" t="s">
        <v>299</v>
      </c>
      <c r="D115" s="2">
        <v>0</v>
      </c>
      <c r="E115" s="2">
        <v>6</v>
      </c>
      <c r="F115" s="2">
        <v>8</v>
      </c>
      <c r="G115">
        <f t="shared" si="7"/>
        <v>14</v>
      </c>
    </row>
    <row r="116" spans="1:11" x14ac:dyDescent="0.35">
      <c r="A116" t="s">
        <v>237</v>
      </c>
      <c r="B116" t="s">
        <v>238</v>
      </c>
      <c r="C116" t="s">
        <v>299</v>
      </c>
      <c r="D116" s="2">
        <v>0</v>
      </c>
      <c r="E116" s="2">
        <v>0</v>
      </c>
      <c r="F116" s="2">
        <v>12</v>
      </c>
      <c r="G116">
        <f t="shared" si="7"/>
        <v>12</v>
      </c>
    </row>
    <row r="117" spans="1:11" x14ac:dyDescent="0.35">
      <c r="A117" t="s">
        <v>177</v>
      </c>
      <c r="B117" t="s">
        <v>112</v>
      </c>
      <c r="C117" t="s">
        <v>299</v>
      </c>
      <c r="D117" s="2">
        <v>5</v>
      </c>
      <c r="E117" s="2">
        <v>4</v>
      </c>
      <c r="F117" s="2">
        <v>0</v>
      </c>
      <c r="G117">
        <f t="shared" si="7"/>
        <v>9</v>
      </c>
    </row>
    <row r="118" spans="1:11" x14ac:dyDescent="0.35">
      <c r="A118" t="s">
        <v>136</v>
      </c>
      <c r="B118" t="s">
        <v>70</v>
      </c>
      <c r="C118" t="s">
        <v>301</v>
      </c>
      <c r="D118" s="2">
        <v>8</v>
      </c>
      <c r="E118" s="2">
        <v>0</v>
      </c>
      <c r="F118" s="2">
        <v>0</v>
      </c>
      <c r="G118">
        <f t="shared" si="7"/>
        <v>8</v>
      </c>
    </row>
    <row r="119" spans="1:11" x14ac:dyDescent="0.35">
      <c r="A119" t="s">
        <v>245</v>
      </c>
      <c r="B119" t="s">
        <v>246</v>
      </c>
      <c r="C119" t="s">
        <v>297</v>
      </c>
      <c r="D119" s="2">
        <v>0</v>
      </c>
      <c r="E119" s="2">
        <v>0</v>
      </c>
      <c r="F119" s="2">
        <v>7</v>
      </c>
      <c r="G119">
        <f t="shared" si="7"/>
        <v>7</v>
      </c>
    </row>
    <row r="120" spans="1:11" x14ac:dyDescent="0.35">
      <c r="A120" t="s">
        <v>156</v>
      </c>
      <c r="B120" t="s">
        <v>70</v>
      </c>
      <c r="C120" t="s">
        <v>301</v>
      </c>
      <c r="D120" s="2">
        <v>6</v>
      </c>
      <c r="E120" s="2">
        <v>0</v>
      </c>
      <c r="F120" s="2">
        <v>0</v>
      </c>
      <c r="G120">
        <f t="shared" si="7"/>
        <v>6</v>
      </c>
    </row>
    <row r="122" spans="1:11" x14ac:dyDescent="0.35">
      <c r="A122" s="14" t="s">
        <v>454</v>
      </c>
    </row>
    <row r="123" spans="1:11" x14ac:dyDescent="0.35">
      <c r="A123" s="14" t="s">
        <v>416</v>
      </c>
      <c r="B123" s="14" t="s">
        <v>417</v>
      </c>
      <c r="C123" s="14" t="s">
        <v>37</v>
      </c>
      <c r="D123" s="15">
        <v>42953</v>
      </c>
      <c r="E123" s="15">
        <v>43044</v>
      </c>
      <c r="F123" s="16" t="s">
        <v>415</v>
      </c>
    </row>
    <row r="124" spans="1:11" x14ac:dyDescent="0.35">
      <c r="A124" t="s">
        <v>209</v>
      </c>
      <c r="B124" t="s">
        <v>210</v>
      </c>
      <c r="C124" t="s">
        <v>299</v>
      </c>
      <c r="D124">
        <v>0</v>
      </c>
      <c r="E124">
        <v>12</v>
      </c>
      <c r="F124">
        <f>SUM(D124:E124)-MIN(D124:E124)</f>
        <v>12</v>
      </c>
    </row>
    <row r="125" spans="1:11" x14ac:dyDescent="0.35">
      <c r="A125" t="s">
        <v>230</v>
      </c>
      <c r="B125" t="s">
        <v>385</v>
      </c>
      <c r="C125" t="s">
        <v>299</v>
      </c>
      <c r="D125">
        <v>5</v>
      </c>
      <c r="E125">
        <v>0</v>
      </c>
      <c r="F125">
        <f>SUM(D125:E125)-MIN(D125:E125)</f>
        <v>5</v>
      </c>
    </row>
    <row r="127" spans="1:11" x14ac:dyDescent="0.35">
      <c r="A127" s="14" t="s">
        <v>449</v>
      </c>
    </row>
    <row r="128" spans="1:11" x14ac:dyDescent="0.35">
      <c r="A128" s="14" t="s">
        <v>416</v>
      </c>
      <c r="B128" s="14" t="s">
        <v>417</v>
      </c>
      <c r="C128" s="14" t="s">
        <v>37</v>
      </c>
      <c r="D128" s="15" t="s">
        <v>383</v>
      </c>
      <c r="E128" s="15">
        <v>42799</v>
      </c>
      <c r="F128" s="15">
        <v>42883</v>
      </c>
      <c r="G128" s="15">
        <v>42932</v>
      </c>
      <c r="H128" s="15">
        <v>42967</v>
      </c>
      <c r="I128" s="15">
        <v>42995</v>
      </c>
      <c r="J128" s="15">
        <v>43051</v>
      </c>
      <c r="K128" s="16" t="s">
        <v>415</v>
      </c>
    </row>
    <row r="129" spans="1:11" x14ac:dyDescent="0.35">
      <c r="A129" t="s">
        <v>100</v>
      </c>
      <c r="B129" t="s">
        <v>192</v>
      </c>
      <c r="C129" t="s">
        <v>300</v>
      </c>
      <c r="D129">
        <v>2</v>
      </c>
      <c r="E129">
        <v>10</v>
      </c>
      <c r="F129">
        <v>12</v>
      </c>
      <c r="G129">
        <v>8</v>
      </c>
      <c r="H129">
        <v>9</v>
      </c>
      <c r="I129">
        <v>0</v>
      </c>
      <c r="J129">
        <v>11</v>
      </c>
      <c r="K129">
        <f t="shared" ref="K129:K147" si="8">SUM(D129:J129)-MIN(D129:J129)</f>
        <v>52</v>
      </c>
    </row>
    <row r="130" spans="1:11" x14ac:dyDescent="0.35">
      <c r="A130" t="s">
        <v>178</v>
      </c>
      <c r="B130" t="s">
        <v>144</v>
      </c>
      <c r="C130" t="s">
        <v>299</v>
      </c>
      <c r="D130">
        <v>2</v>
      </c>
      <c r="E130">
        <v>9</v>
      </c>
      <c r="F130">
        <v>11</v>
      </c>
      <c r="G130">
        <v>0</v>
      </c>
      <c r="H130">
        <v>8</v>
      </c>
      <c r="I130">
        <v>10</v>
      </c>
      <c r="J130">
        <v>0</v>
      </c>
      <c r="K130">
        <f t="shared" si="8"/>
        <v>40</v>
      </c>
    </row>
    <row r="131" spans="1:11" x14ac:dyDescent="0.35">
      <c r="A131" t="s">
        <v>90</v>
      </c>
      <c r="B131" t="s">
        <v>91</v>
      </c>
      <c r="C131" t="s">
        <v>297</v>
      </c>
      <c r="D131">
        <v>0</v>
      </c>
      <c r="E131">
        <v>0</v>
      </c>
      <c r="F131">
        <v>0</v>
      </c>
      <c r="G131">
        <v>8</v>
      </c>
      <c r="H131">
        <v>10</v>
      </c>
      <c r="I131">
        <v>9</v>
      </c>
      <c r="J131">
        <v>7</v>
      </c>
      <c r="K131">
        <f t="shared" si="8"/>
        <v>34</v>
      </c>
    </row>
    <row r="132" spans="1:11" x14ac:dyDescent="0.35">
      <c r="A132" t="s">
        <v>226</v>
      </c>
      <c r="B132" t="s">
        <v>227</v>
      </c>
      <c r="C132" t="s">
        <v>299</v>
      </c>
      <c r="D132">
        <v>2</v>
      </c>
      <c r="E132">
        <v>6</v>
      </c>
      <c r="F132">
        <v>7</v>
      </c>
      <c r="G132">
        <v>0</v>
      </c>
      <c r="H132">
        <v>0</v>
      </c>
      <c r="I132">
        <v>8</v>
      </c>
      <c r="J132">
        <v>10</v>
      </c>
      <c r="K132">
        <f t="shared" si="8"/>
        <v>33</v>
      </c>
    </row>
    <row r="133" spans="1:11" x14ac:dyDescent="0.35">
      <c r="A133" t="s">
        <v>33</v>
      </c>
      <c r="B133" t="s">
        <v>34</v>
      </c>
      <c r="C133" t="s">
        <v>299</v>
      </c>
      <c r="D133">
        <v>0</v>
      </c>
      <c r="E133">
        <v>8</v>
      </c>
      <c r="F133">
        <v>5</v>
      </c>
      <c r="G133">
        <v>0</v>
      </c>
      <c r="H133">
        <v>5</v>
      </c>
      <c r="I133">
        <v>0</v>
      </c>
      <c r="J133">
        <v>10</v>
      </c>
      <c r="K133">
        <f t="shared" si="8"/>
        <v>28</v>
      </c>
    </row>
    <row r="134" spans="1:11" x14ac:dyDescent="0.35">
      <c r="A134" t="s">
        <v>67</v>
      </c>
      <c r="B134" t="s">
        <v>68</v>
      </c>
      <c r="C134" t="s">
        <v>299</v>
      </c>
      <c r="D134">
        <v>0</v>
      </c>
      <c r="E134">
        <v>0</v>
      </c>
      <c r="F134">
        <v>0</v>
      </c>
      <c r="G134">
        <v>9</v>
      </c>
      <c r="H134">
        <v>6</v>
      </c>
      <c r="I134">
        <v>6</v>
      </c>
      <c r="J134">
        <v>5</v>
      </c>
      <c r="K134">
        <f t="shared" si="8"/>
        <v>26</v>
      </c>
    </row>
    <row r="135" spans="1:11" x14ac:dyDescent="0.35">
      <c r="A135" t="s">
        <v>156</v>
      </c>
      <c r="B135" t="s">
        <v>70</v>
      </c>
      <c r="C135" t="s">
        <v>301</v>
      </c>
      <c r="D135">
        <v>2</v>
      </c>
      <c r="E135">
        <v>0</v>
      </c>
      <c r="F135">
        <v>6</v>
      </c>
      <c r="G135">
        <v>5</v>
      </c>
      <c r="H135">
        <v>4</v>
      </c>
      <c r="I135">
        <v>0</v>
      </c>
      <c r="J135">
        <v>6</v>
      </c>
      <c r="K135">
        <f t="shared" si="8"/>
        <v>23</v>
      </c>
    </row>
    <row r="136" spans="1:11" x14ac:dyDescent="0.35">
      <c r="A136" t="s">
        <v>237</v>
      </c>
      <c r="B136" t="s">
        <v>238</v>
      </c>
      <c r="C136" t="s">
        <v>299</v>
      </c>
      <c r="D136">
        <v>0</v>
      </c>
      <c r="E136">
        <v>0</v>
      </c>
      <c r="F136">
        <v>8</v>
      </c>
      <c r="G136">
        <v>0</v>
      </c>
      <c r="H136">
        <v>0</v>
      </c>
      <c r="I136">
        <v>0</v>
      </c>
      <c r="J136">
        <v>12</v>
      </c>
      <c r="K136">
        <f t="shared" si="8"/>
        <v>20</v>
      </c>
    </row>
    <row r="137" spans="1:11" x14ac:dyDescent="0.35">
      <c r="A137" t="s">
        <v>36</v>
      </c>
      <c r="B137" t="s">
        <v>313</v>
      </c>
      <c r="C137" t="s">
        <v>303</v>
      </c>
      <c r="D137">
        <v>0</v>
      </c>
      <c r="E137">
        <v>0</v>
      </c>
      <c r="F137">
        <v>10</v>
      </c>
      <c r="G137">
        <v>0</v>
      </c>
      <c r="H137">
        <v>0</v>
      </c>
      <c r="I137">
        <v>8</v>
      </c>
      <c r="J137">
        <v>0</v>
      </c>
      <c r="K137">
        <f t="shared" si="8"/>
        <v>18</v>
      </c>
    </row>
    <row r="138" spans="1:11" x14ac:dyDescent="0.35">
      <c r="A138" t="s">
        <v>147</v>
      </c>
      <c r="B138" t="s">
        <v>148</v>
      </c>
      <c r="C138" t="s">
        <v>299</v>
      </c>
      <c r="D138">
        <v>2</v>
      </c>
      <c r="E138">
        <v>8</v>
      </c>
      <c r="F138">
        <v>0</v>
      </c>
      <c r="G138">
        <v>0</v>
      </c>
      <c r="H138">
        <v>0</v>
      </c>
      <c r="I138">
        <v>0</v>
      </c>
      <c r="J138">
        <v>8</v>
      </c>
      <c r="K138">
        <f t="shared" si="8"/>
        <v>18</v>
      </c>
    </row>
    <row r="139" spans="1:11" x14ac:dyDescent="0.35">
      <c r="A139" t="s">
        <v>59</v>
      </c>
      <c r="B139" t="s">
        <v>39</v>
      </c>
      <c r="C139" t="s">
        <v>301</v>
      </c>
      <c r="D139">
        <v>0</v>
      </c>
      <c r="E139">
        <v>0</v>
      </c>
      <c r="F139">
        <v>10</v>
      </c>
      <c r="G139">
        <v>0</v>
      </c>
      <c r="H139">
        <v>8</v>
      </c>
      <c r="I139">
        <v>0</v>
      </c>
      <c r="J139">
        <v>0</v>
      </c>
      <c r="K139">
        <f t="shared" si="8"/>
        <v>18</v>
      </c>
    </row>
    <row r="140" spans="1:11" x14ac:dyDescent="0.35">
      <c r="A140" t="s">
        <v>36</v>
      </c>
      <c r="B140" t="s">
        <v>144</v>
      </c>
      <c r="C140" t="s">
        <v>301</v>
      </c>
      <c r="D140">
        <v>0</v>
      </c>
      <c r="E140">
        <v>0</v>
      </c>
      <c r="F140">
        <v>0</v>
      </c>
      <c r="G140">
        <v>4</v>
      </c>
      <c r="H140">
        <v>2</v>
      </c>
      <c r="I140">
        <v>0</v>
      </c>
      <c r="J140">
        <v>4</v>
      </c>
      <c r="K140">
        <f t="shared" si="8"/>
        <v>10</v>
      </c>
    </row>
    <row r="141" spans="1:11" x14ac:dyDescent="0.35">
      <c r="A141" t="s">
        <v>373</v>
      </c>
      <c r="B141" t="s">
        <v>148</v>
      </c>
      <c r="C141" t="s">
        <v>303</v>
      </c>
      <c r="D141">
        <v>0</v>
      </c>
      <c r="E141">
        <v>0</v>
      </c>
      <c r="F141">
        <v>0</v>
      </c>
      <c r="G141">
        <v>10</v>
      </c>
      <c r="H141">
        <v>0</v>
      </c>
      <c r="I141">
        <v>0</v>
      </c>
      <c r="J141">
        <v>0</v>
      </c>
      <c r="K141">
        <f t="shared" si="8"/>
        <v>10</v>
      </c>
    </row>
    <row r="142" spans="1:11" x14ac:dyDescent="0.35">
      <c r="A142" t="s">
        <v>64</v>
      </c>
      <c r="B142" t="s">
        <v>65</v>
      </c>
      <c r="C142" t="s">
        <v>299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5</v>
      </c>
      <c r="J142">
        <v>0</v>
      </c>
      <c r="K142">
        <f t="shared" si="8"/>
        <v>5</v>
      </c>
    </row>
    <row r="143" spans="1:11" x14ac:dyDescent="0.35">
      <c r="A143" t="s">
        <v>226</v>
      </c>
      <c r="B143" t="s">
        <v>228</v>
      </c>
      <c r="C143" t="s">
        <v>299</v>
      </c>
      <c r="D143">
        <v>0</v>
      </c>
      <c r="E143">
        <v>0</v>
      </c>
      <c r="F143">
        <v>4</v>
      </c>
      <c r="G143">
        <v>0</v>
      </c>
      <c r="H143">
        <v>0</v>
      </c>
      <c r="I143">
        <v>0</v>
      </c>
      <c r="J143">
        <v>0</v>
      </c>
      <c r="K143">
        <f t="shared" si="8"/>
        <v>4</v>
      </c>
    </row>
    <row r="144" spans="1:11" x14ac:dyDescent="0.35">
      <c r="A144" t="s">
        <v>230</v>
      </c>
      <c r="B144" t="s">
        <v>251</v>
      </c>
      <c r="C144" t="s">
        <v>299</v>
      </c>
      <c r="D144">
        <v>0</v>
      </c>
      <c r="E144">
        <v>0</v>
      </c>
      <c r="F144">
        <v>4</v>
      </c>
      <c r="G144">
        <v>0</v>
      </c>
      <c r="H144">
        <v>0</v>
      </c>
      <c r="I144">
        <v>0</v>
      </c>
      <c r="J144">
        <v>0</v>
      </c>
      <c r="K144">
        <f t="shared" si="8"/>
        <v>4</v>
      </c>
    </row>
    <row r="145" spans="1:11" x14ac:dyDescent="0.35">
      <c r="A145" t="s">
        <v>35</v>
      </c>
      <c r="B145" t="s">
        <v>120</v>
      </c>
      <c r="C145" t="s">
        <v>300</v>
      </c>
      <c r="D145">
        <v>0</v>
      </c>
      <c r="E145">
        <v>0</v>
      </c>
      <c r="F145">
        <v>4</v>
      </c>
      <c r="G145">
        <v>0</v>
      </c>
      <c r="H145">
        <v>0</v>
      </c>
      <c r="I145">
        <v>0</v>
      </c>
      <c r="J145">
        <v>0</v>
      </c>
      <c r="K145">
        <f t="shared" si="8"/>
        <v>4</v>
      </c>
    </row>
    <row r="146" spans="1:11" x14ac:dyDescent="0.35">
      <c r="A146" t="s">
        <v>215</v>
      </c>
      <c r="B146" t="s">
        <v>15</v>
      </c>
      <c r="C146" t="s">
        <v>299</v>
      </c>
      <c r="D146">
        <v>0</v>
      </c>
      <c r="E146">
        <v>0</v>
      </c>
      <c r="F146">
        <v>0</v>
      </c>
      <c r="G146">
        <v>3</v>
      </c>
      <c r="H146">
        <v>0</v>
      </c>
      <c r="I146">
        <v>0</v>
      </c>
      <c r="J146">
        <v>0</v>
      </c>
      <c r="K146">
        <f t="shared" si="8"/>
        <v>3</v>
      </c>
    </row>
    <row r="147" spans="1:11" x14ac:dyDescent="0.35">
      <c r="A147" t="s">
        <v>239</v>
      </c>
      <c r="B147" t="s">
        <v>240</v>
      </c>
      <c r="C147" t="s">
        <v>299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8"/>
        <v>0</v>
      </c>
    </row>
    <row r="149" spans="1:11" x14ac:dyDescent="0.35">
      <c r="A149" s="14" t="s">
        <v>450</v>
      </c>
    </row>
    <row r="150" spans="1:11" x14ac:dyDescent="0.35">
      <c r="A150" s="14" t="s">
        <v>416</v>
      </c>
      <c r="B150" s="14" t="s">
        <v>417</v>
      </c>
      <c r="C150" s="14" t="s">
        <v>37</v>
      </c>
      <c r="D150" s="15" t="s">
        <v>383</v>
      </c>
      <c r="E150" s="15">
        <v>42799</v>
      </c>
      <c r="F150" s="15">
        <v>42883</v>
      </c>
      <c r="G150" s="15">
        <v>42932</v>
      </c>
      <c r="H150" s="15">
        <v>42967</v>
      </c>
      <c r="I150" s="15">
        <v>42995</v>
      </c>
      <c r="J150" s="15">
        <v>43051</v>
      </c>
      <c r="K150" s="16" t="s">
        <v>415</v>
      </c>
    </row>
    <row r="151" spans="1:11" x14ac:dyDescent="0.35">
      <c r="A151" t="s">
        <v>209</v>
      </c>
      <c r="B151" t="s">
        <v>210</v>
      </c>
      <c r="C151" t="s">
        <v>299</v>
      </c>
      <c r="D151">
        <v>0</v>
      </c>
      <c r="E151">
        <v>5</v>
      </c>
      <c r="F151">
        <v>10</v>
      </c>
      <c r="G151">
        <v>0</v>
      </c>
      <c r="H151">
        <v>3</v>
      </c>
      <c r="I151">
        <v>4</v>
      </c>
      <c r="J151">
        <v>11</v>
      </c>
      <c r="K151">
        <f t="shared" ref="K151:K155" si="9">SUM(D151:J151)-MIN(D151:J151)</f>
        <v>33</v>
      </c>
    </row>
    <row r="152" spans="1:11" x14ac:dyDescent="0.35">
      <c r="A152" t="s">
        <v>154</v>
      </c>
      <c r="B152" t="s">
        <v>155</v>
      </c>
      <c r="C152" t="s">
        <v>299</v>
      </c>
      <c r="D152">
        <v>10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12</v>
      </c>
      <c r="K152">
        <f t="shared" si="9"/>
        <v>22</v>
      </c>
    </row>
    <row r="153" spans="1:11" x14ac:dyDescent="0.35">
      <c r="A153" t="s">
        <v>113</v>
      </c>
      <c r="B153" t="s">
        <v>114</v>
      </c>
      <c r="C153" t="s">
        <v>300</v>
      </c>
      <c r="D153">
        <v>2</v>
      </c>
      <c r="E153">
        <v>0</v>
      </c>
      <c r="F153">
        <v>12</v>
      </c>
      <c r="G153">
        <v>6</v>
      </c>
      <c r="H153">
        <v>0</v>
      </c>
      <c r="I153">
        <v>0</v>
      </c>
      <c r="J153">
        <v>0</v>
      </c>
      <c r="K153">
        <f t="shared" si="9"/>
        <v>20</v>
      </c>
    </row>
    <row r="154" spans="1:11" x14ac:dyDescent="0.35">
      <c r="A154" t="s">
        <v>62</v>
      </c>
      <c r="B154" t="s">
        <v>63</v>
      </c>
      <c r="C154" t="s">
        <v>299</v>
      </c>
      <c r="D154">
        <v>0</v>
      </c>
      <c r="E154">
        <v>0</v>
      </c>
      <c r="F154">
        <v>11</v>
      </c>
      <c r="G154">
        <v>0</v>
      </c>
      <c r="H154">
        <v>0</v>
      </c>
      <c r="I154">
        <v>0</v>
      </c>
      <c r="J154">
        <v>0</v>
      </c>
      <c r="K154">
        <f t="shared" si="9"/>
        <v>11</v>
      </c>
    </row>
    <row r="155" spans="1:11" x14ac:dyDescent="0.35">
      <c r="A155" t="s">
        <v>230</v>
      </c>
      <c r="B155" t="s">
        <v>385</v>
      </c>
      <c r="C155" t="s">
        <v>299</v>
      </c>
      <c r="D155">
        <v>0</v>
      </c>
      <c r="E155">
        <v>0</v>
      </c>
      <c r="F155">
        <v>10</v>
      </c>
      <c r="G155">
        <v>0</v>
      </c>
      <c r="H155">
        <v>0</v>
      </c>
      <c r="I155">
        <v>0</v>
      </c>
      <c r="J155">
        <v>0</v>
      </c>
      <c r="K155">
        <f t="shared" si="9"/>
        <v>10</v>
      </c>
    </row>
    <row r="157" spans="1:11" x14ac:dyDescent="0.35">
      <c r="A157" s="14" t="s">
        <v>451</v>
      </c>
    </row>
    <row r="158" spans="1:11" x14ac:dyDescent="0.35">
      <c r="A158" s="14" t="s">
        <v>416</v>
      </c>
      <c r="B158" s="14" t="s">
        <v>417</v>
      </c>
      <c r="C158" s="14" t="s">
        <v>37</v>
      </c>
      <c r="D158" s="15" t="s">
        <v>383</v>
      </c>
      <c r="E158" s="16" t="s">
        <v>415</v>
      </c>
    </row>
    <row r="159" spans="1:11" x14ac:dyDescent="0.35">
      <c r="A159" s="17" t="s">
        <v>59</v>
      </c>
      <c r="B159" s="14" t="s">
        <v>39</v>
      </c>
      <c r="C159" t="s">
        <v>301</v>
      </c>
      <c r="D159" s="2">
        <v>4</v>
      </c>
      <c r="E159" s="2">
        <v>4</v>
      </c>
    </row>
    <row r="161" spans="1:5" x14ac:dyDescent="0.35">
      <c r="A161" s="14" t="s">
        <v>452</v>
      </c>
    </row>
    <row r="162" spans="1:5" x14ac:dyDescent="0.35">
      <c r="A162" s="14" t="s">
        <v>416</v>
      </c>
      <c r="B162" s="14" t="s">
        <v>417</v>
      </c>
      <c r="C162" s="14" t="s">
        <v>37</v>
      </c>
      <c r="D162" s="15" t="s">
        <v>383</v>
      </c>
      <c r="E162" s="16" t="s">
        <v>415</v>
      </c>
    </row>
    <row r="163" spans="1:5" x14ac:dyDescent="0.35">
      <c r="A163" t="s">
        <v>100</v>
      </c>
      <c r="B163" t="s">
        <v>102</v>
      </c>
      <c r="C163" t="s">
        <v>300</v>
      </c>
      <c r="D163">
        <v>11</v>
      </c>
      <c r="E163">
        <v>11</v>
      </c>
    </row>
  </sheetData>
  <sortState ref="A111:G120">
    <sortCondition descending="1" ref="G11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BB95-EC1E-4CD1-B20F-8AA2198D754E}">
  <dimension ref="A1:K187"/>
  <sheetViews>
    <sheetView workbookViewId="0"/>
  </sheetViews>
  <sheetFormatPr defaultRowHeight="14.5" x14ac:dyDescent="0.35"/>
  <cols>
    <col min="1" max="1" width="19.54296875" bestFit="1" customWidth="1"/>
    <col min="2" max="2" width="9.81640625" bestFit="1" customWidth="1"/>
    <col min="3" max="3" width="5.26953125" bestFit="1" customWidth="1"/>
    <col min="4" max="10" width="10.453125" bestFit="1" customWidth="1"/>
  </cols>
  <sheetData>
    <row r="1" spans="1:6" x14ac:dyDescent="0.35">
      <c r="A1" s="14" t="s">
        <v>434</v>
      </c>
    </row>
    <row r="2" spans="1:6" x14ac:dyDescent="0.35">
      <c r="A2" s="14" t="s">
        <v>416</v>
      </c>
      <c r="B2" s="14" t="s">
        <v>417</v>
      </c>
      <c r="C2" s="14" t="s">
        <v>37</v>
      </c>
      <c r="D2" s="15">
        <v>42911</v>
      </c>
      <c r="E2" s="15">
        <v>43029</v>
      </c>
      <c r="F2" s="16" t="s">
        <v>415</v>
      </c>
    </row>
    <row r="3" spans="1:6" x14ac:dyDescent="0.35">
      <c r="A3" t="s">
        <v>226</v>
      </c>
      <c r="B3" t="s">
        <v>227</v>
      </c>
      <c r="C3" t="s">
        <v>299</v>
      </c>
      <c r="D3">
        <v>0</v>
      </c>
      <c r="E3">
        <v>12</v>
      </c>
      <c r="F3">
        <f t="shared" ref="F3:F9" si="0">SUM(D3:E3)-MIN(D3:E3)</f>
        <v>12</v>
      </c>
    </row>
    <row r="4" spans="1:6" x14ac:dyDescent="0.35">
      <c r="A4" t="s">
        <v>226</v>
      </c>
      <c r="B4" t="s">
        <v>228</v>
      </c>
      <c r="C4" t="s">
        <v>299</v>
      </c>
      <c r="D4">
        <v>0</v>
      </c>
      <c r="E4">
        <v>11</v>
      </c>
      <c r="F4">
        <f t="shared" si="0"/>
        <v>11</v>
      </c>
    </row>
    <row r="5" spans="1:6" x14ac:dyDescent="0.35">
      <c r="A5" t="s">
        <v>13</v>
      </c>
      <c r="B5" t="s">
        <v>14</v>
      </c>
      <c r="C5" t="s">
        <v>299</v>
      </c>
      <c r="D5">
        <v>9</v>
      </c>
      <c r="E5">
        <v>10</v>
      </c>
      <c r="F5">
        <f t="shared" si="0"/>
        <v>10</v>
      </c>
    </row>
    <row r="6" spans="1:6" x14ac:dyDescent="0.35">
      <c r="A6" t="s">
        <v>214</v>
      </c>
      <c r="B6" t="s">
        <v>153</v>
      </c>
      <c r="C6" t="s">
        <v>297</v>
      </c>
      <c r="D6">
        <v>0</v>
      </c>
      <c r="E6">
        <v>10</v>
      </c>
      <c r="F6">
        <f t="shared" si="0"/>
        <v>10</v>
      </c>
    </row>
    <row r="7" spans="1:6" x14ac:dyDescent="0.35">
      <c r="A7" t="s">
        <v>188</v>
      </c>
      <c r="B7" t="s">
        <v>189</v>
      </c>
      <c r="C7" t="s">
        <v>299</v>
      </c>
      <c r="D7">
        <v>8</v>
      </c>
      <c r="E7">
        <v>8</v>
      </c>
      <c r="F7">
        <f t="shared" si="0"/>
        <v>8</v>
      </c>
    </row>
    <row r="8" spans="1:6" x14ac:dyDescent="0.35">
      <c r="A8" t="s">
        <v>215</v>
      </c>
      <c r="B8" t="s">
        <v>15</v>
      </c>
      <c r="C8" t="s">
        <v>299</v>
      </c>
      <c r="D8">
        <v>6</v>
      </c>
      <c r="E8">
        <v>7</v>
      </c>
      <c r="F8">
        <f t="shared" si="0"/>
        <v>7</v>
      </c>
    </row>
    <row r="9" spans="1:6" x14ac:dyDescent="0.35">
      <c r="A9" t="s">
        <v>204</v>
      </c>
      <c r="B9" t="s">
        <v>205</v>
      </c>
      <c r="C9" t="s">
        <v>299</v>
      </c>
      <c r="D9">
        <v>5</v>
      </c>
      <c r="E9">
        <v>0</v>
      </c>
      <c r="F9">
        <f t="shared" si="0"/>
        <v>5</v>
      </c>
    </row>
    <row r="11" spans="1:6" x14ac:dyDescent="0.35">
      <c r="A11" s="14" t="s">
        <v>431</v>
      </c>
    </row>
    <row r="12" spans="1:6" x14ac:dyDescent="0.35">
      <c r="A12" s="14" t="s">
        <v>416</v>
      </c>
      <c r="B12" s="14" t="s">
        <v>417</v>
      </c>
      <c r="C12" s="14" t="s">
        <v>37</v>
      </c>
      <c r="D12" s="15">
        <v>42911</v>
      </c>
      <c r="E12" s="15">
        <v>43029</v>
      </c>
      <c r="F12" s="16" t="s">
        <v>415</v>
      </c>
    </row>
    <row r="13" spans="1:6" x14ac:dyDescent="0.35">
      <c r="A13" t="s">
        <v>77</v>
      </c>
      <c r="B13" t="s">
        <v>213</v>
      </c>
      <c r="C13" t="s">
        <v>299</v>
      </c>
      <c r="D13">
        <v>0</v>
      </c>
      <c r="E13">
        <v>12</v>
      </c>
      <c r="F13">
        <f t="shared" ref="F13:F14" si="1">SUM(D13:E13)-MIN(D13:E13)</f>
        <v>12</v>
      </c>
    </row>
    <row r="14" spans="1:6" x14ac:dyDescent="0.35">
      <c r="A14" t="s">
        <v>234</v>
      </c>
      <c r="B14" t="s">
        <v>235</v>
      </c>
      <c r="C14" t="s">
        <v>299</v>
      </c>
      <c r="D14">
        <v>4</v>
      </c>
      <c r="E14">
        <v>0</v>
      </c>
      <c r="F14">
        <f t="shared" si="1"/>
        <v>4</v>
      </c>
    </row>
    <row r="16" spans="1:6" x14ac:dyDescent="0.35">
      <c r="A16" s="14" t="s">
        <v>435</v>
      </c>
    </row>
    <row r="17" spans="1:6" x14ac:dyDescent="0.35">
      <c r="A17" s="14" t="s">
        <v>416</v>
      </c>
      <c r="B17" s="14" t="s">
        <v>417</v>
      </c>
      <c r="C17" s="14" t="s">
        <v>37</v>
      </c>
      <c r="D17" s="15">
        <v>42911</v>
      </c>
      <c r="E17" s="15">
        <v>43029</v>
      </c>
      <c r="F17" s="16" t="s">
        <v>415</v>
      </c>
    </row>
    <row r="18" spans="1:6" x14ac:dyDescent="0.35">
      <c r="A18" t="s">
        <v>178</v>
      </c>
      <c r="B18" t="s">
        <v>144</v>
      </c>
      <c r="C18" t="s">
        <v>299</v>
      </c>
      <c r="D18">
        <v>10</v>
      </c>
      <c r="E18">
        <v>12</v>
      </c>
      <c r="F18">
        <f t="shared" ref="F18:F26" si="2">SUM(D18:E18)-MIN(D18:E18)</f>
        <v>12</v>
      </c>
    </row>
    <row r="19" spans="1:6" x14ac:dyDescent="0.35">
      <c r="A19" t="s">
        <v>226</v>
      </c>
      <c r="B19" t="s">
        <v>227</v>
      </c>
      <c r="C19" t="s">
        <v>299</v>
      </c>
      <c r="D19">
        <v>0</v>
      </c>
      <c r="E19">
        <v>11</v>
      </c>
      <c r="F19">
        <f t="shared" si="2"/>
        <v>11</v>
      </c>
    </row>
    <row r="20" spans="1:6" x14ac:dyDescent="0.35">
      <c r="A20" t="s">
        <v>226</v>
      </c>
      <c r="B20" t="s">
        <v>228</v>
      </c>
      <c r="C20" t="s">
        <v>299</v>
      </c>
      <c r="D20">
        <v>0</v>
      </c>
      <c r="E20">
        <v>10</v>
      </c>
      <c r="F20">
        <f t="shared" si="2"/>
        <v>10</v>
      </c>
    </row>
    <row r="21" spans="1:6" x14ac:dyDescent="0.35">
      <c r="A21" t="s">
        <v>214</v>
      </c>
      <c r="B21" t="s">
        <v>153</v>
      </c>
      <c r="C21" t="s">
        <v>297</v>
      </c>
      <c r="D21">
        <v>0</v>
      </c>
      <c r="E21">
        <v>10</v>
      </c>
      <c r="F21">
        <f t="shared" si="2"/>
        <v>10</v>
      </c>
    </row>
    <row r="22" spans="1:6" x14ac:dyDescent="0.35">
      <c r="A22" t="s">
        <v>13</v>
      </c>
      <c r="B22" t="s">
        <v>14</v>
      </c>
      <c r="C22" t="s">
        <v>299</v>
      </c>
      <c r="D22">
        <v>9</v>
      </c>
      <c r="E22">
        <v>7</v>
      </c>
      <c r="F22">
        <f t="shared" si="2"/>
        <v>9</v>
      </c>
    </row>
    <row r="23" spans="1:6" x14ac:dyDescent="0.35">
      <c r="A23" t="s">
        <v>188</v>
      </c>
      <c r="B23" t="s">
        <v>189</v>
      </c>
      <c r="C23" t="s">
        <v>299</v>
      </c>
      <c r="D23">
        <v>8</v>
      </c>
      <c r="E23">
        <v>8</v>
      </c>
      <c r="F23">
        <f t="shared" si="2"/>
        <v>8</v>
      </c>
    </row>
    <row r="24" spans="1:6" x14ac:dyDescent="0.35">
      <c r="A24" t="s">
        <v>33</v>
      </c>
      <c r="B24" t="s">
        <v>34</v>
      </c>
      <c r="C24" t="s">
        <v>299</v>
      </c>
      <c r="D24">
        <v>8</v>
      </c>
      <c r="E24">
        <v>0</v>
      </c>
      <c r="F24">
        <f t="shared" si="2"/>
        <v>8</v>
      </c>
    </row>
    <row r="25" spans="1:6" x14ac:dyDescent="0.35">
      <c r="A25" t="s">
        <v>215</v>
      </c>
      <c r="B25" t="s">
        <v>15</v>
      </c>
      <c r="C25" t="s">
        <v>299</v>
      </c>
      <c r="D25">
        <v>6</v>
      </c>
      <c r="E25">
        <v>6</v>
      </c>
      <c r="F25">
        <f t="shared" si="2"/>
        <v>6</v>
      </c>
    </row>
    <row r="26" spans="1:6" x14ac:dyDescent="0.35">
      <c r="A26" t="s">
        <v>204</v>
      </c>
      <c r="B26" t="s">
        <v>205</v>
      </c>
      <c r="C26" t="s">
        <v>299</v>
      </c>
      <c r="D26">
        <v>5</v>
      </c>
      <c r="E26">
        <v>0</v>
      </c>
      <c r="F26">
        <f t="shared" si="2"/>
        <v>5</v>
      </c>
    </row>
    <row r="28" spans="1:6" x14ac:dyDescent="0.35">
      <c r="A28" s="14" t="s">
        <v>432</v>
      </c>
    </row>
    <row r="29" spans="1:6" x14ac:dyDescent="0.35">
      <c r="A29" s="14" t="s">
        <v>416</v>
      </c>
      <c r="B29" s="14" t="s">
        <v>417</v>
      </c>
      <c r="C29" s="14" t="s">
        <v>37</v>
      </c>
      <c r="D29" s="15">
        <v>42911</v>
      </c>
      <c r="E29" s="15">
        <v>43029</v>
      </c>
      <c r="F29" s="16" t="s">
        <v>415</v>
      </c>
    </row>
    <row r="30" spans="1:6" x14ac:dyDescent="0.35">
      <c r="A30" t="s">
        <v>179</v>
      </c>
      <c r="B30" t="s">
        <v>63</v>
      </c>
      <c r="C30" t="s">
        <v>299</v>
      </c>
      <c r="D30">
        <v>0</v>
      </c>
      <c r="E30">
        <v>12</v>
      </c>
      <c r="F30">
        <f>SUM(D30:E30)-MIN(D30:E30)</f>
        <v>12</v>
      </c>
    </row>
    <row r="31" spans="1:6" x14ac:dyDescent="0.35">
      <c r="A31" t="s">
        <v>77</v>
      </c>
      <c r="B31" t="s">
        <v>213</v>
      </c>
      <c r="C31" t="s">
        <v>299</v>
      </c>
      <c r="D31">
        <v>0</v>
      </c>
      <c r="E31">
        <v>11</v>
      </c>
      <c r="F31">
        <f>SUM(D31:E31)-MIN(D31:E31)</f>
        <v>11</v>
      </c>
    </row>
    <row r="32" spans="1:6" x14ac:dyDescent="0.35">
      <c r="A32" t="s">
        <v>234</v>
      </c>
      <c r="B32" t="s">
        <v>235</v>
      </c>
      <c r="C32" t="s">
        <v>299</v>
      </c>
      <c r="D32">
        <v>4</v>
      </c>
      <c r="E32">
        <v>0</v>
      </c>
      <c r="F32">
        <f>SUM(D32:E32)-MIN(D32:E32)</f>
        <v>4</v>
      </c>
    </row>
    <row r="34" spans="1:8" x14ac:dyDescent="0.35">
      <c r="A34" s="14" t="s">
        <v>436</v>
      </c>
    </row>
    <row r="35" spans="1:8" x14ac:dyDescent="0.35">
      <c r="A35" s="14" t="s">
        <v>416</v>
      </c>
      <c r="B35" s="14" t="s">
        <v>417</v>
      </c>
      <c r="C35" s="14" t="s">
        <v>37</v>
      </c>
      <c r="D35" s="15">
        <v>42876</v>
      </c>
      <c r="E35" s="15">
        <v>42953</v>
      </c>
      <c r="F35" s="15">
        <v>42988</v>
      </c>
      <c r="G35" s="15">
        <v>43044</v>
      </c>
      <c r="H35" s="16" t="s">
        <v>415</v>
      </c>
    </row>
    <row r="36" spans="1:8" x14ac:dyDescent="0.35">
      <c r="A36" t="s">
        <v>226</v>
      </c>
      <c r="B36" t="s">
        <v>227</v>
      </c>
      <c r="C36" t="s">
        <v>299</v>
      </c>
      <c r="D36">
        <v>10</v>
      </c>
      <c r="E36">
        <v>10</v>
      </c>
      <c r="F36">
        <v>0</v>
      </c>
      <c r="G36">
        <v>10</v>
      </c>
      <c r="H36">
        <f>SUM(D36:G36)-MIN(D36:G36)</f>
        <v>30</v>
      </c>
    </row>
    <row r="37" spans="1:8" x14ac:dyDescent="0.35">
      <c r="A37" t="s">
        <v>226</v>
      </c>
      <c r="B37" t="s">
        <v>228</v>
      </c>
      <c r="C37" t="s">
        <v>299</v>
      </c>
      <c r="D37">
        <v>8</v>
      </c>
      <c r="E37">
        <v>8</v>
      </c>
      <c r="F37">
        <v>0</v>
      </c>
      <c r="G37">
        <v>12</v>
      </c>
      <c r="H37">
        <f t="shared" ref="H37:H48" si="3">SUM(D37:G37)-MIN(D37:G37)</f>
        <v>28</v>
      </c>
    </row>
    <row r="38" spans="1:8" x14ac:dyDescent="0.35">
      <c r="A38" t="s">
        <v>77</v>
      </c>
      <c r="B38" t="s">
        <v>78</v>
      </c>
      <c r="C38" t="s">
        <v>299</v>
      </c>
      <c r="D38">
        <v>8</v>
      </c>
      <c r="E38">
        <v>5</v>
      </c>
      <c r="F38">
        <v>9</v>
      </c>
      <c r="G38">
        <v>8</v>
      </c>
      <c r="H38">
        <f t="shared" si="3"/>
        <v>25</v>
      </c>
    </row>
    <row r="39" spans="1:8" x14ac:dyDescent="0.35">
      <c r="A39" t="s">
        <v>215</v>
      </c>
      <c r="B39" t="s">
        <v>15</v>
      </c>
      <c r="C39" t="s">
        <v>299</v>
      </c>
      <c r="D39">
        <v>5</v>
      </c>
      <c r="E39">
        <v>6</v>
      </c>
      <c r="F39">
        <v>8</v>
      </c>
      <c r="G39">
        <v>7</v>
      </c>
      <c r="H39">
        <f t="shared" si="3"/>
        <v>21</v>
      </c>
    </row>
    <row r="40" spans="1:8" x14ac:dyDescent="0.35">
      <c r="A40" t="s">
        <v>13</v>
      </c>
      <c r="B40" t="s">
        <v>14</v>
      </c>
      <c r="C40" t="s">
        <v>299</v>
      </c>
      <c r="D40">
        <v>9</v>
      </c>
      <c r="E40">
        <v>8</v>
      </c>
      <c r="F40">
        <v>8</v>
      </c>
      <c r="G40">
        <v>0</v>
      </c>
      <c r="H40">
        <f t="shared" si="3"/>
        <v>25</v>
      </c>
    </row>
    <row r="41" spans="1:8" x14ac:dyDescent="0.35">
      <c r="A41" t="s">
        <v>36</v>
      </c>
      <c r="B41" t="s">
        <v>313</v>
      </c>
      <c r="C41" t="s">
        <v>303</v>
      </c>
      <c r="D41">
        <v>0</v>
      </c>
      <c r="E41">
        <v>0</v>
      </c>
      <c r="F41">
        <v>0</v>
      </c>
      <c r="G41">
        <v>11</v>
      </c>
      <c r="H41">
        <f t="shared" si="3"/>
        <v>11</v>
      </c>
    </row>
    <row r="42" spans="1:8" x14ac:dyDescent="0.35">
      <c r="A42" t="s">
        <v>131</v>
      </c>
      <c r="B42" t="s">
        <v>132</v>
      </c>
      <c r="C42" t="s">
        <v>297</v>
      </c>
      <c r="D42">
        <v>0</v>
      </c>
      <c r="E42">
        <v>0</v>
      </c>
      <c r="F42">
        <v>10</v>
      </c>
      <c r="G42">
        <v>0</v>
      </c>
      <c r="H42">
        <f t="shared" si="3"/>
        <v>10</v>
      </c>
    </row>
    <row r="43" spans="1:8" x14ac:dyDescent="0.35">
      <c r="A43" t="s">
        <v>214</v>
      </c>
      <c r="B43" t="s">
        <v>153</v>
      </c>
      <c r="C43" t="s">
        <v>297</v>
      </c>
      <c r="D43">
        <v>0</v>
      </c>
      <c r="E43">
        <v>0</v>
      </c>
      <c r="F43">
        <v>0</v>
      </c>
      <c r="G43">
        <v>10</v>
      </c>
      <c r="H43">
        <f t="shared" si="3"/>
        <v>10</v>
      </c>
    </row>
    <row r="44" spans="1:8" x14ac:dyDescent="0.35">
      <c r="A44" t="s">
        <v>75</v>
      </c>
      <c r="B44" t="s">
        <v>76</v>
      </c>
      <c r="C44" t="s">
        <v>300</v>
      </c>
      <c r="D44">
        <v>6</v>
      </c>
      <c r="E44">
        <v>3</v>
      </c>
      <c r="F44">
        <v>0</v>
      </c>
      <c r="G44">
        <v>0</v>
      </c>
      <c r="H44">
        <f t="shared" si="3"/>
        <v>9</v>
      </c>
    </row>
    <row r="45" spans="1:8" x14ac:dyDescent="0.35">
      <c r="A45" t="s">
        <v>188</v>
      </c>
      <c r="B45" t="s">
        <v>189</v>
      </c>
      <c r="C45" t="s">
        <v>299</v>
      </c>
      <c r="D45">
        <v>0</v>
      </c>
      <c r="E45">
        <v>9</v>
      </c>
      <c r="F45">
        <v>0</v>
      </c>
      <c r="G45">
        <v>0</v>
      </c>
      <c r="H45">
        <f t="shared" si="3"/>
        <v>9</v>
      </c>
    </row>
    <row r="46" spans="1:8" x14ac:dyDescent="0.35">
      <c r="A46" t="s">
        <v>204</v>
      </c>
      <c r="B46" t="s">
        <v>205</v>
      </c>
      <c r="C46" t="s">
        <v>299</v>
      </c>
      <c r="D46">
        <v>0</v>
      </c>
      <c r="E46">
        <v>0</v>
      </c>
      <c r="F46">
        <v>0</v>
      </c>
      <c r="G46">
        <v>6</v>
      </c>
      <c r="H46">
        <f t="shared" si="3"/>
        <v>6</v>
      </c>
    </row>
    <row r="47" spans="1:8" x14ac:dyDescent="0.35">
      <c r="A47" t="s">
        <v>7</v>
      </c>
      <c r="B47" t="s">
        <v>83</v>
      </c>
      <c r="C47" t="s">
        <v>299</v>
      </c>
      <c r="D47">
        <v>0</v>
      </c>
      <c r="E47">
        <v>0</v>
      </c>
      <c r="F47">
        <v>6</v>
      </c>
      <c r="G47">
        <v>0</v>
      </c>
      <c r="H47">
        <f t="shared" si="3"/>
        <v>6</v>
      </c>
    </row>
    <row r="48" spans="1:8" x14ac:dyDescent="0.35">
      <c r="A48" t="s">
        <v>230</v>
      </c>
      <c r="B48" t="s">
        <v>251</v>
      </c>
      <c r="C48" t="s">
        <v>299</v>
      </c>
      <c r="D48">
        <v>0</v>
      </c>
      <c r="E48">
        <v>4</v>
      </c>
      <c r="F48">
        <v>0</v>
      </c>
      <c r="G48">
        <v>0</v>
      </c>
      <c r="H48">
        <f t="shared" si="3"/>
        <v>4</v>
      </c>
    </row>
    <row r="50" spans="1:7" x14ac:dyDescent="0.35">
      <c r="A50" s="14" t="s">
        <v>433</v>
      </c>
    </row>
    <row r="51" spans="1:7" x14ac:dyDescent="0.35">
      <c r="A51" s="14" t="s">
        <v>416</v>
      </c>
      <c r="B51" s="14" t="s">
        <v>417</v>
      </c>
      <c r="C51" s="14" t="s">
        <v>37</v>
      </c>
      <c r="D51" s="15">
        <v>42876</v>
      </c>
      <c r="E51" s="15">
        <v>42953</v>
      </c>
      <c r="F51" s="15">
        <v>43044</v>
      </c>
      <c r="G51" s="16" t="s">
        <v>415</v>
      </c>
    </row>
    <row r="52" spans="1:7" x14ac:dyDescent="0.35">
      <c r="A52" t="s">
        <v>50</v>
      </c>
      <c r="B52" t="s">
        <v>51</v>
      </c>
      <c r="C52" t="s">
        <v>299</v>
      </c>
      <c r="D52">
        <v>10</v>
      </c>
      <c r="E52">
        <v>10</v>
      </c>
      <c r="F52">
        <v>10</v>
      </c>
      <c r="G52">
        <f>SUM(D52:F52)-MIN(D52:F52)</f>
        <v>20</v>
      </c>
    </row>
    <row r="53" spans="1:7" x14ac:dyDescent="0.35">
      <c r="A53" t="s">
        <v>48</v>
      </c>
      <c r="B53" t="s">
        <v>94</v>
      </c>
      <c r="C53" t="s">
        <v>297</v>
      </c>
      <c r="D53">
        <v>9</v>
      </c>
      <c r="E53">
        <v>0</v>
      </c>
      <c r="F53">
        <v>10</v>
      </c>
      <c r="G53">
        <f t="shared" ref="G53:G62" si="4">SUM(D53:F53)-MIN(D53:F53)</f>
        <v>19</v>
      </c>
    </row>
    <row r="54" spans="1:7" x14ac:dyDescent="0.35">
      <c r="A54" t="s">
        <v>230</v>
      </c>
      <c r="B54" t="s">
        <v>385</v>
      </c>
      <c r="C54" t="s">
        <v>299</v>
      </c>
      <c r="D54">
        <v>8</v>
      </c>
      <c r="E54">
        <v>9</v>
      </c>
      <c r="F54">
        <v>0</v>
      </c>
      <c r="G54">
        <f t="shared" si="4"/>
        <v>17</v>
      </c>
    </row>
    <row r="55" spans="1:7" x14ac:dyDescent="0.35">
      <c r="A55" t="s">
        <v>123</v>
      </c>
      <c r="B55" t="s">
        <v>124</v>
      </c>
      <c r="C55" t="s">
        <v>297</v>
      </c>
      <c r="D55">
        <v>8</v>
      </c>
      <c r="E55">
        <v>0</v>
      </c>
      <c r="F55">
        <v>7</v>
      </c>
      <c r="G55">
        <f t="shared" si="4"/>
        <v>15</v>
      </c>
    </row>
    <row r="56" spans="1:7" x14ac:dyDescent="0.35">
      <c r="A56" t="s">
        <v>77</v>
      </c>
      <c r="B56" t="s">
        <v>213</v>
      </c>
      <c r="C56" t="s">
        <v>299</v>
      </c>
      <c r="D56">
        <v>0</v>
      </c>
      <c r="E56">
        <v>0</v>
      </c>
      <c r="F56">
        <v>12</v>
      </c>
      <c r="G56">
        <f t="shared" si="4"/>
        <v>12</v>
      </c>
    </row>
    <row r="57" spans="1:7" x14ac:dyDescent="0.35">
      <c r="A57" t="s">
        <v>403</v>
      </c>
      <c r="B57" t="s">
        <v>404</v>
      </c>
      <c r="C57" t="s">
        <v>299</v>
      </c>
      <c r="D57">
        <v>0</v>
      </c>
      <c r="E57">
        <v>0</v>
      </c>
      <c r="F57">
        <v>11</v>
      </c>
      <c r="G57">
        <f t="shared" si="4"/>
        <v>11</v>
      </c>
    </row>
    <row r="58" spans="1:7" x14ac:dyDescent="0.35">
      <c r="A58" t="s">
        <v>405</v>
      </c>
      <c r="B58" t="s">
        <v>406</v>
      </c>
      <c r="C58" t="s">
        <v>299</v>
      </c>
      <c r="D58">
        <v>0</v>
      </c>
      <c r="E58">
        <v>0</v>
      </c>
      <c r="F58">
        <v>8</v>
      </c>
      <c r="G58">
        <f t="shared" si="4"/>
        <v>8</v>
      </c>
    </row>
    <row r="59" spans="1:7" x14ac:dyDescent="0.35">
      <c r="A59" t="s">
        <v>407</v>
      </c>
      <c r="B59" t="s">
        <v>408</v>
      </c>
      <c r="C59" t="s">
        <v>299</v>
      </c>
      <c r="D59">
        <v>0</v>
      </c>
      <c r="E59">
        <v>0</v>
      </c>
      <c r="F59">
        <v>6</v>
      </c>
      <c r="G59">
        <f t="shared" si="4"/>
        <v>6</v>
      </c>
    </row>
    <row r="60" spans="1:7" x14ac:dyDescent="0.35">
      <c r="A60" t="s">
        <v>409</v>
      </c>
      <c r="B60" t="s">
        <v>410</v>
      </c>
      <c r="C60" t="s">
        <v>297</v>
      </c>
      <c r="D60">
        <v>0</v>
      </c>
      <c r="E60">
        <v>0</v>
      </c>
      <c r="F60">
        <v>5</v>
      </c>
      <c r="G60">
        <f t="shared" si="4"/>
        <v>5</v>
      </c>
    </row>
    <row r="61" spans="1:7" x14ac:dyDescent="0.35">
      <c r="A61" t="s">
        <v>413</v>
      </c>
      <c r="B61" t="s">
        <v>414</v>
      </c>
      <c r="C61" t="s">
        <v>299</v>
      </c>
      <c r="D61">
        <v>0</v>
      </c>
      <c r="E61">
        <v>0</v>
      </c>
      <c r="F61">
        <v>4</v>
      </c>
      <c r="G61">
        <f t="shared" si="4"/>
        <v>4</v>
      </c>
    </row>
    <row r="62" spans="1:7" x14ac:dyDescent="0.35">
      <c r="A62" t="s">
        <v>411</v>
      </c>
      <c r="B62" t="s">
        <v>412</v>
      </c>
      <c r="C62" t="s">
        <v>299</v>
      </c>
      <c r="D62">
        <v>0</v>
      </c>
      <c r="E62">
        <v>0</v>
      </c>
      <c r="F62">
        <v>4</v>
      </c>
      <c r="G62">
        <f t="shared" si="4"/>
        <v>4</v>
      </c>
    </row>
    <row r="64" spans="1:7" x14ac:dyDescent="0.35">
      <c r="A64" s="14" t="s">
        <v>445</v>
      </c>
    </row>
    <row r="65" spans="1:11" x14ac:dyDescent="0.35">
      <c r="A65" s="14" t="s">
        <v>416</v>
      </c>
      <c r="B65" s="14" t="s">
        <v>417</v>
      </c>
      <c r="C65" s="14" t="s">
        <v>37</v>
      </c>
      <c r="D65" s="15" t="s">
        <v>383</v>
      </c>
      <c r="E65" s="15">
        <v>42799</v>
      </c>
      <c r="F65" s="15">
        <v>42883</v>
      </c>
      <c r="G65" s="15">
        <v>42932</v>
      </c>
      <c r="H65" s="15">
        <v>42967</v>
      </c>
      <c r="I65" s="15">
        <v>42995</v>
      </c>
      <c r="J65" s="15">
        <v>43051</v>
      </c>
      <c r="K65" s="16" t="s">
        <v>415</v>
      </c>
    </row>
    <row r="66" spans="1:11" x14ac:dyDescent="0.35">
      <c r="A66" t="s">
        <v>125</v>
      </c>
      <c r="B66" t="s">
        <v>126</v>
      </c>
      <c r="C66" t="s">
        <v>299</v>
      </c>
      <c r="D66" s="2">
        <v>11</v>
      </c>
      <c r="E66" s="2">
        <v>8</v>
      </c>
      <c r="F66" s="2">
        <v>12</v>
      </c>
      <c r="G66" s="2">
        <v>10</v>
      </c>
      <c r="H66" s="2">
        <v>10</v>
      </c>
      <c r="I66" s="2">
        <v>10</v>
      </c>
      <c r="J66" s="2">
        <v>12</v>
      </c>
      <c r="K66">
        <f t="shared" ref="K66:K94" si="5">SUM(D66:J66)-MIN(D66:J66)</f>
        <v>65</v>
      </c>
    </row>
    <row r="67" spans="1:11" x14ac:dyDescent="0.35">
      <c r="A67" t="s">
        <v>129</v>
      </c>
      <c r="B67" t="s">
        <v>130</v>
      </c>
      <c r="C67" t="s">
        <v>299</v>
      </c>
      <c r="D67" s="2">
        <v>0</v>
      </c>
      <c r="E67" s="2">
        <v>9</v>
      </c>
      <c r="F67" s="2">
        <v>7</v>
      </c>
      <c r="G67" s="2">
        <v>3</v>
      </c>
      <c r="H67" s="2">
        <v>9</v>
      </c>
      <c r="I67" s="2">
        <v>5</v>
      </c>
      <c r="J67" s="2">
        <v>10</v>
      </c>
      <c r="K67">
        <f t="shared" si="5"/>
        <v>43</v>
      </c>
    </row>
    <row r="68" spans="1:11" x14ac:dyDescent="0.35">
      <c r="A68" t="s">
        <v>100</v>
      </c>
      <c r="B68" t="s">
        <v>101</v>
      </c>
      <c r="C68" t="s">
        <v>300</v>
      </c>
      <c r="D68" s="2">
        <v>0</v>
      </c>
      <c r="E68" s="2">
        <v>5</v>
      </c>
      <c r="F68" s="2">
        <v>10</v>
      </c>
      <c r="G68" s="2">
        <v>8</v>
      </c>
      <c r="H68" s="2">
        <v>8</v>
      </c>
      <c r="I68" s="2">
        <v>2</v>
      </c>
      <c r="J68" s="2">
        <v>8</v>
      </c>
      <c r="K68">
        <f t="shared" si="5"/>
        <v>41</v>
      </c>
    </row>
    <row r="69" spans="1:11" x14ac:dyDescent="0.35">
      <c r="A69" t="s">
        <v>107</v>
      </c>
      <c r="B69" t="s">
        <v>108</v>
      </c>
      <c r="C69" t="s">
        <v>297</v>
      </c>
      <c r="D69" s="2">
        <v>0</v>
      </c>
      <c r="E69" s="2">
        <v>4</v>
      </c>
      <c r="F69" s="2">
        <v>8</v>
      </c>
      <c r="G69" s="2">
        <v>8</v>
      </c>
      <c r="H69" s="2">
        <v>4</v>
      </c>
      <c r="I69" s="2">
        <v>6</v>
      </c>
      <c r="J69" s="2">
        <v>10</v>
      </c>
      <c r="K69">
        <f t="shared" si="5"/>
        <v>40</v>
      </c>
    </row>
    <row r="70" spans="1:11" x14ac:dyDescent="0.35">
      <c r="A70" t="s">
        <v>178</v>
      </c>
      <c r="B70" t="s">
        <v>144</v>
      </c>
      <c r="C70" t="s">
        <v>299</v>
      </c>
      <c r="D70" s="2">
        <v>2</v>
      </c>
      <c r="E70" s="2">
        <v>8</v>
      </c>
      <c r="F70" s="2">
        <v>10</v>
      </c>
      <c r="G70" s="2">
        <v>0</v>
      </c>
      <c r="H70" s="2">
        <v>6</v>
      </c>
      <c r="I70" s="2">
        <v>8</v>
      </c>
      <c r="J70" s="2">
        <v>0</v>
      </c>
      <c r="K70">
        <f t="shared" si="5"/>
        <v>34</v>
      </c>
    </row>
    <row r="71" spans="1:11" x14ac:dyDescent="0.35">
      <c r="A71" t="s">
        <v>157</v>
      </c>
      <c r="B71" t="s">
        <v>158</v>
      </c>
      <c r="C71" t="s">
        <v>299</v>
      </c>
      <c r="D71" s="2">
        <v>0</v>
      </c>
      <c r="E71" s="2">
        <v>10</v>
      </c>
      <c r="F71" s="2">
        <v>0</v>
      </c>
      <c r="G71" s="2">
        <v>0</v>
      </c>
      <c r="H71" s="2">
        <v>0</v>
      </c>
      <c r="I71" s="2">
        <v>9</v>
      </c>
      <c r="J71" s="2">
        <v>11</v>
      </c>
      <c r="K71">
        <f t="shared" si="5"/>
        <v>30</v>
      </c>
    </row>
    <row r="72" spans="1:11" x14ac:dyDescent="0.35">
      <c r="A72" t="s">
        <v>95</v>
      </c>
      <c r="B72" t="s">
        <v>96</v>
      </c>
      <c r="C72" t="s">
        <v>299</v>
      </c>
      <c r="D72" s="2">
        <v>0</v>
      </c>
      <c r="E72" s="2">
        <v>0</v>
      </c>
      <c r="F72" s="2">
        <v>4</v>
      </c>
      <c r="G72" s="2">
        <v>6</v>
      </c>
      <c r="H72" s="2">
        <v>2</v>
      </c>
      <c r="I72" s="2">
        <v>2</v>
      </c>
      <c r="J72" s="2">
        <v>6</v>
      </c>
      <c r="K72">
        <f t="shared" si="5"/>
        <v>20</v>
      </c>
    </row>
    <row r="73" spans="1:11" x14ac:dyDescent="0.35">
      <c r="A73" t="s">
        <v>226</v>
      </c>
      <c r="B73" t="s">
        <v>228</v>
      </c>
      <c r="C73" t="s">
        <v>299</v>
      </c>
      <c r="D73" s="2">
        <v>2</v>
      </c>
      <c r="E73" s="2">
        <v>2</v>
      </c>
      <c r="F73" s="2">
        <v>4</v>
      </c>
      <c r="G73" s="2">
        <v>0</v>
      </c>
      <c r="H73" s="2">
        <v>0</v>
      </c>
      <c r="I73" s="2">
        <v>4</v>
      </c>
      <c r="J73" s="2">
        <v>7</v>
      </c>
      <c r="K73">
        <f t="shared" si="5"/>
        <v>19</v>
      </c>
    </row>
    <row r="74" spans="1:11" x14ac:dyDescent="0.35">
      <c r="A74" t="s">
        <v>373</v>
      </c>
      <c r="B74" t="s">
        <v>148</v>
      </c>
      <c r="C74" t="s">
        <v>303</v>
      </c>
      <c r="D74" s="2">
        <v>0</v>
      </c>
      <c r="E74" s="2">
        <v>0</v>
      </c>
      <c r="F74" s="2">
        <v>0</v>
      </c>
      <c r="G74" s="2">
        <v>9</v>
      </c>
      <c r="H74" s="2">
        <v>0</v>
      </c>
      <c r="I74" s="2">
        <v>8</v>
      </c>
      <c r="J74" s="2">
        <v>0</v>
      </c>
      <c r="K74">
        <f t="shared" si="5"/>
        <v>17</v>
      </c>
    </row>
    <row r="75" spans="1:11" x14ac:dyDescent="0.35">
      <c r="A75" t="s">
        <v>371</v>
      </c>
      <c r="B75" t="s">
        <v>372</v>
      </c>
      <c r="C75" t="s">
        <v>299</v>
      </c>
      <c r="D75" s="2">
        <v>4</v>
      </c>
      <c r="E75" s="2">
        <v>0</v>
      </c>
      <c r="F75" s="2">
        <v>11</v>
      </c>
      <c r="G75" s="2">
        <v>0</v>
      </c>
      <c r="H75" s="2">
        <v>0</v>
      </c>
      <c r="I75" s="2">
        <v>2</v>
      </c>
      <c r="J75" s="2">
        <v>0</v>
      </c>
      <c r="K75">
        <f t="shared" si="5"/>
        <v>17</v>
      </c>
    </row>
    <row r="76" spans="1:11" x14ac:dyDescent="0.35">
      <c r="A76" t="s">
        <v>48</v>
      </c>
      <c r="B76" t="s">
        <v>49</v>
      </c>
      <c r="C76" t="s">
        <v>299</v>
      </c>
      <c r="D76" s="2">
        <v>0</v>
      </c>
      <c r="E76" s="2">
        <v>2</v>
      </c>
      <c r="F76" s="2">
        <v>4</v>
      </c>
      <c r="G76" s="2">
        <v>5</v>
      </c>
      <c r="H76" s="2">
        <v>3</v>
      </c>
      <c r="I76" s="2">
        <v>2</v>
      </c>
      <c r="J76" s="2">
        <v>0</v>
      </c>
      <c r="K76">
        <f t="shared" si="5"/>
        <v>16</v>
      </c>
    </row>
    <row r="77" spans="1:11" x14ac:dyDescent="0.35">
      <c r="A77" t="s">
        <v>13</v>
      </c>
      <c r="B77" t="s">
        <v>14</v>
      </c>
      <c r="C77" t="s">
        <v>299</v>
      </c>
      <c r="D77" s="2">
        <v>0</v>
      </c>
      <c r="E77" s="2">
        <v>2</v>
      </c>
      <c r="F77" s="2">
        <v>4</v>
      </c>
      <c r="G77" s="2">
        <v>2</v>
      </c>
      <c r="H77" s="2">
        <v>5</v>
      </c>
      <c r="I77" s="2">
        <v>2</v>
      </c>
      <c r="J77" s="2">
        <v>0</v>
      </c>
      <c r="K77">
        <f t="shared" si="5"/>
        <v>15</v>
      </c>
    </row>
    <row r="78" spans="1:11" x14ac:dyDescent="0.35">
      <c r="A78" t="s">
        <v>36</v>
      </c>
      <c r="B78" t="s">
        <v>313</v>
      </c>
      <c r="C78" t="s">
        <v>303</v>
      </c>
      <c r="D78" s="2">
        <v>0</v>
      </c>
      <c r="E78" s="2">
        <v>6</v>
      </c>
      <c r="F78" s="2">
        <v>5</v>
      </c>
      <c r="G78" s="2">
        <v>0</v>
      </c>
      <c r="H78" s="2">
        <v>0</v>
      </c>
      <c r="I78" s="2">
        <v>3</v>
      </c>
      <c r="J78" s="2">
        <v>0</v>
      </c>
      <c r="K78">
        <f t="shared" si="5"/>
        <v>14</v>
      </c>
    </row>
    <row r="79" spans="1:11" x14ac:dyDescent="0.35">
      <c r="A79" t="s">
        <v>77</v>
      </c>
      <c r="B79" t="s">
        <v>78</v>
      </c>
      <c r="C79" t="s">
        <v>299</v>
      </c>
      <c r="D79" s="2">
        <v>0</v>
      </c>
      <c r="E79" s="2">
        <v>1</v>
      </c>
      <c r="F79" s="2">
        <v>2</v>
      </c>
      <c r="G79" s="2">
        <v>2</v>
      </c>
      <c r="H79" s="2">
        <v>2</v>
      </c>
      <c r="I79" s="2">
        <v>2</v>
      </c>
      <c r="J79" s="2">
        <v>4</v>
      </c>
      <c r="K79">
        <f t="shared" si="5"/>
        <v>13</v>
      </c>
    </row>
    <row r="80" spans="1:11" x14ac:dyDescent="0.35">
      <c r="A80" t="s">
        <v>215</v>
      </c>
      <c r="B80" t="s">
        <v>15</v>
      </c>
      <c r="C80" t="s">
        <v>299</v>
      </c>
      <c r="D80" s="2">
        <v>0</v>
      </c>
      <c r="E80" s="2">
        <v>1</v>
      </c>
      <c r="F80" s="2">
        <v>2</v>
      </c>
      <c r="G80" s="2">
        <v>2</v>
      </c>
      <c r="H80" s="2">
        <v>2</v>
      </c>
      <c r="I80" s="2">
        <v>2</v>
      </c>
      <c r="J80" s="2">
        <v>4</v>
      </c>
      <c r="K80">
        <f t="shared" si="5"/>
        <v>13</v>
      </c>
    </row>
    <row r="81" spans="1:11" x14ac:dyDescent="0.35">
      <c r="A81" t="s">
        <v>188</v>
      </c>
      <c r="B81" t="s">
        <v>189</v>
      </c>
      <c r="C81" t="s">
        <v>299</v>
      </c>
      <c r="D81" s="2">
        <v>0</v>
      </c>
      <c r="E81" s="2">
        <v>3</v>
      </c>
      <c r="F81" s="2">
        <v>6</v>
      </c>
      <c r="G81" s="2">
        <v>4</v>
      </c>
      <c r="H81" s="2">
        <v>0</v>
      </c>
      <c r="I81" s="2">
        <v>0</v>
      </c>
      <c r="J81" s="2">
        <v>0</v>
      </c>
      <c r="K81">
        <f t="shared" si="5"/>
        <v>13</v>
      </c>
    </row>
    <row r="82" spans="1:11" x14ac:dyDescent="0.35">
      <c r="A82" t="s">
        <v>84</v>
      </c>
      <c r="B82" t="s">
        <v>85</v>
      </c>
      <c r="C82" t="s">
        <v>297</v>
      </c>
      <c r="D82" s="2">
        <v>0</v>
      </c>
      <c r="E82" s="2">
        <v>0</v>
      </c>
      <c r="F82" s="2">
        <v>4</v>
      </c>
      <c r="G82" s="2">
        <v>0</v>
      </c>
      <c r="H82" s="2">
        <v>8</v>
      </c>
      <c r="I82" s="2">
        <v>0</v>
      </c>
      <c r="J82" s="2">
        <v>0</v>
      </c>
      <c r="K82">
        <f t="shared" si="5"/>
        <v>12</v>
      </c>
    </row>
    <row r="83" spans="1:11" x14ac:dyDescent="0.35">
      <c r="A83" t="s">
        <v>226</v>
      </c>
      <c r="B83" t="s">
        <v>227</v>
      </c>
      <c r="C83" t="s">
        <v>299</v>
      </c>
      <c r="D83" s="2">
        <v>0</v>
      </c>
      <c r="E83" s="2">
        <v>1</v>
      </c>
      <c r="F83" s="2">
        <v>4</v>
      </c>
      <c r="G83" s="2">
        <v>0</v>
      </c>
      <c r="H83" s="2">
        <v>0</v>
      </c>
      <c r="I83" s="2">
        <v>0</v>
      </c>
      <c r="J83" s="2">
        <v>4</v>
      </c>
      <c r="K83">
        <f t="shared" si="5"/>
        <v>9</v>
      </c>
    </row>
    <row r="84" spans="1:11" x14ac:dyDescent="0.35">
      <c r="A84" t="s">
        <v>80</v>
      </c>
      <c r="B84" t="s">
        <v>81</v>
      </c>
      <c r="C84" t="s">
        <v>299</v>
      </c>
      <c r="D84" s="2">
        <v>2</v>
      </c>
      <c r="E84" s="2">
        <v>2</v>
      </c>
      <c r="F84" s="2">
        <v>0</v>
      </c>
      <c r="G84" s="2">
        <v>0</v>
      </c>
      <c r="H84" s="2">
        <v>0</v>
      </c>
      <c r="I84" s="2">
        <v>0</v>
      </c>
      <c r="J84" s="2">
        <v>5</v>
      </c>
      <c r="K84">
        <f t="shared" si="5"/>
        <v>9</v>
      </c>
    </row>
    <row r="85" spans="1:11" x14ac:dyDescent="0.35">
      <c r="A85" t="s">
        <v>204</v>
      </c>
      <c r="B85" t="s">
        <v>205</v>
      </c>
      <c r="C85" t="s">
        <v>299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4</v>
      </c>
      <c r="K85">
        <f t="shared" si="5"/>
        <v>4</v>
      </c>
    </row>
    <row r="86" spans="1:11" x14ac:dyDescent="0.35">
      <c r="A86" t="s">
        <v>90</v>
      </c>
      <c r="B86" t="s">
        <v>91</v>
      </c>
      <c r="C86" t="s">
        <v>297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4</v>
      </c>
      <c r="K86">
        <f t="shared" si="5"/>
        <v>4</v>
      </c>
    </row>
    <row r="87" spans="1:11" x14ac:dyDescent="0.35">
      <c r="A87" t="s">
        <v>165</v>
      </c>
      <c r="B87" t="s">
        <v>166</v>
      </c>
      <c r="C87" t="s">
        <v>299</v>
      </c>
      <c r="D87" s="2">
        <v>0</v>
      </c>
      <c r="E87" s="2">
        <v>0</v>
      </c>
      <c r="F87" s="2">
        <v>4</v>
      </c>
      <c r="G87" s="2">
        <v>0</v>
      </c>
      <c r="H87" s="2">
        <v>0</v>
      </c>
      <c r="I87" s="2">
        <v>0</v>
      </c>
      <c r="J87" s="2">
        <v>0</v>
      </c>
      <c r="K87">
        <f t="shared" si="5"/>
        <v>4</v>
      </c>
    </row>
    <row r="88" spans="1:11" x14ac:dyDescent="0.35">
      <c r="A88" t="s">
        <v>214</v>
      </c>
      <c r="B88" t="s">
        <v>153</v>
      </c>
      <c r="C88" t="s">
        <v>297</v>
      </c>
      <c r="D88" s="2">
        <v>0</v>
      </c>
      <c r="E88" s="2">
        <v>0</v>
      </c>
      <c r="F88" s="2">
        <v>4</v>
      </c>
      <c r="G88" s="2">
        <v>0</v>
      </c>
      <c r="H88" s="2">
        <v>0</v>
      </c>
      <c r="I88" s="2">
        <v>0</v>
      </c>
      <c r="J88" s="2">
        <v>0</v>
      </c>
      <c r="K88">
        <f t="shared" si="5"/>
        <v>4</v>
      </c>
    </row>
    <row r="89" spans="1:11" x14ac:dyDescent="0.35">
      <c r="A89" t="s">
        <v>80</v>
      </c>
      <c r="B89" t="s">
        <v>176</v>
      </c>
      <c r="C89" t="s">
        <v>299</v>
      </c>
      <c r="D89" s="2">
        <v>0</v>
      </c>
      <c r="E89" s="2">
        <v>2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>
        <f t="shared" si="5"/>
        <v>2</v>
      </c>
    </row>
    <row r="90" spans="1:11" x14ac:dyDescent="0.35">
      <c r="A90" t="s">
        <v>117</v>
      </c>
      <c r="B90" t="s">
        <v>30</v>
      </c>
      <c r="C90" t="s">
        <v>297</v>
      </c>
      <c r="D90" s="2">
        <v>0</v>
      </c>
      <c r="E90" s="2">
        <v>2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>
        <f t="shared" si="5"/>
        <v>2</v>
      </c>
    </row>
    <row r="91" spans="1:11" x14ac:dyDescent="0.35">
      <c r="A91" t="s">
        <v>64</v>
      </c>
      <c r="B91" t="s">
        <v>65</v>
      </c>
      <c r="C91" t="s">
        <v>299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2</v>
      </c>
      <c r="J91" s="2">
        <v>0</v>
      </c>
      <c r="K91">
        <f t="shared" si="5"/>
        <v>2</v>
      </c>
    </row>
    <row r="92" spans="1:11" x14ac:dyDescent="0.35">
      <c r="A92" t="s">
        <v>230</v>
      </c>
      <c r="B92" t="s">
        <v>251</v>
      </c>
      <c r="C92" t="s">
        <v>299</v>
      </c>
      <c r="D92" s="2">
        <v>0</v>
      </c>
      <c r="E92" s="2">
        <v>0</v>
      </c>
      <c r="F92" s="2">
        <v>2</v>
      </c>
      <c r="G92" s="2">
        <v>0</v>
      </c>
      <c r="H92" s="2">
        <v>0</v>
      </c>
      <c r="I92" s="2">
        <v>0</v>
      </c>
      <c r="J92" s="2">
        <v>0</v>
      </c>
      <c r="K92">
        <f t="shared" si="5"/>
        <v>2</v>
      </c>
    </row>
    <row r="93" spans="1:11" x14ac:dyDescent="0.35">
      <c r="A93" t="s">
        <v>69</v>
      </c>
      <c r="B93" t="s">
        <v>70</v>
      </c>
      <c r="C93" t="s">
        <v>299</v>
      </c>
      <c r="D93" s="2">
        <v>0</v>
      </c>
      <c r="E93" s="2">
        <v>2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>
        <f t="shared" si="5"/>
        <v>2</v>
      </c>
    </row>
    <row r="94" spans="1:11" x14ac:dyDescent="0.35">
      <c r="A94" t="s">
        <v>99</v>
      </c>
      <c r="B94" t="s">
        <v>61</v>
      </c>
      <c r="C94" t="s">
        <v>299</v>
      </c>
      <c r="D94" s="2">
        <v>0</v>
      </c>
      <c r="E94" s="2">
        <v>2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>
        <f t="shared" si="5"/>
        <v>2</v>
      </c>
    </row>
    <row r="96" spans="1:11" x14ac:dyDescent="0.35">
      <c r="A96" s="14" t="s">
        <v>446</v>
      </c>
    </row>
    <row r="97" spans="1:11" x14ac:dyDescent="0.35">
      <c r="A97" s="14" t="s">
        <v>416</v>
      </c>
      <c r="B97" s="14" t="s">
        <v>417</v>
      </c>
      <c r="C97" s="14" t="s">
        <v>37</v>
      </c>
      <c r="D97" s="15" t="s">
        <v>383</v>
      </c>
      <c r="E97" s="15">
        <v>42799</v>
      </c>
      <c r="F97" s="15">
        <v>42883</v>
      </c>
      <c r="G97" s="15">
        <v>42932</v>
      </c>
      <c r="H97" s="15">
        <v>42967</v>
      </c>
      <c r="I97" s="15">
        <v>42995</v>
      </c>
      <c r="J97" s="15">
        <v>43051</v>
      </c>
      <c r="K97" s="16" t="s">
        <v>415</v>
      </c>
    </row>
    <row r="98" spans="1:11" x14ac:dyDescent="0.35">
      <c r="A98" t="s">
        <v>179</v>
      </c>
      <c r="B98" t="s">
        <v>63</v>
      </c>
      <c r="C98" t="s">
        <v>299</v>
      </c>
      <c r="D98">
        <v>8</v>
      </c>
      <c r="E98">
        <v>10</v>
      </c>
      <c r="F98">
        <v>12</v>
      </c>
      <c r="G98">
        <v>10</v>
      </c>
      <c r="H98">
        <v>10</v>
      </c>
      <c r="I98">
        <v>0</v>
      </c>
      <c r="J98">
        <v>12</v>
      </c>
      <c r="K98">
        <f t="shared" ref="K98:K108" si="6">SUM(D98:J98)-MIN(D98:J98)</f>
        <v>62</v>
      </c>
    </row>
    <row r="99" spans="1:11" x14ac:dyDescent="0.35">
      <c r="A99" t="s">
        <v>100</v>
      </c>
      <c r="B99" t="s">
        <v>102</v>
      </c>
      <c r="C99" t="s">
        <v>300</v>
      </c>
      <c r="D99">
        <v>4</v>
      </c>
      <c r="E99">
        <v>8</v>
      </c>
      <c r="F99">
        <v>11</v>
      </c>
      <c r="G99">
        <v>9</v>
      </c>
      <c r="H99">
        <v>9</v>
      </c>
      <c r="I99">
        <v>10</v>
      </c>
      <c r="J99">
        <v>10</v>
      </c>
      <c r="K99">
        <f t="shared" si="6"/>
        <v>57</v>
      </c>
    </row>
    <row r="100" spans="1:11" x14ac:dyDescent="0.35">
      <c r="A100" t="s">
        <v>77</v>
      </c>
      <c r="B100" t="s">
        <v>213</v>
      </c>
      <c r="C100" t="s">
        <v>299</v>
      </c>
      <c r="D100">
        <v>2</v>
      </c>
      <c r="E100">
        <v>8</v>
      </c>
      <c r="F100">
        <v>10</v>
      </c>
      <c r="G100">
        <v>8</v>
      </c>
      <c r="H100">
        <v>8</v>
      </c>
      <c r="I100">
        <v>9</v>
      </c>
      <c r="J100">
        <v>10</v>
      </c>
      <c r="K100">
        <f t="shared" si="6"/>
        <v>53</v>
      </c>
    </row>
    <row r="101" spans="1:11" x14ac:dyDescent="0.35">
      <c r="A101" t="s">
        <v>50</v>
      </c>
      <c r="B101" t="s">
        <v>51</v>
      </c>
      <c r="C101" t="s">
        <v>299</v>
      </c>
      <c r="D101">
        <v>2</v>
      </c>
      <c r="E101">
        <v>6</v>
      </c>
      <c r="F101">
        <v>8</v>
      </c>
      <c r="G101">
        <v>6</v>
      </c>
      <c r="H101">
        <v>6</v>
      </c>
      <c r="I101">
        <v>8</v>
      </c>
      <c r="J101">
        <v>8</v>
      </c>
      <c r="K101">
        <f t="shared" si="6"/>
        <v>42</v>
      </c>
    </row>
    <row r="102" spans="1:11" x14ac:dyDescent="0.35">
      <c r="A102" t="s">
        <v>123</v>
      </c>
      <c r="B102" t="s">
        <v>124</v>
      </c>
      <c r="C102" t="s">
        <v>297</v>
      </c>
      <c r="D102">
        <v>0</v>
      </c>
      <c r="E102">
        <v>0</v>
      </c>
      <c r="F102">
        <v>7</v>
      </c>
      <c r="G102">
        <v>8</v>
      </c>
      <c r="H102">
        <v>0</v>
      </c>
      <c r="I102">
        <v>0</v>
      </c>
      <c r="J102">
        <v>7</v>
      </c>
      <c r="K102">
        <f t="shared" si="6"/>
        <v>22</v>
      </c>
    </row>
    <row r="103" spans="1:11" x14ac:dyDescent="0.35">
      <c r="A103" t="s">
        <v>62</v>
      </c>
      <c r="B103" t="s">
        <v>63</v>
      </c>
      <c r="C103" t="s">
        <v>299</v>
      </c>
      <c r="D103">
        <v>0</v>
      </c>
      <c r="E103">
        <v>0</v>
      </c>
      <c r="F103">
        <v>10</v>
      </c>
      <c r="G103">
        <v>0</v>
      </c>
      <c r="H103">
        <v>8</v>
      </c>
      <c r="I103">
        <v>0</v>
      </c>
      <c r="J103">
        <v>0</v>
      </c>
      <c r="K103">
        <f t="shared" si="6"/>
        <v>18</v>
      </c>
    </row>
    <row r="104" spans="1:11" x14ac:dyDescent="0.35">
      <c r="A104" t="s">
        <v>135</v>
      </c>
      <c r="B104" t="s">
        <v>5</v>
      </c>
      <c r="C104" t="s">
        <v>299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11</v>
      </c>
      <c r="K104">
        <f t="shared" si="6"/>
        <v>11</v>
      </c>
    </row>
    <row r="105" spans="1:11" x14ac:dyDescent="0.35">
      <c r="A105" t="s">
        <v>133</v>
      </c>
      <c r="B105" t="s">
        <v>134</v>
      </c>
      <c r="C105" t="s">
        <v>299</v>
      </c>
      <c r="D105">
        <v>0</v>
      </c>
      <c r="E105">
        <v>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6"/>
        <v>9</v>
      </c>
    </row>
    <row r="106" spans="1:11" x14ac:dyDescent="0.35">
      <c r="A106" t="s">
        <v>48</v>
      </c>
      <c r="B106" t="s">
        <v>94</v>
      </c>
      <c r="C106" t="s">
        <v>297</v>
      </c>
      <c r="D106">
        <v>0</v>
      </c>
      <c r="E106">
        <v>0</v>
      </c>
      <c r="F106">
        <v>6</v>
      </c>
      <c r="G106">
        <v>0</v>
      </c>
      <c r="H106">
        <v>0</v>
      </c>
      <c r="I106">
        <v>0</v>
      </c>
      <c r="J106">
        <v>0</v>
      </c>
      <c r="K106">
        <f t="shared" si="6"/>
        <v>6</v>
      </c>
    </row>
    <row r="107" spans="1:11" x14ac:dyDescent="0.35">
      <c r="A107" t="s">
        <v>230</v>
      </c>
      <c r="B107" t="s">
        <v>385</v>
      </c>
      <c r="C107" t="s">
        <v>299</v>
      </c>
      <c r="D107">
        <v>0</v>
      </c>
      <c r="E107">
        <v>0</v>
      </c>
      <c r="F107">
        <v>5</v>
      </c>
      <c r="G107">
        <v>0</v>
      </c>
      <c r="H107">
        <v>0</v>
      </c>
      <c r="I107">
        <v>0</v>
      </c>
      <c r="J107">
        <v>0</v>
      </c>
      <c r="K107">
        <f t="shared" si="6"/>
        <v>5</v>
      </c>
    </row>
    <row r="108" spans="1:11" x14ac:dyDescent="0.35">
      <c r="A108" t="s">
        <v>71</v>
      </c>
      <c r="B108" t="s">
        <v>72</v>
      </c>
      <c r="C108" t="s">
        <v>300</v>
      </c>
      <c r="D108">
        <v>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6"/>
        <v>2</v>
      </c>
    </row>
    <row r="165" spans="1:11" x14ac:dyDescent="0.35">
      <c r="A165" s="14" t="s">
        <v>447</v>
      </c>
    </row>
    <row r="166" spans="1:11" x14ac:dyDescent="0.35">
      <c r="A166" s="14" t="s">
        <v>416</v>
      </c>
      <c r="B166" s="14" t="s">
        <v>417</v>
      </c>
      <c r="C166" s="14" t="s">
        <v>37</v>
      </c>
      <c r="D166" s="15" t="s">
        <v>383</v>
      </c>
      <c r="E166" s="15">
        <v>42799</v>
      </c>
      <c r="F166" s="15">
        <v>42883</v>
      </c>
      <c r="G166" s="15">
        <v>42932</v>
      </c>
      <c r="H166" s="15">
        <v>42967</v>
      </c>
      <c r="I166" s="15">
        <v>42995</v>
      </c>
      <c r="J166" s="15">
        <v>43051</v>
      </c>
      <c r="K166" s="16" t="s">
        <v>415</v>
      </c>
    </row>
    <row r="167" spans="1:11" x14ac:dyDescent="0.35">
      <c r="A167" t="s">
        <v>100</v>
      </c>
      <c r="B167" t="s">
        <v>101</v>
      </c>
      <c r="C167" t="s">
        <v>300</v>
      </c>
      <c r="D167">
        <v>11</v>
      </c>
      <c r="E167">
        <v>8</v>
      </c>
      <c r="F167">
        <v>12</v>
      </c>
      <c r="G167">
        <v>10</v>
      </c>
      <c r="H167">
        <v>10</v>
      </c>
      <c r="I167">
        <v>10</v>
      </c>
      <c r="J167">
        <v>12</v>
      </c>
      <c r="K167">
        <f t="shared" ref="K167:K178" si="7">SUM(D167:J167)-MIN(D167:J167)</f>
        <v>65</v>
      </c>
    </row>
    <row r="168" spans="1:11" x14ac:dyDescent="0.35">
      <c r="A168" t="s">
        <v>107</v>
      </c>
      <c r="B168" t="s">
        <v>108</v>
      </c>
      <c r="C168" t="s">
        <v>297</v>
      </c>
      <c r="D168">
        <v>4</v>
      </c>
      <c r="E168">
        <v>10</v>
      </c>
      <c r="F168">
        <v>11</v>
      </c>
      <c r="G168">
        <v>9</v>
      </c>
      <c r="H168">
        <v>8</v>
      </c>
      <c r="I168">
        <v>9</v>
      </c>
      <c r="J168">
        <v>10</v>
      </c>
      <c r="K168">
        <f t="shared" si="7"/>
        <v>57</v>
      </c>
    </row>
    <row r="169" spans="1:11" x14ac:dyDescent="0.35">
      <c r="A169" t="s">
        <v>48</v>
      </c>
      <c r="B169" t="s">
        <v>49</v>
      </c>
      <c r="C169" t="s">
        <v>299</v>
      </c>
      <c r="D169">
        <v>2</v>
      </c>
      <c r="E169">
        <v>9</v>
      </c>
      <c r="F169">
        <v>10</v>
      </c>
      <c r="G169">
        <v>8</v>
      </c>
      <c r="H169">
        <v>9</v>
      </c>
      <c r="I169">
        <v>5</v>
      </c>
      <c r="J169">
        <v>0</v>
      </c>
      <c r="K169">
        <f t="shared" si="7"/>
        <v>43</v>
      </c>
    </row>
    <row r="170" spans="1:11" x14ac:dyDescent="0.35">
      <c r="A170" t="s">
        <v>77</v>
      </c>
      <c r="B170" t="s">
        <v>78</v>
      </c>
      <c r="C170" t="s">
        <v>299</v>
      </c>
      <c r="D170">
        <v>2</v>
      </c>
      <c r="E170">
        <v>3</v>
      </c>
      <c r="F170">
        <v>10</v>
      </c>
      <c r="G170">
        <v>6</v>
      </c>
      <c r="H170">
        <v>5</v>
      </c>
      <c r="I170">
        <v>8</v>
      </c>
      <c r="J170">
        <v>8</v>
      </c>
      <c r="K170">
        <f t="shared" si="7"/>
        <v>40</v>
      </c>
    </row>
    <row r="171" spans="1:11" x14ac:dyDescent="0.35">
      <c r="A171" t="s">
        <v>95</v>
      </c>
      <c r="B171" t="s">
        <v>96</v>
      </c>
      <c r="C171" t="s">
        <v>299</v>
      </c>
      <c r="D171">
        <v>0</v>
      </c>
      <c r="E171">
        <v>0</v>
      </c>
      <c r="F171">
        <v>6</v>
      </c>
      <c r="G171">
        <v>8</v>
      </c>
      <c r="H171">
        <v>6</v>
      </c>
      <c r="I171">
        <v>8</v>
      </c>
      <c r="J171">
        <v>7</v>
      </c>
      <c r="K171">
        <f t="shared" si="7"/>
        <v>35</v>
      </c>
    </row>
    <row r="172" spans="1:11" x14ac:dyDescent="0.35">
      <c r="A172" t="s">
        <v>48</v>
      </c>
      <c r="B172" t="s">
        <v>92</v>
      </c>
      <c r="C172" t="s">
        <v>297</v>
      </c>
      <c r="D172">
        <v>0</v>
      </c>
      <c r="E172">
        <v>0</v>
      </c>
      <c r="F172">
        <v>8</v>
      </c>
      <c r="G172">
        <v>0</v>
      </c>
      <c r="H172">
        <v>0</v>
      </c>
      <c r="I172">
        <v>6</v>
      </c>
      <c r="J172">
        <v>10</v>
      </c>
      <c r="K172">
        <f t="shared" si="7"/>
        <v>24</v>
      </c>
    </row>
    <row r="173" spans="1:11" x14ac:dyDescent="0.35">
      <c r="A173" t="s">
        <v>80</v>
      </c>
      <c r="B173" t="s">
        <v>81</v>
      </c>
      <c r="C173" t="s">
        <v>299</v>
      </c>
      <c r="D173">
        <v>2</v>
      </c>
      <c r="E173">
        <v>6</v>
      </c>
      <c r="F173">
        <v>0</v>
      </c>
      <c r="G173">
        <v>0</v>
      </c>
      <c r="H173">
        <v>0</v>
      </c>
      <c r="I173">
        <v>0</v>
      </c>
      <c r="J173">
        <v>11</v>
      </c>
      <c r="K173">
        <f t="shared" si="7"/>
        <v>19</v>
      </c>
    </row>
    <row r="174" spans="1:11" x14ac:dyDescent="0.35">
      <c r="A174" t="s">
        <v>84</v>
      </c>
      <c r="B174" t="s">
        <v>85</v>
      </c>
      <c r="C174" t="s">
        <v>297</v>
      </c>
      <c r="D174">
        <v>0</v>
      </c>
      <c r="E174">
        <v>0</v>
      </c>
      <c r="F174">
        <v>7</v>
      </c>
      <c r="G174">
        <v>0</v>
      </c>
      <c r="H174">
        <v>8</v>
      </c>
      <c r="I174">
        <v>0</v>
      </c>
      <c r="J174">
        <v>0</v>
      </c>
      <c r="K174">
        <f t="shared" si="7"/>
        <v>15</v>
      </c>
    </row>
    <row r="175" spans="1:11" x14ac:dyDescent="0.35">
      <c r="A175" t="s">
        <v>69</v>
      </c>
      <c r="B175" t="s">
        <v>70</v>
      </c>
      <c r="C175" t="s">
        <v>299</v>
      </c>
      <c r="D175">
        <v>0</v>
      </c>
      <c r="E175">
        <v>8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7"/>
        <v>8</v>
      </c>
    </row>
    <row r="176" spans="1:11" x14ac:dyDescent="0.35">
      <c r="A176" t="s">
        <v>25</v>
      </c>
      <c r="B176" t="s">
        <v>26</v>
      </c>
      <c r="C176" t="s">
        <v>300</v>
      </c>
      <c r="D176">
        <v>0</v>
      </c>
      <c r="E176">
        <v>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7"/>
        <v>5</v>
      </c>
    </row>
    <row r="177" spans="1:11" x14ac:dyDescent="0.35">
      <c r="A177" t="s">
        <v>64</v>
      </c>
      <c r="B177" t="s">
        <v>65</v>
      </c>
      <c r="C177" t="s">
        <v>299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4</v>
      </c>
      <c r="J177">
        <v>0</v>
      </c>
      <c r="K177">
        <f t="shared" si="7"/>
        <v>4</v>
      </c>
    </row>
    <row r="178" spans="1:11" x14ac:dyDescent="0.35">
      <c r="A178" t="s">
        <v>99</v>
      </c>
      <c r="B178" t="s">
        <v>61</v>
      </c>
      <c r="C178" t="s">
        <v>299</v>
      </c>
      <c r="D178">
        <v>0</v>
      </c>
      <c r="E178">
        <v>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7"/>
        <v>4</v>
      </c>
    </row>
    <row r="180" spans="1:11" x14ac:dyDescent="0.35">
      <c r="A180" s="14" t="s">
        <v>448</v>
      </c>
    </row>
    <row r="181" spans="1:11" x14ac:dyDescent="0.35">
      <c r="A181" s="14" t="s">
        <v>416</v>
      </c>
      <c r="B181" s="14" t="s">
        <v>417</v>
      </c>
      <c r="C181" s="14" t="s">
        <v>37</v>
      </c>
      <c r="D181" s="15" t="s">
        <v>383</v>
      </c>
      <c r="E181" s="15">
        <v>42799</v>
      </c>
      <c r="F181" s="15">
        <v>42883</v>
      </c>
      <c r="G181" s="15">
        <v>42932</v>
      </c>
      <c r="H181" s="15">
        <v>42967</v>
      </c>
      <c r="I181" s="15">
        <v>42995</v>
      </c>
      <c r="J181" s="15">
        <v>43051</v>
      </c>
      <c r="K181" s="16" t="s">
        <v>415</v>
      </c>
    </row>
    <row r="182" spans="1:11" x14ac:dyDescent="0.35">
      <c r="A182" t="s">
        <v>100</v>
      </c>
      <c r="B182" t="s">
        <v>102</v>
      </c>
      <c r="C182" t="s">
        <v>300</v>
      </c>
      <c r="D182">
        <v>11</v>
      </c>
      <c r="E182">
        <v>10</v>
      </c>
      <c r="F182">
        <v>12</v>
      </c>
      <c r="G182">
        <v>10</v>
      </c>
      <c r="H182">
        <v>10</v>
      </c>
      <c r="I182">
        <v>10</v>
      </c>
      <c r="J182">
        <v>12</v>
      </c>
      <c r="K182">
        <f t="shared" ref="K182:K187" si="8">SUM(D182:J182)-MIN(D182:J182)</f>
        <v>65</v>
      </c>
    </row>
    <row r="183" spans="1:11" x14ac:dyDescent="0.35">
      <c r="A183" t="s">
        <v>50</v>
      </c>
      <c r="B183" t="s">
        <v>51</v>
      </c>
      <c r="C183" t="s">
        <v>299</v>
      </c>
      <c r="D183">
        <v>4</v>
      </c>
      <c r="E183">
        <v>9</v>
      </c>
      <c r="F183">
        <v>10</v>
      </c>
      <c r="G183">
        <v>9</v>
      </c>
      <c r="H183">
        <v>9</v>
      </c>
      <c r="I183">
        <v>8</v>
      </c>
      <c r="J183">
        <v>10</v>
      </c>
      <c r="K183">
        <f t="shared" si="8"/>
        <v>55</v>
      </c>
    </row>
    <row r="184" spans="1:11" x14ac:dyDescent="0.35">
      <c r="A184" t="s">
        <v>48</v>
      </c>
      <c r="B184" t="s">
        <v>94</v>
      </c>
      <c r="C184" t="s">
        <v>297</v>
      </c>
      <c r="D184">
        <v>0</v>
      </c>
      <c r="E184">
        <v>0</v>
      </c>
      <c r="F184">
        <v>10</v>
      </c>
      <c r="G184">
        <v>0</v>
      </c>
      <c r="H184">
        <v>0</v>
      </c>
      <c r="I184">
        <v>9</v>
      </c>
      <c r="J184">
        <v>11</v>
      </c>
      <c r="K184">
        <f t="shared" si="8"/>
        <v>30</v>
      </c>
    </row>
    <row r="185" spans="1:11" x14ac:dyDescent="0.35">
      <c r="A185" t="s">
        <v>62</v>
      </c>
      <c r="B185" t="s">
        <v>63</v>
      </c>
      <c r="C185" t="s">
        <v>299</v>
      </c>
      <c r="D185">
        <v>4</v>
      </c>
      <c r="E185">
        <v>0</v>
      </c>
      <c r="F185">
        <v>11</v>
      </c>
      <c r="G185">
        <v>0</v>
      </c>
      <c r="H185">
        <v>0</v>
      </c>
      <c r="I185">
        <v>0</v>
      </c>
      <c r="J185">
        <v>0</v>
      </c>
      <c r="K185">
        <f t="shared" si="8"/>
        <v>15</v>
      </c>
    </row>
    <row r="186" spans="1:11" x14ac:dyDescent="0.35">
      <c r="A186" t="s">
        <v>44</v>
      </c>
      <c r="B186" t="s">
        <v>45</v>
      </c>
      <c r="C186" t="s">
        <v>299</v>
      </c>
      <c r="D186">
        <v>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8"/>
        <v>8</v>
      </c>
    </row>
    <row r="187" spans="1:11" x14ac:dyDescent="0.35">
      <c r="A187" t="s">
        <v>71</v>
      </c>
      <c r="B187" t="s">
        <v>72</v>
      </c>
      <c r="C187" t="s">
        <v>300</v>
      </c>
      <c r="D187">
        <v>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8"/>
        <v>2</v>
      </c>
    </row>
  </sheetData>
  <sortState ref="A167:K178">
    <sortCondition descending="1" ref="K16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A3E2-B1B8-4397-AB18-B223637E46FB}">
  <dimension ref="A1:K55"/>
  <sheetViews>
    <sheetView workbookViewId="0"/>
  </sheetViews>
  <sheetFormatPr defaultRowHeight="14.5" x14ac:dyDescent="0.35"/>
  <cols>
    <col min="1" max="1" width="23.1796875" bestFit="1" customWidth="1"/>
    <col min="2" max="2" width="9.81640625" bestFit="1" customWidth="1"/>
    <col min="3" max="3" width="5.26953125" bestFit="1" customWidth="1"/>
    <col min="4" max="4" width="10.453125" bestFit="1" customWidth="1"/>
    <col min="5" max="5" width="9.453125" bestFit="1" customWidth="1"/>
    <col min="6" max="10" width="10.453125" bestFit="1" customWidth="1"/>
  </cols>
  <sheetData>
    <row r="1" spans="1:5" x14ac:dyDescent="0.35">
      <c r="A1" s="14" t="s">
        <v>437</v>
      </c>
    </row>
    <row r="2" spans="1:5" x14ac:dyDescent="0.35">
      <c r="A2" s="14" t="s">
        <v>416</v>
      </c>
      <c r="B2" s="14" t="s">
        <v>417</v>
      </c>
      <c r="C2" s="14" t="s">
        <v>37</v>
      </c>
      <c r="D2" s="15">
        <v>43029</v>
      </c>
      <c r="E2" s="16" t="s">
        <v>415</v>
      </c>
    </row>
    <row r="3" spans="1:5" x14ac:dyDescent="0.35">
      <c r="A3" t="s">
        <v>13</v>
      </c>
      <c r="B3" t="s">
        <v>15</v>
      </c>
      <c r="C3" t="s">
        <v>299</v>
      </c>
      <c r="D3">
        <v>12</v>
      </c>
      <c r="E3">
        <v>12</v>
      </c>
    </row>
    <row r="4" spans="1:5" x14ac:dyDescent="0.35">
      <c r="A4" t="s">
        <v>237</v>
      </c>
      <c r="B4" t="s">
        <v>238</v>
      </c>
      <c r="C4" t="s">
        <v>299</v>
      </c>
      <c r="D4">
        <v>11</v>
      </c>
      <c r="E4">
        <v>11</v>
      </c>
    </row>
    <row r="5" spans="1:5" x14ac:dyDescent="0.35">
      <c r="A5" t="s">
        <v>226</v>
      </c>
      <c r="B5" t="s">
        <v>227</v>
      </c>
      <c r="C5" t="s">
        <v>299</v>
      </c>
      <c r="D5">
        <v>10</v>
      </c>
      <c r="E5">
        <v>10</v>
      </c>
    </row>
    <row r="6" spans="1:5" x14ac:dyDescent="0.35">
      <c r="A6" t="s">
        <v>31</v>
      </c>
      <c r="B6" t="s">
        <v>32</v>
      </c>
      <c r="C6" t="s">
        <v>299</v>
      </c>
      <c r="D6">
        <v>10</v>
      </c>
      <c r="E6">
        <v>10</v>
      </c>
    </row>
    <row r="7" spans="1:5" x14ac:dyDescent="0.35">
      <c r="A7" t="s">
        <v>29</v>
      </c>
      <c r="B7" t="s">
        <v>144</v>
      </c>
      <c r="C7" t="s">
        <v>299</v>
      </c>
      <c r="D7">
        <v>8</v>
      </c>
      <c r="E7">
        <v>8</v>
      </c>
    </row>
    <row r="8" spans="1:5" x14ac:dyDescent="0.35">
      <c r="A8" t="s">
        <v>215</v>
      </c>
      <c r="B8" t="s">
        <v>236</v>
      </c>
      <c r="C8" t="s">
        <v>299</v>
      </c>
      <c r="D8">
        <v>7</v>
      </c>
      <c r="E8">
        <v>7</v>
      </c>
    </row>
    <row r="9" spans="1:5" x14ac:dyDescent="0.35">
      <c r="A9" t="s">
        <v>224</v>
      </c>
      <c r="B9" t="s">
        <v>225</v>
      </c>
      <c r="C9" t="s">
        <v>299</v>
      </c>
      <c r="D9">
        <v>6</v>
      </c>
      <c r="E9">
        <v>6</v>
      </c>
    </row>
    <row r="11" spans="1:5" x14ac:dyDescent="0.35">
      <c r="A11" s="14" t="s">
        <v>438</v>
      </c>
    </row>
    <row r="12" spans="1:5" x14ac:dyDescent="0.35">
      <c r="A12" s="14" t="s">
        <v>416</v>
      </c>
      <c r="B12" s="14" t="s">
        <v>417</v>
      </c>
      <c r="C12" s="14" t="s">
        <v>37</v>
      </c>
      <c r="D12" s="15">
        <v>43029</v>
      </c>
      <c r="E12" s="16" t="s">
        <v>415</v>
      </c>
    </row>
    <row r="13" spans="1:5" x14ac:dyDescent="0.35">
      <c r="A13" t="s">
        <v>13</v>
      </c>
      <c r="B13" t="s">
        <v>15</v>
      </c>
      <c r="C13" t="s">
        <v>299</v>
      </c>
      <c r="D13">
        <v>12</v>
      </c>
      <c r="E13">
        <v>12</v>
      </c>
    </row>
    <row r="14" spans="1:5" x14ac:dyDescent="0.35">
      <c r="A14" t="s">
        <v>237</v>
      </c>
      <c r="B14" t="s">
        <v>238</v>
      </c>
      <c r="C14" t="s">
        <v>299</v>
      </c>
      <c r="D14">
        <v>11</v>
      </c>
      <c r="E14">
        <v>11</v>
      </c>
    </row>
    <row r="15" spans="1:5" x14ac:dyDescent="0.35">
      <c r="A15" t="s">
        <v>226</v>
      </c>
      <c r="B15" t="s">
        <v>227</v>
      </c>
      <c r="C15" t="s">
        <v>299</v>
      </c>
      <c r="D15">
        <v>10</v>
      </c>
      <c r="E15">
        <v>10</v>
      </c>
    </row>
    <row r="16" spans="1:5" x14ac:dyDescent="0.35">
      <c r="A16" t="s">
        <v>31</v>
      </c>
      <c r="B16" t="s">
        <v>32</v>
      </c>
      <c r="C16" t="s">
        <v>299</v>
      </c>
      <c r="D16">
        <v>10</v>
      </c>
      <c r="E16">
        <v>10</v>
      </c>
    </row>
    <row r="17" spans="1:11" x14ac:dyDescent="0.35">
      <c r="A17" t="s">
        <v>29</v>
      </c>
      <c r="B17" t="s">
        <v>144</v>
      </c>
      <c r="C17" t="s">
        <v>299</v>
      </c>
      <c r="D17">
        <v>8</v>
      </c>
      <c r="E17">
        <v>8</v>
      </c>
    </row>
    <row r="18" spans="1:11" x14ac:dyDescent="0.35">
      <c r="A18" t="s">
        <v>215</v>
      </c>
      <c r="B18" t="s">
        <v>236</v>
      </c>
      <c r="C18" t="s">
        <v>299</v>
      </c>
      <c r="D18">
        <v>7</v>
      </c>
      <c r="E18">
        <v>7</v>
      </c>
    </row>
    <row r="19" spans="1:11" x14ac:dyDescent="0.35">
      <c r="A19" t="s">
        <v>224</v>
      </c>
      <c r="B19" t="s">
        <v>225</v>
      </c>
      <c r="C19" t="s">
        <v>299</v>
      </c>
      <c r="D19">
        <v>6</v>
      </c>
      <c r="E19">
        <v>6</v>
      </c>
    </row>
    <row r="21" spans="1:11" x14ac:dyDescent="0.35">
      <c r="A21" s="14" t="s">
        <v>439</v>
      </c>
    </row>
    <row r="22" spans="1:11" x14ac:dyDescent="0.35">
      <c r="A22" s="14" t="s">
        <v>416</v>
      </c>
      <c r="B22" s="14" t="s">
        <v>417</v>
      </c>
      <c r="C22" s="14" t="s">
        <v>37</v>
      </c>
      <c r="D22" s="15">
        <v>43029</v>
      </c>
      <c r="E22" s="16" t="s">
        <v>415</v>
      </c>
    </row>
    <row r="23" spans="1:11" x14ac:dyDescent="0.35">
      <c r="A23" t="s">
        <v>398</v>
      </c>
      <c r="B23" t="s">
        <v>399</v>
      </c>
      <c r="C23" t="s">
        <v>300</v>
      </c>
      <c r="D23">
        <v>12</v>
      </c>
      <c r="E23">
        <v>12</v>
      </c>
    </row>
    <row r="25" spans="1:11" x14ac:dyDescent="0.35">
      <c r="A25" s="14" t="s">
        <v>440</v>
      </c>
    </row>
    <row r="26" spans="1:11" x14ac:dyDescent="0.35">
      <c r="A26" s="14" t="s">
        <v>416</v>
      </c>
      <c r="B26" s="14" t="s">
        <v>417</v>
      </c>
      <c r="C26" s="14" t="s">
        <v>37</v>
      </c>
      <c r="D26" s="16" t="s">
        <v>383</v>
      </c>
      <c r="E26" s="15">
        <v>42799</v>
      </c>
      <c r="F26" s="15">
        <v>42883</v>
      </c>
      <c r="G26" s="15">
        <v>42932</v>
      </c>
      <c r="H26" s="15">
        <v>42967</v>
      </c>
      <c r="I26" s="15">
        <v>42995</v>
      </c>
      <c r="J26" s="15">
        <v>43051</v>
      </c>
      <c r="K26" s="16" t="s">
        <v>415</v>
      </c>
    </row>
    <row r="27" spans="1:11" x14ac:dyDescent="0.35">
      <c r="A27" t="s">
        <v>13</v>
      </c>
      <c r="B27" t="s">
        <v>15</v>
      </c>
      <c r="C27" t="s">
        <v>299</v>
      </c>
      <c r="D27" s="2">
        <v>2</v>
      </c>
      <c r="E27" s="2">
        <v>9</v>
      </c>
      <c r="F27" s="2">
        <v>11</v>
      </c>
      <c r="G27" s="2">
        <v>10</v>
      </c>
      <c r="H27" s="2">
        <v>8</v>
      </c>
      <c r="I27" s="2">
        <v>10</v>
      </c>
      <c r="J27" s="2">
        <v>11</v>
      </c>
      <c r="K27">
        <f t="shared" ref="K27:K39" si="0">SUM(D27:J27)-MIN(D27:J27)</f>
        <v>59</v>
      </c>
    </row>
    <row r="28" spans="1:11" x14ac:dyDescent="0.35">
      <c r="A28" t="s">
        <v>35</v>
      </c>
      <c r="B28" t="s">
        <v>120</v>
      </c>
      <c r="C28" t="s">
        <v>300</v>
      </c>
      <c r="D28" s="2">
        <v>2</v>
      </c>
      <c r="E28" s="2">
        <v>8</v>
      </c>
      <c r="F28" s="2">
        <v>10</v>
      </c>
      <c r="G28" s="2">
        <v>8</v>
      </c>
      <c r="H28" s="2">
        <v>9</v>
      </c>
      <c r="I28" s="2">
        <v>8</v>
      </c>
      <c r="J28" s="2">
        <v>6</v>
      </c>
      <c r="K28">
        <f t="shared" si="0"/>
        <v>49</v>
      </c>
    </row>
    <row r="29" spans="1:11" x14ac:dyDescent="0.35">
      <c r="A29" t="s">
        <v>21</v>
      </c>
      <c r="B29" t="s">
        <v>22</v>
      </c>
      <c r="C29" t="s">
        <v>301</v>
      </c>
      <c r="D29" s="2">
        <v>2</v>
      </c>
      <c r="E29" s="2">
        <v>6</v>
      </c>
      <c r="F29" s="2">
        <v>0</v>
      </c>
      <c r="G29" s="2">
        <v>8</v>
      </c>
      <c r="H29" s="2">
        <v>10</v>
      </c>
      <c r="I29" s="2">
        <v>0</v>
      </c>
      <c r="J29" s="2">
        <v>10</v>
      </c>
      <c r="K29">
        <f t="shared" si="0"/>
        <v>36</v>
      </c>
    </row>
    <row r="30" spans="1:11" x14ac:dyDescent="0.35">
      <c r="A30" t="s">
        <v>24</v>
      </c>
      <c r="B30" t="s">
        <v>161</v>
      </c>
      <c r="C30" t="s">
        <v>300</v>
      </c>
      <c r="D30" s="2">
        <v>10</v>
      </c>
      <c r="E30" s="2">
        <v>10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>
        <f t="shared" si="0"/>
        <v>20</v>
      </c>
    </row>
    <row r="31" spans="1:11" x14ac:dyDescent="0.35">
      <c r="A31" t="s">
        <v>224</v>
      </c>
      <c r="B31" t="s">
        <v>225</v>
      </c>
      <c r="C31" t="s">
        <v>299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8</v>
      </c>
      <c r="J31" s="2">
        <v>8</v>
      </c>
      <c r="K31">
        <f t="shared" si="0"/>
        <v>16</v>
      </c>
    </row>
    <row r="32" spans="1:11" x14ac:dyDescent="0.35">
      <c r="A32" t="s">
        <v>31</v>
      </c>
      <c r="B32" t="s">
        <v>32</v>
      </c>
      <c r="C32" t="s">
        <v>299</v>
      </c>
      <c r="D32" s="2">
        <v>0</v>
      </c>
      <c r="E32" s="2">
        <v>3</v>
      </c>
      <c r="F32" s="2">
        <v>0</v>
      </c>
      <c r="G32" s="2">
        <v>5</v>
      </c>
      <c r="H32" s="2">
        <v>0</v>
      </c>
      <c r="I32" s="2">
        <v>0</v>
      </c>
      <c r="J32" s="2">
        <v>7</v>
      </c>
      <c r="K32">
        <f t="shared" si="0"/>
        <v>15</v>
      </c>
    </row>
    <row r="33" spans="1:11" x14ac:dyDescent="0.35">
      <c r="A33" t="s">
        <v>36</v>
      </c>
      <c r="B33" t="s">
        <v>144</v>
      </c>
      <c r="C33" t="s">
        <v>301</v>
      </c>
      <c r="D33" s="2">
        <v>0</v>
      </c>
      <c r="E33" s="2">
        <v>0</v>
      </c>
      <c r="F33" s="2">
        <v>0</v>
      </c>
      <c r="G33" s="2">
        <v>9</v>
      </c>
      <c r="H33" s="2">
        <v>0</v>
      </c>
      <c r="I33" s="2">
        <v>0</v>
      </c>
      <c r="J33" s="2">
        <v>5</v>
      </c>
      <c r="K33">
        <f t="shared" si="0"/>
        <v>14</v>
      </c>
    </row>
    <row r="34" spans="1:11" x14ac:dyDescent="0.35">
      <c r="A34" t="s">
        <v>33</v>
      </c>
      <c r="B34" t="s">
        <v>34</v>
      </c>
      <c r="C34" t="s">
        <v>299</v>
      </c>
      <c r="D34" s="2">
        <v>2</v>
      </c>
      <c r="E34" s="2">
        <v>0</v>
      </c>
      <c r="F34" s="2">
        <v>12</v>
      </c>
      <c r="G34" s="2">
        <v>0</v>
      </c>
      <c r="H34" s="2">
        <v>0</v>
      </c>
      <c r="I34" s="2">
        <v>0</v>
      </c>
      <c r="J34" s="2">
        <v>0</v>
      </c>
      <c r="K34">
        <f t="shared" si="0"/>
        <v>14</v>
      </c>
    </row>
    <row r="35" spans="1:11" x14ac:dyDescent="0.35">
      <c r="A35" t="s">
        <v>215</v>
      </c>
      <c r="B35" t="s">
        <v>236</v>
      </c>
      <c r="C35" t="s">
        <v>299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6</v>
      </c>
      <c r="J35" s="2">
        <v>4</v>
      </c>
      <c r="K35">
        <f t="shared" si="0"/>
        <v>10</v>
      </c>
    </row>
    <row r="36" spans="1:11" x14ac:dyDescent="0.35">
      <c r="A36" t="s">
        <v>237</v>
      </c>
      <c r="B36" t="s">
        <v>238</v>
      </c>
      <c r="C36" t="s">
        <v>299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10</v>
      </c>
      <c r="K36">
        <f t="shared" si="0"/>
        <v>10</v>
      </c>
    </row>
    <row r="37" spans="1:11" x14ac:dyDescent="0.35">
      <c r="A37" t="s">
        <v>36</v>
      </c>
      <c r="B37" t="s">
        <v>313</v>
      </c>
      <c r="C37" t="s">
        <v>303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9</v>
      </c>
      <c r="J37" s="2">
        <v>0</v>
      </c>
      <c r="K37">
        <f t="shared" si="0"/>
        <v>9</v>
      </c>
    </row>
    <row r="38" spans="1:11" x14ac:dyDescent="0.35">
      <c r="A38" t="s">
        <v>29</v>
      </c>
      <c r="B38" t="s">
        <v>144</v>
      </c>
      <c r="C38" t="s">
        <v>299</v>
      </c>
      <c r="D38" s="2">
        <v>0</v>
      </c>
      <c r="E38" s="2">
        <v>4</v>
      </c>
      <c r="F38" s="2">
        <v>0</v>
      </c>
      <c r="G38" s="2">
        <v>4</v>
      </c>
      <c r="H38" s="2">
        <v>0</v>
      </c>
      <c r="I38" s="2">
        <v>0</v>
      </c>
      <c r="J38" s="2">
        <v>0</v>
      </c>
      <c r="K38">
        <f t="shared" si="0"/>
        <v>8</v>
      </c>
    </row>
    <row r="39" spans="1:11" x14ac:dyDescent="0.35">
      <c r="A39" t="s">
        <v>25</v>
      </c>
      <c r="B39" t="s">
        <v>26</v>
      </c>
      <c r="C39" t="s">
        <v>300</v>
      </c>
      <c r="D39" s="2">
        <v>0</v>
      </c>
      <c r="E39" s="2">
        <v>8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>
        <f t="shared" si="0"/>
        <v>8</v>
      </c>
    </row>
    <row r="41" spans="1:11" x14ac:dyDescent="0.35">
      <c r="A41" s="14" t="s">
        <v>441</v>
      </c>
    </row>
    <row r="42" spans="1:11" x14ac:dyDescent="0.35">
      <c r="A42" s="14" t="s">
        <v>416</v>
      </c>
      <c r="B42" s="14" t="s">
        <v>417</v>
      </c>
      <c r="C42" s="14" t="s">
        <v>37</v>
      </c>
      <c r="D42" s="16" t="s">
        <v>383</v>
      </c>
      <c r="E42" s="15">
        <v>42799</v>
      </c>
      <c r="F42" s="15">
        <v>42883</v>
      </c>
      <c r="G42" s="15">
        <v>42932</v>
      </c>
      <c r="H42" s="15">
        <v>42967</v>
      </c>
      <c r="I42" s="15">
        <v>42995</v>
      </c>
      <c r="J42" s="15">
        <v>43051</v>
      </c>
      <c r="K42" s="16" t="s">
        <v>415</v>
      </c>
    </row>
    <row r="43" spans="1:11" x14ac:dyDescent="0.35">
      <c r="A43" t="s">
        <v>27</v>
      </c>
      <c r="B43" t="s">
        <v>28</v>
      </c>
      <c r="C43" t="s">
        <v>300</v>
      </c>
      <c r="D43">
        <v>2</v>
      </c>
      <c r="E43">
        <v>5</v>
      </c>
      <c r="F43">
        <v>10</v>
      </c>
      <c r="G43">
        <v>10</v>
      </c>
      <c r="H43">
        <v>10</v>
      </c>
      <c r="I43">
        <v>10</v>
      </c>
      <c r="J43">
        <v>11</v>
      </c>
      <c r="K43">
        <f>SUM(D43:J43)-MIN(D43:J43)</f>
        <v>56</v>
      </c>
    </row>
    <row r="44" spans="1:11" x14ac:dyDescent="0.35">
      <c r="A44" t="s">
        <v>50</v>
      </c>
      <c r="B44" t="s">
        <v>51</v>
      </c>
      <c r="C44" t="s">
        <v>299</v>
      </c>
      <c r="D44">
        <v>0</v>
      </c>
      <c r="E44">
        <v>0</v>
      </c>
      <c r="F44">
        <v>0</v>
      </c>
      <c r="G44">
        <v>0</v>
      </c>
      <c r="H44">
        <v>9</v>
      </c>
      <c r="I44">
        <v>9</v>
      </c>
      <c r="J44">
        <v>0</v>
      </c>
      <c r="K44">
        <f>SUM(D44:J44)-MIN(D44:J44)</f>
        <v>18</v>
      </c>
    </row>
    <row r="45" spans="1:11" x14ac:dyDescent="0.35">
      <c r="A45" t="s">
        <v>398</v>
      </c>
      <c r="B45" t="s">
        <v>399</v>
      </c>
      <c r="C45" t="s">
        <v>300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12</v>
      </c>
      <c r="K45">
        <f>SUM(D45:J45)-MIN(D45:J45)</f>
        <v>12</v>
      </c>
    </row>
    <row r="46" spans="1:11" x14ac:dyDescent="0.35">
      <c r="A46" t="s">
        <v>71</v>
      </c>
      <c r="B46" t="s">
        <v>72</v>
      </c>
      <c r="C46" t="s">
        <v>300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>SUM(D46:J46)-MIN(D46:J46)</f>
        <v>2</v>
      </c>
    </row>
    <row r="48" spans="1:11" x14ac:dyDescent="0.35">
      <c r="A48" s="14" t="s">
        <v>455</v>
      </c>
    </row>
    <row r="49" spans="1:5" x14ac:dyDescent="0.35">
      <c r="A49" s="14" t="s">
        <v>416</v>
      </c>
      <c r="B49" s="14" t="s">
        <v>417</v>
      </c>
      <c r="C49" s="14" t="s">
        <v>37</v>
      </c>
      <c r="D49" s="16" t="s">
        <v>383</v>
      </c>
      <c r="E49" s="16" t="s">
        <v>415</v>
      </c>
    </row>
    <row r="50" spans="1:5" x14ac:dyDescent="0.35">
      <c r="A50" t="s">
        <v>21</v>
      </c>
      <c r="B50" t="s">
        <v>22</v>
      </c>
      <c r="C50" t="s">
        <v>301</v>
      </c>
      <c r="D50">
        <v>4</v>
      </c>
      <c r="E50">
        <v>4</v>
      </c>
    </row>
    <row r="52" spans="1:5" x14ac:dyDescent="0.35">
      <c r="A52" s="14" t="s">
        <v>456</v>
      </c>
    </row>
    <row r="53" spans="1:5" x14ac:dyDescent="0.35">
      <c r="A53" s="14" t="s">
        <v>416</v>
      </c>
      <c r="B53" s="14" t="s">
        <v>417</v>
      </c>
      <c r="C53" s="14" t="s">
        <v>37</v>
      </c>
      <c r="D53" s="16" t="s">
        <v>383</v>
      </c>
      <c r="E53" s="16" t="s">
        <v>415</v>
      </c>
    </row>
    <row r="54" spans="1:5" x14ac:dyDescent="0.35">
      <c r="A54" t="s">
        <v>44</v>
      </c>
      <c r="B54" t="s">
        <v>45</v>
      </c>
      <c r="C54" t="s">
        <v>299</v>
      </c>
      <c r="D54">
        <v>11</v>
      </c>
      <c r="E54">
        <v>11</v>
      </c>
    </row>
    <row r="55" spans="1:5" x14ac:dyDescent="0.35">
      <c r="A55" t="s">
        <v>71</v>
      </c>
      <c r="B55" t="s">
        <v>72</v>
      </c>
      <c r="C55" t="s">
        <v>300</v>
      </c>
      <c r="D55">
        <v>10</v>
      </c>
      <c r="E55">
        <v>10</v>
      </c>
    </row>
  </sheetData>
  <sortState ref="A43:K46">
    <sortCondition descending="1" ref="K4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Epee Ranking 2018</vt:lpstr>
      <vt:lpstr>Foil Ranking 2018</vt:lpstr>
      <vt:lpstr>Sabre Ranking 2018</vt:lpstr>
      <vt:lpstr>Data</vt:lpstr>
      <vt:lpstr>Fencers</vt:lpstr>
      <vt:lpstr>Ranking Values</vt:lpstr>
      <vt:lpstr>2017 Foil Ranking</vt:lpstr>
      <vt:lpstr>2017 Epee Ranking</vt:lpstr>
      <vt:lpstr>2017 Sabre Ranking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2018-06-07T11:30:44Z</dcterms:modified>
</cp:coreProperties>
</file>