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ber\Dropbox\Competitions\2020\Ranking\"/>
    </mc:Choice>
  </mc:AlternateContent>
  <xr:revisionPtr revIDLastSave="0" documentId="13_ncr:1_{993348E5-1CCF-4737-9D24-CEF57B0B16B0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Data" sheetId="17" r:id="rId1"/>
    <sheet name="2020Ranking" sheetId="20" r:id="rId2"/>
    <sheet name="Fencers" sheetId="19" r:id="rId3"/>
    <sheet name="Ranking Values" sheetId="10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9" i="17" l="1"/>
  <c r="K349" i="17"/>
  <c r="J349" i="17"/>
  <c r="I349" i="17"/>
  <c r="H349" i="17"/>
  <c r="M348" i="17"/>
  <c r="K348" i="17"/>
  <c r="J348" i="17"/>
  <c r="I348" i="17"/>
  <c r="H348" i="17"/>
  <c r="M347" i="17"/>
  <c r="K347" i="17"/>
  <c r="J347" i="17"/>
  <c r="I347" i="17"/>
  <c r="H347" i="17"/>
  <c r="M346" i="17"/>
  <c r="K346" i="17"/>
  <c r="J346" i="17"/>
  <c r="I346" i="17"/>
  <c r="H346" i="17"/>
  <c r="M345" i="17"/>
  <c r="K345" i="17"/>
  <c r="J345" i="17"/>
  <c r="I345" i="17"/>
  <c r="H345" i="17"/>
  <c r="M344" i="17"/>
  <c r="K344" i="17"/>
  <c r="J344" i="17"/>
  <c r="I344" i="17"/>
  <c r="H344" i="17"/>
  <c r="M343" i="17"/>
  <c r="K343" i="17"/>
  <c r="J343" i="17"/>
  <c r="I343" i="17"/>
  <c r="H343" i="17"/>
  <c r="M342" i="17"/>
  <c r="K342" i="17"/>
  <c r="J342" i="17"/>
  <c r="I342" i="17"/>
  <c r="H342" i="17"/>
  <c r="M341" i="17"/>
  <c r="K341" i="17"/>
  <c r="J341" i="17"/>
  <c r="I341" i="17"/>
  <c r="H341" i="17"/>
  <c r="M340" i="17"/>
  <c r="K340" i="17"/>
  <c r="J340" i="17"/>
  <c r="I340" i="17"/>
  <c r="H340" i="17"/>
  <c r="M339" i="17"/>
  <c r="K339" i="17"/>
  <c r="J339" i="17"/>
  <c r="I339" i="17"/>
  <c r="H339" i="17"/>
  <c r="M338" i="17"/>
  <c r="K338" i="17"/>
  <c r="J338" i="17"/>
  <c r="I338" i="17"/>
  <c r="H338" i="17"/>
  <c r="M337" i="17"/>
  <c r="K337" i="17"/>
  <c r="J337" i="17"/>
  <c r="I337" i="17"/>
  <c r="H337" i="17"/>
  <c r="M336" i="17"/>
  <c r="K336" i="17"/>
  <c r="J336" i="17"/>
  <c r="I336" i="17"/>
  <c r="H336" i="17"/>
  <c r="M335" i="17"/>
  <c r="K335" i="17"/>
  <c r="J335" i="17"/>
  <c r="I335" i="17"/>
  <c r="H335" i="17"/>
  <c r="M334" i="17"/>
  <c r="K334" i="17"/>
  <c r="J334" i="17"/>
  <c r="I334" i="17"/>
  <c r="H334" i="17"/>
  <c r="M333" i="17"/>
  <c r="K333" i="17"/>
  <c r="J333" i="17"/>
  <c r="I333" i="17"/>
  <c r="H333" i="17"/>
  <c r="M332" i="17"/>
  <c r="K332" i="17"/>
  <c r="J332" i="17"/>
  <c r="I332" i="17"/>
  <c r="H332" i="17"/>
  <c r="M331" i="17"/>
  <c r="K331" i="17"/>
  <c r="J331" i="17"/>
  <c r="I331" i="17"/>
  <c r="H331" i="17"/>
  <c r="M330" i="17"/>
  <c r="K330" i="17"/>
  <c r="J330" i="17"/>
  <c r="I330" i="17"/>
  <c r="H330" i="17"/>
  <c r="M329" i="17"/>
  <c r="K329" i="17"/>
  <c r="J329" i="17"/>
  <c r="I329" i="17"/>
  <c r="H329" i="17"/>
  <c r="M328" i="17"/>
  <c r="K328" i="17"/>
  <c r="J328" i="17"/>
  <c r="I328" i="17"/>
  <c r="H328" i="17"/>
  <c r="M327" i="17"/>
  <c r="K327" i="17"/>
  <c r="J327" i="17"/>
  <c r="I327" i="17"/>
  <c r="H327" i="17"/>
  <c r="M326" i="17"/>
  <c r="K326" i="17"/>
  <c r="J326" i="17"/>
  <c r="I326" i="17"/>
  <c r="H326" i="17"/>
  <c r="M325" i="17"/>
  <c r="K325" i="17"/>
  <c r="J325" i="17"/>
  <c r="I325" i="17"/>
  <c r="H325" i="17"/>
  <c r="M324" i="17"/>
  <c r="K324" i="17"/>
  <c r="J324" i="17"/>
  <c r="I324" i="17"/>
  <c r="H324" i="17"/>
  <c r="M323" i="17"/>
  <c r="K323" i="17"/>
  <c r="J323" i="17"/>
  <c r="I323" i="17"/>
  <c r="H323" i="17"/>
  <c r="M322" i="17" l="1"/>
  <c r="K322" i="17"/>
  <c r="J322" i="17"/>
  <c r="I322" i="17"/>
  <c r="H322" i="17"/>
  <c r="M321" i="17"/>
  <c r="K321" i="17"/>
  <c r="J321" i="17"/>
  <c r="I321" i="17"/>
  <c r="H321" i="17"/>
  <c r="M320" i="17"/>
  <c r="K320" i="17"/>
  <c r="J320" i="17"/>
  <c r="I320" i="17"/>
  <c r="H320" i="17"/>
  <c r="M319" i="17"/>
  <c r="K319" i="17"/>
  <c r="J319" i="17"/>
  <c r="I319" i="17"/>
  <c r="H319" i="17"/>
  <c r="M318" i="17"/>
  <c r="K318" i="17"/>
  <c r="J318" i="17"/>
  <c r="I318" i="17"/>
  <c r="H318" i="17"/>
  <c r="M317" i="17" l="1"/>
  <c r="K317" i="17"/>
  <c r="J317" i="17"/>
  <c r="I317" i="17"/>
  <c r="H317" i="17"/>
  <c r="K180" i="19" l="1"/>
  <c r="L180" i="19" s="1"/>
  <c r="C180" i="19"/>
  <c r="E180" i="19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 l="1"/>
  <c r="M293" i="17"/>
  <c r="M292" i="17"/>
  <c r="M291" i="17"/>
  <c r="M290" i="17"/>
  <c r="M287" i="17"/>
  <c r="M284" i="17"/>
  <c r="M283" i="17"/>
  <c r="M289" i="17"/>
  <c r="M286" i="17"/>
  <c r="M282" i="17"/>
  <c r="M288" i="17"/>
  <c r="M285" i="17"/>
  <c r="M281" i="17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M244" i="17"/>
  <c r="M243" i="17"/>
  <c r="M242" i="17"/>
  <c r="M241" i="17"/>
  <c r="M240" i="17"/>
  <c r="M251" i="17"/>
  <c r="M250" i="17"/>
  <c r="M249" i="17"/>
  <c r="M248" i="17"/>
  <c r="M247" i="17"/>
  <c r="M246" i="17"/>
  <c r="M245" i="17"/>
  <c r="M258" i="17"/>
  <c r="M257" i="17"/>
  <c r="M256" i="17"/>
  <c r="M255" i="17"/>
  <c r="M254" i="17"/>
  <c r="M253" i="17"/>
  <c r="M252" i="17"/>
  <c r="M266" i="17"/>
  <c r="M265" i="17"/>
  <c r="M264" i="17"/>
  <c r="M263" i="17"/>
  <c r="M262" i="17"/>
  <c r="M261" i="17"/>
  <c r="E174" i="19" l="1"/>
  <c r="L178" i="19"/>
  <c r="L175" i="19"/>
  <c r="M260" i="17"/>
  <c r="M259" i="17"/>
  <c r="M271" i="17"/>
  <c r="M270" i="17"/>
  <c r="M272" i="17"/>
  <c r="M269" i="17"/>
  <c r="M268" i="17"/>
  <c r="M267" i="17"/>
  <c r="M280" i="17"/>
  <c r="M279" i="17"/>
  <c r="M278" i="17"/>
  <c r="M277" i="17"/>
  <c r="M276" i="17"/>
  <c r="M275" i="17"/>
  <c r="M274" i="17"/>
  <c r="M273" i="17"/>
  <c r="M214" i="17" l="1"/>
  <c r="M224" i="17" l="1"/>
  <c r="M208" i="17"/>
  <c r="M235" i="17" l="1"/>
  <c r="M234" i="17"/>
  <c r="M239" i="17" l="1"/>
  <c r="M207" i="17"/>
  <c r="M226" i="17"/>
  <c r="M231" i="17"/>
  <c r="M227" i="17"/>
  <c r="M232" i="17"/>
  <c r="M229" i="17"/>
  <c r="M233" i="17"/>
  <c r="M228" i="17"/>
  <c r="M230" i="17"/>
  <c r="M238" i="17"/>
  <c r="M236" i="17"/>
  <c r="M237" i="17"/>
  <c r="M223" i="17"/>
  <c r="M221" i="17"/>
  <c r="M222" i="17"/>
  <c r="M225" i="17"/>
  <c r="K173" i="19"/>
  <c r="L173" i="19" s="1"/>
  <c r="C135" i="19"/>
  <c r="M211" i="17"/>
  <c r="M216" i="17"/>
  <c r="M218" i="17"/>
  <c r="M220" i="17"/>
  <c r="M219" i="17"/>
  <c r="M215" i="17"/>
  <c r="M206" i="17"/>
  <c r="M205" i="17"/>
  <c r="M202" i="17"/>
  <c r="M210" i="17"/>
  <c r="M204" i="17"/>
  <c r="M209" i="17"/>
  <c r="M203" i="17"/>
  <c r="M213" i="17"/>
  <c r="M212" i="17"/>
  <c r="M217" i="17"/>
  <c r="M201" i="17" l="1"/>
  <c r="M200" i="17"/>
  <c r="M199" i="17"/>
  <c r="M198" i="17"/>
  <c r="M197" i="17"/>
  <c r="M196" i="17"/>
  <c r="M195" i="17"/>
  <c r="M194" i="17"/>
  <c r="M193" i="17"/>
  <c r="M188" i="17"/>
  <c r="M187" i="17"/>
  <c r="M186" i="17"/>
  <c r="M185" i="17"/>
  <c r="M177" i="17"/>
  <c r="M176" i="17"/>
  <c r="M175" i="17"/>
  <c r="M174" i="17"/>
  <c r="M173" i="17"/>
  <c r="M172" i="17"/>
  <c r="M192" i="17"/>
  <c r="M191" i="17"/>
  <c r="M190" i="17"/>
  <c r="M189" i="17"/>
  <c r="M183" i="17"/>
  <c r="M182" i="17"/>
  <c r="M181" i="17"/>
  <c r="M184" i="17"/>
  <c r="M180" i="17"/>
  <c r="M179" i="17"/>
  <c r="M178" i="17"/>
  <c r="M171" i="17"/>
  <c r="M170" i="17"/>
  <c r="M148" i="17" l="1"/>
  <c r="M149" i="17"/>
  <c r="M147" i="17"/>
  <c r="M145" i="17"/>
  <c r="M146" i="17"/>
  <c r="M142" i="17"/>
  <c r="M143" i="17"/>
  <c r="M144" i="17"/>
  <c r="K172" i="19"/>
  <c r="L172" i="19" s="1"/>
  <c r="K171" i="19"/>
  <c r="L171" i="19" s="1"/>
  <c r="C125" i="19"/>
  <c r="C92" i="19"/>
  <c r="M150" i="17"/>
  <c r="M151" i="17"/>
  <c r="M153" i="17"/>
  <c r="M152" i="17"/>
  <c r="K170" i="19"/>
  <c r="L170" i="19" s="1"/>
  <c r="C51" i="19"/>
  <c r="M137" i="17"/>
  <c r="M136" i="17"/>
  <c r="M135" i="17"/>
  <c r="M134" i="17"/>
  <c r="M133" i="17"/>
  <c r="M132" i="17"/>
  <c r="M131" i="17"/>
  <c r="M130" i="17"/>
  <c r="M129" i="17"/>
  <c r="M141" i="17"/>
  <c r="M140" i="17"/>
  <c r="M139" i="17"/>
  <c r="M138" i="17"/>
  <c r="M158" i="17"/>
  <c r="M157" i="17"/>
  <c r="K169" i="19"/>
  <c r="L169" i="19" s="1"/>
  <c r="C168" i="19"/>
  <c r="M168" i="17"/>
  <c r="M167" i="17"/>
  <c r="M166" i="17"/>
  <c r="M155" i="17"/>
  <c r="M156" i="17"/>
  <c r="M154" i="17"/>
  <c r="M165" i="17"/>
  <c r="M164" i="17"/>
  <c r="M163" i="17"/>
  <c r="M162" i="17"/>
  <c r="M169" i="17" l="1"/>
  <c r="M161" i="17"/>
  <c r="M160" i="17"/>
  <c r="M159" i="17"/>
  <c r="M121" i="17" l="1"/>
  <c r="M123" i="17"/>
  <c r="M120" i="17"/>
  <c r="M119" i="17"/>
  <c r="M122" i="17"/>
  <c r="M118" i="17"/>
  <c r="M117" i="17"/>
  <c r="M116" i="17"/>
  <c r="M115" i="17"/>
  <c r="M114" i="17"/>
  <c r="M128" i="17"/>
  <c r="M127" i="17"/>
  <c r="K11" i="19"/>
  <c r="L11" i="19" s="1"/>
  <c r="C11" i="19"/>
  <c r="M126" i="17"/>
  <c r="M112" i="17"/>
  <c r="M111" i="17"/>
  <c r="M110" i="17"/>
  <c r="M109" i="17"/>
  <c r="M108" i="17"/>
  <c r="M113" i="17"/>
  <c r="M125" i="17"/>
  <c r="M124" i="17"/>
  <c r="M105" i="17"/>
  <c r="M107" i="17"/>
  <c r="M104" i="17"/>
  <c r="M103" i="17"/>
  <c r="M102" i="17"/>
  <c r="M106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E11" i="19" l="1"/>
  <c r="M64" i="17"/>
  <c r="M63" i="17"/>
  <c r="M62" i="17"/>
  <c r="M61" i="17"/>
  <c r="M60" i="17"/>
  <c r="M59" i="17"/>
  <c r="M58" i="17"/>
  <c r="M84" i="17"/>
  <c r="M83" i="17"/>
  <c r="M79" i="17"/>
  <c r="M78" i="17"/>
  <c r="M77" i="17"/>
  <c r="M76" i="17"/>
  <c r="M75" i="17"/>
  <c r="M74" i="17"/>
  <c r="M73" i="17"/>
  <c r="M72" i="17" l="1"/>
  <c r="M82" i="17"/>
  <c r="M81" i="17"/>
  <c r="M80" i="17"/>
  <c r="M87" i="17"/>
  <c r="M86" i="17"/>
  <c r="M85" i="17"/>
  <c r="M70" i="17"/>
  <c r="M69" i="17"/>
  <c r="M68" i="17"/>
  <c r="M67" i="17"/>
  <c r="M66" i="17"/>
  <c r="K168" i="19"/>
  <c r="L168" i="19" s="1"/>
  <c r="K167" i="19"/>
  <c r="C97" i="19"/>
  <c r="C109" i="19"/>
  <c r="C71" i="19"/>
  <c r="C173" i="19"/>
  <c r="M71" i="17"/>
  <c r="M65" i="17"/>
  <c r="M53" i="17"/>
  <c r="M52" i="17"/>
  <c r="M51" i="17"/>
  <c r="M50" i="17"/>
  <c r="M49" i="17"/>
  <c r="M48" i="17"/>
  <c r="M47" i="17"/>
  <c r="M46" i="17"/>
  <c r="M45" i="17"/>
  <c r="M44" i="17"/>
  <c r="M43" i="17"/>
  <c r="M57" i="17"/>
  <c r="M56" i="17"/>
  <c r="M55" i="17"/>
  <c r="M54" i="17"/>
  <c r="L167" i="19" l="1"/>
  <c r="E168" i="19"/>
  <c r="C172" i="19"/>
  <c r="C171" i="19"/>
  <c r="C170" i="19"/>
  <c r="C169" i="19"/>
  <c r="C167" i="19"/>
  <c r="C166" i="19"/>
  <c r="C165" i="19"/>
  <c r="M32" i="17" l="1"/>
  <c r="M31" i="17"/>
  <c r="C4" i="19"/>
  <c r="M30" i="17" l="1"/>
  <c r="M29" i="17"/>
  <c r="M28" i="17"/>
  <c r="M27" i="17"/>
  <c r="M26" i="17"/>
  <c r="M24" i="17"/>
  <c r="M5" i="17"/>
  <c r="M4" i="17"/>
  <c r="M3" i="17"/>
  <c r="M6" i="17"/>
  <c r="M2" i="17"/>
  <c r="M21" i="17"/>
  <c r="M23" i="17"/>
  <c r="M22" i="17"/>
  <c r="M25" i="17"/>
  <c r="M11" i="17"/>
  <c r="M12" i="17"/>
  <c r="M10" i="17"/>
  <c r="M9" i="17"/>
  <c r="M8" i="17"/>
  <c r="M7" i="17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M20" i="17" l="1"/>
  <c r="M34" i="17"/>
  <c r="M15" i="17" l="1"/>
  <c r="M13" i="17"/>
  <c r="C47" i="19"/>
  <c r="M35" i="17"/>
  <c r="M42" i="17"/>
  <c r="M40" i="17"/>
  <c r="M39" i="17"/>
  <c r="M38" i="17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M16" i="17" l="1"/>
  <c r="M18" i="17"/>
  <c r="M17" i="17"/>
  <c r="M14" i="17"/>
  <c r="M41" i="17"/>
  <c r="M19" i="17"/>
  <c r="C75" i="19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16" i="17" l="1"/>
  <c r="K315" i="17"/>
  <c r="H314" i="17"/>
  <c r="I313" i="17"/>
  <c r="J312" i="17"/>
  <c r="K311" i="17"/>
  <c r="H310" i="17"/>
  <c r="I309" i="17"/>
  <c r="J308" i="17"/>
  <c r="H306" i="17"/>
  <c r="I305" i="17"/>
  <c r="J304" i="17"/>
  <c r="H302" i="17"/>
  <c r="I301" i="17"/>
  <c r="J300" i="17"/>
  <c r="I297" i="17"/>
  <c r="K314" i="17"/>
  <c r="H313" i="17"/>
  <c r="J307" i="17"/>
  <c r="J303" i="17"/>
  <c r="I300" i="17"/>
  <c r="H297" i="17"/>
  <c r="H316" i="17"/>
  <c r="I315" i="17"/>
  <c r="J314" i="17"/>
  <c r="K313" i="17"/>
  <c r="H312" i="17"/>
  <c r="I311" i="17"/>
  <c r="J310" i="17"/>
  <c r="K309" i="17"/>
  <c r="H308" i="17"/>
  <c r="I307" i="17"/>
  <c r="J306" i="17"/>
  <c r="H304" i="17"/>
  <c r="I303" i="17"/>
  <c r="J302" i="17"/>
  <c r="H300" i="17"/>
  <c r="I299" i="17"/>
  <c r="J298" i="17"/>
  <c r="H296" i="17"/>
  <c r="I295" i="17"/>
  <c r="J296" i="17"/>
  <c r="I316" i="17"/>
  <c r="I312" i="17"/>
  <c r="H309" i="17"/>
  <c r="I304" i="17"/>
  <c r="H301" i="17"/>
  <c r="I296" i="17"/>
  <c r="K316" i="17"/>
  <c r="H315" i="17"/>
  <c r="I314" i="17"/>
  <c r="J313" i="17"/>
  <c r="K312" i="17"/>
  <c r="H311" i="17"/>
  <c r="I310" i="17"/>
  <c r="J309" i="17"/>
  <c r="H307" i="17"/>
  <c r="I306" i="17"/>
  <c r="J305" i="17"/>
  <c r="H303" i="17"/>
  <c r="I302" i="17"/>
  <c r="J301" i="17"/>
  <c r="H299" i="17"/>
  <c r="I298" i="17"/>
  <c r="J297" i="17"/>
  <c r="H295" i="17"/>
  <c r="H298" i="17"/>
  <c r="J315" i="17"/>
  <c r="J311" i="17"/>
  <c r="I308" i="17"/>
  <c r="H305" i="17"/>
  <c r="J299" i="17"/>
  <c r="J295" i="17"/>
  <c r="H294" i="17"/>
  <c r="I293" i="17"/>
  <c r="J292" i="17"/>
  <c r="H290" i="17"/>
  <c r="I287" i="17"/>
  <c r="J284" i="17"/>
  <c r="H289" i="17"/>
  <c r="I286" i="17"/>
  <c r="J282" i="17"/>
  <c r="H285" i="17"/>
  <c r="I281" i="17"/>
  <c r="H293" i="17"/>
  <c r="I292" i="17"/>
  <c r="J291" i="17"/>
  <c r="H287" i="17"/>
  <c r="I284" i="17"/>
  <c r="J283" i="17"/>
  <c r="H286" i="17"/>
  <c r="I282" i="17"/>
  <c r="J288" i="17"/>
  <c r="H281" i="17"/>
  <c r="J294" i="17"/>
  <c r="H292" i="17"/>
  <c r="I291" i="17"/>
  <c r="J290" i="17"/>
  <c r="H284" i="17"/>
  <c r="I283" i="17"/>
  <c r="J289" i="17"/>
  <c r="H282" i="17"/>
  <c r="I288" i="17"/>
  <c r="J285" i="17"/>
  <c r="I294" i="17"/>
  <c r="J293" i="17"/>
  <c r="H291" i="17"/>
  <c r="I290" i="17"/>
  <c r="J287" i="17"/>
  <c r="H283" i="17"/>
  <c r="I289" i="17"/>
  <c r="J286" i="17"/>
  <c r="H288" i="17"/>
  <c r="I285" i="17"/>
  <c r="J281" i="17"/>
  <c r="J244" i="17"/>
  <c r="H242" i="17"/>
  <c r="I241" i="17"/>
  <c r="J240" i="17"/>
  <c r="H250" i="17"/>
  <c r="I249" i="17"/>
  <c r="J248" i="17"/>
  <c r="K247" i="17"/>
  <c r="H246" i="17"/>
  <c r="I245" i="17"/>
  <c r="J258" i="17"/>
  <c r="K257" i="17"/>
  <c r="H256" i="17"/>
  <c r="I255" i="17"/>
  <c r="J254" i="17"/>
  <c r="H252" i="17"/>
  <c r="I266" i="17"/>
  <c r="J265" i="17"/>
  <c r="H263" i="17"/>
  <c r="J261" i="17"/>
  <c r="I248" i="17"/>
  <c r="H245" i="17"/>
  <c r="J253" i="17"/>
  <c r="I265" i="17"/>
  <c r="H262" i="17"/>
  <c r="J246" i="17"/>
  <c r="J256" i="17"/>
  <c r="J252" i="17"/>
  <c r="J263" i="17"/>
  <c r="I244" i="17"/>
  <c r="J243" i="17"/>
  <c r="K242" i="17"/>
  <c r="H241" i="17"/>
  <c r="I240" i="17"/>
  <c r="J251" i="17"/>
  <c r="J247" i="17"/>
  <c r="I258" i="17"/>
  <c r="I254" i="17"/>
  <c r="H266" i="17"/>
  <c r="K263" i="17"/>
  <c r="I247" i="17"/>
  <c r="H258" i="17"/>
  <c r="I253" i="17"/>
  <c r="I264" i="17"/>
  <c r="H261" i="17"/>
  <c r="H244" i="17"/>
  <c r="I243" i="17"/>
  <c r="J242" i="17"/>
  <c r="H240" i="17"/>
  <c r="I251" i="17"/>
  <c r="J250" i="17"/>
  <c r="K249" i="17"/>
  <c r="H248" i="17"/>
  <c r="I257" i="17"/>
  <c r="H254" i="17"/>
  <c r="H265" i="17"/>
  <c r="K244" i="17"/>
  <c r="H243" i="17"/>
  <c r="I242" i="17"/>
  <c r="J241" i="17"/>
  <c r="H251" i="17"/>
  <c r="I250" i="17"/>
  <c r="J249" i="17"/>
  <c r="H247" i="17"/>
  <c r="I246" i="17"/>
  <c r="J245" i="17"/>
  <c r="H257" i="17"/>
  <c r="I256" i="17"/>
  <c r="J255" i="17"/>
  <c r="H253" i="17"/>
  <c r="I252" i="17"/>
  <c r="J266" i="17"/>
  <c r="H264" i="17"/>
  <c r="I263" i="17"/>
  <c r="J262" i="17"/>
  <c r="I262" i="17"/>
  <c r="H249" i="17"/>
  <c r="J257" i="17"/>
  <c r="H255" i="17"/>
  <c r="J264" i="17"/>
  <c r="I261" i="17"/>
  <c r="H260" i="17"/>
  <c r="I259" i="17"/>
  <c r="J271" i="17"/>
  <c r="H272" i="17"/>
  <c r="I269" i="17"/>
  <c r="J268" i="17"/>
  <c r="H280" i="17"/>
  <c r="I279" i="17"/>
  <c r="J278" i="17"/>
  <c r="H276" i="17"/>
  <c r="I275" i="17"/>
  <c r="J274" i="17"/>
  <c r="H259" i="17"/>
  <c r="I271" i="17"/>
  <c r="J270" i="17"/>
  <c r="H269" i="17"/>
  <c r="I268" i="17"/>
  <c r="J267" i="17"/>
  <c r="H279" i="17"/>
  <c r="I278" i="17"/>
  <c r="J277" i="17"/>
  <c r="H275" i="17"/>
  <c r="I274" i="17"/>
  <c r="J273" i="17"/>
  <c r="I273" i="17"/>
  <c r="J260" i="17"/>
  <c r="H271" i="17"/>
  <c r="I270" i="17"/>
  <c r="J272" i="17"/>
  <c r="H268" i="17"/>
  <c r="I267" i="17"/>
  <c r="J280" i="17"/>
  <c r="H278" i="17"/>
  <c r="I277" i="17"/>
  <c r="J276" i="17"/>
  <c r="H274" i="17"/>
  <c r="I260" i="17"/>
  <c r="J259" i="17"/>
  <c r="K271" i="17"/>
  <c r="H270" i="17"/>
  <c r="I272" i="17"/>
  <c r="J269" i="17"/>
  <c r="H267" i="17"/>
  <c r="I280" i="17"/>
  <c r="J279" i="17"/>
  <c r="H277" i="17"/>
  <c r="I276" i="17"/>
  <c r="J275" i="17"/>
  <c r="H273" i="17"/>
  <c r="H224" i="17"/>
  <c r="H208" i="17"/>
  <c r="K208" i="17"/>
  <c r="J224" i="17"/>
  <c r="I224" i="17"/>
  <c r="J208" i="17"/>
  <c r="I208" i="17"/>
  <c r="H235" i="17"/>
  <c r="I234" i="17"/>
  <c r="H234" i="17"/>
  <c r="J235" i="17"/>
  <c r="I235" i="17"/>
  <c r="J234" i="17"/>
  <c r="H239" i="17"/>
  <c r="J207" i="17"/>
  <c r="J226" i="17"/>
  <c r="H227" i="17"/>
  <c r="I232" i="17"/>
  <c r="J229" i="17"/>
  <c r="H228" i="17"/>
  <c r="I230" i="17"/>
  <c r="J238" i="17"/>
  <c r="H237" i="17"/>
  <c r="I223" i="17"/>
  <c r="J221" i="17"/>
  <c r="H225" i="17"/>
  <c r="H207" i="17"/>
  <c r="I207" i="17"/>
  <c r="I226" i="17"/>
  <c r="J231" i="17"/>
  <c r="H232" i="17"/>
  <c r="I229" i="17"/>
  <c r="J233" i="17"/>
  <c r="H230" i="17"/>
  <c r="I238" i="17"/>
  <c r="J236" i="17"/>
  <c r="H223" i="17"/>
  <c r="I221" i="17"/>
  <c r="J222" i="17"/>
  <c r="J239" i="17"/>
  <c r="H226" i="17"/>
  <c r="I231" i="17"/>
  <c r="J227" i="17"/>
  <c r="H229" i="17"/>
  <c r="I233" i="17"/>
  <c r="J228" i="17"/>
  <c r="H238" i="17"/>
  <c r="I236" i="17"/>
  <c r="J237" i="17"/>
  <c r="H221" i="17"/>
  <c r="I222" i="17"/>
  <c r="J225" i="17"/>
  <c r="I239" i="17"/>
  <c r="H231" i="17"/>
  <c r="I227" i="17"/>
  <c r="J232" i="17"/>
  <c r="H233" i="17"/>
  <c r="I228" i="17"/>
  <c r="J230" i="17"/>
  <c r="H236" i="17"/>
  <c r="I237" i="17"/>
  <c r="J223" i="17"/>
  <c r="H222" i="17"/>
  <c r="I225" i="17"/>
  <c r="H216" i="17"/>
  <c r="J218" i="17"/>
  <c r="I215" i="17"/>
  <c r="H202" i="17"/>
  <c r="J204" i="17"/>
  <c r="I213" i="17"/>
  <c r="I218" i="17"/>
  <c r="I204" i="17"/>
  <c r="J219" i="17"/>
  <c r="J203" i="17"/>
  <c r="J211" i="17"/>
  <c r="I217" i="17"/>
  <c r="I211" i="17"/>
  <c r="I214" i="17"/>
  <c r="H217" i="17"/>
  <c r="H211" i="17"/>
  <c r="I219" i="17"/>
  <c r="H205" i="17"/>
  <c r="J210" i="17"/>
  <c r="I203" i="17"/>
  <c r="H214" i="17"/>
  <c r="J215" i="17"/>
  <c r="J213" i="17"/>
  <c r="J214" i="17"/>
  <c r="I205" i="17"/>
  <c r="J217" i="17"/>
  <c r="H219" i="17"/>
  <c r="J206" i="17"/>
  <c r="I210" i="17"/>
  <c r="H203" i="17"/>
  <c r="J212" i="17"/>
  <c r="H220" i="17"/>
  <c r="H209" i="17"/>
  <c r="H218" i="17"/>
  <c r="J220" i="17"/>
  <c r="I206" i="17"/>
  <c r="H210" i="17"/>
  <c r="J209" i="17"/>
  <c r="I212" i="17"/>
  <c r="I216" i="17"/>
  <c r="J205" i="17"/>
  <c r="H204" i="17"/>
  <c r="J216" i="17"/>
  <c r="I220" i="17"/>
  <c r="H206" i="17"/>
  <c r="J202" i="17"/>
  <c r="I209" i="17"/>
  <c r="H212" i="17"/>
  <c r="I202" i="17"/>
  <c r="H215" i="17"/>
  <c r="H213" i="17"/>
  <c r="I200" i="17"/>
  <c r="H197" i="17"/>
  <c r="J195" i="17"/>
  <c r="I188" i="17"/>
  <c r="H185" i="17"/>
  <c r="J176" i="17"/>
  <c r="I173" i="17"/>
  <c r="H191" i="17"/>
  <c r="J189" i="17"/>
  <c r="I181" i="17"/>
  <c r="H179" i="17"/>
  <c r="J171" i="17"/>
  <c r="H183" i="17"/>
  <c r="H200" i="17"/>
  <c r="J198" i="17"/>
  <c r="I195" i="17"/>
  <c r="H188" i="17"/>
  <c r="J186" i="17"/>
  <c r="I176" i="17"/>
  <c r="H173" i="17"/>
  <c r="J192" i="17"/>
  <c r="I189" i="17"/>
  <c r="H181" i="17"/>
  <c r="J180" i="17"/>
  <c r="I171" i="17"/>
  <c r="H170" i="17"/>
  <c r="J201" i="17"/>
  <c r="I198" i="17"/>
  <c r="H195" i="17"/>
  <c r="J193" i="17"/>
  <c r="I186" i="17"/>
  <c r="H176" i="17"/>
  <c r="J174" i="17"/>
  <c r="I192" i="17"/>
  <c r="H189" i="17"/>
  <c r="J182" i="17"/>
  <c r="I180" i="17"/>
  <c r="H171" i="17"/>
  <c r="I179" i="17"/>
  <c r="I201" i="17"/>
  <c r="H198" i="17"/>
  <c r="J196" i="17"/>
  <c r="I193" i="17"/>
  <c r="H186" i="17"/>
  <c r="J177" i="17"/>
  <c r="I174" i="17"/>
  <c r="H192" i="17"/>
  <c r="J190" i="17"/>
  <c r="I182" i="17"/>
  <c r="H180" i="17"/>
  <c r="J178" i="17"/>
  <c r="J183" i="17"/>
  <c r="H178" i="17"/>
  <c r="H194" i="17"/>
  <c r="H175" i="17"/>
  <c r="J181" i="17"/>
  <c r="H201" i="17"/>
  <c r="J199" i="17"/>
  <c r="I196" i="17"/>
  <c r="H193" i="17"/>
  <c r="J187" i="17"/>
  <c r="I177" i="17"/>
  <c r="H174" i="17"/>
  <c r="J172" i="17"/>
  <c r="I190" i="17"/>
  <c r="H182" i="17"/>
  <c r="J184" i="17"/>
  <c r="I178" i="17"/>
  <c r="I199" i="17"/>
  <c r="H196" i="17"/>
  <c r="J194" i="17"/>
  <c r="I187" i="17"/>
  <c r="H177" i="17"/>
  <c r="J175" i="17"/>
  <c r="I172" i="17"/>
  <c r="H190" i="17"/>
  <c r="I184" i="17"/>
  <c r="J170" i="17"/>
  <c r="J188" i="17"/>
  <c r="I191" i="17"/>
  <c r="H199" i="17"/>
  <c r="J197" i="17"/>
  <c r="I194" i="17"/>
  <c r="H187" i="17"/>
  <c r="J185" i="17"/>
  <c r="I175" i="17"/>
  <c r="H172" i="17"/>
  <c r="J191" i="17"/>
  <c r="I183" i="17"/>
  <c r="H184" i="17"/>
  <c r="J179" i="17"/>
  <c r="I170" i="17"/>
  <c r="J200" i="17"/>
  <c r="I197" i="17"/>
  <c r="I185" i="17"/>
  <c r="J173" i="17"/>
  <c r="I149" i="17"/>
  <c r="H149" i="17"/>
  <c r="J145" i="17"/>
  <c r="I143" i="17"/>
  <c r="J142" i="17"/>
  <c r="J148" i="17"/>
  <c r="I145" i="17"/>
  <c r="K142" i="17"/>
  <c r="H143" i="17"/>
  <c r="H145" i="17"/>
  <c r="I148" i="17"/>
  <c r="H148" i="17"/>
  <c r="J147" i="17"/>
  <c r="I142" i="17"/>
  <c r="I147" i="17"/>
  <c r="H142" i="17"/>
  <c r="J144" i="17"/>
  <c r="H147" i="17"/>
  <c r="J146" i="17"/>
  <c r="I144" i="17"/>
  <c r="J149" i="17"/>
  <c r="I146" i="17"/>
  <c r="H144" i="17"/>
  <c r="H146" i="17"/>
  <c r="J143" i="17"/>
  <c r="H150" i="17"/>
  <c r="I151" i="17"/>
  <c r="J153" i="17"/>
  <c r="H153" i="17"/>
  <c r="H151" i="17"/>
  <c r="I153" i="17"/>
  <c r="J152" i="17"/>
  <c r="J150" i="17"/>
  <c r="I152" i="17"/>
  <c r="I150" i="17"/>
  <c r="J151" i="17"/>
  <c r="H152" i="17"/>
  <c r="I137" i="17"/>
  <c r="H137" i="17"/>
  <c r="I136" i="17"/>
  <c r="J135" i="17"/>
  <c r="H133" i="17"/>
  <c r="I132" i="17"/>
  <c r="J131" i="17"/>
  <c r="H129" i="17"/>
  <c r="I141" i="17"/>
  <c r="J140" i="17"/>
  <c r="H138" i="17"/>
  <c r="J158" i="17"/>
  <c r="I134" i="17"/>
  <c r="H131" i="17"/>
  <c r="J129" i="17"/>
  <c r="H140" i="17"/>
  <c r="J138" i="17"/>
  <c r="H158" i="17"/>
  <c r="J136" i="17"/>
  <c r="H134" i="17"/>
  <c r="I133" i="17"/>
  <c r="I129" i="17"/>
  <c r="I138" i="17"/>
  <c r="H136" i="17"/>
  <c r="I135" i="17"/>
  <c r="J134" i="17"/>
  <c r="H132" i="17"/>
  <c r="I131" i="17"/>
  <c r="J130" i="17"/>
  <c r="H141" i="17"/>
  <c r="I140" i="17"/>
  <c r="J139" i="17"/>
  <c r="I158" i="17"/>
  <c r="J157" i="17"/>
  <c r="J137" i="17"/>
  <c r="H135" i="17"/>
  <c r="J133" i="17"/>
  <c r="I130" i="17"/>
  <c r="I139" i="17"/>
  <c r="I157" i="17"/>
  <c r="J132" i="17"/>
  <c r="H130" i="17"/>
  <c r="J141" i="17"/>
  <c r="H139" i="17"/>
  <c r="H157" i="17"/>
  <c r="J156" i="17"/>
  <c r="H168" i="17"/>
  <c r="I167" i="17"/>
  <c r="J166" i="17"/>
  <c r="H156" i="17"/>
  <c r="I154" i="17"/>
  <c r="J165" i="17"/>
  <c r="H163" i="17"/>
  <c r="I162" i="17"/>
  <c r="H167" i="17"/>
  <c r="I166" i="17"/>
  <c r="J155" i="17"/>
  <c r="H154" i="17"/>
  <c r="I165" i="17"/>
  <c r="J164" i="17"/>
  <c r="K163" i="17"/>
  <c r="H162" i="17"/>
  <c r="J168" i="17"/>
  <c r="H166" i="17"/>
  <c r="I155" i="17"/>
  <c r="K154" i="17"/>
  <c r="H165" i="17"/>
  <c r="I164" i="17"/>
  <c r="J163" i="17"/>
  <c r="I168" i="17"/>
  <c r="J167" i="17"/>
  <c r="H155" i="17"/>
  <c r="I156" i="17"/>
  <c r="J154" i="17"/>
  <c r="H164" i="17"/>
  <c r="I163" i="17"/>
  <c r="J162" i="17"/>
  <c r="H169" i="17"/>
  <c r="I161" i="17"/>
  <c r="J160" i="17"/>
  <c r="H161" i="17"/>
  <c r="I160" i="17"/>
  <c r="J159" i="17"/>
  <c r="J169" i="17"/>
  <c r="H160" i="17"/>
  <c r="I159" i="17"/>
  <c r="I169" i="17"/>
  <c r="J161" i="17"/>
  <c r="H159" i="17"/>
  <c r="H121" i="17"/>
  <c r="I123" i="17"/>
  <c r="J120" i="17"/>
  <c r="H122" i="17"/>
  <c r="I118" i="17"/>
  <c r="J117" i="17"/>
  <c r="H115" i="17"/>
  <c r="I114" i="17"/>
  <c r="J128" i="17"/>
  <c r="H120" i="17"/>
  <c r="J122" i="17"/>
  <c r="H117" i="17"/>
  <c r="J115" i="17"/>
  <c r="H128" i="17"/>
  <c r="I121" i="17"/>
  <c r="H119" i="17"/>
  <c r="I115" i="17"/>
  <c r="H127" i="17"/>
  <c r="H123" i="17"/>
  <c r="I120" i="17"/>
  <c r="J119" i="17"/>
  <c r="H118" i="17"/>
  <c r="I117" i="17"/>
  <c r="J116" i="17"/>
  <c r="H114" i="17"/>
  <c r="I128" i="17"/>
  <c r="J127" i="17"/>
  <c r="I119" i="17"/>
  <c r="I116" i="17"/>
  <c r="I127" i="17"/>
  <c r="J123" i="17"/>
  <c r="J118" i="17"/>
  <c r="H116" i="17"/>
  <c r="J121" i="17"/>
  <c r="I122" i="17"/>
  <c r="J114" i="17"/>
  <c r="I89" i="17"/>
  <c r="J88" i="17"/>
  <c r="H89" i="17"/>
  <c r="I88" i="17"/>
  <c r="H88" i="17"/>
  <c r="J89" i="17"/>
  <c r="H126" i="17"/>
  <c r="H109" i="17"/>
  <c r="H124" i="17"/>
  <c r="H103" i="17"/>
  <c r="H100" i="17"/>
  <c r="H96" i="17"/>
  <c r="H92" i="17"/>
  <c r="H112" i="17"/>
  <c r="H108" i="17"/>
  <c r="H105" i="17"/>
  <c r="H102" i="17"/>
  <c r="H99" i="17"/>
  <c r="H95" i="17"/>
  <c r="H91" i="17"/>
  <c r="H111" i="17"/>
  <c r="H113" i="17"/>
  <c r="H107" i="17"/>
  <c r="H106" i="17"/>
  <c r="H98" i="17"/>
  <c r="H94" i="17"/>
  <c r="H90" i="17"/>
  <c r="H110" i="17"/>
  <c r="H125" i="17"/>
  <c r="H104" i="17"/>
  <c r="H101" i="17"/>
  <c r="H97" i="17"/>
  <c r="H93" i="17"/>
  <c r="J113" i="17"/>
  <c r="J106" i="17"/>
  <c r="J94" i="17"/>
  <c r="J90" i="17"/>
  <c r="J104" i="17"/>
  <c r="J97" i="17"/>
  <c r="J126" i="17"/>
  <c r="J124" i="17"/>
  <c r="J100" i="17"/>
  <c r="J92" i="17"/>
  <c r="J108" i="17"/>
  <c r="J102" i="17"/>
  <c r="J95" i="17"/>
  <c r="I112" i="17"/>
  <c r="I108" i="17"/>
  <c r="I105" i="17"/>
  <c r="I102" i="17"/>
  <c r="I99" i="17"/>
  <c r="I95" i="17"/>
  <c r="I91" i="17"/>
  <c r="I111" i="17"/>
  <c r="I113" i="17"/>
  <c r="I107" i="17"/>
  <c r="I106" i="17"/>
  <c r="I98" i="17"/>
  <c r="I94" i="17"/>
  <c r="I90" i="17"/>
  <c r="I110" i="17"/>
  <c r="I125" i="17"/>
  <c r="I104" i="17"/>
  <c r="I101" i="17"/>
  <c r="I97" i="17"/>
  <c r="I93" i="17"/>
  <c r="I126" i="17"/>
  <c r="I109" i="17"/>
  <c r="I124" i="17"/>
  <c r="I103" i="17"/>
  <c r="I100" i="17"/>
  <c r="I96" i="17"/>
  <c r="I92" i="17"/>
  <c r="J111" i="17"/>
  <c r="J107" i="17"/>
  <c r="J98" i="17"/>
  <c r="J110" i="17"/>
  <c r="J125" i="17"/>
  <c r="J101" i="17"/>
  <c r="J93" i="17"/>
  <c r="J109" i="17"/>
  <c r="J103" i="17"/>
  <c r="J96" i="17"/>
  <c r="J112" i="17"/>
  <c r="J105" i="17"/>
  <c r="J99" i="17"/>
  <c r="J91" i="17"/>
  <c r="K93" i="17"/>
  <c r="H64" i="17"/>
  <c r="I63" i="17"/>
  <c r="J62" i="17"/>
  <c r="H60" i="17"/>
  <c r="I59" i="17"/>
  <c r="J58" i="17"/>
  <c r="I62" i="17"/>
  <c r="H59" i="17"/>
  <c r="I58" i="17"/>
  <c r="H62" i="17"/>
  <c r="I61" i="17"/>
  <c r="J60" i="17"/>
  <c r="H58" i="17"/>
  <c r="J64" i="17"/>
  <c r="I64" i="17"/>
  <c r="J63" i="17"/>
  <c r="H61" i="17"/>
  <c r="I60" i="17"/>
  <c r="J59" i="17"/>
  <c r="H63" i="17"/>
  <c r="J61" i="17"/>
  <c r="H84" i="17"/>
  <c r="I83" i="17"/>
  <c r="J79" i="17"/>
  <c r="H77" i="17"/>
  <c r="I76" i="17"/>
  <c r="J75" i="17"/>
  <c r="H73" i="17"/>
  <c r="J78" i="17"/>
  <c r="H76" i="17"/>
  <c r="J74" i="17"/>
  <c r="H79" i="17"/>
  <c r="J77" i="17"/>
  <c r="H75" i="17"/>
  <c r="J73" i="17"/>
  <c r="I84" i="17"/>
  <c r="I77" i="17"/>
  <c r="I73" i="17"/>
  <c r="H83" i="17"/>
  <c r="I79" i="17"/>
  <c r="I75" i="17"/>
  <c r="I78" i="17"/>
  <c r="I74" i="17"/>
  <c r="J83" i="17"/>
  <c r="H78" i="17"/>
  <c r="J76" i="17"/>
  <c r="H74" i="17"/>
  <c r="J84" i="17"/>
  <c r="H72" i="17"/>
  <c r="I82" i="17"/>
  <c r="J81" i="17"/>
  <c r="H87" i="17"/>
  <c r="I86" i="17"/>
  <c r="J85" i="17"/>
  <c r="H69" i="17"/>
  <c r="I68" i="17"/>
  <c r="J67" i="17"/>
  <c r="H82" i="17"/>
  <c r="I81" i="17"/>
  <c r="J80" i="17"/>
  <c r="H86" i="17"/>
  <c r="I85" i="17"/>
  <c r="J70" i="17"/>
  <c r="H68" i="17"/>
  <c r="I67" i="17"/>
  <c r="J66" i="17"/>
  <c r="J72" i="17"/>
  <c r="H81" i="17"/>
  <c r="I80" i="17"/>
  <c r="J87" i="17"/>
  <c r="H85" i="17"/>
  <c r="I70" i="17"/>
  <c r="J69" i="17"/>
  <c r="H67" i="17"/>
  <c r="I66" i="17"/>
  <c r="I87" i="17"/>
  <c r="I69" i="17"/>
  <c r="J68" i="17"/>
  <c r="H66" i="17"/>
  <c r="I72" i="17"/>
  <c r="J82" i="17"/>
  <c r="H80" i="17"/>
  <c r="J86" i="17"/>
  <c r="H70" i="17"/>
  <c r="H55" i="17"/>
  <c r="H52" i="17"/>
  <c r="H48" i="17"/>
  <c r="H44" i="17"/>
  <c r="H71" i="17"/>
  <c r="H51" i="17"/>
  <c r="H47" i="17"/>
  <c r="H43" i="17"/>
  <c r="J71" i="17"/>
  <c r="J65" i="17"/>
  <c r="J53" i="17"/>
  <c r="J52" i="17"/>
  <c r="J51" i="17"/>
  <c r="J50" i="17"/>
  <c r="J49" i="17"/>
  <c r="J48" i="17"/>
  <c r="J47" i="17"/>
  <c r="J46" i="17"/>
  <c r="J45" i="17"/>
  <c r="J44" i="17"/>
  <c r="J43" i="17"/>
  <c r="J57" i="17"/>
  <c r="J56" i="17"/>
  <c r="J55" i="17"/>
  <c r="J54" i="17"/>
  <c r="H57" i="17"/>
  <c r="H65" i="17"/>
  <c r="H50" i="17"/>
  <c r="H46" i="17"/>
  <c r="H54" i="17"/>
  <c r="I71" i="17"/>
  <c r="I65" i="17"/>
  <c r="I53" i="17"/>
  <c r="I52" i="17"/>
  <c r="I51" i="17"/>
  <c r="I50" i="17"/>
  <c r="I49" i="17"/>
  <c r="I48" i="17"/>
  <c r="I47" i="17"/>
  <c r="I46" i="17"/>
  <c r="I45" i="17"/>
  <c r="I44" i="17"/>
  <c r="I43" i="17"/>
  <c r="I57" i="17"/>
  <c r="I56" i="17"/>
  <c r="I55" i="17"/>
  <c r="I54" i="17"/>
  <c r="H56" i="17"/>
  <c r="H53" i="17"/>
  <c r="H49" i="17"/>
  <c r="H45" i="17"/>
  <c r="I31" i="17"/>
  <c r="H31" i="17"/>
  <c r="J32" i="17"/>
  <c r="I32" i="17"/>
  <c r="H32" i="17"/>
  <c r="J31" i="17"/>
  <c r="H30" i="17"/>
  <c r="I29" i="17"/>
  <c r="J28" i="17"/>
  <c r="H26" i="17"/>
  <c r="I24" i="17"/>
  <c r="J5" i="17"/>
  <c r="H3" i="17"/>
  <c r="I6" i="17"/>
  <c r="J2" i="17"/>
  <c r="H23" i="17"/>
  <c r="I22" i="17"/>
  <c r="J25" i="17"/>
  <c r="H12" i="17"/>
  <c r="I10" i="17"/>
  <c r="J9" i="17"/>
  <c r="H7" i="17"/>
  <c r="I9" i="17"/>
  <c r="H28" i="17"/>
  <c r="I4" i="17"/>
  <c r="H2" i="17"/>
  <c r="J12" i="17"/>
  <c r="H9" i="17"/>
  <c r="H29" i="17"/>
  <c r="I28" i="17"/>
  <c r="J27" i="17"/>
  <c r="H24" i="17"/>
  <c r="I5" i="17"/>
  <c r="J4" i="17"/>
  <c r="H6" i="17"/>
  <c r="I2" i="17"/>
  <c r="J21" i="17"/>
  <c r="H22" i="17"/>
  <c r="I25" i="17"/>
  <c r="J11" i="17"/>
  <c r="H10" i="17"/>
  <c r="I27" i="17"/>
  <c r="H5" i="17"/>
  <c r="J3" i="17"/>
  <c r="I21" i="17"/>
  <c r="H25" i="17"/>
  <c r="J7" i="17"/>
  <c r="J30" i="17"/>
  <c r="I30" i="17"/>
  <c r="J29" i="17"/>
  <c r="H27" i="17"/>
  <c r="I26" i="17"/>
  <c r="J24" i="17"/>
  <c r="H4" i="17"/>
  <c r="I3" i="17"/>
  <c r="J6" i="17"/>
  <c r="H21" i="17"/>
  <c r="I23" i="17"/>
  <c r="J22" i="17"/>
  <c r="H11" i="17"/>
  <c r="I12" i="17"/>
  <c r="J10" i="17"/>
  <c r="H8" i="17"/>
  <c r="I7" i="17"/>
  <c r="J8" i="17"/>
  <c r="J26" i="17"/>
  <c r="J23" i="17"/>
  <c r="I11" i="17"/>
  <c r="I8" i="17"/>
  <c r="I20" i="17"/>
  <c r="J34" i="17"/>
  <c r="I34" i="17"/>
  <c r="H34" i="17"/>
  <c r="J20" i="17"/>
  <c r="H20" i="17"/>
  <c r="J15" i="17"/>
  <c r="I15" i="17"/>
  <c r="J13" i="17"/>
  <c r="H15" i="17"/>
  <c r="I13" i="17"/>
  <c r="H13" i="17"/>
  <c r="I42" i="17"/>
  <c r="H38" i="17"/>
  <c r="I39" i="17"/>
  <c r="I38" i="17"/>
  <c r="I35" i="17"/>
  <c r="H39" i="17"/>
  <c r="H42" i="17"/>
  <c r="H35" i="17"/>
  <c r="J40" i="17"/>
  <c r="I40" i="17"/>
  <c r="J42" i="17"/>
  <c r="J39" i="17"/>
  <c r="H40" i="17"/>
  <c r="J38" i="17"/>
  <c r="J35" i="17"/>
  <c r="I16" i="17"/>
  <c r="H16" i="17"/>
  <c r="J17" i="17"/>
  <c r="I17" i="17"/>
  <c r="J41" i="17"/>
  <c r="H17" i="17"/>
  <c r="I41" i="17"/>
  <c r="J18" i="17"/>
  <c r="H41" i="17"/>
  <c r="I18" i="17"/>
  <c r="J19" i="17"/>
  <c r="H18" i="17"/>
  <c r="J14" i="17"/>
  <c r="I19" i="17"/>
  <c r="J16" i="17"/>
  <c r="I14" i="17"/>
  <c r="H19" i="17"/>
  <c r="H14" i="17"/>
  <c r="I37" i="17"/>
  <c r="I36" i="17"/>
  <c r="J36" i="17"/>
  <c r="I33" i="17"/>
  <c r="J33" i="17"/>
  <c r="J37" i="17"/>
  <c r="H37" i="17"/>
  <c r="H33" i="17"/>
  <c r="H36" i="17"/>
  <c r="M36" i="17"/>
  <c r="M37" i="17"/>
  <c r="M33" i="17"/>
  <c r="K166" i="19" l="1"/>
  <c r="K165" i="19"/>
  <c r="K164" i="19"/>
  <c r="K163" i="19"/>
  <c r="E171" i="19" l="1"/>
  <c r="K133" i="17" s="1"/>
  <c r="L165" i="19"/>
  <c r="E173" i="19"/>
  <c r="K54" i="17" s="1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K170" i="17" s="1"/>
  <c r="L158" i="19"/>
  <c r="E165" i="19"/>
  <c r="L162" i="19"/>
  <c r="E170" i="19"/>
  <c r="L159" i="19"/>
  <c r="E166" i="19"/>
  <c r="K265" i="17" s="1"/>
  <c r="L160" i="19"/>
  <c r="E167" i="19"/>
  <c r="K156" i="19"/>
  <c r="E164" i="19" s="1"/>
  <c r="K155" i="19"/>
  <c r="K154" i="19"/>
  <c r="K153" i="19"/>
  <c r="K152" i="19"/>
  <c r="K151" i="19"/>
  <c r="E159" i="19" s="1"/>
  <c r="K276" i="17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151" i="17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131" i="17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81" i="17" s="1"/>
  <c r="K2" i="19"/>
  <c r="E2" i="19" s="1"/>
  <c r="K233" i="17" l="1"/>
  <c r="K310" i="17"/>
  <c r="K235" i="17"/>
  <c r="K219" i="17"/>
  <c r="K181" i="17"/>
  <c r="K255" i="17"/>
  <c r="K150" i="17"/>
  <c r="K221" i="17"/>
  <c r="E6" i="19"/>
  <c r="E15" i="19"/>
  <c r="E23" i="19"/>
  <c r="E39" i="19"/>
  <c r="E151" i="19"/>
  <c r="E157" i="19"/>
  <c r="K140" i="17"/>
  <c r="K214" i="17"/>
  <c r="E10" i="19"/>
  <c r="E19" i="19"/>
  <c r="E35" i="19"/>
  <c r="E60" i="19"/>
  <c r="E147" i="19"/>
  <c r="E155" i="19"/>
  <c r="K169" i="17" s="1"/>
  <c r="K25" i="17"/>
  <c r="K198" i="17"/>
  <c r="E90" i="19"/>
  <c r="K282" i="17" s="1"/>
  <c r="E115" i="19"/>
  <c r="K141" i="17" s="1"/>
  <c r="E32" i="19"/>
  <c r="E57" i="19"/>
  <c r="E65" i="19"/>
  <c r="E95" i="19"/>
  <c r="E108" i="19"/>
  <c r="E119" i="19"/>
  <c r="E123" i="19"/>
  <c r="E128" i="19"/>
  <c r="E133" i="19"/>
  <c r="E138" i="19"/>
  <c r="E142" i="19"/>
  <c r="K112" i="17" s="1"/>
  <c r="E7" i="19"/>
  <c r="K246" i="17" s="1"/>
  <c r="E12" i="19"/>
  <c r="K177" i="17" s="1"/>
  <c r="E16" i="19"/>
  <c r="E24" i="19"/>
  <c r="K278" i="17" s="1"/>
  <c r="E28" i="19"/>
  <c r="E36" i="19"/>
  <c r="E40" i="19"/>
  <c r="K79" i="17"/>
  <c r="K128" i="17"/>
  <c r="K65" i="17"/>
  <c r="K159" i="17"/>
  <c r="K102" i="17"/>
  <c r="K124" i="17"/>
  <c r="K101" i="17"/>
  <c r="K123" i="17"/>
  <c r="E132" i="19"/>
  <c r="E111" i="19"/>
  <c r="E109" i="19"/>
  <c r="E74" i="19"/>
  <c r="E71" i="19"/>
  <c r="E100" i="19"/>
  <c r="E97" i="19"/>
  <c r="K47" i="17"/>
  <c r="K77" i="17"/>
  <c r="K84" i="17"/>
  <c r="K61" i="17"/>
  <c r="E134" i="19"/>
  <c r="E139" i="19"/>
  <c r="E143" i="19"/>
  <c r="E137" i="19"/>
  <c r="E141" i="19"/>
  <c r="K85" i="17"/>
  <c r="K87" i="17"/>
  <c r="K70" i="17"/>
  <c r="K57" i="17"/>
  <c r="K82" i="17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K20" i="17" s="1"/>
  <c r="E124" i="19"/>
  <c r="K182" i="17" s="1"/>
  <c r="E87" i="19"/>
  <c r="E86" i="19"/>
  <c r="E8" i="19"/>
  <c r="E13" i="19"/>
  <c r="E17" i="19"/>
  <c r="E33" i="19"/>
  <c r="E37" i="19"/>
  <c r="K290" i="17" s="1"/>
  <c r="E88" i="19"/>
  <c r="K239" i="17" s="1"/>
  <c r="E98" i="19"/>
  <c r="E106" i="19"/>
  <c r="E113" i="19"/>
  <c r="E121" i="19"/>
  <c r="K4" i="17" s="1"/>
  <c r="E5" i="19"/>
  <c r="E4" i="19"/>
  <c r="E9" i="19"/>
  <c r="E22" i="19"/>
  <c r="E34" i="19"/>
  <c r="E89" i="19"/>
  <c r="K222" i="17" s="1"/>
  <c r="E94" i="19"/>
  <c r="K307" i="17" s="1"/>
  <c r="E99" i="19"/>
  <c r="E103" i="19"/>
  <c r="E107" i="19"/>
  <c r="E146" i="19"/>
  <c r="E150" i="19"/>
  <c r="E154" i="19"/>
  <c r="E158" i="19"/>
  <c r="E162" i="19"/>
  <c r="E53" i="19"/>
  <c r="E69" i="19"/>
  <c r="K196" i="17" s="1"/>
  <c r="E80" i="19"/>
  <c r="E82" i="19"/>
  <c r="E59" i="19"/>
  <c r="E72" i="19"/>
  <c r="E25" i="19"/>
  <c r="L155" i="19"/>
  <c r="E163" i="19"/>
  <c r="K100" i="17" s="1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K303" i="17" s="1"/>
  <c r="L108" i="19"/>
  <c r="E112" i="19"/>
  <c r="L99" i="19"/>
  <c r="E104" i="19"/>
  <c r="L97" i="19"/>
  <c r="E102" i="19"/>
  <c r="L105" i="19"/>
  <c r="E145" i="19"/>
  <c r="L89" i="19"/>
  <c r="E93" i="19"/>
  <c r="K230" i="17" s="1"/>
  <c r="E61" i="19"/>
  <c r="K260" i="17" s="1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K81" i="17" s="1"/>
  <c r="L64" i="19"/>
  <c r="E67" i="19"/>
  <c r="L17" i="19"/>
  <c r="E18" i="19"/>
  <c r="L20" i="19"/>
  <c r="E20" i="19"/>
  <c r="L44" i="19"/>
  <c r="E45" i="19"/>
  <c r="K241" i="17" s="1"/>
  <c r="L52" i="19"/>
  <c r="E55" i="19"/>
  <c r="L60" i="19"/>
  <c r="E63" i="19"/>
  <c r="L25" i="19"/>
  <c r="E27" i="19"/>
  <c r="K36" i="17" s="1"/>
  <c r="L43" i="19"/>
  <c r="E44" i="19"/>
  <c r="K29" i="17" s="1"/>
  <c r="L13" i="19"/>
  <c r="E14" i="19"/>
  <c r="L29" i="19"/>
  <c r="E31" i="19"/>
  <c r="L37" i="19"/>
  <c r="E38" i="19"/>
  <c r="K203" i="17" s="1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  <c r="K297" i="17" l="1"/>
  <c r="K299" i="17"/>
  <c r="K295" i="17"/>
  <c r="K292" i="17"/>
  <c r="K225" i="17"/>
  <c r="K286" i="17"/>
  <c r="K289" i="17"/>
  <c r="K227" i="17"/>
  <c r="K304" i="17"/>
  <c r="K274" i="17"/>
  <c r="K296" i="17"/>
  <c r="K293" i="17"/>
  <c r="K216" i="17"/>
  <c r="K291" i="17"/>
  <c r="K294" i="17"/>
  <c r="K279" i="17"/>
  <c r="K300" i="17"/>
  <c r="K285" i="17"/>
  <c r="K288" i="17"/>
  <c r="K298" i="17"/>
  <c r="K206" i="17"/>
  <c r="K301" i="17"/>
  <c r="K232" i="17"/>
  <c r="K308" i="17"/>
  <c r="K130" i="17"/>
  <c r="K305" i="17"/>
  <c r="K204" i="17"/>
  <c r="K302" i="17"/>
  <c r="K287" i="17"/>
  <c r="K284" i="17"/>
  <c r="K136" i="17"/>
  <c r="K306" i="17"/>
  <c r="K283" i="17"/>
  <c r="K205" i="17"/>
  <c r="K226" i="17"/>
  <c r="K213" i="17"/>
  <c r="K256" i="17"/>
  <c r="K272" i="17"/>
  <c r="K180" i="17"/>
  <c r="K268" i="17"/>
  <c r="K254" i="17"/>
  <c r="K126" i="17"/>
  <c r="K236" i="17"/>
  <c r="K197" i="17"/>
  <c r="K277" i="17"/>
  <c r="K237" i="17"/>
  <c r="K223" i="17"/>
  <c r="K243" i="17"/>
  <c r="K258" i="17"/>
  <c r="K245" i="17"/>
  <c r="K261" i="17"/>
  <c r="K127" i="17"/>
  <c r="K224" i="17"/>
  <c r="K238" i="17"/>
  <c r="K2" i="17"/>
  <c r="K240" i="17"/>
  <c r="K217" i="17"/>
  <c r="K273" i="17"/>
  <c r="K252" i="17"/>
  <c r="K267" i="17"/>
  <c r="K269" i="17"/>
  <c r="K253" i="17"/>
  <c r="K23" i="17"/>
  <c r="K262" i="17"/>
  <c r="K175" i="17"/>
  <c r="K251" i="17"/>
  <c r="K266" i="17"/>
  <c r="K212" i="17"/>
  <c r="K231" i="17"/>
  <c r="K114" i="17"/>
  <c r="K228" i="17"/>
  <c r="K234" i="17"/>
  <c r="K229" i="17"/>
  <c r="K173" i="17"/>
  <c r="K248" i="17"/>
  <c r="K270" i="17"/>
  <c r="K280" i="17"/>
  <c r="K250" i="17"/>
  <c r="K264" i="17"/>
  <c r="K259" i="17"/>
  <c r="K275" i="17"/>
  <c r="K44" i="17"/>
  <c r="K207" i="17"/>
  <c r="K43" i="17"/>
  <c r="K202" i="17"/>
  <c r="K106" i="17"/>
  <c r="K218" i="17"/>
  <c r="K135" i="17"/>
  <c r="K211" i="17"/>
  <c r="K132" i="17"/>
  <c r="K210" i="17"/>
  <c r="K111" i="17"/>
  <c r="K148" i="17"/>
  <c r="K215" i="17"/>
  <c r="K209" i="17"/>
  <c r="K145" i="17"/>
  <c r="K220" i="17"/>
  <c r="K11" i="17"/>
  <c r="K187" i="17"/>
  <c r="K172" i="17"/>
  <c r="K69" i="17"/>
  <c r="K186" i="17"/>
  <c r="K194" i="17"/>
  <c r="K147" i="17"/>
  <c r="K199" i="17"/>
  <c r="K178" i="17"/>
  <c r="K189" i="17"/>
  <c r="K152" i="17"/>
  <c r="K185" i="17"/>
  <c r="K144" i="17"/>
  <c r="K195" i="17"/>
  <c r="K149" i="17"/>
  <c r="K174" i="17"/>
  <c r="K188" i="17"/>
  <c r="K192" i="17"/>
  <c r="K200" i="17"/>
  <c r="K138" i="17"/>
  <c r="K184" i="17"/>
  <c r="K191" i="17"/>
  <c r="K146" i="17"/>
  <c r="K201" i="17"/>
  <c r="K183" i="17"/>
  <c r="K171" i="17"/>
  <c r="K12" i="17"/>
  <c r="K176" i="17"/>
  <c r="K143" i="17"/>
  <c r="K193" i="17"/>
  <c r="K179" i="17"/>
  <c r="K190" i="17"/>
  <c r="K67" i="17"/>
  <c r="K3" i="17"/>
  <c r="K27" i="17"/>
  <c r="K137" i="17"/>
  <c r="K28" i="17"/>
  <c r="K134" i="17"/>
  <c r="K129" i="17"/>
  <c r="K153" i="17"/>
  <c r="K64" i="17"/>
  <c r="K168" i="17"/>
  <c r="K108" i="17"/>
  <c r="K121" i="17"/>
  <c r="K21" i="17"/>
  <c r="K139" i="17"/>
  <c r="K105" i="17"/>
  <c r="K156" i="17"/>
  <c r="K164" i="17"/>
  <c r="K165" i="17"/>
  <c r="K155" i="17"/>
  <c r="K157" i="17"/>
  <c r="K166" i="17"/>
  <c r="K86" i="17"/>
  <c r="K167" i="17"/>
  <c r="K158" i="17"/>
  <c r="K92" i="17"/>
  <c r="K118" i="17"/>
  <c r="K78" i="17"/>
  <c r="K120" i="17"/>
  <c r="K96" i="17"/>
  <c r="K116" i="17"/>
  <c r="K52" i="17"/>
  <c r="K161" i="17"/>
  <c r="K95" i="17"/>
  <c r="K68" i="17"/>
  <c r="K110" i="17"/>
  <c r="K160" i="17"/>
  <c r="K125" i="17"/>
  <c r="K104" i="17"/>
  <c r="K63" i="17"/>
  <c r="K107" i="17"/>
  <c r="K122" i="17"/>
  <c r="K99" i="17"/>
  <c r="K76" i="17"/>
  <c r="K98" i="17"/>
  <c r="K119" i="17"/>
  <c r="K88" i="17"/>
  <c r="K162" i="17"/>
  <c r="K97" i="17"/>
  <c r="K117" i="17"/>
  <c r="K58" i="17"/>
  <c r="K103" i="17"/>
  <c r="K115" i="17"/>
  <c r="K94" i="17"/>
  <c r="K66" i="17"/>
  <c r="K109" i="17"/>
  <c r="K71" i="17"/>
  <c r="K113" i="17"/>
  <c r="K45" i="17"/>
  <c r="K89" i="17"/>
  <c r="K75" i="17"/>
  <c r="K90" i="17"/>
  <c r="K41" i="17"/>
  <c r="K32" i="17"/>
  <c r="K49" i="17"/>
  <c r="K91" i="17"/>
  <c r="K56" i="17"/>
  <c r="K62" i="17"/>
  <c r="K50" i="17"/>
  <c r="K72" i="17"/>
  <c r="K7" i="17"/>
  <c r="K60" i="17"/>
  <c r="K53" i="17"/>
  <c r="K74" i="17"/>
  <c r="K46" i="17"/>
  <c r="K73" i="17"/>
  <c r="K83" i="17"/>
  <c r="K59" i="17"/>
  <c r="K55" i="17"/>
  <c r="K80" i="17"/>
  <c r="K10" i="17"/>
  <c r="K22" i="17"/>
  <c r="K5" i="17"/>
  <c r="K48" i="17"/>
  <c r="K26" i="17"/>
  <c r="K51" i="17"/>
  <c r="K31" i="17"/>
  <c r="K34" i="17"/>
  <c r="K9" i="17"/>
  <c r="K6" i="17"/>
  <c r="K30" i="17"/>
  <c r="K8" i="17"/>
  <c r="K24" i="17"/>
  <c r="K13" i="17"/>
  <c r="K38" i="17"/>
  <c r="K42" i="17"/>
  <c r="K35" i="17"/>
  <c r="K33" i="17"/>
  <c r="K37" i="17"/>
  <c r="K17" i="17"/>
  <c r="K14" i="17"/>
  <c r="K18" i="17"/>
  <c r="K15" i="17"/>
  <c r="K40" i="17"/>
  <c r="K39" i="17"/>
  <c r="K16" i="17"/>
  <c r="K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<sst xmlns="http://schemas.openxmlformats.org/spreadsheetml/2006/main" count="3468" uniqueCount="362">
  <si>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</si>
  <si>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</si>
  <si>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</si>
  <si>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</si>
  <si>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</si>
  <si>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</si>
  <si>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</si>
  <si>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</si>
  <si>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</si>
  <si>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</si>
  <si>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</si>
  <si>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</si>
  <si>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</si>
  <si>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</si>
  <si>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</si>
  <si>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</si>
  <si>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</si>
  <si>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</si>
  <si>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</si>
  <si>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</si>
  <si>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</si>
  <si>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</si>
  <si>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</si>
  <si>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</si>
  <si>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</si>
  <si>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</si>
  <si>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</si>
  <si>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</si>
  <si>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</si>
  <si>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</si>
  <si>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</si>
  <si>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</si>
  <si>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</si>
  <si>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</si>
  <si>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</si>
  <si>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</si>
  <si>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</si>
  <si>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</si>
  <si>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</si>
  <si>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</si>
  <si>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</si>
  <si>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</si>
  <si>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</si>
  <si>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</si>
  <si>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</si>
  <si>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</si>
  <si>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</si>
  <si>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</si>
  <si>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</si>
  <si>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</si>
  <si>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</si>
  <si>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</si>
  <si>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</si>
  <si>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</si>
  <si>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</si>
  <si>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</si>
  <si>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</si>
  <si>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</si>
  <si>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</si>
  <si>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</si>
  <si>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</si>
  <si>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</si>
  <si>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</si>
  <si>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</si>
  <si>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</si>
  <si>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</si>
  <si>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</si>
  <si>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</si>
  <si>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</si>
  <si>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</si>
  <si>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</si>
  <si>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</si>
  <si>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</si>
  <si>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</si>
  <si>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</si>
  <si>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</si>
  <si>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</si>
  <si>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</si>
  <si>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</si>
  <si>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</si>
  <si>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</si>
  <si>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</si>
  <si>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</si>
  <si>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</si>
  <si>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</si>
  <si>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</si>
  <si>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</si>
  <si>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</si>
  <si>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</si>
  <si>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</si>
  <si>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</si>
  <si>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</si>
  <si>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</si>
  <si>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</si>
  <si>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</si>
  <si>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</si>
  <si>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</si>
  <si>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</si>
  <si>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</si>
  <si>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</si>
  <si>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</si>
  <si>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</si>
  <si>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</si>
  <si>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</si>
  <si>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</si>
  <si>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</si>
  <si>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</si>
  <si>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</si>
  <si>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</si>
  <si>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</si>
  <si>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</si>
  <si>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</si>
  <si>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</si>
  <si>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</si>
  <si>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</si>
  <si>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</si>
  <si>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</si>
  <si>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</si>
  <si>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</si>
  <si>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</si>
  <si>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</si>
  <si>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</si>
  <si>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</si>
  <si>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</si>
  <si>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</si>
  <si>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</si>
  <si>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</si>
  <si>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</si>
  <si>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</si>
  <si>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</si>
  <si>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</si>
  <si>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</si>
  <si>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</si>
  <si>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</si>
  <si>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</si>
  <si>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</si>
  <si>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</si>
  <si>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</si>
  <si>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</si>
  <si>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</si>
  <si>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</si>
  <si>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</si>
  <si>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</si>
  <si>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</si>
  <si>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</si>
  <si>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</si>
  <si>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</si>
  <si>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</si>
  <si>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</si>
  <si>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</si>
  <si>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</si>
  <si>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</si>
  <si>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</si>
  <si>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</si>
  <si>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</si>
  <si>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</si>
  <si>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</si>
  <si>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</si>
  <si>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</si>
  <si>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</si>
  <si>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</si>
  <si>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</si>
  <si>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</si>
  <si>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</si>
  <si>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</si>
  <si>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</si>
  <si>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</si>
  <si>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</si>
  <si>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</si>
  <si>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</si>
  <si>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</si>
  <si>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</si>
  <si>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</si>
  <si>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</si>
  <si>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</si>
  <si>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</si>
  <si>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</si>
  <si>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</si>
  <si>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</si>
  <si>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</si>
  <si>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</si>
  <si>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</si>
  <si>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</si>
  <si>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</si>
  <si>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</si>
  <si>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</si>
  <si>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</si>
  <si>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</si>
  <si>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</si>
  <si>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</si>
  <si>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</si>
  <si>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</si>
  <si>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</si>
  <si>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</si>
  <si>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</si>
  <si>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</si>
  <si>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</si>
  <si>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</si>
  <si>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</si>
  <si>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</si>
  <si>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</si>
  <si>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</si>
  <si>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</si>
  <si>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</si>
  <si>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</si>
  <si>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</si>
  <si>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</si>
  <si>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</si>
  <si>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</si>
  <si>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</si>
  <si>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</si>
  <si>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</si>
  <si>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</si>
  <si>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</si>
  <si>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</si>
  <si>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</si>
  <si>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</si>
  <si>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</si>
  <si>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</si>
  <si>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</si>
  <si>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</si>
  <si>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</si>
  <si>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</si>
  <si>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</si>
  <si>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</si>
  <si>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</si>
  <si>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</si>
  <si>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</si>
  <si>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</si>
  <si>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</si>
  <si>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</si>
  <si>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</si>
  <si>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</si>
  <si>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</si>
  <si>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</si>
  <si>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</si>
  <si>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</si>
  <si>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</si>
  <si>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</si>
  <si>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</si>
  <si>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</si>
  <si>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</si>
  <si>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</si>
  <si>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</si>
  <si>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</si>
  <si>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</si>
  <si>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</si>
  <si>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</si>
  <si>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</si>
  <si>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</si>
  <si>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</si>
  <si>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</si>
  <si>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</si>
  <si>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</si>
  <si>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</si>
  <si>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</si>
  <si>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</si>
  <si>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</si>
  <si>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</si>
  <si>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</si>
  <si>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</si>
  <si>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</si>
  <si>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</si>
  <si>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</si>
  <si>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</si>
  <si>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</si>
  <si>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</si>
  <si>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</si>
  <si>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</si>
  <si>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</si>
  <si>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</si>
  <si>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</si>
  <si>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</si>
  <si>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</si>
  <si>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</si>
  <si>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</si>
  <si>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</si>
  <si>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</si>
  <si>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</si>
  <si>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</si>
  <si>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</si>
  <si>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</si>
  <si>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</si>
  <si>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</si>
  <si>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</si>
  <si>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</si>
  <si>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</si>
  <si>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</si>
  <si>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</si>
  <si>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</si>
  <si>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</si>
  <si>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</si>
  <si>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</si>
  <si>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</si>
  <si>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</si>
  <si>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</si>
  <si>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</si>
  <si>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</si>
  <si>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</si>
  <si>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</si>
  <si>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</si>
  <si>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</si>
  <si>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</si>
  <si>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</si>
  <si>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</si>
  <si>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</si>
  <si>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</si>
  <si>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</si>
  <si>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</si>
  <si>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</si>
  <si>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</si>
  <si>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</si>
  <si>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</si>
  <si>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</si>
  <si>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</si>
  <si>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</si>
  <si>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</si>
  <si>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</si>
  <si>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</si>
  <si>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</si>
  <si>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</si>
  <si>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</si>
  <si>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</si>
  <si>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</si>
  <si>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</si>
  <si>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</si>
  <si>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</si>
  <si>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</si>
  <si>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</si>
  <si>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</si>
  <si>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</si>
  <si>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</si>
  <si>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</si>
  <si>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1</t>
  </si>
  <si>
    <t>State Champs</t>
  </si>
  <si>
    <t>Qian</t>
  </si>
  <si>
    <t>Ying</t>
  </si>
  <si>
    <t>Row Labels</t>
  </si>
  <si>
    <t>Grand Total</t>
  </si>
  <si>
    <t>Column Labels</t>
  </si>
  <si>
    <t>Sum of Points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</si>
  <si>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</si>
  <si>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</si>
  <si>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</si>
  <si>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</si>
  <si>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</si>
  <si>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</si>
  <si>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</si>
  <si>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</si>
  <si>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</si>
  <si>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</si>
  <si>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</si>
  <si>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</si>
  <si>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</si>
  <si>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</si>
  <si>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</si>
  <si>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</si>
  <si>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</si>
  <si>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</si>
  <si>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</si>
  <si>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0</t>
  </si>
  <si>
    <t>8-Nov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</si>
</sst>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7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9" formatCode="d/mm/yyyy"/>
    </dxf>
    <dxf>
      <numFmt numFmtId="0" formatCode="General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 Thomas" refreshedDate="44143.821499652775" createdVersion="6" refreshedVersion="6" minRefreshableVersion="3" recordCount="349" xr:uid="{560F8B29-B880-4692-94C5-F795CFDFEB91}">
  <cacheSource type="worksheet">
    <worksheetSource ref="A1:M1048576" sheet="Data"/>
  </cacheSource>
  <cacheFields count="14">
    <cacheField name="LastName" numFmtId="0">
      <sharedItems containsBlank="1" count="80"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Ferguson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Chandran"/>
        <s v="Staehr"/>
        <s v="Lam"/>
        <s v="Dawson"/>
        <s v="Spangler"/>
        <s v="Pattinson"/>
        <s v="Kurbatfinski"/>
        <s v="Zhdanovich"/>
        <s v="Hamilton"/>
        <s v="Wotherspoon"/>
        <s v="Cowling"/>
        <s v="Barry"/>
        <s v="Wheeler"/>
        <s v="Brown"/>
        <s v="Tang"/>
        <s v="Thomas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m/>
      </sharedItems>
    </cacheField>
    <cacheField name="FirstName" numFmtId="0">
      <sharedItems containsBlank="1" count="89"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Roshan"/>
        <s v="Darren"/>
        <s v="Craig"/>
        <s v="Dov"/>
        <s v="Tai Yuen"/>
        <s v="Bruce"/>
        <s v="Ashton"/>
        <s v="Angus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Ashleigh"/>
        <s v="Keith"/>
        <s v="Anna"/>
        <s v="Nalin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m/>
      </sharedItems>
    </cacheField>
    <cacheField name="Rank" numFmtId="0">
      <sharedItems containsBlank="1" containsMixedTypes="1" containsNumber="1" containsInteger="1" minValue="1" maxValue="11"/>
    </cacheField>
    <cacheField name="EventDate" numFmtId="0">
      <sharedItems containsNonDate="0" containsDate="1" containsString="0" containsBlank="1" minDate="2020-03-01T00:00:00" maxDate="2020-11-09T00:00:00" count="10"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m/>
      </sharedItems>
      <fieldGroup par="13" base="3">
        <rangePr groupBy="days" startDate="2020-03-01T00:00:00" endDate="2020-11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EventName" numFmtId="0">
      <sharedItems containsBlank="1" count="9">
        <s v="FSA"/>
        <s v="State Champs"/>
        <s v="Named"/>
        <m/>
        <s v="Meredith Coleman" u="1"/>
        <s v="Kingsley B Thomsen" u="1"/>
        <s v="Bruce Kneale" u="1"/>
        <s v="Corraine Sopru" u="1"/>
        <s v="Andrea Chaplin" u="1"/>
      </sharedItems>
    </cacheField>
    <cacheField name="Category" numFmtId="0">
      <sharedItems containsBlank="1" count="9">
        <s v="U11"/>
        <s v="U13"/>
        <s v="U15"/>
        <s v="Open"/>
        <s v="Veteran"/>
        <s v="Open-B"/>
        <s v="U17"/>
        <s v="U20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4">
        <s v="Men"/>
        <s v="Women"/>
        <m/>
        <e v="#N/A" u="1"/>
      </sharedItems>
    </cacheField>
    <cacheField name="Club" numFmtId="0">
      <sharedItems containsBlank="1" count="9">
        <s v="F4A"/>
        <s v="ASC"/>
        <s v="AHFC"/>
        <s v="CSFC"/>
        <s v="IND"/>
        <s v="AUFeC"/>
        <s v="TPFC"/>
        <m/>
        <e v="#N/A" u="1"/>
      </sharedItems>
    </cacheField>
    <cacheField name="Country" numFmtId="0">
      <sharedItems containsBlank="1"/>
    </cacheField>
    <cacheField name="CalculatedAge" numFmtId="0">
      <sharedItems containsString="0" containsBlank="1" containsNumber="1" containsInteger="1" minValue="8" maxValue="120"/>
    </cacheField>
    <cacheField name="Named" numFmtId="0">
      <sharedItems containsBlank="1" containsMixedTypes="1" containsNumber="1" containsInteger="1" minValue="0" maxValue="1"/>
    </cacheField>
    <cacheField name="Points" numFmtId="0">
      <sharedItems containsString="0" containsBlank="1" containsNumber="1" containsInteger="1" minValue="1" maxValue="12"/>
    </cacheField>
    <cacheField name="Months" numFmtId="0" databaseField="0">
      <fieldGroup base="3">
        <rangePr groupBy="months" startDate="2020-03-01T00:00:00" endDate="2020-11-09T00:00:00"/>
        <groupItems count="14">
          <s v="&lt;1/0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n v="1"/>
    <x v="0"/>
    <x v="0"/>
    <x v="0"/>
    <x v="0"/>
    <x v="0"/>
    <x v="0"/>
    <s v="AU"/>
    <n v="10"/>
    <n v="0"/>
    <n v="10"/>
  </r>
  <r>
    <x v="1"/>
    <x v="1"/>
    <n v="3"/>
    <x v="0"/>
    <x v="0"/>
    <x v="0"/>
    <x v="0"/>
    <x v="0"/>
    <x v="0"/>
    <s v="AU"/>
    <n v="10"/>
    <n v="0"/>
    <n v="8"/>
  </r>
  <r>
    <x v="2"/>
    <x v="2"/>
    <n v="3"/>
    <x v="0"/>
    <x v="0"/>
    <x v="0"/>
    <x v="0"/>
    <x v="0"/>
    <x v="0"/>
    <s v="AU"/>
    <n v="9"/>
    <n v="0"/>
    <n v="8"/>
  </r>
  <r>
    <x v="3"/>
    <x v="1"/>
    <n v="5"/>
    <x v="0"/>
    <x v="0"/>
    <x v="0"/>
    <x v="0"/>
    <x v="0"/>
    <x v="0"/>
    <s v="AU"/>
    <n v="9"/>
    <n v="0"/>
    <n v="6"/>
  </r>
  <r>
    <x v="4"/>
    <x v="3"/>
    <n v="2"/>
    <x v="0"/>
    <x v="0"/>
    <x v="0"/>
    <x v="0"/>
    <x v="1"/>
    <x v="0"/>
    <s v="AU"/>
    <n v="9"/>
    <n v="0"/>
    <n v="9"/>
  </r>
  <r>
    <x v="5"/>
    <x v="4"/>
    <n v="1"/>
    <x v="0"/>
    <x v="0"/>
    <x v="0"/>
    <x v="1"/>
    <x v="0"/>
    <x v="1"/>
    <s v="AU"/>
    <n v="9"/>
    <n v="0"/>
    <n v="10"/>
  </r>
  <r>
    <x v="6"/>
    <x v="5"/>
    <n v="2"/>
    <x v="0"/>
    <x v="0"/>
    <x v="0"/>
    <x v="1"/>
    <x v="0"/>
    <x v="1"/>
    <s v="AU"/>
    <n v="9"/>
    <n v="0"/>
    <n v="9"/>
  </r>
  <r>
    <x v="7"/>
    <x v="6"/>
    <n v="3"/>
    <x v="0"/>
    <x v="0"/>
    <x v="0"/>
    <x v="1"/>
    <x v="0"/>
    <x v="2"/>
    <s v="AU"/>
    <n v="9"/>
    <n v="0"/>
    <n v="8"/>
  </r>
  <r>
    <x v="8"/>
    <x v="7"/>
    <n v="1"/>
    <x v="0"/>
    <x v="0"/>
    <x v="0"/>
    <x v="1"/>
    <x v="1"/>
    <x v="1"/>
    <s v="AU"/>
    <n v="10"/>
    <n v="0"/>
    <n v="10"/>
  </r>
  <r>
    <x v="9"/>
    <x v="8"/>
    <n v="2"/>
    <x v="0"/>
    <x v="0"/>
    <x v="0"/>
    <x v="1"/>
    <x v="1"/>
    <x v="1"/>
    <s v="AU"/>
    <n v="10"/>
    <n v="0"/>
    <n v="9"/>
  </r>
  <r>
    <x v="10"/>
    <x v="9"/>
    <n v="3"/>
    <x v="0"/>
    <x v="0"/>
    <x v="0"/>
    <x v="1"/>
    <x v="1"/>
    <x v="1"/>
    <s v="AU"/>
    <n v="8"/>
    <n v="0"/>
    <n v="8"/>
  </r>
  <r>
    <x v="11"/>
    <x v="10"/>
    <n v="1"/>
    <x v="0"/>
    <x v="0"/>
    <x v="1"/>
    <x v="0"/>
    <x v="0"/>
    <x v="1"/>
    <s v="AU"/>
    <n v="12"/>
    <n v="0"/>
    <n v="10"/>
  </r>
  <r>
    <x v="12"/>
    <x v="11"/>
    <n v="2"/>
    <x v="0"/>
    <x v="0"/>
    <x v="1"/>
    <x v="0"/>
    <x v="0"/>
    <x v="2"/>
    <s v="AU"/>
    <n v="12"/>
    <n v="0"/>
    <n v="9"/>
  </r>
  <r>
    <x v="13"/>
    <x v="12"/>
    <n v="3"/>
    <x v="0"/>
    <x v="0"/>
    <x v="1"/>
    <x v="0"/>
    <x v="0"/>
    <x v="1"/>
    <s v="AU"/>
    <n v="12"/>
    <n v="0"/>
    <n v="8"/>
  </r>
  <r>
    <x v="14"/>
    <x v="13"/>
    <n v="3"/>
    <x v="0"/>
    <x v="0"/>
    <x v="1"/>
    <x v="0"/>
    <x v="0"/>
    <x v="1"/>
    <s v="AU"/>
    <n v="11"/>
    <n v="0"/>
    <n v="8"/>
  </r>
  <r>
    <x v="15"/>
    <x v="14"/>
    <n v="1"/>
    <x v="0"/>
    <x v="0"/>
    <x v="1"/>
    <x v="0"/>
    <x v="1"/>
    <x v="1"/>
    <s v="AU"/>
    <n v="12"/>
    <n v="0"/>
    <n v="10"/>
  </r>
  <r>
    <x v="16"/>
    <x v="15"/>
    <n v="2"/>
    <x v="0"/>
    <x v="0"/>
    <x v="1"/>
    <x v="0"/>
    <x v="1"/>
    <x v="0"/>
    <s v="AU"/>
    <n v="13"/>
    <n v="0"/>
    <n v="9"/>
  </r>
  <r>
    <x v="4"/>
    <x v="3"/>
    <n v="3"/>
    <x v="0"/>
    <x v="0"/>
    <x v="1"/>
    <x v="0"/>
    <x v="1"/>
    <x v="0"/>
    <s v="AU"/>
    <n v="9"/>
    <n v="0"/>
    <n v="8"/>
  </r>
  <r>
    <x v="2"/>
    <x v="16"/>
    <n v="3"/>
    <x v="0"/>
    <x v="0"/>
    <x v="1"/>
    <x v="0"/>
    <x v="1"/>
    <x v="0"/>
    <s v="AU"/>
    <n v="12"/>
    <n v="0"/>
    <n v="8"/>
  </r>
  <r>
    <x v="17"/>
    <x v="17"/>
    <n v="1"/>
    <x v="0"/>
    <x v="0"/>
    <x v="1"/>
    <x v="1"/>
    <x v="0"/>
    <x v="2"/>
    <s v="AU"/>
    <n v="12"/>
    <n v="0"/>
    <n v="10"/>
  </r>
  <r>
    <x v="18"/>
    <x v="18"/>
    <n v="2"/>
    <x v="0"/>
    <x v="0"/>
    <x v="1"/>
    <x v="1"/>
    <x v="0"/>
    <x v="3"/>
    <s v="AU"/>
    <n v="12"/>
    <n v="0"/>
    <n v="9"/>
  </r>
  <r>
    <x v="19"/>
    <x v="19"/>
    <n v="3"/>
    <x v="0"/>
    <x v="0"/>
    <x v="1"/>
    <x v="1"/>
    <x v="0"/>
    <x v="1"/>
    <s v="AU"/>
    <n v="12"/>
    <n v="0"/>
    <n v="8"/>
  </r>
  <r>
    <x v="6"/>
    <x v="5"/>
    <n v="5"/>
    <x v="0"/>
    <x v="0"/>
    <x v="1"/>
    <x v="1"/>
    <x v="0"/>
    <x v="1"/>
    <s v="AU"/>
    <n v="9"/>
    <n v="0"/>
    <n v="6"/>
  </r>
  <r>
    <x v="20"/>
    <x v="20"/>
    <n v="3"/>
    <x v="0"/>
    <x v="0"/>
    <x v="1"/>
    <x v="1"/>
    <x v="1"/>
    <x v="2"/>
    <s v="AU"/>
    <n v="12"/>
    <n v="0"/>
    <n v="8"/>
  </r>
  <r>
    <x v="21"/>
    <x v="21"/>
    <n v="1"/>
    <x v="0"/>
    <x v="0"/>
    <x v="2"/>
    <x v="0"/>
    <x v="0"/>
    <x v="2"/>
    <s v="AU"/>
    <n v="13"/>
    <n v="0"/>
    <n v="10"/>
  </r>
  <r>
    <x v="12"/>
    <x v="11"/>
    <n v="2"/>
    <x v="0"/>
    <x v="0"/>
    <x v="2"/>
    <x v="0"/>
    <x v="0"/>
    <x v="2"/>
    <s v="AU"/>
    <n v="12"/>
    <n v="0"/>
    <n v="9"/>
  </r>
  <r>
    <x v="11"/>
    <x v="10"/>
    <n v="3"/>
    <x v="0"/>
    <x v="0"/>
    <x v="2"/>
    <x v="0"/>
    <x v="0"/>
    <x v="1"/>
    <s v="AU"/>
    <n v="12"/>
    <n v="0"/>
    <n v="8"/>
  </r>
  <r>
    <x v="15"/>
    <x v="14"/>
    <n v="1"/>
    <x v="0"/>
    <x v="0"/>
    <x v="2"/>
    <x v="0"/>
    <x v="1"/>
    <x v="1"/>
    <s v="AU"/>
    <n v="12"/>
    <n v="0"/>
    <n v="10"/>
  </r>
  <r>
    <x v="4"/>
    <x v="22"/>
    <n v="2"/>
    <x v="0"/>
    <x v="0"/>
    <x v="2"/>
    <x v="0"/>
    <x v="1"/>
    <x v="0"/>
    <s v="AU"/>
    <n v="13"/>
    <n v="0"/>
    <n v="9"/>
  </r>
  <r>
    <x v="22"/>
    <x v="23"/>
    <n v="3"/>
    <x v="0"/>
    <x v="0"/>
    <x v="2"/>
    <x v="0"/>
    <x v="1"/>
    <x v="2"/>
    <s v="AU"/>
    <n v="14"/>
    <n v="0"/>
    <n v="8"/>
  </r>
  <r>
    <x v="2"/>
    <x v="16"/>
    <n v="3"/>
    <x v="0"/>
    <x v="0"/>
    <x v="2"/>
    <x v="0"/>
    <x v="1"/>
    <x v="0"/>
    <s v="AU"/>
    <n v="12"/>
    <n v="0"/>
    <n v="8"/>
  </r>
  <r>
    <x v="6"/>
    <x v="24"/>
    <n v="1"/>
    <x v="0"/>
    <x v="0"/>
    <x v="2"/>
    <x v="1"/>
    <x v="0"/>
    <x v="1"/>
    <s v="AU"/>
    <n v="13"/>
    <n v="0"/>
    <n v="10"/>
  </r>
  <r>
    <x v="23"/>
    <x v="25"/>
    <n v="2"/>
    <x v="0"/>
    <x v="0"/>
    <x v="2"/>
    <x v="1"/>
    <x v="0"/>
    <x v="1"/>
    <s v="AU"/>
    <n v="13"/>
    <n v="0"/>
    <n v="9"/>
  </r>
  <r>
    <x v="24"/>
    <x v="10"/>
    <n v="3"/>
    <x v="0"/>
    <x v="0"/>
    <x v="2"/>
    <x v="1"/>
    <x v="0"/>
    <x v="1"/>
    <s v="AU"/>
    <n v="13"/>
    <n v="0"/>
    <n v="8"/>
  </r>
  <r>
    <x v="25"/>
    <x v="26"/>
    <n v="3"/>
    <x v="0"/>
    <x v="0"/>
    <x v="2"/>
    <x v="1"/>
    <x v="0"/>
    <x v="3"/>
    <s v="AU"/>
    <n v="14"/>
    <n v="0"/>
    <n v="8"/>
  </r>
  <r>
    <x v="26"/>
    <x v="27"/>
    <n v="5"/>
    <x v="0"/>
    <x v="0"/>
    <x v="2"/>
    <x v="1"/>
    <x v="0"/>
    <x v="3"/>
    <s v="AU"/>
    <n v="14"/>
    <n v="0"/>
    <n v="6"/>
  </r>
  <r>
    <x v="20"/>
    <x v="20"/>
    <n v="1"/>
    <x v="0"/>
    <x v="0"/>
    <x v="2"/>
    <x v="1"/>
    <x v="1"/>
    <x v="2"/>
    <s v="AU"/>
    <n v="12"/>
    <n v="0"/>
    <n v="10"/>
  </r>
  <r>
    <x v="27"/>
    <x v="28"/>
    <n v="2"/>
    <x v="0"/>
    <x v="0"/>
    <x v="2"/>
    <x v="1"/>
    <x v="1"/>
    <x v="3"/>
    <s v="AU"/>
    <n v="13"/>
    <n v="0"/>
    <n v="9"/>
  </r>
  <r>
    <x v="28"/>
    <x v="29"/>
    <n v="3"/>
    <x v="0"/>
    <x v="0"/>
    <x v="2"/>
    <x v="1"/>
    <x v="1"/>
    <x v="2"/>
    <s v="AU"/>
    <n v="13"/>
    <n v="0"/>
    <n v="8"/>
  </r>
  <r>
    <x v="22"/>
    <x v="23"/>
    <n v="3"/>
    <x v="0"/>
    <x v="0"/>
    <x v="2"/>
    <x v="1"/>
    <x v="1"/>
    <x v="2"/>
    <s v="AU"/>
    <n v="14"/>
    <n v="0"/>
    <n v="8"/>
  </r>
  <r>
    <x v="29"/>
    <x v="30"/>
    <n v="5"/>
    <x v="0"/>
    <x v="0"/>
    <x v="2"/>
    <x v="1"/>
    <x v="1"/>
    <x v="3"/>
    <s v="AU"/>
    <n v="13"/>
    <n v="0"/>
    <n v="6"/>
  </r>
  <r>
    <x v="30"/>
    <x v="31"/>
    <n v="1"/>
    <x v="1"/>
    <x v="0"/>
    <x v="3"/>
    <x v="0"/>
    <x v="0"/>
    <x v="1"/>
    <s v="AU"/>
    <n v="34"/>
    <n v="0"/>
    <n v="10"/>
  </r>
  <r>
    <x v="31"/>
    <x v="32"/>
    <n v="2"/>
    <x v="1"/>
    <x v="0"/>
    <x v="3"/>
    <x v="0"/>
    <x v="0"/>
    <x v="1"/>
    <s v="AU"/>
    <n v="33"/>
    <n v="0"/>
    <n v="9"/>
  </r>
  <r>
    <x v="32"/>
    <x v="33"/>
    <n v="3"/>
    <x v="1"/>
    <x v="0"/>
    <x v="3"/>
    <x v="0"/>
    <x v="0"/>
    <x v="1"/>
    <s v="AU"/>
    <n v="17"/>
    <n v="0"/>
    <n v="8"/>
  </r>
  <r>
    <x v="18"/>
    <x v="34"/>
    <n v="3"/>
    <x v="1"/>
    <x v="0"/>
    <x v="3"/>
    <x v="0"/>
    <x v="0"/>
    <x v="3"/>
    <s v="AU"/>
    <n v="46"/>
    <n v="0"/>
    <n v="8"/>
  </r>
  <r>
    <x v="33"/>
    <x v="35"/>
    <n v="5"/>
    <x v="1"/>
    <x v="0"/>
    <x v="3"/>
    <x v="0"/>
    <x v="0"/>
    <x v="1"/>
    <s v="AU"/>
    <n v="47"/>
    <n v="0"/>
    <n v="6"/>
  </r>
  <r>
    <x v="12"/>
    <x v="36"/>
    <n v="6"/>
    <x v="1"/>
    <x v="0"/>
    <x v="3"/>
    <x v="0"/>
    <x v="0"/>
    <x v="2"/>
    <s v="AU"/>
    <n v="43"/>
    <n v="0"/>
    <n v="5"/>
  </r>
  <r>
    <x v="34"/>
    <x v="37"/>
    <n v="7"/>
    <x v="1"/>
    <x v="0"/>
    <x v="3"/>
    <x v="0"/>
    <x v="0"/>
    <x v="2"/>
    <s v="AU"/>
    <n v="25"/>
    <n v="0"/>
    <n v="4"/>
  </r>
  <r>
    <x v="35"/>
    <x v="38"/>
    <n v="8"/>
    <x v="1"/>
    <x v="0"/>
    <x v="3"/>
    <x v="0"/>
    <x v="0"/>
    <x v="2"/>
    <s v="AU"/>
    <n v="66"/>
    <n v="0"/>
    <n v="3"/>
  </r>
  <r>
    <x v="36"/>
    <x v="39"/>
    <n v="9"/>
    <x v="1"/>
    <x v="0"/>
    <x v="3"/>
    <x v="0"/>
    <x v="0"/>
    <x v="2"/>
    <s v="AU"/>
    <n v="31"/>
    <n v="0"/>
    <n v="2"/>
  </r>
  <r>
    <x v="37"/>
    <x v="40"/>
    <n v="10"/>
    <x v="1"/>
    <x v="0"/>
    <x v="3"/>
    <x v="0"/>
    <x v="0"/>
    <x v="1"/>
    <s v="AU"/>
    <n v="17"/>
    <n v="0"/>
    <n v="2"/>
  </r>
  <r>
    <x v="38"/>
    <x v="41"/>
    <n v="11"/>
    <x v="1"/>
    <x v="0"/>
    <x v="3"/>
    <x v="0"/>
    <x v="0"/>
    <x v="4"/>
    <s v="AU"/>
    <n v="51"/>
    <n v="0"/>
    <n v="2"/>
  </r>
  <r>
    <x v="39"/>
    <x v="42"/>
    <n v="1"/>
    <x v="1"/>
    <x v="0"/>
    <x v="3"/>
    <x v="0"/>
    <x v="1"/>
    <x v="1"/>
    <s v="AU"/>
    <n v="20"/>
    <n v="0"/>
    <n v="10"/>
  </r>
  <r>
    <x v="18"/>
    <x v="43"/>
    <n v="2"/>
    <x v="1"/>
    <x v="0"/>
    <x v="3"/>
    <x v="0"/>
    <x v="1"/>
    <x v="3"/>
    <s v="AU"/>
    <n v="44"/>
    <n v="0"/>
    <n v="9"/>
  </r>
  <r>
    <x v="40"/>
    <x v="44"/>
    <n v="3"/>
    <x v="1"/>
    <x v="0"/>
    <x v="3"/>
    <x v="0"/>
    <x v="1"/>
    <x v="5"/>
    <s v="AU"/>
    <n v="23"/>
    <n v="0"/>
    <n v="8"/>
  </r>
  <r>
    <x v="41"/>
    <x v="45"/>
    <n v="3"/>
    <x v="1"/>
    <x v="0"/>
    <x v="3"/>
    <x v="0"/>
    <x v="1"/>
    <x v="1"/>
    <s v="AU"/>
    <n v="59"/>
    <n v="0"/>
    <n v="8"/>
  </r>
  <r>
    <x v="42"/>
    <x v="46"/>
    <n v="1"/>
    <x v="1"/>
    <x v="0"/>
    <x v="3"/>
    <x v="1"/>
    <x v="0"/>
    <x v="2"/>
    <s v="AU"/>
    <n v="15"/>
    <n v="0"/>
    <n v="10"/>
  </r>
  <r>
    <x v="43"/>
    <x v="47"/>
    <n v="2"/>
    <x v="1"/>
    <x v="0"/>
    <x v="3"/>
    <x v="1"/>
    <x v="0"/>
    <x v="5"/>
    <s v="AU"/>
    <n v="59"/>
    <n v="0"/>
    <n v="9"/>
  </r>
  <r>
    <x v="6"/>
    <x v="24"/>
    <n v="3"/>
    <x v="1"/>
    <x v="0"/>
    <x v="3"/>
    <x v="1"/>
    <x v="0"/>
    <x v="1"/>
    <s v="AU"/>
    <n v="13"/>
    <n v="0"/>
    <n v="8"/>
  </r>
  <r>
    <x v="44"/>
    <x v="48"/>
    <n v="3"/>
    <x v="1"/>
    <x v="0"/>
    <x v="3"/>
    <x v="1"/>
    <x v="0"/>
    <x v="6"/>
    <s v="AU"/>
    <n v="48"/>
    <n v="0"/>
    <n v="8"/>
  </r>
  <r>
    <x v="40"/>
    <x v="44"/>
    <n v="1"/>
    <x v="1"/>
    <x v="0"/>
    <x v="3"/>
    <x v="1"/>
    <x v="1"/>
    <x v="5"/>
    <s v="AU"/>
    <n v="23"/>
    <n v="0"/>
    <n v="10"/>
  </r>
  <r>
    <x v="45"/>
    <x v="49"/>
    <n v="2"/>
    <x v="1"/>
    <x v="0"/>
    <x v="3"/>
    <x v="1"/>
    <x v="1"/>
    <x v="3"/>
    <s v="AU"/>
    <n v="16"/>
    <n v="0"/>
    <n v="9"/>
  </r>
  <r>
    <x v="46"/>
    <x v="50"/>
    <n v="3"/>
    <x v="1"/>
    <x v="0"/>
    <x v="3"/>
    <x v="1"/>
    <x v="1"/>
    <x v="3"/>
    <s v="AU"/>
    <n v="17"/>
    <n v="0"/>
    <n v="8"/>
  </r>
  <r>
    <x v="47"/>
    <x v="40"/>
    <n v="1"/>
    <x v="1"/>
    <x v="0"/>
    <x v="3"/>
    <x v="2"/>
    <x v="0"/>
    <x v="3"/>
    <s v="AU"/>
    <n v="16"/>
    <n v="0"/>
    <n v="10"/>
  </r>
  <r>
    <x v="48"/>
    <x v="51"/>
    <n v="3"/>
    <x v="1"/>
    <x v="0"/>
    <x v="3"/>
    <x v="2"/>
    <x v="0"/>
    <x v="3"/>
    <s v="AU"/>
    <n v="17"/>
    <n v="0"/>
    <n v="8"/>
  </r>
  <r>
    <x v="48"/>
    <x v="52"/>
    <n v="3"/>
    <x v="1"/>
    <x v="0"/>
    <x v="3"/>
    <x v="2"/>
    <x v="0"/>
    <x v="3"/>
    <s v="AU"/>
    <n v="63"/>
    <n v="0"/>
    <n v="8"/>
  </r>
  <r>
    <x v="37"/>
    <x v="53"/>
    <n v="5"/>
    <x v="1"/>
    <x v="0"/>
    <x v="3"/>
    <x v="2"/>
    <x v="0"/>
    <x v="3"/>
    <s v="AU"/>
    <n v="16"/>
    <n v="0"/>
    <n v="6"/>
  </r>
  <r>
    <x v="49"/>
    <x v="54"/>
    <n v="6"/>
    <x v="1"/>
    <x v="0"/>
    <x v="3"/>
    <x v="2"/>
    <x v="0"/>
    <x v="3"/>
    <s v="AU"/>
    <n v="41"/>
    <n v="0"/>
    <n v="5"/>
  </r>
  <r>
    <x v="50"/>
    <x v="55"/>
    <n v="7"/>
    <x v="1"/>
    <x v="0"/>
    <x v="3"/>
    <x v="2"/>
    <x v="0"/>
    <x v="6"/>
    <s v="AU"/>
    <n v="74"/>
    <n v="0"/>
    <n v="4"/>
  </r>
  <r>
    <x v="38"/>
    <x v="56"/>
    <n v="2"/>
    <x v="1"/>
    <x v="0"/>
    <x v="3"/>
    <x v="2"/>
    <x v="1"/>
    <x v="1"/>
    <s v="AU"/>
    <n v="17"/>
    <n v="0"/>
    <n v="9"/>
  </r>
  <r>
    <x v="35"/>
    <x v="38"/>
    <n v="1"/>
    <x v="1"/>
    <x v="0"/>
    <x v="4"/>
    <x v="0"/>
    <x v="0"/>
    <x v="2"/>
    <s v="AU"/>
    <n v="66"/>
    <n v="0"/>
    <n v="10"/>
  </r>
  <r>
    <x v="18"/>
    <x v="34"/>
    <n v="2"/>
    <x v="1"/>
    <x v="0"/>
    <x v="4"/>
    <x v="0"/>
    <x v="0"/>
    <x v="3"/>
    <s v="AU"/>
    <n v="46"/>
    <n v="0"/>
    <n v="9"/>
  </r>
  <r>
    <x v="38"/>
    <x v="41"/>
    <n v="3"/>
    <x v="1"/>
    <x v="0"/>
    <x v="4"/>
    <x v="0"/>
    <x v="0"/>
    <x v="4"/>
    <s v="AU"/>
    <n v="51"/>
    <n v="0"/>
    <n v="8"/>
  </r>
  <r>
    <x v="12"/>
    <x v="36"/>
    <n v="3"/>
    <x v="1"/>
    <x v="0"/>
    <x v="4"/>
    <x v="0"/>
    <x v="0"/>
    <x v="2"/>
    <s v="AU"/>
    <n v="43"/>
    <n v="0"/>
    <n v="8"/>
  </r>
  <r>
    <x v="6"/>
    <x v="57"/>
    <n v="5"/>
    <x v="1"/>
    <x v="0"/>
    <x v="4"/>
    <x v="0"/>
    <x v="0"/>
    <x v="1"/>
    <s v="AU"/>
    <n v="49"/>
    <n v="0"/>
    <n v="6"/>
  </r>
  <r>
    <x v="33"/>
    <x v="35"/>
    <n v="6"/>
    <x v="1"/>
    <x v="0"/>
    <x v="4"/>
    <x v="0"/>
    <x v="0"/>
    <x v="1"/>
    <s v="AU"/>
    <n v="47"/>
    <n v="0"/>
    <n v="5"/>
  </r>
  <r>
    <x v="11"/>
    <x v="40"/>
    <n v="7"/>
    <x v="1"/>
    <x v="0"/>
    <x v="4"/>
    <x v="0"/>
    <x v="0"/>
    <x v="1"/>
    <s v="AU"/>
    <n v="48"/>
    <n v="0"/>
    <n v="4"/>
  </r>
  <r>
    <x v="50"/>
    <x v="55"/>
    <n v="8"/>
    <x v="1"/>
    <x v="0"/>
    <x v="4"/>
    <x v="0"/>
    <x v="0"/>
    <x v="6"/>
    <s v="AU"/>
    <n v="74"/>
    <n v="0"/>
    <n v="3"/>
  </r>
  <r>
    <x v="18"/>
    <x v="43"/>
    <n v="1"/>
    <x v="1"/>
    <x v="0"/>
    <x v="4"/>
    <x v="0"/>
    <x v="1"/>
    <x v="3"/>
    <s v="AU"/>
    <n v="44"/>
    <n v="0"/>
    <n v="10"/>
  </r>
  <r>
    <x v="51"/>
    <x v="58"/>
    <n v="2"/>
    <x v="1"/>
    <x v="0"/>
    <x v="4"/>
    <x v="0"/>
    <x v="1"/>
    <x v="4"/>
    <s v="AU"/>
    <n v="61"/>
    <n v="0"/>
    <n v="9"/>
  </r>
  <r>
    <x v="41"/>
    <x v="45"/>
    <n v="3"/>
    <x v="1"/>
    <x v="0"/>
    <x v="4"/>
    <x v="0"/>
    <x v="1"/>
    <x v="1"/>
    <s v="AU"/>
    <n v="59"/>
    <n v="0"/>
    <n v="8"/>
  </r>
  <r>
    <x v="43"/>
    <x v="47"/>
    <n v="1"/>
    <x v="1"/>
    <x v="0"/>
    <x v="4"/>
    <x v="1"/>
    <x v="0"/>
    <x v="5"/>
    <s v="AU"/>
    <n v="59"/>
    <n v="0"/>
    <n v="10"/>
  </r>
  <r>
    <x v="44"/>
    <x v="48"/>
    <n v="2"/>
    <x v="1"/>
    <x v="0"/>
    <x v="4"/>
    <x v="1"/>
    <x v="0"/>
    <x v="6"/>
    <s v="AU"/>
    <n v="48"/>
    <n v="0"/>
    <n v="9"/>
  </r>
  <r>
    <x v="48"/>
    <x v="52"/>
    <n v="1"/>
    <x v="1"/>
    <x v="0"/>
    <x v="4"/>
    <x v="2"/>
    <x v="0"/>
    <x v="3"/>
    <s v="AU"/>
    <n v="63"/>
    <n v="0"/>
    <n v="10"/>
  </r>
  <r>
    <x v="49"/>
    <x v="54"/>
    <n v="2"/>
    <x v="1"/>
    <x v="0"/>
    <x v="4"/>
    <x v="2"/>
    <x v="0"/>
    <x v="3"/>
    <s v="AU"/>
    <n v="41"/>
    <n v="0"/>
    <n v="9"/>
  </r>
  <r>
    <x v="50"/>
    <x v="55"/>
    <n v="3"/>
    <x v="1"/>
    <x v="0"/>
    <x v="4"/>
    <x v="2"/>
    <x v="0"/>
    <x v="6"/>
    <s v="AU"/>
    <n v="74"/>
    <n v="0"/>
    <n v="8"/>
  </r>
  <r>
    <x v="32"/>
    <x v="59"/>
    <n v="1"/>
    <x v="2"/>
    <x v="0"/>
    <x v="3"/>
    <x v="0"/>
    <x v="0"/>
    <x v="1"/>
    <s v="AU"/>
    <n v="17"/>
    <n v="0"/>
    <n v="10"/>
  </r>
  <r>
    <x v="32"/>
    <x v="33"/>
    <n v="2"/>
    <x v="2"/>
    <x v="0"/>
    <x v="3"/>
    <x v="0"/>
    <x v="0"/>
    <x v="1"/>
    <s v="AU"/>
    <n v="17"/>
    <n v="0"/>
    <n v="9"/>
  </r>
  <r>
    <x v="12"/>
    <x v="36"/>
    <n v="3"/>
    <x v="2"/>
    <x v="0"/>
    <x v="3"/>
    <x v="0"/>
    <x v="0"/>
    <x v="2"/>
    <s v="AU"/>
    <n v="43"/>
    <n v="0"/>
    <n v="8"/>
  </r>
  <r>
    <x v="34"/>
    <x v="37"/>
    <n v="3"/>
    <x v="2"/>
    <x v="0"/>
    <x v="3"/>
    <x v="0"/>
    <x v="0"/>
    <x v="2"/>
    <s v="AU"/>
    <n v="25"/>
    <n v="0"/>
    <n v="8"/>
  </r>
  <r>
    <x v="35"/>
    <x v="38"/>
    <n v="5"/>
    <x v="2"/>
    <x v="0"/>
    <x v="3"/>
    <x v="0"/>
    <x v="0"/>
    <x v="2"/>
    <s v="AU"/>
    <n v="66"/>
    <n v="0"/>
    <n v="6"/>
  </r>
  <r>
    <x v="52"/>
    <x v="60"/>
    <n v="6"/>
    <x v="2"/>
    <x v="0"/>
    <x v="3"/>
    <x v="0"/>
    <x v="0"/>
    <x v="1"/>
    <s v="AU"/>
    <n v="47"/>
    <n v="0"/>
    <n v="5"/>
  </r>
  <r>
    <x v="18"/>
    <x v="34"/>
    <n v="7"/>
    <x v="2"/>
    <x v="0"/>
    <x v="3"/>
    <x v="0"/>
    <x v="0"/>
    <x v="3"/>
    <s v="AU"/>
    <n v="46"/>
    <n v="0"/>
    <n v="4"/>
  </r>
  <r>
    <x v="37"/>
    <x v="40"/>
    <n v="8"/>
    <x v="2"/>
    <x v="0"/>
    <x v="3"/>
    <x v="0"/>
    <x v="0"/>
    <x v="1"/>
    <s v="AU"/>
    <n v="17"/>
    <n v="0"/>
    <n v="3"/>
  </r>
  <r>
    <x v="17"/>
    <x v="61"/>
    <n v="9"/>
    <x v="2"/>
    <x v="0"/>
    <x v="3"/>
    <x v="0"/>
    <x v="0"/>
    <x v="2"/>
    <s v="AU"/>
    <n v="49"/>
    <n v="0"/>
    <n v="2"/>
  </r>
  <r>
    <x v="38"/>
    <x v="41"/>
    <n v="10"/>
    <x v="2"/>
    <x v="0"/>
    <x v="3"/>
    <x v="0"/>
    <x v="0"/>
    <x v="4"/>
    <s v="AU"/>
    <n v="51"/>
    <n v="0"/>
    <n v="2"/>
  </r>
  <r>
    <x v="6"/>
    <x v="57"/>
    <n v="11"/>
    <x v="2"/>
    <x v="0"/>
    <x v="3"/>
    <x v="0"/>
    <x v="0"/>
    <x v="1"/>
    <s v="AU"/>
    <n v="49"/>
    <n v="0"/>
    <n v="2"/>
  </r>
  <r>
    <x v="18"/>
    <x v="43"/>
    <n v="1"/>
    <x v="2"/>
    <x v="0"/>
    <x v="3"/>
    <x v="0"/>
    <x v="1"/>
    <x v="3"/>
    <s v="AU"/>
    <n v="44"/>
    <n v="0"/>
    <n v="10"/>
  </r>
  <r>
    <x v="53"/>
    <x v="62"/>
    <n v="2"/>
    <x v="2"/>
    <x v="0"/>
    <x v="3"/>
    <x v="0"/>
    <x v="1"/>
    <x v="1"/>
    <s v="AU"/>
    <n v="22"/>
    <n v="0"/>
    <n v="9"/>
  </r>
  <r>
    <x v="41"/>
    <x v="45"/>
    <n v="3"/>
    <x v="2"/>
    <x v="0"/>
    <x v="3"/>
    <x v="0"/>
    <x v="1"/>
    <x v="1"/>
    <s v="AU"/>
    <n v="59"/>
    <n v="0"/>
    <n v="8"/>
  </r>
  <r>
    <x v="54"/>
    <x v="63"/>
    <n v="2"/>
    <x v="2"/>
    <x v="0"/>
    <x v="3"/>
    <x v="1"/>
    <x v="0"/>
    <x v="2"/>
    <s v="AU"/>
    <n v="49"/>
    <n v="0"/>
    <n v="9"/>
  </r>
  <r>
    <x v="42"/>
    <x v="46"/>
    <n v="3"/>
    <x v="2"/>
    <x v="0"/>
    <x v="3"/>
    <x v="1"/>
    <x v="0"/>
    <x v="2"/>
    <s v="AU"/>
    <n v="15"/>
    <n v="0"/>
    <n v="8"/>
  </r>
  <r>
    <x v="43"/>
    <x v="47"/>
    <n v="3"/>
    <x v="2"/>
    <x v="0"/>
    <x v="3"/>
    <x v="1"/>
    <x v="0"/>
    <x v="5"/>
    <s v="AU"/>
    <n v="59"/>
    <n v="0"/>
    <n v="8"/>
  </r>
  <r>
    <x v="6"/>
    <x v="24"/>
    <n v="6"/>
    <x v="2"/>
    <x v="0"/>
    <x v="3"/>
    <x v="1"/>
    <x v="0"/>
    <x v="1"/>
    <s v="AU"/>
    <n v="13"/>
    <n v="0"/>
    <n v="5"/>
  </r>
  <r>
    <x v="55"/>
    <x v="64"/>
    <n v="1"/>
    <x v="2"/>
    <x v="0"/>
    <x v="3"/>
    <x v="1"/>
    <x v="1"/>
    <x v="1"/>
    <s v="AU"/>
    <n v="24"/>
    <n v="0"/>
    <n v="10"/>
  </r>
  <r>
    <x v="45"/>
    <x v="49"/>
    <n v="5"/>
    <x v="2"/>
    <x v="0"/>
    <x v="3"/>
    <x v="1"/>
    <x v="1"/>
    <x v="3"/>
    <s v="AU"/>
    <n v="16"/>
    <n v="0"/>
    <n v="6"/>
  </r>
  <r>
    <x v="49"/>
    <x v="54"/>
    <n v="2"/>
    <x v="2"/>
    <x v="0"/>
    <x v="3"/>
    <x v="2"/>
    <x v="0"/>
    <x v="3"/>
    <s v="AU"/>
    <n v="41"/>
    <n v="0"/>
    <n v="9"/>
  </r>
  <r>
    <x v="48"/>
    <x v="51"/>
    <n v="3"/>
    <x v="2"/>
    <x v="0"/>
    <x v="3"/>
    <x v="2"/>
    <x v="0"/>
    <x v="3"/>
    <s v="AU"/>
    <n v="17"/>
    <n v="0"/>
    <n v="8"/>
  </r>
  <r>
    <x v="37"/>
    <x v="53"/>
    <n v="3"/>
    <x v="2"/>
    <x v="0"/>
    <x v="3"/>
    <x v="2"/>
    <x v="0"/>
    <x v="3"/>
    <s v="AU"/>
    <n v="16"/>
    <n v="0"/>
    <n v="8"/>
  </r>
  <r>
    <x v="48"/>
    <x v="52"/>
    <n v="5"/>
    <x v="2"/>
    <x v="0"/>
    <x v="3"/>
    <x v="2"/>
    <x v="0"/>
    <x v="3"/>
    <s v="AU"/>
    <n v="63"/>
    <n v="0"/>
    <n v="6"/>
  </r>
  <r>
    <x v="50"/>
    <x v="55"/>
    <n v="6"/>
    <x v="2"/>
    <x v="0"/>
    <x v="3"/>
    <x v="2"/>
    <x v="0"/>
    <x v="6"/>
    <s v="AU"/>
    <n v="74"/>
    <n v="0"/>
    <n v="5"/>
  </r>
  <r>
    <x v="38"/>
    <x v="56"/>
    <n v="1"/>
    <x v="2"/>
    <x v="0"/>
    <x v="3"/>
    <x v="2"/>
    <x v="1"/>
    <x v="1"/>
    <s v="AU"/>
    <n v="17"/>
    <n v="0"/>
    <n v="10"/>
  </r>
  <r>
    <x v="12"/>
    <x v="36"/>
    <n v="1"/>
    <x v="2"/>
    <x v="0"/>
    <x v="4"/>
    <x v="0"/>
    <x v="0"/>
    <x v="2"/>
    <s v="AU"/>
    <n v="43"/>
    <n v="0"/>
    <n v="10"/>
  </r>
  <r>
    <x v="18"/>
    <x v="34"/>
    <n v="2"/>
    <x v="2"/>
    <x v="0"/>
    <x v="4"/>
    <x v="0"/>
    <x v="0"/>
    <x v="3"/>
    <s v="AU"/>
    <n v="46"/>
    <n v="0"/>
    <n v="9"/>
  </r>
  <r>
    <x v="17"/>
    <x v="61"/>
    <n v="3"/>
    <x v="2"/>
    <x v="0"/>
    <x v="4"/>
    <x v="0"/>
    <x v="0"/>
    <x v="2"/>
    <s v="AU"/>
    <n v="49"/>
    <n v="0"/>
    <n v="8"/>
  </r>
  <r>
    <x v="38"/>
    <x v="41"/>
    <n v="3"/>
    <x v="2"/>
    <x v="0"/>
    <x v="4"/>
    <x v="0"/>
    <x v="0"/>
    <x v="4"/>
    <s v="AU"/>
    <n v="51"/>
    <n v="0"/>
    <n v="8"/>
  </r>
  <r>
    <x v="35"/>
    <x v="38"/>
    <n v="5"/>
    <x v="2"/>
    <x v="0"/>
    <x v="4"/>
    <x v="0"/>
    <x v="0"/>
    <x v="2"/>
    <s v="AU"/>
    <n v="66"/>
    <n v="0"/>
    <n v="6"/>
  </r>
  <r>
    <x v="6"/>
    <x v="57"/>
    <n v="7"/>
    <x v="2"/>
    <x v="0"/>
    <x v="4"/>
    <x v="0"/>
    <x v="0"/>
    <x v="1"/>
    <s v="AU"/>
    <n v="49"/>
    <n v="0"/>
    <n v="4"/>
  </r>
  <r>
    <x v="11"/>
    <x v="40"/>
    <n v="8"/>
    <x v="2"/>
    <x v="0"/>
    <x v="4"/>
    <x v="0"/>
    <x v="0"/>
    <x v="1"/>
    <s v="AU"/>
    <n v="48"/>
    <n v="0"/>
    <n v="3"/>
  </r>
  <r>
    <x v="50"/>
    <x v="55"/>
    <n v="9"/>
    <x v="2"/>
    <x v="0"/>
    <x v="4"/>
    <x v="0"/>
    <x v="0"/>
    <x v="6"/>
    <s v="AU"/>
    <n v="74"/>
    <n v="0"/>
    <n v="2"/>
  </r>
  <r>
    <x v="18"/>
    <x v="43"/>
    <n v="6"/>
    <x v="2"/>
    <x v="0"/>
    <x v="4"/>
    <x v="0"/>
    <x v="1"/>
    <x v="3"/>
    <s v="AU"/>
    <n v="44"/>
    <n v="0"/>
    <n v="5"/>
  </r>
  <r>
    <x v="41"/>
    <x v="45"/>
    <n v="9"/>
    <x v="2"/>
    <x v="0"/>
    <x v="4"/>
    <x v="0"/>
    <x v="1"/>
    <x v="1"/>
    <s v="AU"/>
    <n v="59"/>
    <n v="0"/>
    <n v="2"/>
  </r>
  <r>
    <x v="54"/>
    <x v="63"/>
    <n v="1"/>
    <x v="2"/>
    <x v="0"/>
    <x v="4"/>
    <x v="1"/>
    <x v="0"/>
    <x v="2"/>
    <s v="AU"/>
    <n v="49"/>
    <n v="0"/>
    <n v="10"/>
  </r>
  <r>
    <x v="43"/>
    <x v="47"/>
    <n v="2"/>
    <x v="2"/>
    <x v="0"/>
    <x v="4"/>
    <x v="1"/>
    <x v="0"/>
    <x v="5"/>
    <s v="AU"/>
    <n v="59"/>
    <n v="0"/>
    <n v="9"/>
  </r>
  <r>
    <x v="49"/>
    <x v="54"/>
    <n v="1"/>
    <x v="2"/>
    <x v="0"/>
    <x v="4"/>
    <x v="2"/>
    <x v="0"/>
    <x v="3"/>
    <s v="AU"/>
    <n v="41"/>
    <n v="0"/>
    <n v="10"/>
  </r>
  <r>
    <x v="48"/>
    <x v="52"/>
    <n v="2"/>
    <x v="2"/>
    <x v="0"/>
    <x v="4"/>
    <x v="2"/>
    <x v="0"/>
    <x v="3"/>
    <s v="AU"/>
    <n v="63"/>
    <n v="0"/>
    <n v="9"/>
  </r>
  <r>
    <x v="50"/>
    <x v="55"/>
    <n v="3"/>
    <x v="2"/>
    <x v="0"/>
    <x v="4"/>
    <x v="2"/>
    <x v="0"/>
    <x v="6"/>
    <s v="AU"/>
    <n v="74"/>
    <n v="0"/>
    <n v="8"/>
  </r>
  <r>
    <x v="34"/>
    <x v="37"/>
    <n v="1"/>
    <x v="3"/>
    <x v="0"/>
    <x v="5"/>
    <x v="0"/>
    <x v="0"/>
    <x v="2"/>
    <s v="AU"/>
    <n v="25"/>
    <n v="0"/>
    <n v="10"/>
  </r>
  <r>
    <x v="36"/>
    <x v="39"/>
    <n v="2"/>
    <x v="3"/>
    <x v="0"/>
    <x v="5"/>
    <x v="0"/>
    <x v="0"/>
    <x v="2"/>
    <s v="AU"/>
    <n v="31"/>
    <n v="0"/>
    <n v="9"/>
  </r>
  <r>
    <x v="56"/>
    <x v="65"/>
    <n v="3"/>
    <x v="3"/>
    <x v="0"/>
    <x v="5"/>
    <x v="0"/>
    <x v="0"/>
    <x v="2"/>
    <s v="AU"/>
    <n v="19"/>
    <n v="0"/>
    <n v="8"/>
  </r>
  <r>
    <x v="38"/>
    <x v="41"/>
    <n v="3"/>
    <x v="3"/>
    <x v="0"/>
    <x v="5"/>
    <x v="0"/>
    <x v="0"/>
    <x v="4"/>
    <s v="AU"/>
    <n v="51"/>
    <n v="0"/>
    <n v="8"/>
  </r>
  <r>
    <x v="57"/>
    <x v="66"/>
    <n v="5"/>
    <x v="3"/>
    <x v="0"/>
    <x v="5"/>
    <x v="0"/>
    <x v="0"/>
    <x v="1"/>
    <s v="AU"/>
    <n v="15"/>
    <n v="0"/>
    <n v="6"/>
  </r>
  <r>
    <x v="11"/>
    <x v="10"/>
    <n v="6"/>
    <x v="3"/>
    <x v="0"/>
    <x v="5"/>
    <x v="0"/>
    <x v="0"/>
    <x v="1"/>
    <s v="AU"/>
    <n v="12"/>
    <n v="0"/>
    <n v="5"/>
  </r>
  <r>
    <x v="6"/>
    <x v="57"/>
    <n v="7"/>
    <x v="3"/>
    <x v="0"/>
    <x v="5"/>
    <x v="0"/>
    <x v="0"/>
    <x v="1"/>
    <s v="AU"/>
    <n v="49"/>
    <n v="0"/>
    <n v="4"/>
  </r>
  <r>
    <x v="58"/>
    <x v="67"/>
    <n v="8"/>
    <x v="3"/>
    <x v="0"/>
    <x v="5"/>
    <x v="0"/>
    <x v="0"/>
    <x v="1"/>
    <s v="AU"/>
    <n v="23"/>
    <n v="0"/>
    <n v="3"/>
  </r>
  <r>
    <x v="12"/>
    <x v="11"/>
    <n v="9"/>
    <x v="3"/>
    <x v="0"/>
    <x v="5"/>
    <x v="0"/>
    <x v="0"/>
    <x v="2"/>
    <s v="AU"/>
    <n v="12"/>
    <n v="0"/>
    <n v="2"/>
  </r>
  <r>
    <x v="15"/>
    <x v="14"/>
    <n v="1"/>
    <x v="3"/>
    <x v="0"/>
    <x v="5"/>
    <x v="0"/>
    <x v="1"/>
    <x v="1"/>
    <s v="AU"/>
    <n v="12"/>
    <n v="0"/>
    <n v="10"/>
  </r>
  <r>
    <x v="22"/>
    <x v="23"/>
    <n v="2"/>
    <x v="3"/>
    <x v="0"/>
    <x v="5"/>
    <x v="0"/>
    <x v="1"/>
    <x v="2"/>
    <s v="AU"/>
    <n v="14"/>
    <n v="0"/>
    <n v="9"/>
  </r>
  <r>
    <x v="41"/>
    <x v="45"/>
    <n v="3"/>
    <x v="3"/>
    <x v="0"/>
    <x v="5"/>
    <x v="0"/>
    <x v="1"/>
    <x v="1"/>
    <s v="AU"/>
    <n v="59"/>
    <n v="0"/>
    <n v="8"/>
  </r>
  <r>
    <x v="59"/>
    <x v="68"/>
    <n v="3"/>
    <x v="3"/>
    <x v="0"/>
    <x v="5"/>
    <x v="0"/>
    <x v="1"/>
    <x v="2"/>
    <s v="AU"/>
    <n v="16"/>
    <n v="0"/>
    <n v="8"/>
  </r>
  <r>
    <x v="60"/>
    <x v="69"/>
    <n v="1"/>
    <x v="3"/>
    <x v="0"/>
    <x v="5"/>
    <x v="1"/>
    <x v="0"/>
    <x v="3"/>
    <s v="AU"/>
    <n v="13"/>
    <n v="0"/>
    <n v="10"/>
  </r>
  <r>
    <x v="6"/>
    <x v="24"/>
    <n v="2"/>
    <x v="3"/>
    <x v="0"/>
    <x v="5"/>
    <x v="1"/>
    <x v="0"/>
    <x v="1"/>
    <s v="AU"/>
    <n v="13"/>
    <n v="0"/>
    <n v="9"/>
  </r>
  <r>
    <x v="24"/>
    <x v="10"/>
    <n v="3"/>
    <x v="3"/>
    <x v="0"/>
    <x v="5"/>
    <x v="1"/>
    <x v="0"/>
    <x v="1"/>
    <s v="AU"/>
    <n v="13"/>
    <n v="0"/>
    <n v="8"/>
  </r>
  <r>
    <x v="45"/>
    <x v="49"/>
    <n v="1"/>
    <x v="3"/>
    <x v="0"/>
    <x v="5"/>
    <x v="1"/>
    <x v="1"/>
    <x v="3"/>
    <s v="AU"/>
    <n v="16"/>
    <n v="0"/>
    <n v="10"/>
  </r>
  <r>
    <x v="28"/>
    <x v="29"/>
    <n v="2"/>
    <x v="3"/>
    <x v="0"/>
    <x v="5"/>
    <x v="1"/>
    <x v="1"/>
    <x v="2"/>
    <s v="AU"/>
    <n v="13"/>
    <n v="0"/>
    <n v="9"/>
  </r>
  <r>
    <x v="27"/>
    <x v="28"/>
    <n v="3"/>
    <x v="3"/>
    <x v="0"/>
    <x v="5"/>
    <x v="1"/>
    <x v="1"/>
    <x v="3"/>
    <s v="AU"/>
    <n v="13"/>
    <n v="0"/>
    <n v="8"/>
  </r>
  <r>
    <x v="46"/>
    <x v="50"/>
    <n v="3"/>
    <x v="3"/>
    <x v="0"/>
    <x v="5"/>
    <x v="1"/>
    <x v="1"/>
    <x v="3"/>
    <s v="AU"/>
    <n v="17"/>
    <n v="0"/>
    <n v="8"/>
  </r>
  <r>
    <x v="8"/>
    <x v="7"/>
    <n v="5"/>
    <x v="3"/>
    <x v="0"/>
    <x v="5"/>
    <x v="1"/>
    <x v="1"/>
    <x v="1"/>
    <s v="AU"/>
    <n v="10"/>
    <n v="0"/>
    <n v="6"/>
  </r>
  <r>
    <x v="61"/>
    <x v="70"/>
    <n v="1"/>
    <x v="3"/>
    <x v="0"/>
    <x v="5"/>
    <x v="2"/>
    <x v="0"/>
    <x v="3"/>
    <s v="AU"/>
    <n v="33"/>
    <n v="0"/>
    <n v="10"/>
  </r>
  <r>
    <x v="62"/>
    <x v="71"/>
    <n v="2"/>
    <x v="3"/>
    <x v="0"/>
    <x v="5"/>
    <x v="2"/>
    <x v="0"/>
    <x v="3"/>
    <s v="AU"/>
    <n v="35"/>
    <n v="0"/>
    <n v="9"/>
  </r>
  <r>
    <x v="18"/>
    <x v="18"/>
    <n v="3"/>
    <x v="3"/>
    <x v="0"/>
    <x v="5"/>
    <x v="2"/>
    <x v="0"/>
    <x v="3"/>
    <s v="AU"/>
    <n v="12"/>
    <n v="0"/>
    <n v="8"/>
  </r>
  <r>
    <x v="34"/>
    <x v="37"/>
    <n v="3"/>
    <x v="3"/>
    <x v="0"/>
    <x v="5"/>
    <x v="2"/>
    <x v="0"/>
    <x v="2"/>
    <s v="AU"/>
    <n v="25"/>
    <n v="0"/>
    <n v="8"/>
  </r>
  <r>
    <x v="60"/>
    <x v="69"/>
    <n v="1"/>
    <x v="3"/>
    <x v="0"/>
    <x v="6"/>
    <x v="1"/>
    <x v="0"/>
    <x v="3"/>
    <s v="AU"/>
    <n v="13"/>
    <n v="0"/>
    <n v="10"/>
  </r>
  <r>
    <x v="42"/>
    <x v="46"/>
    <n v="2"/>
    <x v="3"/>
    <x v="0"/>
    <x v="6"/>
    <x v="1"/>
    <x v="0"/>
    <x v="2"/>
    <s v="AU"/>
    <n v="15"/>
    <n v="0"/>
    <n v="9"/>
  </r>
  <r>
    <x v="6"/>
    <x v="24"/>
    <n v="3"/>
    <x v="3"/>
    <x v="0"/>
    <x v="6"/>
    <x v="1"/>
    <x v="0"/>
    <x v="1"/>
    <s v="AU"/>
    <n v="13"/>
    <n v="0"/>
    <n v="8"/>
  </r>
  <r>
    <x v="45"/>
    <x v="49"/>
    <n v="1"/>
    <x v="3"/>
    <x v="0"/>
    <x v="6"/>
    <x v="1"/>
    <x v="1"/>
    <x v="3"/>
    <s v="AU"/>
    <n v="16"/>
    <n v="0"/>
    <n v="10"/>
  </r>
  <r>
    <x v="27"/>
    <x v="28"/>
    <n v="2"/>
    <x v="3"/>
    <x v="0"/>
    <x v="6"/>
    <x v="1"/>
    <x v="1"/>
    <x v="3"/>
    <s v="AU"/>
    <n v="13"/>
    <n v="0"/>
    <n v="9"/>
  </r>
  <r>
    <x v="47"/>
    <x v="40"/>
    <s v="Cancelled"/>
    <x v="3"/>
    <x v="0"/>
    <x v="6"/>
    <x v="2"/>
    <x v="0"/>
    <x v="3"/>
    <s v="AU"/>
    <n v="16"/>
    <n v="0"/>
    <n v="1"/>
  </r>
  <r>
    <x v="32"/>
    <x v="33"/>
    <s v="Cancelled"/>
    <x v="3"/>
    <x v="0"/>
    <x v="7"/>
    <x v="0"/>
    <x v="0"/>
    <x v="1"/>
    <s v="AU"/>
    <n v="17"/>
    <n v="0"/>
    <n v="1"/>
  </r>
  <r>
    <x v="37"/>
    <x v="40"/>
    <s v="Cancelled"/>
    <x v="3"/>
    <x v="0"/>
    <x v="7"/>
    <x v="0"/>
    <x v="0"/>
    <x v="1"/>
    <s v="AU"/>
    <n v="17"/>
    <n v="0"/>
    <n v="1"/>
  </r>
  <r>
    <x v="32"/>
    <x v="59"/>
    <n v="1"/>
    <x v="3"/>
    <x v="0"/>
    <x v="7"/>
    <x v="1"/>
    <x v="0"/>
    <x v="1"/>
    <s v="AU"/>
    <n v="17"/>
    <n v="0"/>
    <n v="10"/>
  </r>
  <r>
    <x v="60"/>
    <x v="69"/>
    <n v="2"/>
    <x v="3"/>
    <x v="0"/>
    <x v="7"/>
    <x v="1"/>
    <x v="0"/>
    <x v="3"/>
    <s v="AU"/>
    <n v="13"/>
    <n v="0"/>
    <n v="9"/>
  </r>
  <r>
    <x v="6"/>
    <x v="24"/>
    <n v="3"/>
    <x v="3"/>
    <x v="0"/>
    <x v="7"/>
    <x v="1"/>
    <x v="0"/>
    <x v="1"/>
    <s v="AU"/>
    <n v="13"/>
    <n v="0"/>
    <n v="8"/>
  </r>
  <r>
    <x v="42"/>
    <x v="46"/>
    <n v="3"/>
    <x v="3"/>
    <x v="0"/>
    <x v="7"/>
    <x v="1"/>
    <x v="0"/>
    <x v="2"/>
    <s v="AU"/>
    <n v="15"/>
    <n v="0"/>
    <n v="8"/>
  </r>
  <r>
    <x v="45"/>
    <x v="49"/>
    <n v="1"/>
    <x v="3"/>
    <x v="0"/>
    <x v="7"/>
    <x v="1"/>
    <x v="1"/>
    <x v="3"/>
    <s v="AU"/>
    <n v="16"/>
    <n v="0"/>
    <n v="10"/>
  </r>
  <r>
    <x v="27"/>
    <x v="28"/>
    <n v="2"/>
    <x v="3"/>
    <x v="0"/>
    <x v="7"/>
    <x v="1"/>
    <x v="1"/>
    <x v="3"/>
    <s v="AU"/>
    <n v="13"/>
    <n v="0"/>
    <n v="9"/>
  </r>
  <r>
    <x v="46"/>
    <x v="50"/>
    <n v="3"/>
    <x v="3"/>
    <x v="0"/>
    <x v="7"/>
    <x v="1"/>
    <x v="1"/>
    <x v="3"/>
    <s v="AU"/>
    <n v="17"/>
    <n v="0"/>
    <n v="8"/>
  </r>
  <r>
    <x v="47"/>
    <x v="40"/>
    <s v="Cancelled"/>
    <x v="3"/>
    <x v="0"/>
    <x v="7"/>
    <x v="2"/>
    <x v="0"/>
    <x v="3"/>
    <s v="AU"/>
    <n v="16"/>
    <n v="0"/>
    <n v="1"/>
  </r>
  <r>
    <x v="63"/>
    <x v="19"/>
    <s v="Cancelled"/>
    <x v="4"/>
    <x v="0"/>
    <x v="0"/>
    <x v="0"/>
    <x v="0"/>
    <x v="1"/>
    <s v="AU"/>
    <n v="9"/>
    <n v="0"/>
    <n v="1"/>
  </r>
  <r>
    <x v="7"/>
    <x v="6"/>
    <s v="Cancelled"/>
    <x v="4"/>
    <x v="0"/>
    <x v="0"/>
    <x v="0"/>
    <x v="0"/>
    <x v="2"/>
    <s v="AU"/>
    <n v="9"/>
    <n v="0"/>
    <n v="1"/>
  </r>
  <r>
    <x v="6"/>
    <x v="5"/>
    <n v="1"/>
    <x v="4"/>
    <x v="0"/>
    <x v="0"/>
    <x v="1"/>
    <x v="0"/>
    <x v="1"/>
    <s v="AU"/>
    <n v="9"/>
    <n v="0"/>
    <n v="10"/>
  </r>
  <r>
    <x v="64"/>
    <x v="72"/>
    <n v="2"/>
    <x v="4"/>
    <x v="0"/>
    <x v="0"/>
    <x v="1"/>
    <x v="0"/>
    <x v="2"/>
    <s v="AU"/>
    <n v="8"/>
    <n v="0"/>
    <n v="9"/>
  </r>
  <r>
    <x v="8"/>
    <x v="7"/>
    <n v="1"/>
    <x v="4"/>
    <x v="0"/>
    <x v="0"/>
    <x v="1"/>
    <x v="1"/>
    <x v="1"/>
    <s v="AU"/>
    <n v="10"/>
    <n v="0"/>
    <n v="10"/>
  </r>
  <r>
    <x v="9"/>
    <x v="8"/>
    <n v="2"/>
    <x v="4"/>
    <x v="0"/>
    <x v="0"/>
    <x v="1"/>
    <x v="1"/>
    <x v="1"/>
    <s v="AU"/>
    <n v="10"/>
    <n v="0"/>
    <n v="9"/>
  </r>
  <r>
    <x v="10"/>
    <x v="9"/>
    <n v="3"/>
    <x v="4"/>
    <x v="0"/>
    <x v="0"/>
    <x v="1"/>
    <x v="1"/>
    <x v="1"/>
    <s v="AU"/>
    <n v="8"/>
    <n v="0"/>
    <n v="8"/>
  </r>
  <r>
    <x v="65"/>
    <x v="73"/>
    <n v="3"/>
    <x v="4"/>
    <x v="0"/>
    <x v="0"/>
    <x v="1"/>
    <x v="1"/>
    <x v="2"/>
    <s v="AU"/>
    <n v="9"/>
    <n v="0"/>
    <n v="8"/>
  </r>
  <r>
    <x v="12"/>
    <x v="11"/>
    <n v="1"/>
    <x v="4"/>
    <x v="0"/>
    <x v="1"/>
    <x v="0"/>
    <x v="0"/>
    <x v="2"/>
    <s v="AU"/>
    <n v="12"/>
    <n v="0"/>
    <n v="10"/>
  </r>
  <r>
    <x v="11"/>
    <x v="10"/>
    <n v="2"/>
    <x v="4"/>
    <x v="0"/>
    <x v="1"/>
    <x v="0"/>
    <x v="0"/>
    <x v="1"/>
    <s v="AU"/>
    <n v="12"/>
    <n v="0"/>
    <n v="9"/>
  </r>
  <r>
    <x v="14"/>
    <x v="13"/>
    <n v="3"/>
    <x v="4"/>
    <x v="0"/>
    <x v="1"/>
    <x v="0"/>
    <x v="0"/>
    <x v="1"/>
    <s v="AU"/>
    <n v="11"/>
    <n v="0"/>
    <n v="8"/>
  </r>
  <r>
    <x v="13"/>
    <x v="12"/>
    <n v="5"/>
    <x v="4"/>
    <x v="0"/>
    <x v="1"/>
    <x v="0"/>
    <x v="0"/>
    <x v="1"/>
    <s v="AU"/>
    <n v="12"/>
    <n v="0"/>
    <n v="6"/>
  </r>
  <r>
    <x v="66"/>
    <x v="74"/>
    <n v="6"/>
    <x v="4"/>
    <x v="0"/>
    <x v="1"/>
    <x v="0"/>
    <x v="0"/>
    <x v="1"/>
    <s v="AU"/>
    <n v="11"/>
    <n v="0"/>
    <n v="5"/>
  </r>
  <r>
    <x v="7"/>
    <x v="6"/>
    <n v="7"/>
    <x v="4"/>
    <x v="0"/>
    <x v="1"/>
    <x v="0"/>
    <x v="0"/>
    <x v="2"/>
    <s v="AU"/>
    <n v="9"/>
    <n v="0"/>
    <n v="4"/>
  </r>
  <r>
    <x v="15"/>
    <x v="14"/>
    <n v="3"/>
    <x v="4"/>
    <x v="0"/>
    <x v="1"/>
    <x v="0"/>
    <x v="1"/>
    <x v="1"/>
    <s v="AU"/>
    <n v="12"/>
    <n v="0"/>
    <n v="8"/>
  </r>
  <r>
    <x v="18"/>
    <x v="18"/>
    <n v="1"/>
    <x v="4"/>
    <x v="0"/>
    <x v="1"/>
    <x v="1"/>
    <x v="0"/>
    <x v="3"/>
    <s v="AU"/>
    <n v="12"/>
    <n v="0"/>
    <n v="10"/>
  </r>
  <r>
    <x v="17"/>
    <x v="17"/>
    <n v="2"/>
    <x v="4"/>
    <x v="0"/>
    <x v="1"/>
    <x v="1"/>
    <x v="0"/>
    <x v="2"/>
    <s v="AU"/>
    <n v="12"/>
    <n v="0"/>
    <n v="9"/>
  </r>
  <r>
    <x v="6"/>
    <x v="5"/>
    <n v="3"/>
    <x v="4"/>
    <x v="0"/>
    <x v="1"/>
    <x v="1"/>
    <x v="0"/>
    <x v="1"/>
    <s v="AU"/>
    <n v="9"/>
    <n v="0"/>
    <n v="8"/>
  </r>
  <r>
    <x v="8"/>
    <x v="7"/>
    <n v="3"/>
    <x v="4"/>
    <x v="0"/>
    <x v="1"/>
    <x v="1"/>
    <x v="1"/>
    <x v="1"/>
    <s v="AU"/>
    <n v="10"/>
    <n v="0"/>
    <n v="8"/>
  </r>
  <r>
    <x v="12"/>
    <x v="11"/>
    <n v="1"/>
    <x v="4"/>
    <x v="0"/>
    <x v="2"/>
    <x v="0"/>
    <x v="0"/>
    <x v="2"/>
    <s v="AU"/>
    <n v="12"/>
    <n v="0"/>
    <n v="10"/>
  </r>
  <r>
    <x v="11"/>
    <x v="10"/>
    <n v="2"/>
    <x v="4"/>
    <x v="0"/>
    <x v="2"/>
    <x v="0"/>
    <x v="0"/>
    <x v="1"/>
    <s v="AU"/>
    <n v="12"/>
    <n v="0"/>
    <n v="9"/>
  </r>
  <r>
    <x v="15"/>
    <x v="14"/>
    <n v="1"/>
    <x v="4"/>
    <x v="0"/>
    <x v="2"/>
    <x v="0"/>
    <x v="1"/>
    <x v="1"/>
    <s v="AU"/>
    <n v="12"/>
    <n v="0"/>
    <n v="10"/>
  </r>
  <r>
    <x v="22"/>
    <x v="23"/>
    <n v="2"/>
    <x v="4"/>
    <x v="0"/>
    <x v="2"/>
    <x v="0"/>
    <x v="1"/>
    <x v="2"/>
    <s v="AU"/>
    <n v="14"/>
    <n v="0"/>
    <n v="9"/>
  </r>
  <r>
    <x v="6"/>
    <x v="24"/>
    <n v="1"/>
    <x v="4"/>
    <x v="0"/>
    <x v="2"/>
    <x v="1"/>
    <x v="0"/>
    <x v="1"/>
    <s v="AU"/>
    <n v="13"/>
    <n v="0"/>
    <n v="10"/>
  </r>
  <r>
    <x v="17"/>
    <x v="17"/>
    <n v="2"/>
    <x v="4"/>
    <x v="0"/>
    <x v="2"/>
    <x v="1"/>
    <x v="0"/>
    <x v="2"/>
    <s v="AU"/>
    <n v="12"/>
    <n v="0"/>
    <n v="9"/>
  </r>
  <r>
    <x v="24"/>
    <x v="10"/>
    <n v="3"/>
    <x v="4"/>
    <x v="0"/>
    <x v="2"/>
    <x v="1"/>
    <x v="0"/>
    <x v="1"/>
    <s v="AU"/>
    <n v="13"/>
    <n v="0"/>
    <n v="8"/>
  </r>
  <r>
    <x v="23"/>
    <x v="25"/>
    <n v="3"/>
    <x v="4"/>
    <x v="0"/>
    <x v="2"/>
    <x v="1"/>
    <x v="0"/>
    <x v="1"/>
    <s v="AU"/>
    <n v="13"/>
    <n v="0"/>
    <n v="8"/>
  </r>
  <r>
    <x v="67"/>
    <x v="75"/>
    <n v="5"/>
    <x v="4"/>
    <x v="0"/>
    <x v="2"/>
    <x v="1"/>
    <x v="0"/>
    <x v="1"/>
    <s v="AU"/>
    <n v="13"/>
    <n v="0"/>
    <n v="6"/>
  </r>
  <r>
    <x v="26"/>
    <x v="27"/>
    <n v="6"/>
    <x v="4"/>
    <x v="0"/>
    <x v="2"/>
    <x v="1"/>
    <x v="0"/>
    <x v="3"/>
    <s v="AU"/>
    <n v="14"/>
    <n v="0"/>
    <n v="5"/>
  </r>
  <r>
    <x v="27"/>
    <x v="28"/>
    <n v="1"/>
    <x v="4"/>
    <x v="0"/>
    <x v="2"/>
    <x v="1"/>
    <x v="1"/>
    <x v="3"/>
    <s v="AU"/>
    <n v="13"/>
    <n v="0"/>
    <n v="10"/>
  </r>
  <r>
    <x v="22"/>
    <x v="23"/>
    <n v="2"/>
    <x v="4"/>
    <x v="0"/>
    <x v="2"/>
    <x v="1"/>
    <x v="1"/>
    <x v="2"/>
    <s v="AU"/>
    <n v="14"/>
    <n v="0"/>
    <n v="9"/>
  </r>
  <r>
    <x v="28"/>
    <x v="29"/>
    <n v="3"/>
    <x v="4"/>
    <x v="0"/>
    <x v="2"/>
    <x v="1"/>
    <x v="1"/>
    <x v="2"/>
    <s v="AU"/>
    <n v="13"/>
    <n v="0"/>
    <n v="8"/>
  </r>
  <r>
    <x v="30"/>
    <x v="31"/>
    <n v="1"/>
    <x v="5"/>
    <x v="1"/>
    <x v="3"/>
    <x v="0"/>
    <x v="0"/>
    <x v="1"/>
    <s v="AU"/>
    <n v="34"/>
    <s v="1"/>
    <n v="12"/>
  </r>
  <r>
    <x v="32"/>
    <x v="33"/>
    <n v="2"/>
    <x v="5"/>
    <x v="1"/>
    <x v="3"/>
    <x v="0"/>
    <x v="0"/>
    <x v="1"/>
    <s v="AU"/>
    <n v="17"/>
    <s v="1"/>
    <n v="11"/>
  </r>
  <r>
    <x v="37"/>
    <x v="40"/>
    <n v="3"/>
    <x v="5"/>
    <x v="1"/>
    <x v="3"/>
    <x v="0"/>
    <x v="0"/>
    <x v="1"/>
    <s v="AU"/>
    <n v="17"/>
    <s v="1"/>
    <n v="10"/>
  </r>
  <r>
    <x v="18"/>
    <x v="34"/>
    <n v="3"/>
    <x v="5"/>
    <x v="1"/>
    <x v="3"/>
    <x v="0"/>
    <x v="0"/>
    <x v="3"/>
    <s v="AU"/>
    <n v="46"/>
    <s v="1"/>
    <n v="10"/>
  </r>
  <r>
    <x v="34"/>
    <x v="37"/>
    <n v="5"/>
    <x v="5"/>
    <x v="1"/>
    <x v="3"/>
    <x v="0"/>
    <x v="0"/>
    <x v="2"/>
    <s v="AU"/>
    <n v="25"/>
    <s v="1"/>
    <n v="8"/>
  </r>
  <r>
    <x v="31"/>
    <x v="32"/>
    <n v="6"/>
    <x v="5"/>
    <x v="1"/>
    <x v="3"/>
    <x v="0"/>
    <x v="0"/>
    <x v="1"/>
    <s v="AU"/>
    <n v="33"/>
    <s v="1"/>
    <n v="7"/>
  </r>
  <r>
    <x v="52"/>
    <x v="60"/>
    <n v="7"/>
    <x v="5"/>
    <x v="1"/>
    <x v="3"/>
    <x v="0"/>
    <x v="0"/>
    <x v="1"/>
    <s v="AU"/>
    <n v="47"/>
    <s v="1"/>
    <n v="6"/>
  </r>
  <r>
    <x v="32"/>
    <x v="59"/>
    <n v="8"/>
    <x v="5"/>
    <x v="1"/>
    <x v="3"/>
    <x v="0"/>
    <x v="0"/>
    <x v="1"/>
    <s v="AU"/>
    <n v="17"/>
    <s v="1"/>
    <n v="5"/>
  </r>
  <r>
    <x v="38"/>
    <x v="41"/>
    <n v="9"/>
    <x v="5"/>
    <x v="1"/>
    <x v="3"/>
    <x v="0"/>
    <x v="0"/>
    <x v="4"/>
    <s v="AU"/>
    <n v="51"/>
    <s v="1"/>
    <n v="4"/>
  </r>
  <r>
    <x v="6"/>
    <x v="57"/>
    <n v="10"/>
    <x v="5"/>
    <x v="1"/>
    <x v="3"/>
    <x v="0"/>
    <x v="0"/>
    <x v="1"/>
    <s v="AU"/>
    <n v="49"/>
    <s v="1"/>
    <n v="4"/>
  </r>
  <r>
    <x v="18"/>
    <x v="43"/>
    <n v="1"/>
    <x v="5"/>
    <x v="1"/>
    <x v="3"/>
    <x v="0"/>
    <x v="1"/>
    <x v="3"/>
    <s v="AU"/>
    <n v="44"/>
    <s v="1"/>
    <n v="12"/>
  </r>
  <r>
    <x v="15"/>
    <x v="14"/>
    <n v="2"/>
    <x v="5"/>
    <x v="1"/>
    <x v="3"/>
    <x v="0"/>
    <x v="1"/>
    <x v="1"/>
    <s v="AU"/>
    <n v="12"/>
    <s v="1"/>
    <n v="11"/>
  </r>
  <r>
    <x v="41"/>
    <x v="45"/>
    <n v="3"/>
    <x v="5"/>
    <x v="1"/>
    <x v="3"/>
    <x v="0"/>
    <x v="1"/>
    <x v="1"/>
    <s v="AU"/>
    <n v="59"/>
    <s v="1"/>
    <n v="10"/>
  </r>
  <r>
    <x v="34"/>
    <x v="37"/>
    <n v="1"/>
    <x v="5"/>
    <x v="1"/>
    <x v="3"/>
    <x v="1"/>
    <x v="0"/>
    <x v="2"/>
    <s v="AU"/>
    <n v="25"/>
    <s v="1"/>
    <n v="12"/>
  </r>
  <r>
    <x v="42"/>
    <x v="46"/>
    <n v="2"/>
    <x v="5"/>
    <x v="1"/>
    <x v="3"/>
    <x v="1"/>
    <x v="0"/>
    <x v="2"/>
    <s v="AU"/>
    <n v="15"/>
    <s v="1"/>
    <n v="11"/>
  </r>
  <r>
    <x v="6"/>
    <x v="24"/>
    <n v="3"/>
    <x v="5"/>
    <x v="1"/>
    <x v="3"/>
    <x v="1"/>
    <x v="0"/>
    <x v="1"/>
    <s v="Men"/>
    <n v="13"/>
    <n v="1"/>
    <n v="12"/>
  </r>
  <r>
    <x v="55"/>
    <x v="64"/>
    <n v="1"/>
    <x v="5"/>
    <x v="1"/>
    <x v="3"/>
    <x v="1"/>
    <x v="1"/>
    <x v="1"/>
    <s v="AU"/>
    <n v="24"/>
    <s v="1"/>
    <n v="12"/>
  </r>
  <r>
    <x v="68"/>
    <x v="76"/>
    <n v="2"/>
    <x v="5"/>
    <x v="1"/>
    <x v="3"/>
    <x v="1"/>
    <x v="1"/>
    <x v="5"/>
    <s v="AU"/>
    <n v="41"/>
    <s v="1"/>
    <n v="11"/>
  </r>
  <r>
    <x v="45"/>
    <x v="49"/>
    <n v="3"/>
    <x v="5"/>
    <x v="1"/>
    <x v="3"/>
    <x v="1"/>
    <x v="1"/>
    <x v="3"/>
    <s v="AU"/>
    <n v="16"/>
    <s v="1"/>
    <n v="10"/>
  </r>
  <r>
    <x v="61"/>
    <x v="70"/>
    <n v="1"/>
    <x v="5"/>
    <x v="1"/>
    <x v="3"/>
    <x v="2"/>
    <x v="0"/>
    <x v="3"/>
    <s v="AU"/>
    <n v="33"/>
    <s v="1"/>
    <n v="12"/>
  </r>
  <r>
    <x v="48"/>
    <x v="51"/>
    <n v="3"/>
    <x v="5"/>
    <x v="1"/>
    <x v="3"/>
    <x v="2"/>
    <x v="0"/>
    <x v="3"/>
    <s v="AU"/>
    <n v="17"/>
    <s v="1"/>
    <n v="10"/>
  </r>
  <r>
    <x v="69"/>
    <x v="77"/>
    <n v="3"/>
    <x v="5"/>
    <x v="1"/>
    <x v="3"/>
    <x v="2"/>
    <x v="0"/>
    <x v="3"/>
    <s v="AU"/>
    <n v="48"/>
    <s v="1"/>
    <n v="10"/>
  </r>
  <r>
    <x v="48"/>
    <x v="52"/>
    <n v="5"/>
    <x v="5"/>
    <x v="1"/>
    <x v="3"/>
    <x v="2"/>
    <x v="0"/>
    <x v="3"/>
    <s v="AU"/>
    <n v="63"/>
    <s v="1"/>
    <n v="8"/>
  </r>
  <r>
    <x v="38"/>
    <x v="56"/>
    <n v="2"/>
    <x v="5"/>
    <x v="1"/>
    <x v="3"/>
    <x v="2"/>
    <x v="1"/>
    <x v="1"/>
    <s v="AU"/>
    <n v="17"/>
    <s v="1"/>
    <n v="11"/>
  </r>
  <r>
    <x v="18"/>
    <x v="34"/>
    <n v="1"/>
    <x v="5"/>
    <x v="1"/>
    <x v="4"/>
    <x v="0"/>
    <x v="0"/>
    <x v="3"/>
    <s v="AU"/>
    <n v="46"/>
    <s v="1"/>
    <n v="12"/>
  </r>
  <r>
    <x v="38"/>
    <x v="41"/>
    <n v="2"/>
    <x v="5"/>
    <x v="1"/>
    <x v="4"/>
    <x v="0"/>
    <x v="0"/>
    <x v="4"/>
    <s v="AU"/>
    <n v="51"/>
    <s v="1"/>
    <n v="11"/>
  </r>
  <r>
    <x v="12"/>
    <x v="36"/>
    <n v="3"/>
    <x v="5"/>
    <x v="1"/>
    <x v="4"/>
    <x v="0"/>
    <x v="0"/>
    <x v="2"/>
    <s v="AU"/>
    <n v="43"/>
    <s v="1"/>
    <n v="10"/>
  </r>
  <r>
    <x v="6"/>
    <x v="57"/>
    <n v="3"/>
    <x v="5"/>
    <x v="1"/>
    <x v="4"/>
    <x v="0"/>
    <x v="0"/>
    <x v="1"/>
    <s v="AU"/>
    <n v="49"/>
    <s v="1"/>
    <n v="10"/>
  </r>
  <r>
    <x v="11"/>
    <x v="40"/>
    <n v="5"/>
    <x v="5"/>
    <x v="1"/>
    <x v="4"/>
    <x v="0"/>
    <x v="0"/>
    <x v="1"/>
    <s v="AU"/>
    <n v="48"/>
    <s v="1"/>
    <n v="8"/>
  </r>
  <r>
    <x v="18"/>
    <x v="43"/>
    <n v="1"/>
    <x v="5"/>
    <x v="1"/>
    <x v="4"/>
    <x v="0"/>
    <x v="1"/>
    <x v="3"/>
    <s v="AU"/>
    <n v="44"/>
    <s v="1"/>
    <n v="12"/>
  </r>
  <r>
    <x v="35"/>
    <x v="78"/>
    <n v="2"/>
    <x v="5"/>
    <x v="1"/>
    <x v="4"/>
    <x v="0"/>
    <x v="1"/>
    <x v="2"/>
    <s v="AU"/>
    <n v="47"/>
    <s v="1"/>
    <n v="11"/>
  </r>
  <r>
    <x v="41"/>
    <x v="45"/>
    <n v="3"/>
    <x v="5"/>
    <x v="1"/>
    <x v="4"/>
    <x v="0"/>
    <x v="1"/>
    <x v="1"/>
    <s v="AU"/>
    <n v="59"/>
    <s v="1"/>
    <n v="10"/>
  </r>
  <r>
    <x v="6"/>
    <x v="57"/>
    <s v="Cancelled"/>
    <x v="5"/>
    <x v="1"/>
    <x v="4"/>
    <x v="1"/>
    <x v="0"/>
    <x v="1"/>
    <s v="AU"/>
    <n v="49"/>
    <s v="1"/>
    <n v="1"/>
  </r>
  <r>
    <x v="68"/>
    <x v="76"/>
    <s v="Cancelled"/>
    <x v="5"/>
    <x v="1"/>
    <x v="4"/>
    <x v="1"/>
    <x v="1"/>
    <x v="5"/>
    <s v="AU"/>
    <n v="41"/>
    <s v="1"/>
    <n v="1"/>
  </r>
  <r>
    <x v="49"/>
    <x v="54"/>
    <n v="1"/>
    <x v="5"/>
    <x v="1"/>
    <x v="4"/>
    <x v="2"/>
    <x v="0"/>
    <x v="3"/>
    <s v="AU"/>
    <n v="41"/>
    <s v="1"/>
    <n v="12"/>
  </r>
  <r>
    <x v="69"/>
    <x v="77"/>
    <n v="2"/>
    <x v="5"/>
    <x v="1"/>
    <x v="4"/>
    <x v="2"/>
    <x v="0"/>
    <x v="3"/>
    <s v="AU"/>
    <n v="48"/>
    <s v="1"/>
    <n v="11"/>
  </r>
  <r>
    <x v="48"/>
    <x v="52"/>
    <n v="3"/>
    <x v="5"/>
    <x v="1"/>
    <x v="4"/>
    <x v="2"/>
    <x v="0"/>
    <x v="3"/>
    <s v="AU"/>
    <n v="63"/>
    <s v="1"/>
    <n v="10"/>
  </r>
  <r>
    <x v="48"/>
    <x v="79"/>
    <n v="3"/>
    <x v="5"/>
    <x v="1"/>
    <x v="4"/>
    <x v="2"/>
    <x v="0"/>
    <x v="3"/>
    <s v="AU"/>
    <n v="65"/>
    <s v="1"/>
    <n v="10"/>
  </r>
  <r>
    <x v="0"/>
    <x v="0"/>
    <n v="1"/>
    <x v="6"/>
    <x v="1"/>
    <x v="0"/>
    <x v="0"/>
    <x v="0"/>
    <x v="0"/>
    <s v="AU"/>
    <n v="10"/>
    <s v="1"/>
    <n v="12"/>
  </r>
  <r>
    <x v="70"/>
    <x v="40"/>
    <n v="2"/>
    <x v="6"/>
    <x v="1"/>
    <x v="0"/>
    <x v="0"/>
    <x v="0"/>
    <x v="2"/>
    <s v="AU"/>
    <n v="9"/>
    <s v="1"/>
    <n v="11"/>
  </r>
  <r>
    <x v="71"/>
    <x v="80"/>
    <n v="3"/>
    <x v="6"/>
    <x v="1"/>
    <x v="0"/>
    <x v="0"/>
    <x v="0"/>
    <x v="0"/>
    <s v="AU"/>
    <n v="120"/>
    <s v="1"/>
    <n v="10"/>
  </r>
  <r>
    <x v="4"/>
    <x v="3"/>
    <n v="1"/>
    <x v="6"/>
    <x v="1"/>
    <x v="0"/>
    <x v="0"/>
    <x v="1"/>
    <x v="0"/>
    <s v="AU"/>
    <n v="9"/>
    <s v="1"/>
    <n v="12"/>
  </r>
  <r>
    <x v="72"/>
    <x v="81"/>
    <n v="2"/>
    <x v="6"/>
    <x v="1"/>
    <x v="0"/>
    <x v="0"/>
    <x v="1"/>
    <x v="0"/>
    <s v="AU"/>
    <n v="120"/>
    <s v="1"/>
    <n v="11"/>
  </r>
  <r>
    <x v="6"/>
    <x v="5"/>
    <n v="1"/>
    <x v="6"/>
    <x v="1"/>
    <x v="0"/>
    <x v="1"/>
    <x v="0"/>
    <x v="1"/>
    <s v="AU"/>
    <n v="9"/>
    <s v="1"/>
    <n v="12"/>
  </r>
  <r>
    <x v="73"/>
    <x v="82"/>
    <n v="2"/>
    <x v="6"/>
    <x v="1"/>
    <x v="0"/>
    <x v="1"/>
    <x v="0"/>
    <x v="2"/>
    <s v="AU"/>
    <n v="10"/>
    <s v="1"/>
    <n v="11"/>
  </r>
  <r>
    <x v="74"/>
    <x v="13"/>
    <n v="3"/>
    <x v="6"/>
    <x v="1"/>
    <x v="0"/>
    <x v="1"/>
    <x v="0"/>
    <x v="1"/>
    <s v="AU"/>
    <n v="120"/>
    <s v="1"/>
    <n v="10"/>
  </r>
  <r>
    <x v="64"/>
    <x v="72"/>
    <n v="3"/>
    <x v="6"/>
    <x v="1"/>
    <x v="0"/>
    <x v="1"/>
    <x v="0"/>
    <x v="2"/>
    <s v="AU"/>
    <n v="8"/>
    <s v="1"/>
    <n v="10"/>
  </r>
  <r>
    <x v="74"/>
    <x v="83"/>
    <n v="5"/>
    <x v="6"/>
    <x v="1"/>
    <x v="0"/>
    <x v="1"/>
    <x v="0"/>
    <x v="1"/>
    <s v="AU"/>
    <n v="120"/>
    <s v="1"/>
    <n v="8"/>
  </r>
  <r>
    <x v="8"/>
    <x v="7"/>
    <n v="1"/>
    <x v="6"/>
    <x v="1"/>
    <x v="0"/>
    <x v="1"/>
    <x v="1"/>
    <x v="1"/>
    <s v="AU"/>
    <n v="10"/>
    <s v="1"/>
    <n v="12"/>
  </r>
  <r>
    <x v="9"/>
    <x v="8"/>
    <n v="2"/>
    <x v="6"/>
    <x v="1"/>
    <x v="0"/>
    <x v="1"/>
    <x v="1"/>
    <x v="1"/>
    <s v="AU"/>
    <n v="10"/>
    <s v="1"/>
    <n v="11"/>
  </r>
  <r>
    <x v="12"/>
    <x v="11"/>
    <n v="1"/>
    <x v="6"/>
    <x v="1"/>
    <x v="1"/>
    <x v="0"/>
    <x v="0"/>
    <x v="2"/>
    <s v="AU"/>
    <n v="12"/>
    <s v="1"/>
    <n v="12"/>
  </r>
  <r>
    <x v="11"/>
    <x v="10"/>
    <n v="2"/>
    <x v="6"/>
    <x v="1"/>
    <x v="1"/>
    <x v="0"/>
    <x v="0"/>
    <x v="1"/>
    <s v="AU"/>
    <n v="12"/>
    <s v="1"/>
    <n v="11"/>
  </r>
  <r>
    <x v="14"/>
    <x v="13"/>
    <n v="3"/>
    <x v="6"/>
    <x v="1"/>
    <x v="1"/>
    <x v="0"/>
    <x v="0"/>
    <x v="1"/>
    <s v="AU"/>
    <n v="11"/>
    <s v="1"/>
    <n v="10"/>
  </r>
  <r>
    <x v="13"/>
    <x v="12"/>
    <n v="3"/>
    <x v="6"/>
    <x v="1"/>
    <x v="1"/>
    <x v="0"/>
    <x v="0"/>
    <x v="1"/>
    <s v="AU"/>
    <n v="12"/>
    <s v="1"/>
    <n v="10"/>
  </r>
  <r>
    <x v="15"/>
    <x v="14"/>
    <n v="1"/>
    <x v="6"/>
    <x v="1"/>
    <x v="1"/>
    <x v="0"/>
    <x v="1"/>
    <x v="1"/>
    <s v="AU"/>
    <n v="12"/>
    <s v="1"/>
    <n v="12"/>
  </r>
  <r>
    <x v="75"/>
    <x v="84"/>
    <n v="2"/>
    <x v="6"/>
    <x v="1"/>
    <x v="1"/>
    <x v="0"/>
    <x v="1"/>
    <x v="0"/>
    <s v="AU"/>
    <n v="120"/>
    <s v="1"/>
    <n v="11"/>
  </r>
  <r>
    <x v="4"/>
    <x v="3"/>
    <n v="3"/>
    <x v="6"/>
    <x v="1"/>
    <x v="1"/>
    <x v="0"/>
    <x v="1"/>
    <x v="0"/>
    <s v="AU"/>
    <n v="9"/>
    <s v="1"/>
    <n v="10"/>
  </r>
  <r>
    <x v="17"/>
    <x v="17"/>
    <n v="1"/>
    <x v="6"/>
    <x v="1"/>
    <x v="1"/>
    <x v="1"/>
    <x v="0"/>
    <x v="2"/>
    <s v="AU"/>
    <n v="12"/>
    <s v="1"/>
    <n v="12"/>
  </r>
  <r>
    <x v="18"/>
    <x v="18"/>
    <n v="2"/>
    <x v="6"/>
    <x v="1"/>
    <x v="1"/>
    <x v="1"/>
    <x v="0"/>
    <x v="3"/>
    <s v="AU"/>
    <n v="12"/>
    <s v="1"/>
    <n v="11"/>
  </r>
  <r>
    <x v="6"/>
    <x v="5"/>
    <n v="3"/>
    <x v="6"/>
    <x v="1"/>
    <x v="1"/>
    <x v="1"/>
    <x v="0"/>
    <x v="1"/>
    <s v="AU"/>
    <n v="9"/>
    <s v="1"/>
    <n v="10"/>
  </r>
  <r>
    <x v="19"/>
    <x v="19"/>
    <n v="3"/>
    <x v="6"/>
    <x v="1"/>
    <x v="1"/>
    <x v="1"/>
    <x v="0"/>
    <x v="1"/>
    <s v="AU"/>
    <n v="12"/>
    <s v="1"/>
    <n v="10"/>
  </r>
  <r>
    <x v="76"/>
    <x v="85"/>
    <n v="5"/>
    <x v="6"/>
    <x v="1"/>
    <x v="1"/>
    <x v="1"/>
    <x v="0"/>
    <x v="1"/>
    <s v="AU"/>
    <n v="120"/>
    <s v="1"/>
    <n v="8"/>
  </r>
  <r>
    <x v="8"/>
    <x v="7"/>
    <n v="1"/>
    <x v="6"/>
    <x v="1"/>
    <x v="1"/>
    <x v="1"/>
    <x v="1"/>
    <x v="1"/>
    <s v="AU"/>
    <n v="10"/>
    <s v="1"/>
    <n v="12"/>
  </r>
  <r>
    <x v="20"/>
    <x v="20"/>
    <n v="2"/>
    <x v="6"/>
    <x v="1"/>
    <x v="1"/>
    <x v="1"/>
    <x v="1"/>
    <x v="2"/>
    <s v="AU"/>
    <n v="12"/>
    <s v="1"/>
    <n v="11"/>
  </r>
  <r>
    <x v="9"/>
    <x v="8"/>
    <n v="3"/>
    <x v="6"/>
    <x v="1"/>
    <x v="1"/>
    <x v="1"/>
    <x v="1"/>
    <x v="1"/>
    <s v="AU"/>
    <n v="10"/>
    <s v="1"/>
    <n v="10"/>
  </r>
  <r>
    <x v="12"/>
    <x v="11"/>
    <n v="1"/>
    <x v="6"/>
    <x v="1"/>
    <x v="2"/>
    <x v="0"/>
    <x v="0"/>
    <x v="2"/>
    <s v="AU"/>
    <n v="12"/>
    <s v="1"/>
    <n v="12"/>
  </r>
  <r>
    <x v="14"/>
    <x v="13"/>
    <n v="2"/>
    <x v="6"/>
    <x v="1"/>
    <x v="2"/>
    <x v="0"/>
    <x v="0"/>
    <x v="1"/>
    <s v="AU"/>
    <n v="11"/>
    <s v="1"/>
    <n v="11"/>
  </r>
  <r>
    <x v="11"/>
    <x v="10"/>
    <n v="3"/>
    <x v="6"/>
    <x v="1"/>
    <x v="2"/>
    <x v="0"/>
    <x v="0"/>
    <x v="1"/>
    <s v="AU"/>
    <n v="12"/>
    <s v="1"/>
    <n v="10"/>
  </r>
  <r>
    <x v="22"/>
    <x v="23"/>
    <n v="1"/>
    <x v="6"/>
    <x v="1"/>
    <x v="2"/>
    <x v="0"/>
    <x v="1"/>
    <x v="2"/>
    <s v="AU"/>
    <n v="14"/>
    <s v="1"/>
    <n v="12"/>
  </r>
  <r>
    <x v="75"/>
    <x v="84"/>
    <n v="2"/>
    <x v="6"/>
    <x v="1"/>
    <x v="2"/>
    <x v="0"/>
    <x v="1"/>
    <x v="0"/>
    <s v="AU"/>
    <n v="120"/>
    <s v="1"/>
    <n v="11"/>
  </r>
  <r>
    <x v="15"/>
    <x v="14"/>
    <n v="3"/>
    <x v="6"/>
    <x v="1"/>
    <x v="2"/>
    <x v="0"/>
    <x v="1"/>
    <x v="1"/>
    <s v="AU"/>
    <n v="12"/>
    <s v="1"/>
    <n v="10"/>
  </r>
  <r>
    <x v="6"/>
    <x v="24"/>
    <n v="1"/>
    <x v="6"/>
    <x v="1"/>
    <x v="2"/>
    <x v="1"/>
    <x v="0"/>
    <x v="1"/>
    <s v="AU"/>
    <n v="13"/>
    <s v="1"/>
    <n v="12"/>
  </r>
  <r>
    <x v="24"/>
    <x v="10"/>
    <n v="2"/>
    <x v="6"/>
    <x v="1"/>
    <x v="2"/>
    <x v="1"/>
    <x v="0"/>
    <x v="1"/>
    <s v="AU"/>
    <n v="13"/>
    <s v="1"/>
    <n v="11"/>
  </r>
  <r>
    <x v="17"/>
    <x v="17"/>
    <n v="3"/>
    <x v="6"/>
    <x v="1"/>
    <x v="2"/>
    <x v="1"/>
    <x v="0"/>
    <x v="2"/>
    <s v="AU"/>
    <n v="12"/>
    <s v="1"/>
    <n v="10"/>
  </r>
  <r>
    <x v="26"/>
    <x v="27"/>
    <n v="3"/>
    <x v="6"/>
    <x v="1"/>
    <x v="2"/>
    <x v="1"/>
    <x v="0"/>
    <x v="3"/>
    <s v="AU"/>
    <n v="14"/>
    <s v="1"/>
    <n v="10"/>
  </r>
  <r>
    <x v="67"/>
    <x v="75"/>
    <n v="5"/>
    <x v="6"/>
    <x v="1"/>
    <x v="2"/>
    <x v="1"/>
    <x v="0"/>
    <x v="1"/>
    <s v="AU"/>
    <n v="13"/>
    <s v="1"/>
    <n v="8"/>
  </r>
  <r>
    <x v="28"/>
    <x v="29"/>
    <n v="1"/>
    <x v="6"/>
    <x v="1"/>
    <x v="2"/>
    <x v="1"/>
    <x v="1"/>
    <x v="2"/>
    <s v="AU"/>
    <n v="13"/>
    <s v="1"/>
    <n v="12"/>
  </r>
  <r>
    <x v="27"/>
    <x v="28"/>
    <n v="2"/>
    <x v="6"/>
    <x v="1"/>
    <x v="2"/>
    <x v="1"/>
    <x v="1"/>
    <x v="3"/>
    <s v="AU"/>
    <n v="13"/>
    <s v="1"/>
    <n v="11"/>
  </r>
  <r>
    <x v="22"/>
    <x v="23"/>
    <n v="3"/>
    <x v="6"/>
    <x v="1"/>
    <x v="2"/>
    <x v="1"/>
    <x v="1"/>
    <x v="2"/>
    <s v="AU"/>
    <n v="14"/>
    <s v="1"/>
    <n v="10"/>
  </r>
  <r>
    <x v="13"/>
    <x v="12"/>
    <s v="Cancelled"/>
    <x v="7"/>
    <x v="1"/>
    <x v="5"/>
    <x v="2"/>
    <x v="0"/>
    <x v="1"/>
    <s v="AU"/>
    <n v="12"/>
    <s v="1"/>
    <n v="1"/>
  </r>
  <r>
    <x v="48"/>
    <x v="52"/>
    <s v="Cancelled"/>
    <x v="7"/>
    <x v="1"/>
    <x v="5"/>
    <x v="2"/>
    <x v="0"/>
    <x v="3"/>
    <s v="AU"/>
    <n v="63"/>
    <s v="1"/>
    <n v="1"/>
  </r>
  <r>
    <x v="58"/>
    <x v="67"/>
    <s v="Cancelled"/>
    <x v="7"/>
    <x v="1"/>
    <x v="5"/>
    <x v="2"/>
    <x v="0"/>
    <x v="1"/>
    <s v="AU"/>
    <n v="23"/>
    <s v="1"/>
    <n v="1"/>
  </r>
  <r>
    <x v="37"/>
    <x v="40"/>
    <s v="Cancelled"/>
    <x v="7"/>
    <x v="1"/>
    <x v="6"/>
    <x v="0"/>
    <x v="0"/>
    <x v="1"/>
    <s v="AU"/>
    <n v="17"/>
    <s v="1"/>
    <n v="1"/>
  </r>
  <r>
    <x v="27"/>
    <x v="28"/>
    <s v="Cancelled"/>
    <x v="7"/>
    <x v="1"/>
    <x v="6"/>
    <x v="2"/>
    <x v="1"/>
    <x v="3"/>
    <s v="AU"/>
    <n v="13"/>
    <s v="1"/>
    <n v="1"/>
  </r>
  <r>
    <x v="38"/>
    <x v="56"/>
    <s v="Cancelled"/>
    <x v="7"/>
    <x v="1"/>
    <x v="6"/>
    <x v="2"/>
    <x v="1"/>
    <x v="1"/>
    <s v="AU"/>
    <n v="17"/>
    <s v="1"/>
    <n v="1"/>
  </r>
  <r>
    <x v="37"/>
    <x v="40"/>
    <s v="Cancelled"/>
    <x v="7"/>
    <x v="1"/>
    <x v="7"/>
    <x v="0"/>
    <x v="0"/>
    <x v="1"/>
    <s v="AU"/>
    <n v="17"/>
    <s v="1"/>
    <n v="1"/>
  </r>
  <r>
    <x v="27"/>
    <x v="28"/>
    <s v="Cancelled"/>
    <x v="7"/>
    <x v="1"/>
    <x v="7"/>
    <x v="2"/>
    <x v="1"/>
    <x v="3"/>
    <s v="AU"/>
    <n v="13"/>
    <s v="1"/>
    <n v="1"/>
  </r>
  <r>
    <x v="38"/>
    <x v="56"/>
    <s v="Cancelled"/>
    <x v="7"/>
    <x v="1"/>
    <x v="7"/>
    <x v="2"/>
    <x v="1"/>
    <x v="1"/>
    <s v="AU"/>
    <n v="17"/>
    <s v="1"/>
    <n v="1"/>
  </r>
  <r>
    <x v="32"/>
    <x v="59"/>
    <n v="1"/>
    <x v="7"/>
    <x v="1"/>
    <x v="7"/>
    <x v="1"/>
    <x v="0"/>
    <x v="1"/>
    <s v="AU"/>
    <n v="17"/>
    <s v="1"/>
    <n v="12"/>
  </r>
  <r>
    <x v="42"/>
    <x v="46"/>
    <n v="2"/>
    <x v="7"/>
    <x v="1"/>
    <x v="7"/>
    <x v="1"/>
    <x v="0"/>
    <x v="2"/>
    <s v="AU"/>
    <n v="15"/>
    <s v="1"/>
    <n v="11"/>
  </r>
  <r>
    <x v="6"/>
    <x v="24"/>
    <n v="3"/>
    <x v="7"/>
    <x v="1"/>
    <x v="7"/>
    <x v="1"/>
    <x v="0"/>
    <x v="1"/>
    <s v="AU"/>
    <n v="13"/>
    <s v="1"/>
    <n v="10"/>
  </r>
  <r>
    <x v="24"/>
    <x v="10"/>
    <n v="3"/>
    <x v="7"/>
    <x v="1"/>
    <x v="7"/>
    <x v="1"/>
    <x v="0"/>
    <x v="1"/>
    <s v="AU"/>
    <n v="13"/>
    <s v="1"/>
    <n v="10"/>
  </r>
  <r>
    <x v="42"/>
    <x v="46"/>
    <n v="1"/>
    <x v="7"/>
    <x v="1"/>
    <x v="6"/>
    <x v="1"/>
    <x v="0"/>
    <x v="2"/>
    <s v="AU"/>
    <n v="15"/>
    <s v="1"/>
    <n v="12"/>
  </r>
  <r>
    <x v="6"/>
    <x v="24"/>
    <n v="2"/>
    <x v="7"/>
    <x v="1"/>
    <x v="6"/>
    <x v="1"/>
    <x v="0"/>
    <x v="1"/>
    <s v="AU"/>
    <n v="13"/>
    <s v="1"/>
    <n v="11"/>
  </r>
  <r>
    <x v="24"/>
    <x v="10"/>
    <n v="3"/>
    <x v="7"/>
    <x v="1"/>
    <x v="6"/>
    <x v="1"/>
    <x v="0"/>
    <x v="1"/>
    <s v="AU"/>
    <n v="13"/>
    <s v="1"/>
    <n v="10"/>
  </r>
  <r>
    <x v="45"/>
    <x v="49"/>
    <n v="1"/>
    <x v="7"/>
    <x v="1"/>
    <x v="7"/>
    <x v="1"/>
    <x v="1"/>
    <x v="3"/>
    <s v="AU"/>
    <n v="16"/>
    <s v="1"/>
    <n v="12"/>
  </r>
  <r>
    <x v="27"/>
    <x v="28"/>
    <n v="2"/>
    <x v="7"/>
    <x v="1"/>
    <x v="7"/>
    <x v="1"/>
    <x v="1"/>
    <x v="3"/>
    <s v="AU"/>
    <n v="13"/>
    <s v="1"/>
    <n v="11"/>
  </r>
  <r>
    <x v="45"/>
    <x v="49"/>
    <n v="1"/>
    <x v="7"/>
    <x v="1"/>
    <x v="6"/>
    <x v="1"/>
    <x v="1"/>
    <x v="3"/>
    <s v="AU"/>
    <n v="16"/>
    <s v="1"/>
    <n v="12"/>
  </r>
  <r>
    <x v="27"/>
    <x v="28"/>
    <n v="2"/>
    <x v="7"/>
    <x v="1"/>
    <x v="6"/>
    <x v="1"/>
    <x v="1"/>
    <x v="3"/>
    <s v="AU"/>
    <n v="13"/>
    <s v="1"/>
    <n v="11"/>
  </r>
  <r>
    <x v="34"/>
    <x v="37"/>
    <n v="1"/>
    <x v="7"/>
    <x v="1"/>
    <x v="5"/>
    <x v="0"/>
    <x v="0"/>
    <x v="2"/>
    <s v="AU"/>
    <n v="25"/>
    <s v="1"/>
    <n v="12"/>
  </r>
  <r>
    <x v="37"/>
    <x v="40"/>
    <n v="2"/>
    <x v="7"/>
    <x v="1"/>
    <x v="5"/>
    <x v="0"/>
    <x v="0"/>
    <x v="1"/>
    <s v="AU"/>
    <n v="17"/>
    <s v="1"/>
    <n v="11"/>
  </r>
  <r>
    <x v="6"/>
    <x v="57"/>
    <n v="3"/>
    <x v="7"/>
    <x v="1"/>
    <x v="5"/>
    <x v="0"/>
    <x v="0"/>
    <x v="1"/>
    <s v="AU"/>
    <n v="49"/>
    <s v="1"/>
    <n v="10"/>
  </r>
  <r>
    <x v="38"/>
    <x v="41"/>
    <n v="3"/>
    <x v="7"/>
    <x v="1"/>
    <x v="5"/>
    <x v="0"/>
    <x v="0"/>
    <x v="4"/>
    <s v="AU"/>
    <n v="51"/>
    <s v="1"/>
    <n v="10"/>
  </r>
  <r>
    <x v="36"/>
    <x v="39"/>
    <n v="5"/>
    <x v="7"/>
    <x v="1"/>
    <x v="5"/>
    <x v="0"/>
    <x v="0"/>
    <x v="2"/>
    <s v="AU"/>
    <n v="31"/>
    <s v="1"/>
    <n v="8"/>
  </r>
  <r>
    <x v="58"/>
    <x v="67"/>
    <n v="6"/>
    <x v="7"/>
    <x v="1"/>
    <x v="5"/>
    <x v="0"/>
    <x v="0"/>
    <x v="1"/>
    <s v="AU"/>
    <n v="23"/>
    <s v="1"/>
    <n v="7"/>
  </r>
  <r>
    <x v="11"/>
    <x v="10"/>
    <n v="7"/>
    <x v="7"/>
    <x v="1"/>
    <x v="5"/>
    <x v="0"/>
    <x v="0"/>
    <x v="1"/>
    <s v="AU"/>
    <n v="12"/>
    <s v="1"/>
    <n v="6"/>
  </r>
  <r>
    <x v="35"/>
    <x v="78"/>
    <n v="1"/>
    <x v="7"/>
    <x v="1"/>
    <x v="5"/>
    <x v="0"/>
    <x v="1"/>
    <x v="2"/>
    <s v="AU"/>
    <n v="47"/>
    <s v="1"/>
    <n v="12"/>
  </r>
  <r>
    <x v="77"/>
    <x v="86"/>
    <n v="2"/>
    <x v="7"/>
    <x v="1"/>
    <x v="5"/>
    <x v="0"/>
    <x v="1"/>
    <x v="3"/>
    <s v="AU"/>
    <n v="120"/>
    <s v="1"/>
    <n v="11"/>
  </r>
  <r>
    <x v="41"/>
    <x v="45"/>
    <n v="3"/>
    <x v="7"/>
    <x v="1"/>
    <x v="5"/>
    <x v="0"/>
    <x v="1"/>
    <x v="1"/>
    <s v="AU"/>
    <n v="59"/>
    <s v="1"/>
    <n v="10"/>
  </r>
  <r>
    <x v="6"/>
    <x v="24"/>
    <n v="1"/>
    <x v="7"/>
    <x v="1"/>
    <x v="5"/>
    <x v="1"/>
    <x v="0"/>
    <x v="1"/>
    <s v="AU"/>
    <n v="13"/>
    <s v="1"/>
    <n v="12"/>
  </r>
  <r>
    <x v="24"/>
    <x v="10"/>
    <n v="2"/>
    <x v="7"/>
    <x v="1"/>
    <x v="5"/>
    <x v="1"/>
    <x v="0"/>
    <x v="1"/>
    <s v="AU"/>
    <n v="13"/>
    <s v="1"/>
    <n v="11"/>
  </r>
  <r>
    <x v="58"/>
    <x v="67"/>
    <n v="3"/>
    <x v="7"/>
    <x v="1"/>
    <x v="5"/>
    <x v="1"/>
    <x v="0"/>
    <x v="1"/>
    <s v="AU"/>
    <n v="23"/>
    <s v="1"/>
    <n v="10"/>
  </r>
  <r>
    <x v="45"/>
    <x v="49"/>
    <n v="1"/>
    <x v="7"/>
    <x v="1"/>
    <x v="5"/>
    <x v="1"/>
    <x v="1"/>
    <x v="3"/>
    <s v="AU"/>
    <n v="16"/>
    <s v="1"/>
    <n v="12"/>
  </r>
  <r>
    <x v="27"/>
    <x v="28"/>
    <n v="2"/>
    <x v="7"/>
    <x v="1"/>
    <x v="5"/>
    <x v="1"/>
    <x v="1"/>
    <x v="3"/>
    <s v="AU"/>
    <n v="13"/>
    <s v="1"/>
    <n v="11"/>
  </r>
  <r>
    <x v="28"/>
    <x v="29"/>
    <n v="3"/>
    <x v="7"/>
    <x v="1"/>
    <x v="5"/>
    <x v="1"/>
    <x v="1"/>
    <x v="2"/>
    <s v="AU"/>
    <n v="13"/>
    <s v="1"/>
    <n v="10"/>
  </r>
  <r>
    <x v="8"/>
    <x v="7"/>
    <n v="3"/>
    <x v="7"/>
    <x v="1"/>
    <x v="5"/>
    <x v="1"/>
    <x v="1"/>
    <x v="1"/>
    <s v="AU"/>
    <n v="10"/>
    <s v="1"/>
    <n v="10"/>
  </r>
  <r>
    <x v="43"/>
    <x v="47"/>
    <s v="Cancelled"/>
    <x v="8"/>
    <x v="0"/>
    <x v="4"/>
    <x v="1"/>
    <x v="0"/>
    <x v="5"/>
    <s v="AU"/>
    <n v="59"/>
    <s v="0"/>
    <n v="1"/>
  </r>
  <r>
    <x v="68"/>
    <x v="76"/>
    <s v="Cancelled"/>
    <x v="8"/>
    <x v="0"/>
    <x v="4"/>
    <x v="1"/>
    <x v="1"/>
    <x v="5"/>
    <s v="AU"/>
    <n v="41"/>
    <s v="0"/>
    <n v="1"/>
  </r>
  <r>
    <x v="48"/>
    <x v="52"/>
    <s v="Cancelled"/>
    <x v="8"/>
    <x v="0"/>
    <x v="4"/>
    <x v="2"/>
    <x v="0"/>
    <x v="3"/>
    <s v="AU"/>
    <n v="63"/>
    <s v="0"/>
    <n v="1"/>
  </r>
  <r>
    <x v="49"/>
    <x v="54"/>
    <s v="Cancelled"/>
    <x v="8"/>
    <x v="0"/>
    <x v="4"/>
    <x v="2"/>
    <x v="0"/>
    <x v="3"/>
    <s v="AU"/>
    <n v="41"/>
    <s v="0"/>
    <n v="1"/>
  </r>
  <r>
    <x v="69"/>
    <x v="77"/>
    <s v="Cancelled"/>
    <x v="8"/>
    <x v="0"/>
    <x v="4"/>
    <x v="2"/>
    <x v="0"/>
    <x v="3"/>
    <s v="AU"/>
    <n v="48"/>
    <s v="0"/>
    <n v="1"/>
  </r>
  <r>
    <x v="61"/>
    <x v="70"/>
    <n v="1"/>
    <x v="8"/>
    <x v="2"/>
    <x v="3"/>
    <x v="2"/>
    <x v="0"/>
    <x v="3"/>
    <s v="AU"/>
    <n v="33"/>
    <s v="1"/>
    <n v="12"/>
  </r>
  <r>
    <x v="49"/>
    <x v="54"/>
    <n v="2"/>
    <x v="8"/>
    <x v="2"/>
    <x v="3"/>
    <x v="2"/>
    <x v="0"/>
    <x v="3"/>
    <s v="AU"/>
    <n v="41"/>
    <s v="1"/>
    <n v="11"/>
  </r>
  <r>
    <x v="48"/>
    <x v="52"/>
    <n v="3"/>
    <x v="8"/>
    <x v="2"/>
    <x v="3"/>
    <x v="2"/>
    <x v="0"/>
    <x v="3"/>
    <s v="AU"/>
    <n v="63"/>
    <s v="1"/>
    <n v="10"/>
  </r>
  <r>
    <x v="38"/>
    <x v="56"/>
    <n v="3"/>
    <x v="8"/>
    <x v="2"/>
    <x v="3"/>
    <x v="2"/>
    <x v="1"/>
    <x v="1"/>
    <s v="AU"/>
    <n v="17"/>
    <s v="1"/>
    <n v="10"/>
  </r>
  <r>
    <x v="18"/>
    <x v="34"/>
    <n v="1"/>
    <x v="8"/>
    <x v="2"/>
    <x v="3"/>
    <x v="0"/>
    <x v="0"/>
    <x v="3"/>
    <s v="AU"/>
    <n v="46"/>
    <s v="1"/>
    <n v="12"/>
  </r>
  <r>
    <x v="34"/>
    <x v="37"/>
    <n v="2"/>
    <x v="8"/>
    <x v="2"/>
    <x v="3"/>
    <x v="0"/>
    <x v="0"/>
    <x v="2"/>
    <s v="AU"/>
    <n v="25"/>
    <s v="1"/>
    <n v="11"/>
  </r>
  <r>
    <x v="38"/>
    <x v="41"/>
    <n v="3"/>
    <x v="8"/>
    <x v="2"/>
    <x v="3"/>
    <x v="0"/>
    <x v="0"/>
    <x v="4"/>
    <s v="AU"/>
    <n v="51"/>
    <s v="1"/>
    <n v="10"/>
  </r>
  <r>
    <x v="12"/>
    <x v="36"/>
    <n v="3"/>
    <x v="8"/>
    <x v="2"/>
    <x v="3"/>
    <x v="0"/>
    <x v="0"/>
    <x v="2"/>
    <s v="AU"/>
    <n v="43"/>
    <s v="1"/>
    <n v="10"/>
  </r>
  <r>
    <x v="39"/>
    <x v="42"/>
    <n v="1"/>
    <x v="8"/>
    <x v="2"/>
    <x v="3"/>
    <x v="0"/>
    <x v="1"/>
    <x v="1"/>
    <s v="AU"/>
    <n v="20"/>
    <s v="1"/>
    <n v="12"/>
  </r>
  <r>
    <x v="18"/>
    <x v="43"/>
    <n v="2"/>
    <x v="8"/>
    <x v="2"/>
    <x v="3"/>
    <x v="0"/>
    <x v="1"/>
    <x v="3"/>
    <s v="AU"/>
    <n v="44"/>
    <s v="1"/>
    <n v="11"/>
  </r>
  <r>
    <x v="35"/>
    <x v="78"/>
    <n v="3"/>
    <x v="8"/>
    <x v="2"/>
    <x v="3"/>
    <x v="0"/>
    <x v="1"/>
    <x v="2"/>
    <s v="AU"/>
    <n v="47"/>
    <s v="1"/>
    <n v="10"/>
  </r>
  <r>
    <x v="78"/>
    <x v="87"/>
    <n v="3"/>
    <x v="8"/>
    <x v="2"/>
    <x v="3"/>
    <x v="0"/>
    <x v="1"/>
    <x v="1"/>
    <s v="AU"/>
    <n v="72"/>
    <s v="1"/>
    <n v="10"/>
  </r>
  <r>
    <x v="41"/>
    <x v="45"/>
    <n v="5"/>
    <x v="8"/>
    <x v="2"/>
    <x v="3"/>
    <x v="0"/>
    <x v="1"/>
    <x v="1"/>
    <s v="AU"/>
    <n v="59"/>
    <s v="1"/>
    <n v="8"/>
  </r>
  <r>
    <x v="12"/>
    <x v="36"/>
    <n v="1"/>
    <x v="8"/>
    <x v="0"/>
    <x v="4"/>
    <x v="0"/>
    <x v="0"/>
    <x v="2"/>
    <s v="AU"/>
    <n v="43"/>
    <s v="0"/>
    <n v="12"/>
  </r>
  <r>
    <x v="18"/>
    <x v="34"/>
    <n v="2"/>
    <x v="8"/>
    <x v="0"/>
    <x v="4"/>
    <x v="0"/>
    <x v="0"/>
    <x v="3"/>
    <s v="AU"/>
    <n v="46"/>
    <s v="0"/>
    <n v="11"/>
  </r>
  <r>
    <x v="38"/>
    <x v="41"/>
    <n v="3"/>
    <x v="8"/>
    <x v="0"/>
    <x v="4"/>
    <x v="0"/>
    <x v="0"/>
    <x v="4"/>
    <s v="AU"/>
    <n v="51"/>
    <s v="0"/>
    <n v="10"/>
  </r>
  <r>
    <x v="35"/>
    <x v="78"/>
    <n v="1"/>
    <x v="8"/>
    <x v="0"/>
    <x v="4"/>
    <x v="0"/>
    <x v="1"/>
    <x v="2"/>
    <s v="AU"/>
    <n v="47"/>
    <s v="0"/>
    <n v="12"/>
  </r>
  <r>
    <x v="18"/>
    <x v="43"/>
    <n v="2"/>
    <x v="8"/>
    <x v="0"/>
    <x v="4"/>
    <x v="0"/>
    <x v="1"/>
    <x v="3"/>
    <s v="AU"/>
    <n v="44"/>
    <s v="0"/>
    <n v="11"/>
  </r>
  <r>
    <x v="41"/>
    <x v="45"/>
    <n v="3"/>
    <x v="8"/>
    <x v="0"/>
    <x v="4"/>
    <x v="0"/>
    <x v="1"/>
    <x v="1"/>
    <s v="AU"/>
    <n v="59"/>
    <s v="0"/>
    <n v="10"/>
  </r>
  <r>
    <x v="55"/>
    <x v="64"/>
    <n v="1"/>
    <x v="8"/>
    <x v="2"/>
    <x v="3"/>
    <x v="1"/>
    <x v="1"/>
    <x v="1"/>
    <s v="AU"/>
    <n v="24"/>
    <s v="1"/>
    <n v="12"/>
  </r>
  <r>
    <x v="68"/>
    <x v="76"/>
    <n v="2"/>
    <x v="8"/>
    <x v="2"/>
    <x v="3"/>
    <x v="1"/>
    <x v="1"/>
    <x v="5"/>
    <s v="AU"/>
    <n v="41"/>
    <s v="1"/>
    <n v="11"/>
  </r>
  <r>
    <x v="45"/>
    <x v="49"/>
    <n v="3"/>
    <x v="8"/>
    <x v="2"/>
    <x v="3"/>
    <x v="1"/>
    <x v="1"/>
    <x v="3"/>
    <s v="AU"/>
    <n v="16"/>
    <s v="1"/>
    <n v="10"/>
  </r>
  <r>
    <x v="42"/>
    <x v="46"/>
    <n v="1"/>
    <x v="8"/>
    <x v="2"/>
    <x v="3"/>
    <x v="1"/>
    <x v="0"/>
    <x v="2"/>
    <s v="AU"/>
    <n v="15"/>
    <s v="1"/>
    <n v="12"/>
  </r>
  <r>
    <x v="54"/>
    <x v="63"/>
    <n v="2"/>
    <x v="8"/>
    <x v="2"/>
    <x v="3"/>
    <x v="1"/>
    <x v="0"/>
    <x v="2"/>
    <s v="AU"/>
    <n v="49"/>
    <s v="1"/>
    <n v="11"/>
  </r>
  <r>
    <x v="43"/>
    <x v="47"/>
    <n v="3"/>
    <x v="8"/>
    <x v="2"/>
    <x v="3"/>
    <x v="1"/>
    <x v="0"/>
    <x v="5"/>
    <s v="AU"/>
    <n v="59"/>
    <s v="1"/>
    <n v="10"/>
  </r>
  <r>
    <x v="24"/>
    <x v="10"/>
    <n v="3"/>
    <x v="8"/>
    <x v="2"/>
    <x v="3"/>
    <x v="1"/>
    <x v="0"/>
    <x v="1"/>
    <s v="AU"/>
    <n v="13"/>
    <s v="1"/>
    <n v="10"/>
  </r>
  <r>
    <x v="6"/>
    <x v="24"/>
    <n v="5"/>
    <x v="8"/>
    <x v="2"/>
    <x v="3"/>
    <x v="1"/>
    <x v="0"/>
    <x v="1"/>
    <s v="AU"/>
    <n v="13"/>
    <s v="1"/>
    <n v="8"/>
  </r>
  <r>
    <x v="79"/>
    <x v="88"/>
    <m/>
    <x v="9"/>
    <x v="3"/>
    <x v="8"/>
    <x v="3"/>
    <x v="2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16765-6296-4D88-87D9-EB57B5CD052B}" name="PivotTable1" cacheId="20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outline="1" outlineData="1" multipleFieldFilters="0">
  <location ref="A1:Q224" firstHeaderRow="1" firstDataRow="3" firstDataCol="6"/>
  <pivotFields count="14">
    <pivotField axis="axisRow" outline="0" showAll="0" defaultSubtotal="0">
      <items count="80">
        <item x="13"/>
        <item x="16"/>
        <item x="0"/>
        <item x="19"/>
        <item x="52"/>
        <item x="65"/>
        <item x="55"/>
        <item x="43"/>
        <item x="54"/>
        <item x="28"/>
        <item x="25"/>
        <item x="45"/>
        <item x="30"/>
        <item x="24"/>
        <item x="32"/>
        <item x="9"/>
        <item x="42"/>
        <item x="15"/>
        <item x="35"/>
        <item x="56"/>
        <item x="27"/>
        <item x="4"/>
        <item x="18"/>
        <item x="51"/>
        <item x="23"/>
        <item x="67"/>
        <item x="40"/>
        <item x="7"/>
        <item x="8"/>
        <item x="48"/>
        <item x="62"/>
        <item x="11"/>
        <item x="49"/>
        <item x="38"/>
        <item x="34"/>
        <item x="14"/>
        <item x="69"/>
        <item x="31"/>
        <item x="59"/>
        <item x="2"/>
        <item x="58"/>
        <item x="66"/>
        <item x="61"/>
        <item x="37"/>
        <item x="22"/>
        <item x="68"/>
        <item x="17"/>
        <item x="29"/>
        <item x="1"/>
        <item x="10"/>
        <item x="50"/>
        <item x="36"/>
        <item x="12"/>
        <item x="33"/>
        <item x="64"/>
        <item x="21"/>
        <item x="3"/>
        <item x="46"/>
        <item x="47"/>
        <item x="26"/>
        <item x="6"/>
        <item x="53"/>
        <item x="44"/>
        <item x="20"/>
        <item x="41"/>
        <item x="60"/>
        <item x="63"/>
        <item x="5"/>
        <item x="57"/>
        <item x="39"/>
        <item x="7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89">
        <item x="9"/>
        <item x="25"/>
        <item x="0"/>
        <item x="55"/>
        <item x="31"/>
        <item x="30"/>
        <item x="45"/>
        <item x="62"/>
        <item x="79"/>
        <item x="40"/>
        <item x="58"/>
        <item x="71"/>
        <item x="5"/>
        <item x="56"/>
        <item x="39"/>
        <item x="38"/>
        <item x="61"/>
        <item x="72"/>
        <item x="28"/>
        <item x="50"/>
        <item x="18"/>
        <item x="26"/>
        <item x="35"/>
        <item x="46"/>
        <item x="34"/>
        <item x="54"/>
        <item x="68"/>
        <item x="36"/>
        <item x="4"/>
        <item x="23"/>
        <item x="20"/>
        <item x="74"/>
        <item x="53"/>
        <item x="27"/>
        <item x="64"/>
        <item x="12"/>
        <item x="48"/>
        <item x="14"/>
        <item x="78"/>
        <item x="67"/>
        <item x="66"/>
        <item x="57"/>
        <item x="22"/>
        <item x="8"/>
        <item x="16"/>
        <item x="15"/>
        <item x="6"/>
        <item x="51"/>
        <item x="17"/>
        <item x="19"/>
        <item x="75"/>
        <item x="7"/>
        <item x="52"/>
        <item x="42"/>
        <item x="60"/>
        <item x="13"/>
        <item x="1"/>
        <item x="24"/>
        <item x="43"/>
        <item x="59"/>
        <item x="63"/>
        <item x="21"/>
        <item x="10"/>
        <item x="77"/>
        <item x="47"/>
        <item x="70"/>
        <item x="11"/>
        <item x="44"/>
        <item x="33"/>
        <item x="2"/>
        <item x="3"/>
        <item x="65"/>
        <item x="49"/>
        <item x="32"/>
        <item x="37"/>
        <item x="73"/>
        <item x="29"/>
        <item x="76"/>
        <item x="69"/>
        <item x="41"/>
        <item x="88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outline="0" showAll="0" defaultSubtotal="0">
      <items count="9">
        <item x="0"/>
        <item x="1"/>
        <item x="3"/>
        <item m="1" x="4"/>
        <item m="1" x="6"/>
        <item m="1" x="7"/>
        <item m="1" x="8"/>
        <item m="1"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defaultSubtotal="0">
      <items count="9">
        <item x="3"/>
        <item x="5"/>
        <item x="0"/>
        <item x="1"/>
        <item x="2"/>
        <item x="6"/>
        <item x="7"/>
        <item x="4"/>
        <item h="1" x="8"/>
      </items>
    </pivotField>
    <pivotField axis="axisRow" outline="0" showAll="0" insertBlankRow="1" defaultSubtotal="0">
      <items count="4">
        <item x="0"/>
        <item x="1"/>
        <item x="2"/>
        <item x="3"/>
      </items>
    </pivotField>
    <pivotField axis="axisRow" outline="0" showAll="0" insertBlankRow="1" defaultSubtotal="0">
      <items count="4">
        <item x="0"/>
        <item x="1"/>
        <item x="2"/>
        <item m="1" x="3"/>
      </items>
    </pivotField>
    <pivotField axis="axisRow" outline="0" showAll="0" sortType="descending" defaultSubtotal="0">
      <items count="9">
        <item x="2"/>
        <item x="1"/>
        <item x="5"/>
        <item x="3"/>
        <item x="0"/>
        <item x="4"/>
        <item x="6"/>
        <item x="7"/>
        <item m="1"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6"/>
    <field x="5"/>
    <field x="7"/>
    <field x="1"/>
    <field x="0"/>
    <field x="8"/>
  </rowFields>
  <rowItems count="221">
    <i>
      <x/>
      <x/>
      <x/>
      <x v="24"/>
      <x v="22"/>
      <x v="3"/>
    </i>
    <i r="3">
      <x v="74"/>
      <x v="34"/>
      <x/>
    </i>
    <i r="3">
      <x v="68"/>
      <x v="14"/>
      <x v="1"/>
    </i>
    <i r="3">
      <x v="27"/>
      <x v="52"/>
      <x/>
    </i>
    <i r="3">
      <x v="4"/>
      <x v="12"/>
      <x v="1"/>
    </i>
    <i r="3">
      <x v="79"/>
      <x v="33"/>
      <x v="5"/>
    </i>
    <i r="3">
      <x v="73"/>
      <x v="37"/>
      <x v="1"/>
    </i>
    <i r="3">
      <x v="9"/>
      <x v="43"/>
      <x v="1"/>
    </i>
    <i r="3">
      <x v="59"/>
      <x v="14"/>
      <x v="1"/>
    </i>
    <i r="3">
      <x v="54"/>
      <x v="4"/>
      <x v="1"/>
    </i>
    <i r="3">
      <x v="15"/>
      <x v="18"/>
      <x/>
    </i>
    <i r="3">
      <x v="22"/>
      <x v="53"/>
      <x v="1"/>
    </i>
    <i r="3">
      <x v="41"/>
      <x v="60"/>
      <x v="1"/>
    </i>
    <i r="3">
      <x v="16"/>
      <x v="46"/>
      <x/>
    </i>
    <i r="3">
      <x v="14"/>
      <x v="51"/>
      <x/>
    </i>
    <i t="blank" r="2">
      <x/>
    </i>
    <i r="2">
      <x v="1"/>
      <x v="58"/>
      <x v="22"/>
      <x v="3"/>
    </i>
    <i r="3">
      <x v="6"/>
      <x v="64"/>
      <x v="1"/>
    </i>
    <i r="3">
      <x v="53"/>
      <x v="69"/>
      <x v="1"/>
    </i>
    <i r="3">
      <x v="37"/>
      <x v="17"/>
      <x v="1"/>
    </i>
    <i r="3">
      <x v="88"/>
      <x v="79"/>
      <x v="1"/>
    </i>
    <i r="3">
      <x v="38"/>
      <x v="18"/>
      <x/>
    </i>
    <i r="3">
      <x v="7"/>
      <x v="61"/>
      <x v="1"/>
    </i>
    <i r="3">
      <x v="67"/>
      <x v="26"/>
      <x v="2"/>
    </i>
    <i t="blank" r="2">
      <x v="1"/>
    </i>
    <i r="1">
      <x v="1"/>
      <x/>
      <x v="74"/>
      <x v="34"/>
      <x/>
    </i>
    <i r="3">
      <x v="79"/>
      <x v="33"/>
      <x v="5"/>
    </i>
    <i r="3">
      <x v="14"/>
      <x v="51"/>
      <x/>
    </i>
    <i r="3">
      <x v="41"/>
      <x v="60"/>
      <x v="1"/>
    </i>
    <i r="3">
      <x v="62"/>
      <x v="31"/>
      <x v="1"/>
    </i>
    <i r="3">
      <x v="9"/>
      <x v="43"/>
      <x v="1"/>
    </i>
    <i r="3">
      <x v="39"/>
      <x v="40"/>
      <x v="1"/>
    </i>
    <i r="3">
      <x v="71"/>
      <x v="19"/>
      <x/>
    </i>
    <i r="3">
      <x v="40"/>
      <x v="68"/>
      <x v="1"/>
    </i>
    <i r="3">
      <x v="66"/>
      <x v="52"/>
      <x/>
    </i>
    <i t="blank" r="2">
      <x/>
    </i>
    <i r="2">
      <x v="1"/>
      <x v="6"/>
      <x v="64"/>
      <x v="1"/>
    </i>
    <i r="3">
      <x v="38"/>
      <x v="18"/>
      <x/>
    </i>
    <i r="3">
      <x v="87"/>
      <x v="78"/>
      <x v="3"/>
    </i>
    <i r="3">
      <x v="37"/>
      <x v="17"/>
      <x v="1"/>
    </i>
    <i r="3">
      <x v="29"/>
      <x v="44"/>
      <x/>
    </i>
    <i r="3">
      <x v="26"/>
      <x v="38"/>
      <x/>
    </i>
    <i t="blank" r="2">
      <x v="1"/>
    </i>
    <i r="1">
      <x v="2"/>
      <x/>
      <x v="2"/>
      <x v="2"/>
      <x v="4"/>
    </i>
    <i r="3">
      <x v="56"/>
      <x v="48"/>
      <x v="4"/>
    </i>
    <i r="4">
      <x v="56"/>
      <x v="4"/>
    </i>
    <i r="3">
      <x v="9"/>
      <x v="71"/>
      <x/>
    </i>
    <i r="3">
      <x v="81"/>
      <x v="72"/>
      <x v="4"/>
    </i>
    <i r="3">
      <x v="69"/>
      <x v="39"/>
      <x v="4"/>
    </i>
    <i r="3">
      <x v="46"/>
      <x v="27"/>
      <x/>
    </i>
    <i r="3">
      <x v="49"/>
      <x v="66"/>
      <x v="1"/>
    </i>
    <i t="blank" r="2">
      <x/>
    </i>
    <i r="2">
      <x v="1"/>
      <x v="70"/>
      <x v="21"/>
      <x v="4"/>
    </i>
    <i r="3">
      <x v="82"/>
      <x v="73"/>
      <x v="4"/>
    </i>
    <i t="blank" r="2">
      <x v="1"/>
    </i>
    <i r="1">
      <x v="3"/>
      <x/>
      <x v="66"/>
      <x v="52"/>
      <x/>
    </i>
    <i r="3">
      <x v="62"/>
      <x v="31"/>
      <x v="1"/>
    </i>
    <i r="3">
      <x v="55"/>
      <x v="35"/>
      <x v="1"/>
    </i>
    <i r="3">
      <x v="35"/>
      <x/>
      <x v="1"/>
    </i>
    <i r="3">
      <x v="31"/>
      <x v="41"/>
      <x v="1"/>
    </i>
    <i r="3">
      <x v="46"/>
      <x v="27"/>
      <x/>
    </i>
    <i t="blank" r="2">
      <x/>
    </i>
    <i r="2">
      <x v="1"/>
      <x v="37"/>
      <x v="17"/>
      <x v="1"/>
    </i>
    <i r="3">
      <x v="70"/>
      <x v="21"/>
      <x v="4"/>
    </i>
    <i r="3">
      <x v="85"/>
      <x v="76"/>
      <x v="4"/>
    </i>
    <i r="3">
      <x v="45"/>
      <x v="1"/>
      <x v="4"/>
    </i>
    <i r="3">
      <x v="44"/>
      <x v="39"/>
      <x v="4"/>
    </i>
    <i t="blank" r="2">
      <x v="1"/>
    </i>
    <i r="1">
      <x v="4"/>
      <x/>
      <x v="66"/>
      <x v="52"/>
      <x/>
    </i>
    <i r="3">
      <x v="62"/>
      <x v="31"/>
      <x v="1"/>
    </i>
    <i r="3">
      <x v="55"/>
      <x v="35"/>
      <x v="1"/>
    </i>
    <i r="3">
      <x v="61"/>
      <x v="55"/>
      <x/>
    </i>
    <i t="blank" r="2">
      <x/>
    </i>
    <i r="2">
      <x v="1"/>
      <x v="37"/>
      <x v="17"/>
      <x v="1"/>
    </i>
    <i r="3">
      <x v="29"/>
      <x v="44"/>
      <x/>
    </i>
    <i r="3">
      <x v="85"/>
      <x v="76"/>
      <x v="4"/>
    </i>
    <i r="3">
      <x v="42"/>
      <x v="21"/>
      <x v="4"/>
    </i>
    <i r="3">
      <x v="44"/>
      <x v="39"/>
      <x v="4"/>
    </i>
    <i t="blank" r="2">
      <x v="1"/>
    </i>
    <i r="1">
      <x v="5"/>
      <x/>
      <x v="9"/>
      <x v="43"/>
      <x v="1"/>
    </i>
    <i t="blank" r="2">
      <x/>
    </i>
    <i r="1">
      <x v="6"/>
      <x/>
      <x v="9"/>
      <x v="43"/>
      <x v="1"/>
    </i>
    <i r="3">
      <x v="68"/>
      <x v="14"/>
      <x v="1"/>
    </i>
    <i t="blank" r="2">
      <x/>
    </i>
    <i r="1">
      <x v="7"/>
      <x/>
      <x v="24"/>
      <x v="22"/>
      <x v="3"/>
    </i>
    <i r="3">
      <x v="27"/>
      <x v="52"/>
      <x/>
    </i>
    <i r="3">
      <x v="79"/>
      <x v="33"/>
      <x v="5"/>
    </i>
    <i r="3">
      <x v="41"/>
      <x v="60"/>
      <x v="1"/>
    </i>
    <i r="3">
      <x v="15"/>
      <x v="18"/>
      <x/>
    </i>
    <i r="3">
      <x v="9"/>
      <x v="31"/>
      <x v="1"/>
    </i>
    <i r="3">
      <x v="16"/>
      <x v="46"/>
      <x/>
    </i>
    <i r="3">
      <x v="3"/>
      <x v="50"/>
      <x v="6"/>
    </i>
    <i r="3">
      <x v="22"/>
      <x v="53"/>
      <x v="1"/>
    </i>
    <i t="blank" r="2">
      <x/>
    </i>
    <i r="2">
      <x v="1"/>
      <x v="58"/>
      <x v="22"/>
      <x v="3"/>
    </i>
    <i r="3">
      <x v="6"/>
      <x v="64"/>
      <x v="1"/>
    </i>
    <i r="3">
      <x v="38"/>
      <x v="18"/>
      <x/>
    </i>
    <i r="3">
      <x v="10"/>
      <x v="23"/>
      <x v="5"/>
    </i>
    <i t="blank" r="2">
      <x v="1"/>
    </i>
    <i>
      <x v="1"/>
      <x/>
      <x/>
      <x v="23"/>
      <x v="16"/>
      <x/>
    </i>
    <i r="3">
      <x v="57"/>
      <x v="60"/>
      <x v="1"/>
    </i>
    <i r="3">
      <x v="64"/>
      <x v="7"/>
      <x v="2"/>
    </i>
    <i r="3">
      <x v="60"/>
      <x v="8"/>
      <x/>
    </i>
    <i r="3">
      <x v="74"/>
      <x v="34"/>
      <x/>
    </i>
    <i r="3">
      <x v="62"/>
      <x v="13"/>
      <x v="1"/>
    </i>
    <i r="3">
      <x v="36"/>
      <x v="62"/>
      <x v="6"/>
    </i>
    <i t="blank" r="2">
      <x/>
    </i>
    <i r="2">
      <x v="1"/>
      <x v="72"/>
      <x v="11"/>
      <x v="3"/>
    </i>
    <i r="3">
      <x v="34"/>
      <x v="6"/>
      <x v="1"/>
    </i>
    <i r="3">
      <x v="77"/>
      <x v="45"/>
      <x v="2"/>
    </i>
    <i r="3">
      <x v="67"/>
      <x v="26"/>
      <x v="2"/>
    </i>
    <i r="3">
      <x v="19"/>
      <x v="57"/>
      <x v="3"/>
    </i>
    <i t="blank" r="2">
      <x v="1"/>
    </i>
    <i r="1">
      <x v="1"/>
      <x/>
      <x v="57"/>
      <x v="60"/>
      <x v="1"/>
    </i>
    <i r="3">
      <x v="62"/>
      <x v="13"/>
      <x v="1"/>
    </i>
    <i r="3">
      <x v="78"/>
      <x v="65"/>
      <x v="3"/>
    </i>
    <i r="3">
      <x v="39"/>
      <x v="40"/>
      <x v="1"/>
    </i>
    <i t="blank" r="2">
      <x/>
    </i>
    <i r="2">
      <x v="1"/>
      <x v="72"/>
      <x v="11"/>
      <x v="3"/>
    </i>
    <i r="3">
      <x v="76"/>
      <x v="9"/>
      <x/>
    </i>
    <i r="3">
      <x v="18"/>
      <x v="20"/>
      <x v="3"/>
    </i>
    <i r="3">
      <x v="51"/>
      <x v="28"/>
      <x v="1"/>
    </i>
    <i r="3">
      <x v="19"/>
      <x v="57"/>
      <x v="3"/>
    </i>
    <i t="blank" r="2">
      <x v="1"/>
    </i>
    <i r="1">
      <x v="2"/>
      <x/>
      <x v="12"/>
      <x v="60"/>
      <x v="1"/>
    </i>
    <i r="3">
      <x v="17"/>
      <x v="54"/>
      <x/>
    </i>
    <i r="3">
      <x v="83"/>
      <x v="74"/>
      <x/>
    </i>
    <i r="3">
      <x v="55"/>
      <x v="75"/>
      <x v="1"/>
    </i>
    <i r="3">
      <x v="28"/>
      <x v="67"/>
      <x v="1"/>
    </i>
    <i r="3">
      <x v="84"/>
      <x v="75"/>
      <x v="1"/>
    </i>
    <i r="3">
      <x v="46"/>
      <x v="27"/>
      <x/>
    </i>
    <i t="blank" r="2">
      <x/>
    </i>
    <i r="2">
      <x v="1"/>
      <x v="51"/>
      <x v="28"/>
      <x v="1"/>
    </i>
    <i r="3">
      <x v="43"/>
      <x v="15"/>
      <x v="1"/>
    </i>
    <i r="3">
      <x/>
      <x v="49"/>
      <x v="1"/>
    </i>
    <i r="3">
      <x v="75"/>
      <x v="5"/>
      <x/>
    </i>
    <i t="blank" r="2">
      <x v="1"/>
    </i>
    <i r="1">
      <x v="3"/>
      <x/>
      <x v="48"/>
      <x v="46"/>
      <x/>
    </i>
    <i r="3">
      <x v="20"/>
      <x v="22"/>
      <x v="3"/>
    </i>
    <i r="3">
      <x v="12"/>
      <x v="60"/>
      <x v="1"/>
    </i>
    <i r="3">
      <x v="49"/>
      <x v="3"/>
      <x v="1"/>
    </i>
    <i r="3">
      <x v="86"/>
      <x v="77"/>
      <x v="1"/>
    </i>
    <i t="blank" r="2">
      <x/>
    </i>
    <i r="2">
      <x v="1"/>
      <x v="51"/>
      <x v="28"/>
      <x v="1"/>
    </i>
    <i r="3">
      <x v="30"/>
      <x v="63"/>
      <x/>
    </i>
    <i r="3">
      <x v="43"/>
      <x v="15"/>
      <x v="1"/>
    </i>
    <i t="blank" r="2">
      <x v="1"/>
    </i>
    <i r="1">
      <x v="4"/>
      <x/>
      <x v="57"/>
      <x v="60"/>
      <x v="1"/>
    </i>
    <i r="3">
      <x v="62"/>
      <x v="13"/>
      <x v="1"/>
    </i>
    <i r="3">
      <x v="33"/>
      <x v="59"/>
      <x v="3"/>
    </i>
    <i r="3">
      <x v="48"/>
      <x v="46"/>
      <x/>
    </i>
    <i r="3">
      <x v="1"/>
      <x v="24"/>
      <x v="1"/>
    </i>
    <i r="3">
      <x v="50"/>
      <x v="25"/>
      <x v="1"/>
    </i>
    <i r="3">
      <x v="21"/>
      <x v="10"/>
      <x v="3"/>
    </i>
    <i t="blank" r="2">
      <x/>
    </i>
    <i r="2">
      <x v="1"/>
      <x v="18"/>
      <x v="20"/>
      <x v="3"/>
    </i>
    <i r="3">
      <x v="76"/>
      <x v="9"/>
      <x/>
    </i>
    <i r="3">
      <x v="29"/>
      <x v="44"/>
      <x/>
    </i>
    <i r="3">
      <x v="30"/>
      <x v="63"/>
      <x/>
    </i>
    <i r="3">
      <x v="5"/>
      <x v="47"/>
      <x v="3"/>
    </i>
    <i t="blank" r="2">
      <x v="1"/>
    </i>
    <i r="1">
      <x v="5"/>
      <x/>
      <x v="23"/>
      <x v="16"/>
      <x/>
    </i>
    <i r="3">
      <x v="57"/>
      <x v="60"/>
      <x v="1"/>
    </i>
    <i r="3">
      <x v="78"/>
      <x v="65"/>
      <x v="3"/>
    </i>
    <i r="3">
      <x v="62"/>
      <x v="13"/>
      <x v="1"/>
    </i>
    <i t="blank" r="2">
      <x/>
    </i>
    <i r="2">
      <x v="1"/>
      <x v="72"/>
      <x v="11"/>
      <x v="3"/>
    </i>
    <i r="3">
      <x v="18"/>
      <x v="20"/>
      <x v="3"/>
    </i>
    <i t="blank" r="2">
      <x v="1"/>
    </i>
    <i r="1">
      <x v="6"/>
      <x/>
      <x v="59"/>
      <x v="14"/>
      <x v="1"/>
    </i>
    <i r="3">
      <x v="23"/>
      <x v="16"/>
      <x/>
    </i>
    <i r="3">
      <x v="57"/>
      <x v="60"/>
      <x v="1"/>
    </i>
    <i r="3">
      <x v="62"/>
      <x v="13"/>
      <x v="1"/>
    </i>
    <i r="3">
      <x v="78"/>
      <x v="65"/>
      <x v="3"/>
    </i>
    <i t="blank" r="2">
      <x/>
    </i>
    <i r="2">
      <x v="1"/>
      <x v="72"/>
      <x v="11"/>
      <x v="3"/>
    </i>
    <i r="3">
      <x v="18"/>
      <x v="20"/>
      <x v="3"/>
    </i>
    <i r="3">
      <x v="19"/>
      <x v="57"/>
      <x v="3"/>
    </i>
    <i t="blank" r="2">
      <x v="1"/>
    </i>
    <i r="1">
      <x v="7"/>
      <x/>
      <x v="64"/>
      <x v="7"/>
      <x v="2"/>
    </i>
    <i r="3">
      <x v="60"/>
      <x v="8"/>
      <x/>
    </i>
    <i r="3">
      <x v="36"/>
      <x v="62"/>
      <x v="6"/>
    </i>
    <i r="3">
      <x v="41"/>
      <x v="60"/>
      <x v="1"/>
    </i>
    <i t="blank" r="2">
      <x/>
    </i>
    <i r="2">
      <x v="1"/>
      <x v="77"/>
      <x v="45"/>
      <x v="2"/>
    </i>
    <i t="blank" r="2">
      <x v="1"/>
    </i>
    <i>
      <x v="2"/>
      <x/>
      <x/>
      <x v="52"/>
      <x v="29"/>
      <x v="3"/>
    </i>
    <i r="3">
      <x v="47"/>
      <x v="29"/>
      <x v="3"/>
    </i>
    <i r="3">
      <x v="25"/>
      <x v="32"/>
      <x v="3"/>
    </i>
    <i r="3">
      <x v="65"/>
      <x v="42"/>
      <x v="3"/>
    </i>
    <i r="3">
      <x v="32"/>
      <x v="43"/>
      <x v="3"/>
    </i>
    <i r="3">
      <x v="9"/>
      <x v="58"/>
      <x v="3"/>
    </i>
    <i r="3">
      <x v="63"/>
      <x v="36"/>
      <x v="3"/>
    </i>
    <i r="3">
      <x v="3"/>
      <x v="50"/>
      <x v="6"/>
    </i>
    <i t="blank" r="2">
      <x/>
    </i>
    <i r="2">
      <x v="1"/>
      <x v="13"/>
      <x v="33"/>
      <x v="1"/>
    </i>
    <i t="blank" r="2">
      <x v="1"/>
    </i>
    <i r="1">
      <x v="1"/>
      <x/>
      <x v="65"/>
      <x v="42"/>
      <x v="3"/>
    </i>
    <i r="3">
      <x v="11"/>
      <x v="30"/>
      <x v="3"/>
    </i>
    <i r="3">
      <x v="20"/>
      <x v="22"/>
      <x v="3"/>
    </i>
    <i r="3">
      <x v="74"/>
      <x v="34"/>
      <x/>
    </i>
    <i r="3">
      <x v="52"/>
      <x v="29"/>
      <x v="3"/>
    </i>
    <i r="3">
      <x v="35"/>
      <x/>
      <x v="1"/>
    </i>
    <i r="3">
      <x v="39"/>
      <x v="40"/>
      <x v="1"/>
    </i>
    <i t="blank" r="2">
      <x/>
    </i>
    <i r="1">
      <x v="5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6"/>
      <x/>
      <x v="9"/>
      <x v="58"/>
      <x v="3"/>
    </i>
    <i t="blank" r="2">
      <x/>
    </i>
    <i r="2">
      <x v="1"/>
      <x v="18"/>
      <x v="20"/>
      <x v="3"/>
    </i>
    <i r="3">
      <x v="13"/>
      <x v="33"/>
      <x v="1"/>
    </i>
    <i t="blank" r="2">
      <x v="1"/>
    </i>
    <i r="1">
      <x v="7"/>
      <x/>
      <x v="25"/>
      <x v="32"/>
      <x v="3"/>
    </i>
    <i r="3">
      <x v="52"/>
      <x v="29"/>
      <x v="3"/>
    </i>
    <i r="3">
      <x v="3"/>
      <x v="50"/>
      <x v="6"/>
    </i>
    <i r="3">
      <x v="63"/>
      <x v="36"/>
      <x v="3"/>
    </i>
    <i r="3">
      <x v="8"/>
      <x v="29"/>
      <x v="3"/>
    </i>
    <i t="blank" r="2">
      <x/>
    </i>
  </rowItems>
  <colFields count="2">
    <field x="4"/>
    <field x="3"/>
  </colFields>
  <colItems count="11">
    <i>
      <x/>
      <x v="61"/>
    </i>
    <i r="1">
      <x v="75"/>
    </i>
    <i r="1">
      <x v="208"/>
    </i>
    <i r="1">
      <x v="229"/>
    </i>
    <i r="1">
      <x v="257"/>
    </i>
    <i r="1">
      <x v="313"/>
    </i>
    <i>
      <x v="1"/>
      <x v="264"/>
    </i>
    <i r="1">
      <x v="292"/>
    </i>
    <i r="1">
      <x v="299"/>
    </i>
    <i>
      <x v="8"/>
      <x v="313"/>
    </i>
    <i t="grand">
      <x/>
    </i>
  </colItems>
  <dataFields count="1">
    <dataField name="Sum of Points" fld="12" baseField="0" baseItem="0"/>
  </dataFields>
  <formats count="23">
    <format dxfId="71">
      <pivotArea outline="0" collapsedLevelsAreSubtotals="1" fieldPosition="0"/>
    </format>
    <format dxfId="70">
      <pivotArea field="4" type="button" dataOnly="0" labelOnly="1" outline="0" axis="axisCol" fieldPosition="0"/>
    </format>
    <format dxfId="69">
      <pivotArea field="3" type="button" dataOnly="0" labelOnly="1" outline="0" axis="axisCol" fieldPosition="1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4" count="0"/>
        </references>
      </pivotArea>
    </format>
    <format dxfId="66">
      <pivotArea dataOnly="0" labelOnly="1" grandCol="1" outline="0" fieldPosition="0"/>
    </format>
    <format dxfId="65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64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  <format dxfId="63">
      <pivotArea grandCol="1" outline="0" collapsedLevelsAreSubtotals="1" fieldPosition="0"/>
    </format>
    <format dxfId="62">
      <pivotArea type="origin" dataOnly="0" labelOnly="1" outline="0" fieldPosition="0"/>
    </format>
    <format dxfId="61">
      <pivotArea field="4" type="button" dataOnly="0" labelOnly="1" outline="0" axis="axisCol" fieldPosition="0"/>
    </format>
    <format dxfId="60">
      <pivotArea field="3" type="button" dataOnly="0" labelOnly="1" outline="0" axis="axisCol" fieldPosition="1"/>
    </format>
    <format dxfId="59">
      <pivotArea type="topRight" dataOnly="0" labelOnly="1" outline="0" fieldPosition="0"/>
    </format>
    <format dxfId="58">
      <pivotArea field="6" type="button" dataOnly="0" labelOnly="1" outline="0" axis="axisRow" fieldPosition="0"/>
    </format>
    <format dxfId="57">
      <pivotArea field="5" type="button" dataOnly="0" labelOnly="1" outline="0" axis="axisRow" fieldPosition="1"/>
    </format>
    <format dxfId="56">
      <pivotArea field="7" type="button" dataOnly="0" labelOnly="1" outline="0" axis="axisRow" fieldPosition="2"/>
    </format>
    <format dxfId="55">
      <pivotArea field="1" type="button" dataOnly="0" labelOnly="1" outline="0" axis="axisRow" fieldPosition="3"/>
    </format>
    <format dxfId="54">
      <pivotArea field="0" type="button" dataOnly="0" labelOnly="1" outline="0" axis="axisRow" fieldPosition="4"/>
    </format>
    <format dxfId="53">
      <pivotArea field="8" type="button" dataOnly="0" labelOnly="1" outline="0" axis="axisRow" fieldPosition="5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Col="1" outline="0" fieldPosition="0"/>
    </format>
    <format dxfId="50">
      <pivotArea dataOnly="0" labelOnly="1" fieldPosition="0">
        <references count="2">
          <reference field="3" count="5">
            <x v="61"/>
            <x v="75"/>
            <x v="208"/>
            <x v="229"/>
            <x v="257"/>
          </reference>
          <reference field="4" count="1" selected="0">
            <x v="0"/>
          </reference>
        </references>
      </pivotArea>
    </format>
    <format dxfId="49">
      <pivotArea dataOnly="0" labelOnly="1" fieldPosition="0">
        <references count="2">
          <reference field="3" count="1">
            <x v="264"/>
          </reference>
          <reference field="4" count="1" selected="0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349" tableType="xml" totalsRowShown="0">
  <autoFilter ref="A1:M349" xr:uid="{3CCEDFA4-D1D2-44A5-88A2-25D16539CD92}"/>
  <sortState xmlns:xlrd2="http://schemas.microsoft.com/office/spreadsheetml/2017/richdata2" ref="A2:M294">
    <sortCondition ref="D2:D294"/>
    <sortCondition ref="F2:F294"/>
    <sortCondition ref="G2:G294"/>
    <sortCondition ref="H2:H294"/>
    <sortCondition ref="C2:C294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78">
      <xmlColumnPr mapId="5" xpath="/results/result/EventDate" xmlDataType="dateTime"/>
    </tableColumn>
    <tableColumn id="14" xr3:uid="{7D154F6A-ACB9-42C4-9542-21789D4AB420}" uniqueName="EventName" name="EventName" dataDxfId="77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6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75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74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73">
      <xmlColumnPr mapId="5" xpath="/results/result/Named" xmlDataType="string"/>
    </tableColumn>
    <tableColumn id="10" xr3:uid="{160BEDD1-4394-459B-8F44-CFC2219C7BF1}" uniqueName="Points" name="Points" dataDxfId="72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48">
      <calculatedColumnFormula>Table13[[#This Row],[LastName]]&amp;"."&amp;Table13[[#This Row],[FirstName]]</calculatedColumnFormula>
    </tableColumn>
    <tableColumn id="3" xr3:uid="{6A4B77A9-EF18-4E63-94B4-819D3FC561A1}" name="DOB" dataDxfId="47"/>
    <tableColumn id="14" xr3:uid="{F8171842-7042-411D-9002-AF162CB1B980}" name="CalculatedAge" dataDxfId="46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pane ySplit="1" topLeftCell="A221" activePane="bottomLeft" state="frozen"/>
      <selection pane="bottomLeft" activeCell="E221" sqref="E221"/>
    </sheetView>
  </sheetViews>
  <sheetFormatPr defaultColWidth="8.7265625" defaultRowHeight="14.5" x14ac:dyDescent="0.35"/>
  <cols>
    <col min="1" max="1" width="29" style="3" bestFit="1" customWidth="1"/>
    <col min="2" max="2" width="14.453125" style="3" bestFit="1" customWidth="1"/>
    <col min="3" max="3" width="9.7265625" style="3" bestFit="1" customWidth="1"/>
    <col min="4" max="4" width="12.453125" style="5" bestFit="1" customWidth="1"/>
    <col min="5" max="5" width="21.453125" style="3" bestFit="1" customWidth="1"/>
    <col min="6" max="6" width="13.26953125" style="3" bestFit="1" customWidth="1"/>
    <col min="7" max="7" width="10.81640625" style="3" bestFit="1" customWidth="1"/>
    <col min="8" max="8" width="10" style="3" bestFit="1" customWidth="1"/>
    <col min="9" max="9" width="9.7265625" style="3" bestFit="1" customWidth="1"/>
    <col min="10" max="10" width="10.26953125" style="3" bestFit="1" customWidth="1"/>
    <col min="11" max="11" width="16.1796875" style="3" bestFit="1" customWidth="1"/>
    <col min="12" max="12" width="9.7265625" style="4" bestFit="1" customWidth="1"/>
    <col min="13" max="13" width="8.81640625" style="3" bestFit="1" customWidth="1"/>
    <col min="14" max="16" width="8.7265625" style="3"/>
    <col min="17" max="17" width="8.453125" style="3" bestFit="1" customWidth="1"/>
    <col min="18" max="16384" width="8.7265625" style="3"/>
  </cols>
  <sheetData>
    <row r="1" spans="1:13" x14ac:dyDescent="0.35">
      <c r="A1" s="3" t="s">
        <v>6</v>
      </c>
      <c r="B1" s="3" t="s">
        <v>7</v>
      </c>
      <c r="C1" s="3" t="s">
        <v>3</v>
      </c>
      <c r="D1" s="5" t="s">
        <v>13</v>
      </c>
      <c r="E1" t="s">
        <v>19</v>
      </c>
      <c r="F1" s="14" t="s">
        <v>320</v>
      </c>
      <c r="G1" s="3" t="s">
        <v>8</v>
      </c>
      <c r="H1" s="3" t="s">
        <v>5</v>
      </c>
      <c r="I1" s="3" t="s">
        <v>11</v>
      </c>
      <c r="J1" s="3" t="s">
        <v>15</v>
      </c>
      <c r="K1" s="4" t="s">
        <v>17</v>
      </c>
      <c r="L1" s="3" t="s">
        <v>9</v>
      </c>
      <c r="M1" s="3" t="s">
        <v>10</v>
      </c>
    </row>
    <row r="2" spans="1:13" x14ac:dyDescent="0.35">
      <c r="A2" s="14" t="s">
        <v>191</v>
      </c>
      <c r="B2" s="14" t="s">
        <v>186</v>
      </c>
      <c r="C2" s="3">
        <v>1</v>
      </c>
      <c r="D2" s="8">
        <v>43891</v>
      </c>
      <c r="E2" s="9" t="s">
        <v>285</v>
      </c>
      <c r="F2" t="s">
        <v>292</v>
      </c>
      <c r="G2" t="s">
        <v>289</v>
      </c>
      <c r="H2" s="6" t="str">
        <f>VLOOKUP(Table1[[#This Row],[LastName]]&amp;"."&amp;Table1[[#This Row],[FirstName]],Fencers!C:H,6,FALSE)</f>
        <v>Men</v>
      </c>
      <c r="I2" s="5" t="str">
        <f>VLOOKUP(Table1[[#This Row],[LastName]]&amp;"."&amp;Table1[[#This Row],[FirstName]],Fencers!C:G,4,FALSE)</f>
        <v>F4A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10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35">
      <c r="A3" s="14" t="s">
        <v>293</v>
      </c>
      <c r="B3" s="14" t="s">
        <v>295</v>
      </c>
      <c r="C3" s="3">
        <v>3</v>
      </c>
      <c r="D3" s="8">
        <v>43891</v>
      </c>
      <c r="E3" s="9" t="s">
        <v>285</v>
      </c>
      <c r="F3" t="s">
        <v>292</v>
      </c>
      <c r="G3" t="s">
        <v>289</v>
      </c>
      <c r="H3" s="6" t="str">
        <f>VLOOKUP(Table1[[#This Row],[LastName]]&amp;"."&amp;Table1[[#This Row],[FirstName]],Fencers!C:H,6,FALSE)</f>
        <v>Men</v>
      </c>
      <c r="I3" s="5" t="str">
        <f>VLOOKUP(Table1[[#This Row],[LastName]]&amp;"."&amp;Table1[[#This Row],[FirstName]],Fencers!C:G,4,FALSE)</f>
        <v>F4A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10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8</v>
      </c>
    </row>
    <row r="4" spans="1:13" x14ac:dyDescent="0.35">
      <c r="A4" s="14" t="s">
        <v>193</v>
      </c>
      <c r="B4" s="14" t="s">
        <v>190</v>
      </c>
      <c r="C4" s="3">
        <v>3</v>
      </c>
      <c r="D4" s="8">
        <v>43891</v>
      </c>
      <c r="E4" s="9" t="s">
        <v>285</v>
      </c>
      <c r="F4" t="s">
        <v>292</v>
      </c>
      <c r="G4" t="s">
        <v>289</v>
      </c>
      <c r="H4" s="6" t="str">
        <f>VLOOKUP(Table1[[#This Row],[LastName]]&amp;"."&amp;Table1[[#This Row],[FirstName]],Fencers!C:H,6,FALSE)</f>
        <v>Men</v>
      </c>
      <c r="I4" s="5" t="str">
        <f>VLOOKUP(Table1[[#This Row],[LastName]]&amp;"."&amp;Table1[[#This Row],[FirstName]],Fencers!C:G,4,FALSE)</f>
        <v>F4A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9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35">
      <c r="A5" s="14" t="s">
        <v>294</v>
      </c>
      <c r="B5" s="14" t="s">
        <v>295</v>
      </c>
      <c r="C5" s="3">
        <v>5</v>
      </c>
      <c r="D5" s="8">
        <v>43891</v>
      </c>
      <c r="E5" s="9" t="s">
        <v>285</v>
      </c>
      <c r="F5" t="s">
        <v>292</v>
      </c>
      <c r="G5" t="s">
        <v>289</v>
      </c>
      <c r="H5" s="6" t="str">
        <f>VLOOKUP(Table1[[#This Row],[LastName]]&amp;"."&amp;Table1[[#This Row],[FirstName]],Fencers!C:H,6,FALSE)</f>
        <v>Men</v>
      </c>
      <c r="I5" s="5" t="str">
        <f>VLOOKUP(Table1[[#This Row],[LastName]]&amp;"."&amp;Table1[[#This Row],[FirstName]],Fencers!C:G,4,FALSE)</f>
        <v>F4A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9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6</v>
      </c>
    </row>
    <row r="6" spans="1:13" x14ac:dyDescent="0.35">
      <c r="A6" s="14" t="s">
        <v>125</v>
      </c>
      <c r="B6" s="14" t="s">
        <v>138</v>
      </c>
      <c r="C6" s="3">
        <v>2</v>
      </c>
      <c r="D6" s="8">
        <v>43891</v>
      </c>
      <c r="E6" s="9" t="s">
        <v>285</v>
      </c>
      <c r="F6" t="s">
        <v>292</v>
      </c>
      <c r="G6" t="s">
        <v>289</v>
      </c>
      <c r="H6" s="6" t="str">
        <f>VLOOKUP(Table1[[#This Row],[LastName]]&amp;"."&amp;Table1[[#This Row],[FirstName]],Fencers!C:H,6,FALSE)</f>
        <v>Women</v>
      </c>
      <c r="I6" s="5" t="str">
        <f>VLOOKUP(Table1[[#This Row],[LastName]]&amp;"."&amp;Table1[[#This Row],[FirstName]],Fencers!C:G,4,FALSE)</f>
        <v>F4A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9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9</v>
      </c>
    </row>
    <row r="7" spans="1:13" x14ac:dyDescent="0.35">
      <c r="A7" s="14" t="s">
        <v>281</v>
      </c>
      <c r="B7" s="14" t="s">
        <v>282</v>
      </c>
      <c r="C7" s="3">
        <v>1</v>
      </c>
      <c r="D7" s="8">
        <v>43891</v>
      </c>
      <c r="E7" s="9" t="s">
        <v>285</v>
      </c>
      <c r="F7" t="s">
        <v>292</v>
      </c>
      <c r="G7" t="s">
        <v>287</v>
      </c>
      <c r="H7" s="6" t="str">
        <f>VLOOKUP(Table1[[#This Row],[LastName]]&amp;"."&amp;Table1[[#This Row],[FirstName]],Fencers!C:H,6,FALSE)</f>
        <v>Men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9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10</v>
      </c>
    </row>
    <row r="8" spans="1:13" x14ac:dyDescent="0.35">
      <c r="A8" s="14" t="s">
        <v>108</v>
      </c>
      <c r="B8" s="14" t="s">
        <v>145</v>
      </c>
      <c r="C8" s="3">
        <v>2</v>
      </c>
      <c r="D8" s="8">
        <v>43891</v>
      </c>
      <c r="E8" s="9" t="s">
        <v>285</v>
      </c>
      <c r="F8" t="s">
        <v>292</v>
      </c>
      <c r="G8" t="s">
        <v>287</v>
      </c>
      <c r="H8" s="6" t="str">
        <f>VLOOKUP(Table1[[#This Row],[LastName]]&amp;"."&amp;Table1[[#This Row],[FirstName]],Fencers!C:H,6,FALSE)</f>
        <v>Men</v>
      </c>
      <c r="I8" s="5" t="str">
        <f>VLOOKUP(Table1[[#This Row],[LastName]]&amp;"."&amp;Table1[[#This Row],[FirstName]],Fencers!C:G,4,FALSE)</f>
        <v>ASC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9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9</v>
      </c>
    </row>
    <row r="9" spans="1:13" x14ac:dyDescent="0.35">
      <c r="A9" s="14" t="s">
        <v>248</v>
      </c>
      <c r="B9" s="14" t="s">
        <v>249</v>
      </c>
      <c r="C9" s="3">
        <v>3</v>
      </c>
      <c r="D9" s="8">
        <v>43891</v>
      </c>
      <c r="E9" s="9" t="s">
        <v>285</v>
      </c>
      <c r="F9" t="s">
        <v>292</v>
      </c>
      <c r="G9" t="s">
        <v>287</v>
      </c>
      <c r="H9" s="6" t="str">
        <f>VLOOKUP(Table1[[#This Row],[LastName]]&amp;"."&amp;Table1[[#This Row],[FirstName]],Fencers!C:H,6,FALSE)</f>
        <v>Men</v>
      </c>
      <c r="I9" s="5" t="str">
        <f>VLOOKUP(Table1[[#This Row],[LastName]]&amp;"."&amp;Table1[[#This Row],[FirstName]],Fencers!C:G,4,FALSE)</f>
        <v>AHFC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9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8</v>
      </c>
    </row>
    <row r="10" spans="1:13" x14ac:dyDescent="0.35">
      <c r="A10" s="14" t="s">
        <v>126</v>
      </c>
      <c r="B10" s="14" t="s">
        <v>139</v>
      </c>
      <c r="C10" s="3">
        <v>1</v>
      </c>
      <c r="D10" s="8">
        <v>43891</v>
      </c>
      <c r="E10" s="9" t="s">
        <v>285</v>
      </c>
      <c r="F10" t="s">
        <v>292</v>
      </c>
      <c r="G10" t="s">
        <v>287</v>
      </c>
      <c r="H10" s="6" t="str">
        <f>VLOOKUP(Table1[[#This Row],[LastName]]&amp;"."&amp;Table1[[#This Row],[FirstName]],Fencers!C:H,6,FALSE)</f>
        <v>Women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10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10</v>
      </c>
    </row>
    <row r="11" spans="1:13" x14ac:dyDescent="0.35">
      <c r="A11" s="14" t="s">
        <v>149</v>
      </c>
      <c r="B11" s="14" t="s">
        <v>155</v>
      </c>
      <c r="C11" s="3">
        <v>2</v>
      </c>
      <c r="D11" s="8">
        <v>43891</v>
      </c>
      <c r="E11" s="9" t="s">
        <v>285</v>
      </c>
      <c r="F11" t="s">
        <v>292</v>
      </c>
      <c r="G11" t="s">
        <v>287</v>
      </c>
      <c r="H11" s="6" t="str">
        <f>VLOOKUP(Table1[[#This Row],[LastName]]&amp;"."&amp;Table1[[#This Row],[FirstName]],Fencers!C:H,6,FALSE)</f>
        <v>Women</v>
      </c>
      <c r="I11" s="5" t="str">
        <f>VLOOKUP(Table1[[#This Row],[LastName]]&amp;"."&amp;Table1[[#This Row],[FirstName]],Fencers!C:G,4,FALSE)</f>
        <v>ASC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10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9</v>
      </c>
    </row>
    <row r="12" spans="1:13" x14ac:dyDescent="0.35">
      <c r="A12" s="14" t="s">
        <v>175</v>
      </c>
      <c r="B12" s="14" t="s">
        <v>178</v>
      </c>
      <c r="C12" s="3">
        <v>3</v>
      </c>
      <c r="D12" s="8">
        <v>43891</v>
      </c>
      <c r="E12" s="9" t="s">
        <v>285</v>
      </c>
      <c r="F12" t="s">
        <v>292</v>
      </c>
      <c r="G12" t="s">
        <v>287</v>
      </c>
      <c r="H12" s="6" t="str">
        <f>VLOOKUP(Table1[[#This Row],[LastName]]&amp;"."&amp;Table1[[#This Row],[FirstName]],Fencers!C:H,6,FALSE)</f>
        <v>Women</v>
      </c>
      <c r="I12" s="5" t="str">
        <f>VLOOKUP(Table1[[#This Row],[LastName]]&amp;"."&amp;Table1[[#This Row],[FirstName]],Fencers!C:G,4,FALSE)</f>
        <v>ASC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8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8</v>
      </c>
    </row>
    <row r="13" spans="1:13" x14ac:dyDescent="0.35">
      <c r="A13" t="s">
        <v>127</v>
      </c>
      <c r="B13" t="s">
        <v>140</v>
      </c>
      <c r="C13" s="3">
        <v>1</v>
      </c>
      <c r="D13" s="8">
        <v>43891</v>
      </c>
      <c r="E13" s="9" t="s">
        <v>285</v>
      </c>
      <c r="F13" t="s">
        <v>288</v>
      </c>
      <c r="G13" t="s">
        <v>289</v>
      </c>
      <c r="H13" s="6" t="str">
        <f>VLOOKUP(Table1[[#This Row],[LastName]]&amp;"."&amp;Table1[[#This Row],[FirstName]],Fencers!C:H,6,FALSE)</f>
        <v>Men</v>
      </c>
      <c r="I13" s="5" t="str">
        <f>VLOOKUP(Table1[[#This Row],[LastName]]&amp;"."&amp;Table1[[#This Row],[FirstName]],Fencers!C:G,4,FALSE)</f>
        <v>ASC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12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10</v>
      </c>
    </row>
    <row r="14" spans="1:13" x14ac:dyDescent="0.35">
      <c r="A14" t="s">
        <v>31</v>
      </c>
      <c r="B14" t="s">
        <v>90</v>
      </c>
      <c r="C14" s="7">
        <v>2</v>
      </c>
      <c r="D14" s="8">
        <v>43891</v>
      </c>
      <c r="E14" s="9" t="s">
        <v>285</v>
      </c>
      <c r="F14" t="s">
        <v>288</v>
      </c>
      <c r="G14" t="s">
        <v>289</v>
      </c>
      <c r="H14" s="6" t="str">
        <f>VLOOKUP(Table1[[#This Row],[LastName]]&amp;"."&amp;Table1[[#This Row],[FirstName]],Fencers!C:H,6,FALSE)</f>
        <v>Men</v>
      </c>
      <c r="I14" s="5" t="str">
        <f>VLOOKUP(Table1[[#This Row],[LastName]]&amp;"."&amp;Table1[[#This Row],[FirstName]],Fencers!C:G,4,FALSE)</f>
        <v>AHFC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12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9</v>
      </c>
    </row>
    <row r="15" spans="1:13" x14ac:dyDescent="0.35">
      <c r="A15" t="s">
        <v>194</v>
      </c>
      <c r="B15" t="s">
        <v>53</v>
      </c>
      <c r="C15" s="3">
        <v>3</v>
      </c>
      <c r="D15" s="8">
        <v>43891</v>
      </c>
      <c r="E15" s="9" t="s">
        <v>285</v>
      </c>
      <c r="F15" t="s">
        <v>288</v>
      </c>
      <c r="G15" t="s">
        <v>289</v>
      </c>
      <c r="H15" s="6" t="str">
        <f>VLOOKUP(Table1[[#This Row],[LastName]]&amp;"."&amp;Table1[[#This Row],[FirstName]],Fencers!C:H,6,FALSE)</f>
        <v>Men</v>
      </c>
      <c r="I15" s="5" t="str">
        <f>VLOOKUP(Table1[[#This Row],[LastName]]&amp;"."&amp;Table1[[#This Row],[FirstName]],Fencers!C:G,4,FALSE)</f>
        <v>ASC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12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35">
      <c r="A16" t="s">
        <v>128</v>
      </c>
      <c r="B16" t="s">
        <v>141</v>
      </c>
      <c r="C16" s="7">
        <v>3</v>
      </c>
      <c r="D16" s="8">
        <v>43891</v>
      </c>
      <c r="E16" s="9" t="s">
        <v>285</v>
      </c>
      <c r="F16" t="s">
        <v>288</v>
      </c>
      <c r="G16" t="s">
        <v>289</v>
      </c>
      <c r="H16" s="6" t="str">
        <f>VLOOKUP(Table1[[#This Row],[LastName]]&amp;"."&amp;Table1[[#This Row],[FirstName]],Fencers!C:H,6,FALSE)</f>
        <v>Men</v>
      </c>
      <c r="I16" s="5" t="str">
        <f>VLOOKUP(Table1[[#This Row],[LastName]]&amp;"."&amp;Table1[[#This Row],[FirstName]],Fencers!C:G,4,FALSE)</f>
        <v>ASC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11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8</v>
      </c>
    </row>
    <row r="17" spans="1:13" x14ac:dyDescent="0.35">
      <c r="A17" t="s">
        <v>123</v>
      </c>
      <c r="B17" t="s">
        <v>136</v>
      </c>
      <c r="C17" s="7">
        <v>1</v>
      </c>
      <c r="D17" s="8">
        <v>43891</v>
      </c>
      <c r="E17" s="9" t="s">
        <v>285</v>
      </c>
      <c r="F17" t="s">
        <v>288</v>
      </c>
      <c r="G17" t="s">
        <v>289</v>
      </c>
      <c r="H17" s="6" t="str">
        <f>VLOOKUP(Table1[[#This Row],[LastName]]&amp;"."&amp;Table1[[#This Row],[FirstName]],Fencers!C:H,6,FALSE)</f>
        <v>Women</v>
      </c>
      <c r="I17" s="5" t="str">
        <f>VLOOKUP(Table1[[#This Row],[LastName]]&amp;"."&amp;Table1[[#This Row],[FirstName]],Fencers!C:G,4,FALSE)</f>
        <v>ASC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12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10</v>
      </c>
    </row>
    <row r="18" spans="1:13" x14ac:dyDescent="0.35">
      <c r="A18" t="s">
        <v>290</v>
      </c>
      <c r="B18" t="s">
        <v>291</v>
      </c>
      <c r="C18" s="7">
        <v>2</v>
      </c>
      <c r="D18" s="8">
        <v>43891</v>
      </c>
      <c r="E18" s="9" t="s">
        <v>285</v>
      </c>
      <c r="F18" t="s">
        <v>288</v>
      </c>
      <c r="G18" t="s">
        <v>289</v>
      </c>
      <c r="H18" s="6" t="str">
        <f>VLOOKUP(Table1[[#This Row],[LastName]]&amp;"."&amp;Table1[[#This Row],[FirstName]],Fencers!C:H,6,FALSE)</f>
        <v>Women</v>
      </c>
      <c r="I18" s="5" t="str">
        <f>VLOOKUP(Table1[[#This Row],[LastName]]&amp;"."&amp;Table1[[#This Row],[FirstName]],Fencers!C:G,4,FALSE)</f>
        <v>F4A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13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9</v>
      </c>
    </row>
    <row r="19" spans="1:13" x14ac:dyDescent="0.35">
      <c r="A19" t="s">
        <v>125</v>
      </c>
      <c r="B19" t="s">
        <v>138</v>
      </c>
      <c r="C19" s="7">
        <v>3</v>
      </c>
      <c r="D19" s="8">
        <v>43891</v>
      </c>
      <c r="E19" s="9" t="s">
        <v>285</v>
      </c>
      <c r="F19" t="s">
        <v>288</v>
      </c>
      <c r="G19" t="s">
        <v>289</v>
      </c>
      <c r="H19" s="6" t="str">
        <f>VLOOKUP(Table1[[#This Row],[LastName]]&amp;"."&amp;Table1[[#This Row],[FirstName]],Fencers!C:H,6,FALSE)</f>
        <v>Women</v>
      </c>
      <c r="I19" s="5" t="str">
        <f>VLOOKUP(Table1[[#This Row],[LastName]]&amp;"."&amp;Table1[[#This Row],[FirstName]],Fencers!C:G,4,FALSE)</f>
        <v>F4A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9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8</v>
      </c>
    </row>
    <row r="20" spans="1:13" x14ac:dyDescent="0.35">
      <c r="A20" t="s">
        <v>193</v>
      </c>
      <c r="B20" t="s">
        <v>189</v>
      </c>
      <c r="C20" s="7">
        <v>3</v>
      </c>
      <c r="D20" s="8">
        <v>43891</v>
      </c>
      <c r="E20" s="9" t="s">
        <v>285</v>
      </c>
      <c r="F20" t="s">
        <v>288</v>
      </c>
      <c r="G20" t="s">
        <v>289</v>
      </c>
      <c r="H20" s="6" t="str">
        <f>VLOOKUP(Table1[[#This Row],[LastName]]&amp;"."&amp;Table1[[#This Row],[FirstName]],Fencers!C:H,6,FALSE)</f>
        <v>Women</v>
      </c>
      <c r="I20" s="5" t="str">
        <f>VLOOKUP(Table1[[#This Row],[LastName]]&amp;"."&amp;Table1[[#This Row],[FirstName]],Fencers!C:G,4,FALSE)</f>
        <v>F4A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12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35">
      <c r="A21" s="14" t="s">
        <v>85</v>
      </c>
      <c r="B21" s="14" t="s">
        <v>87</v>
      </c>
      <c r="C21" s="3">
        <v>1</v>
      </c>
      <c r="D21" s="8">
        <v>43891</v>
      </c>
      <c r="E21" s="9" t="s">
        <v>285</v>
      </c>
      <c r="F21" t="s">
        <v>288</v>
      </c>
      <c r="G21" t="s">
        <v>287</v>
      </c>
      <c r="H21" s="6" t="str">
        <f>VLOOKUP(Table1[[#This Row],[LastName]]&amp;"."&amp;Table1[[#This Row],[FirstName]],Fencers!C:H,6,FALSE)</f>
        <v>Men</v>
      </c>
      <c r="I21" s="5" t="str">
        <f>VLOOKUP(Table1[[#This Row],[LastName]]&amp;"."&amp;Table1[[#This Row],[FirstName]],Fencers!C:G,4,FALSE)</f>
        <v>AHFC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12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10</v>
      </c>
    </row>
    <row r="22" spans="1:13" x14ac:dyDescent="0.35">
      <c r="A22" s="14" t="s">
        <v>62</v>
      </c>
      <c r="B22" s="14" t="s">
        <v>66</v>
      </c>
      <c r="C22" s="3">
        <v>2</v>
      </c>
      <c r="D22" s="8">
        <v>43891</v>
      </c>
      <c r="E22" s="9" t="s">
        <v>285</v>
      </c>
      <c r="F22" t="s">
        <v>288</v>
      </c>
      <c r="G22" t="s">
        <v>287</v>
      </c>
      <c r="H22" s="6" t="str">
        <f>VLOOKUP(Table1[[#This Row],[LastName]]&amp;"."&amp;Table1[[#This Row],[FirstName]],Fencers!C:H,6,FALSE)</f>
        <v>Men</v>
      </c>
      <c r="I22" s="5" t="str">
        <f>VLOOKUP(Table1[[#This Row],[LastName]]&amp;"."&amp;Table1[[#This Row],[FirstName]],Fencers!C:G,4,FALSE)</f>
        <v>CSFC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12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9</v>
      </c>
    </row>
    <row r="23" spans="1:13" x14ac:dyDescent="0.35">
      <c r="A23" s="14" t="s">
        <v>119</v>
      </c>
      <c r="B23" s="14" t="s">
        <v>133</v>
      </c>
      <c r="C23" s="3">
        <v>3</v>
      </c>
      <c r="D23" s="8">
        <v>43891</v>
      </c>
      <c r="E23" s="9" t="s">
        <v>285</v>
      </c>
      <c r="F23" t="s">
        <v>288</v>
      </c>
      <c r="G23" t="s">
        <v>287</v>
      </c>
      <c r="H23" s="6" t="str">
        <f>VLOOKUP(Table1[[#This Row],[LastName]]&amp;"."&amp;Table1[[#This Row],[FirstName]],Fencers!C:H,6,FALSE)</f>
        <v>Men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12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8</v>
      </c>
    </row>
    <row r="24" spans="1:13" x14ac:dyDescent="0.35">
      <c r="A24" s="14" t="s">
        <v>108</v>
      </c>
      <c r="B24" s="14" t="s">
        <v>145</v>
      </c>
      <c r="C24" s="3">
        <v>5</v>
      </c>
      <c r="D24" s="8">
        <v>43891</v>
      </c>
      <c r="E24" s="9" t="s">
        <v>285</v>
      </c>
      <c r="F24" t="s">
        <v>288</v>
      </c>
      <c r="G24" t="s">
        <v>287</v>
      </c>
      <c r="H24" s="6" t="str">
        <f>VLOOKUP(Table1[[#This Row],[LastName]]&amp;"."&amp;Table1[[#This Row],[FirstName]],Fencers!C:H,6,FALSE)</f>
        <v>Men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9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6</v>
      </c>
    </row>
    <row r="25" spans="1:13" x14ac:dyDescent="0.35">
      <c r="A25" s="14" t="s">
        <v>117</v>
      </c>
      <c r="B25" s="14" t="s">
        <v>118</v>
      </c>
      <c r="C25" s="3">
        <v>3</v>
      </c>
      <c r="D25" s="8">
        <v>43891</v>
      </c>
      <c r="E25" s="9" t="s">
        <v>285</v>
      </c>
      <c r="F25" t="s">
        <v>288</v>
      </c>
      <c r="G25" t="s">
        <v>287</v>
      </c>
      <c r="H25" s="6" t="str">
        <f>VLOOKUP(Table1[[#This Row],[LastName]]&amp;"."&amp;Table1[[#This Row],[FirstName]],Fencers!C:H,6,FALSE)</f>
        <v>Women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12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35">
      <c r="A26" s="14" t="s">
        <v>99</v>
      </c>
      <c r="B26" s="14" t="s">
        <v>81</v>
      </c>
      <c r="C26" s="3">
        <v>1</v>
      </c>
      <c r="D26" s="8">
        <v>43891</v>
      </c>
      <c r="E26" s="9" t="s">
        <v>285</v>
      </c>
      <c r="F26" t="s">
        <v>286</v>
      </c>
      <c r="G26" t="s">
        <v>289</v>
      </c>
      <c r="H26" s="6" t="str">
        <f>VLOOKUP(Table1[[#This Row],[LastName]]&amp;"."&amp;Table1[[#This Row],[FirstName]],Fencers!C:H,6,FALSE)</f>
        <v>Men</v>
      </c>
      <c r="I26" s="5" t="str">
        <f>VLOOKUP(Table1[[#This Row],[LastName]]&amp;"."&amp;Table1[[#This Row],[FirstName]],Fencers!C:G,4,FALSE)</f>
        <v>AHFC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13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35">
      <c r="A27" s="14" t="s">
        <v>31</v>
      </c>
      <c r="B27" s="14" t="s">
        <v>90</v>
      </c>
      <c r="C27" s="3">
        <v>2</v>
      </c>
      <c r="D27" s="8">
        <v>43891</v>
      </c>
      <c r="E27" s="9" t="s">
        <v>285</v>
      </c>
      <c r="F27" t="s">
        <v>286</v>
      </c>
      <c r="G27" t="s">
        <v>289</v>
      </c>
      <c r="H27" s="6" t="str">
        <f>VLOOKUP(Table1[[#This Row],[LastName]]&amp;"."&amp;Table1[[#This Row],[FirstName]],Fencers!C:H,6,FALSE)</f>
        <v>Men</v>
      </c>
      <c r="I27" s="5" t="str">
        <f>VLOOKUP(Table1[[#This Row],[LastName]]&amp;"."&amp;Table1[[#This Row],[FirstName]],Fencers!C:G,4,FALSE)</f>
        <v>AHFC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12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9</v>
      </c>
    </row>
    <row r="28" spans="1:13" x14ac:dyDescent="0.35">
      <c r="A28" s="14" t="s">
        <v>127</v>
      </c>
      <c r="B28" s="14" t="s">
        <v>140</v>
      </c>
      <c r="C28" s="3">
        <v>3</v>
      </c>
      <c r="D28" s="8">
        <v>43891</v>
      </c>
      <c r="E28" s="9" t="s">
        <v>285</v>
      </c>
      <c r="F28" t="s">
        <v>286</v>
      </c>
      <c r="G28" t="s">
        <v>289</v>
      </c>
      <c r="H28" s="6" t="str">
        <f>VLOOKUP(Table1[[#This Row],[LastName]]&amp;"."&amp;Table1[[#This Row],[FirstName]],Fencers!C:H,6,FALSE)</f>
        <v>Men</v>
      </c>
      <c r="I28" s="5" t="str">
        <f>VLOOKUP(Table1[[#This Row],[LastName]]&amp;"."&amp;Table1[[#This Row],[FirstName]],Fencers!C:G,4,FALSE)</f>
        <v>ASC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12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35">
      <c r="A29" s="14" t="s">
        <v>123</v>
      </c>
      <c r="B29" s="14" t="s">
        <v>136</v>
      </c>
      <c r="C29" s="3">
        <v>1</v>
      </c>
      <c r="D29" s="8">
        <v>43891</v>
      </c>
      <c r="E29" s="9" t="s">
        <v>285</v>
      </c>
      <c r="F29" t="s">
        <v>286</v>
      </c>
      <c r="G29" t="s">
        <v>289</v>
      </c>
      <c r="H29" s="6" t="str">
        <f>VLOOKUP(Table1[[#This Row],[LastName]]&amp;"."&amp;Table1[[#This Row],[FirstName]],Fencers!C:H,6,FALSE)</f>
        <v>Women</v>
      </c>
      <c r="I29" s="5" t="str">
        <f>VLOOKUP(Table1[[#This Row],[LastName]]&amp;"."&amp;Table1[[#This Row],[FirstName]],Fencers!C:G,4,FALSE)</f>
        <v>ASC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12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10</v>
      </c>
    </row>
    <row r="30" spans="1:13" x14ac:dyDescent="0.35">
      <c r="A30" s="14" t="s">
        <v>125</v>
      </c>
      <c r="B30" s="14" t="s">
        <v>234</v>
      </c>
      <c r="C30" s="3">
        <v>2</v>
      </c>
      <c r="D30" s="8">
        <v>43891</v>
      </c>
      <c r="E30" s="9" t="s">
        <v>285</v>
      </c>
      <c r="F30" t="s">
        <v>286</v>
      </c>
      <c r="G30" t="s">
        <v>289</v>
      </c>
      <c r="H30" s="6" t="str">
        <f>VLOOKUP(Table1[[#This Row],[LastName]]&amp;"."&amp;Table1[[#This Row],[FirstName]],Fencers!C:H,6,FALSE)</f>
        <v>Women</v>
      </c>
      <c r="I30" s="5" t="str">
        <f>VLOOKUP(Table1[[#This Row],[LastName]]&amp;"."&amp;Table1[[#This Row],[FirstName]],Fencers!C:G,4,FALSE)</f>
        <v>F4A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13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35">
      <c r="A31" s="14" t="s">
        <v>167</v>
      </c>
      <c r="B31" s="14" t="s">
        <v>173</v>
      </c>
      <c r="C31" s="3">
        <v>3</v>
      </c>
      <c r="D31" s="8">
        <v>43891</v>
      </c>
      <c r="E31" s="9" t="s">
        <v>285</v>
      </c>
      <c r="F31" t="s">
        <v>286</v>
      </c>
      <c r="G31" t="s">
        <v>289</v>
      </c>
      <c r="H31" s="6" t="str">
        <f>VLOOKUP(Table1[[#This Row],[LastName]]&amp;"."&amp;Table1[[#This Row],[FirstName]],Fencers!C:H,6,FALSE)</f>
        <v>Women</v>
      </c>
      <c r="I31" s="5" t="str">
        <f>VLOOKUP(Table1[[#This Row],[LastName]]&amp;"."&amp;Table1[[#This Row],[FirstName]],Fencers!C:G,4,FALSE)</f>
        <v>AHFC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14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8</v>
      </c>
    </row>
    <row r="32" spans="1:13" x14ac:dyDescent="0.35">
      <c r="A32" s="14" t="s">
        <v>193</v>
      </c>
      <c r="B32" s="14" t="s">
        <v>189</v>
      </c>
      <c r="C32" s="3">
        <v>3</v>
      </c>
      <c r="D32" s="8">
        <v>43891</v>
      </c>
      <c r="E32" s="9" t="s">
        <v>285</v>
      </c>
      <c r="F32" t="s">
        <v>286</v>
      </c>
      <c r="G32" t="s">
        <v>289</v>
      </c>
      <c r="H32" s="6" t="str">
        <f>VLOOKUP(Table1[[#This Row],[LastName]]&amp;"."&amp;Table1[[#This Row],[FirstName]],Fencers!C:H,6,FALSE)</f>
        <v>Women</v>
      </c>
      <c r="I32" s="5" t="str">
        <f>VLOOKUP(Table1[[#This Row],[LastName]]&amp;"."&amp;Table1[[#This Row],[FirstName]],Fencers!C:G,4,FALSE)</f>
        <v>F4A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12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8</v>
      </c>
    </row>
    <row r="33" spans="1:13" x14ac:dyDescent="0.35">
      <c r="A33" t="s">
        <v>108</v>
      </c>
      <c r="B33" t="s">
        <v>144</v>
      </c>
      <c r="C33" s="7">
        <v>1</v>
      </c>
      <c r="D33" s="8">
        <v>43891</v>
      </c>
      <c r="E33" s="9" t="s">
        <v>285</v>
      </c>
      <c r="F33" t="s">
        <v>286</v>
      </c>
      <c r="G33" t="s">
        <v>287</v>
      </c>
      <c r="H33" s="6" t="str">
        <f>VLOOKUP(Table1[[#This Row],[LastName]]&amp;"."&amp;Table1[[#This Row],[FirstName]],Fencers!C:H,6,FALSE)</f>
        <v>Men</v>
      </c>
      <c r="I33" s="5" t="str">
        <f>VLOOKUP(Table1[[#This Row],[LastName]]&amp;"."&amp;Table1[[#This Row],[FirstName]],Fencers!C:G,4,FALSE)</f>
        <v>ASC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13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10</v>
      </c>
    </row>
    <row r="34" spans="1:13" x14ac:dyDescent="0.35">
      <c r="A34" t="s">
        <v>151</v>
      </c>
      <c r="B34" t="s">
        <v>157</v>
      </c>
      <c r="C34" s="3">
        <v>2</v>
      </c>
      <c r="D34" s="8">
        <v>43891</v>
      </c>
      <c r="E34" s="9" t="s">
        <v>285</v>
      </c>
      <c r="F34" t="s">
        <v>286</v>
      </c>
      <c r="G34" t="s">
        <v>287</v>
      </c>
      <c r="H34" s="6" t="str">
        <f>VLOOKUP(Table1[[#This Row],[LastName]]&amp;"."&amp;Table1[[#This Row],[FirstName]],Fencers!C:H,6,FALSE)</f>
        <v>Men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13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9</v>
      </c>
    </row>
    <row r="35" spans="1:13" x14ac:dyDescent="0.35">
      <c r="A35" t="s">
        <v>227</v>
      </c>
      <c r="B35" t="s">
        <v>140</v>
      </c>
      <c r="C35" s="7">
        <v>3</v>
      </c>
      <c r="D35" s="8">
        <v>43891</v>
      </c>
      <c r="E35" s="9" t="s">
        <v>285</v>
      </c>
      <c r="F35" t="s">
        <v>286</v>
      </c>
      <c r="G35" t="s">
        <v>287</v>
      </c>
      <c r="H35" s="6" t="str">
        <f>VLOOKUP(Table1[[#This Row],[LastName]]&amp;"."&amp;Table1[[#This Row],[FirstName]],Fencers!C:H,6,FALSE)</f>
        <v>Men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13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35">
      <c r="A36" t="s">
        <v>192</v>
      </c>
      <c r="B36" t="s">
        <v>187</v>
      </c>
      <c r="C36" s="7">
        <v>3</v>
      </c>
      <c r="D36" s="8">
        <v>43891</v>
      </c>
      <c r="E36" s="9" t="s">
        <v>285</v>
      </c>
      <c r="F36" t="s">
        <v>286</v>
      </c>
      <c r="G36" t="s">
        <v>287</v>
      </c>
      <c r="H36" s="6" t="str">
        <f>VLOOKUP(Table1[[#This Row],[LastName]]&amp;"."&amp;Table1[[#This Row],[FirstName]],Fencers!C:H,6,FALSE)</f>
        <v>Men</v>
      </c>
      <c r="I36" s="5" t="str">
        <f>VLOOKUP(Table1[[#This Row],[LastName]]&amp;"."&amp;Table1[[#This Row],[FirstName]],Fencers!C:G,4,FALSE)</f>
        <v>CSFC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14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8</v>
      </c>
    </row>
    <row r="37" spans="1:13" x14ac:dyDescent="0.35">
      <c r="A37" t="s">
        <v>279</v>
      </c>
      <c r="B37" t="s">
        <v>280</v>
      </c>
      <c r="C37" s="7">
        <v>5</v>
      </c>
      <c r="D37" s="8">
        <v>43891</v>
      </c>
      <c r="E37" s="9" t="s">
        <v>285</v>
      </c>
      <c r="F37" t="s">
        <v>286</v>
      </c>
      <c r="G37" t="s">
        <v>287</v>
      </c>
      <c r="H37" s="6" t="str">
        <f>VLOOKUP(Table1[[#This Row],[LastName]]&amp;"."&amp;Table1[[#This Row],[FirstName]],Fencers!C:H,6,FALSE)</f>
        <v>Men</v>
      </c>
      <c r="I37" s="5" t="str">
        <f>VLOOKUP(Table1[[#This Row],[LastName]]&amp;"."&amp;Table1[[#This Row],[FirstName]],Fencers!C:G,4,FALSE)</f>
        <v>CSFC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14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6</v>
      </c>
    </row>
    <row r="38" spans="1:13" x14ac:dyDescent="0.35">
      <c r="A38" t="s">
        <v>117</v>
      </c>
      <c r="B38" t="s">
        <v>118</v>
      </c>
      <c r="C38" s="3">
        <v>1</v>
      </c>
      <c r="D38" s="8">
        <v>43891</v>
      </c>
      <c r="E38" s="9" t="s">
        <v>285</v>
      </c>
      <c r="F38" t="s">
        <v>286</v>
      </c>
      <c r="G38" t="s">
        <v>287</v>
      </c>
      <c r="H38" s="6" t="str">
        <f>VLOOKUP(Table1[[#This Row],[LastName]]&amp;"."&amp;Table1[[#This Row],[FirstName]],Fencers!C:H,6,FALSE)</f>
        <v>Women</v>
      </c>
      <c r="I38" s="5" t="str">
        <f>VLOOKUP(Table1[[#This Row],[LastName]]&amp;"."&amp;Table1[[#This Row],[FirstName]],Fencers!C:G,4,FALSE)</f>
        <v>AHFC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12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10</v>
      </c>
    </row>
    <row r="39" spans="1:13" x14ac:dyDescent="0.35">
      <c r="A39" t="s">
        <v>124</v>
      </c>
      <c r="B39" t="s">
        <v>137</v>
      </c>
      <c r="C39" s="3">
        <v>2</v>
      </c>
      <c r="D39" s="8">
        <v>43891</v>
      </c>
      <c r="E39" s="9" t="s">
        <v>285</v>
      </c>
      <c r="F39" t="s">
        <v>286</v>
      </c>
      <c r="G39" t="s">
        <v>287</v>
      </c>
      <c r="H39" s="6" t="str">
        <f>VLOOKUP(Table1[[#This Row],[LastName]]&amp;"."&amp;Table1[[#This Row],[FirstName]],Fencers!C:H,6,FALSE)</f>
        <v>Women</v>
      </c>
      <c r="I39" s="5" t="str">
        <f>VLOOKUP(Table1[[#This Row],[LastName]]&amp;"."&amp;Table1[[#This Row],[FirstName]],Fencers!C:G,4,FALSE)</f>
        <v>CSFC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13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9</v>
      </c>
    </row>
    <row r="40" spans="1:13" x14ac:dyDescent="0.35">
      <c r="A40" t="s">
        <v>98</v>
      </c>
      <c r="B40" t="s">
        <v>102</v>
      </c>
      <c r="C40" s="3">
        <v>3</v>
      </c>
      <c r="D40" s="8">
        <v>43891</v>
      </c>
      <c r="E40" s="9" t="s">
        <v>285</v>
      </c>
      <c r="F40" t="s">
        <v>286</v>
      </c>
      <c r="G40" t="s">
        <v>287</v>
      </c>
      <c r="H40" s="6" t="str">
        <f>VLOOKUP(Table1[[#This Row],[LastName]]&amp;"."&amp;Table1[[#This Row],[FirstName]],Fencers!C:H,6,FALSE)</f>
        <v>Women</v>
      </c>
      <c r="I40" s="5" t="str">
        <f>VLOOKUP(Table1[[#This Row],[LastName]]&amp;"."&amp;Table1[[#This Row],[FirstName]],Fencers!C:G,4,FALSE)</f>
        <v>AHFC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13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8</v>
      </c>
    </row>
    <row r="41" spans="1:13" x14ac:dyDescent="0.35">
      <c r="A41" t="s">
        <v>167</v>
      </c>
      <c r="B41" t="s">
        <v>173</v>
      </c>
      <c r="C41">
        <v>3</v>
      </c>
      <c r="D41" s="8">
        <v>43891</v>
      </c>
      <c r="E41" s="9" t="s">
        <v>285</v>
      </c>
      <c r="F41" t="s">
        <v>286</v>
      </c>
      <c r="G41" t="s">
        <v>287</v>
      </c>
      <c r="H41" s="6" t="str">
        <f>VLOOKUP(Table1[[#This Row],[LastName]]&amp;"."&amp;Table1[[#This Row],[FirstName]],Fencers!C:H,6,FALSE)</f>
        <v>Women</v>
      </c>
      <c r="I41" s="5" t="str">
        <f>VLOOKUP(Table1[[#This Row],[LastName]]&amp;"."&amp;Table1[[#This Row],[FirstName]],Fencers!C:G,4,FALSE)</f>
        <v>AHFC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14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35">
      <c r="A42" t="s">
        <v>131</v>
      </c>
      <c r="B42" t="s">
        <v>143</v>
      </c>
      <c r="C42" s="3">
        <v>5</v>
      </c>
      <c r="D42" s="8">
        <v>43891</v>
      </c>
      <c r="E42" s="9" t="s">
        <v>285</v>
      </c>
      <c r="F42" t="s">
        <v>286</v>
      </c>
      <c r="G42" t="s">
        <v>287</v>
      </c>
      <c r="H42" s="6" t="str">
        <f>VLOOKUP(Table1[[#This Row],[LastName]]&amp;"."&amp;Table1[[#This Row],[FirstName]],Fencers!C:H,6,FALSE)</f>
        <v>Women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13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6</v>
      </c>
    </row>
    <row r="43" spans="1:13" x14ac:dyDescent="0.35">
      <c r="A43" s="14" t="s">
        <v>121</v>
      </c>
      <c r="B43" s="14" t="s">
        <v>134</v>
      </c>
      <c r="C43" s="3">
        <v>1</v>
      </c>
      <c r="D43" s="5">
        <v>43905</v>
      </c>
      <c r="E43" s="15" t="s">
        <v>285</v>
      </c>
      <c r="F43" s="14" t="s">
        <v>308</v>
      </c>
      <c r="G43" s="14" t="s">
        <v>289</v>
      </c>
      <c r="H43" s="6" t="str">
        <f>VLOOKUP(Table1[[#This Row],[LastName]]&amp;"."&amp;Table1[[#This Row],[FirstName]],Fencers!C:H,6,FALSE)</f>
        <v>Men</v>
      </c>
      <c r="I43" s="5" t="str">
        <f>VLOOKUP(Table1[[#This Row],[LastName]]&amp;"."&amp;Table1[[#This Row],[FirstName]],Fencers!C:G,4,FALSE)</f>
        <v>ASC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34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10</v>
      </c>
    </row>
    <row r="44" spans="1:13" x14ac:dyDescent="0.35">
      <c r="A44" s="14" t="s">
        <v>312</v>
      </c>
      <c r="B44" s="14" t="s">
        <v>313</v>
      </c>
      <c r="C44" s="3">
        <v>2</v>
      </c>
      <c r="D44" s="5">
        <v>43905</v>
      </c>
      <c r="E44" s="15" t="s">
        <v>285</v>
      </c>
      <c r="F44" s="14" t="s">
        <v>308</v>
      </c>
      <c r="G44" s="14" t="s">
        <v>289</v>
      </c>
      <c r="H44" s="6" t="str">
        <f>VLOOKUP(Table1[[#This Row],[LastName]]&amp;"."&amp;Table1[[#This Row],[FirstName]],Fencers!C:H,6,FALSE)</f>
        <v>Men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33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35">
      <c r="A45" s="14" t="s">
        <v>20</v>
      </c>
      <c r="B45" s="14" t="s">
        <v>33</v>
      </c>
      <c r="C45" s="3">
        <v>3</v>
      </c>
      <c r="D45" s="5">
        <v>43905</v>
      </c>
      <c r="E45" s="15" t="s">
        <v>285</v>
      </c>
      <c r="F45" s="14" t="s">
        <v>308</v>
      </c>
      <c r="G45" s="14" t="s">
        <v>289</v>
      </c>
      <c r="H45" s="6" t="str">
        <f>VLOOKUP(Table1[[#This Row],[LastName]]&amp;"."&amp;Table1[[#This Row],[FirstName]],Fencers!C:H,6,FALSE)</f>
        <v>Men</v>
      </c>
      <c r="I45" s="5" t="str">
        <f>VLOOKUP(Table1[[#This Row],[LastName]]&amp;"."&amp;Table1[[#This Row],[FirstName]],Fencers!C:G,4,FALSE)</f>
        <v>ASC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17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8</v>
      </c>
    </row>
    <row r="46" spans="1:13" x14ac:dyDescent="0.35">
      <c r="A46" s="14" t="s">
        <v>62</v>
      </c>
      <c r="B46" s="14" t="s">
        <v>64</v>
      </c>
      <c r="C46" s="3">
        <v>3</v>
      </c>
      <c r="D46" s="5">
        <v>43905</v>
      </c>
      <c r="E46" s="15" t="s">
        <v>285</v>
      </c>
      <c r="F46" s="14" t="s">
        <v>308</v>
      </c>
      <c r="G46" s="14" t="s">
        <v>289</v>
      </c>
      <c r="H46" s="6" t="str">
        <f>VLOOKUP(Table1[[#This Row],[LastName]]&amp;"."&amp;Table1[[#This Row],[FirstName]],Fencers!C:H,6,FALSE)</f>
        <v>Men</v>
      </c>
      <c r="I46" s="5" t="str">
        <f>VLOOKUP(Table1[[#This Row],[LastName]]&amp;"."&amp;Table1[[#This Row],[FirstName]],Fencers!C:G,4,FALSE)</f>
        <v>CSFC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46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8</v>
      </c>
    </row>
    <row r="47" spans="1:13" x14ac:dyDescent="0.35">
      <c r="A47" s="14" t="s">
        <v>160</v>
      </c>
      <c r="B47" s="14" t="s">
        <v>161</v>
      </c>
      <c r="C47" s="3">
        <v>5</v>
      </c>
      <c r="D47" s="5">
        <v>43905</v>
      </c>
      <c r="E47" s="15" t="s">
        <v>285</v>
      </c>
      <c r="F47" s="14" t="s">
        <v>308</v>
      </c>
      <c r="G47" s="14" t="s">
        <v>289</v>
      </c>
      <c r="H47" s="6" t="str">
        <f>VLOOKUP(Table1[[#This Row],[LastName]]&amp;"."&amp;Table1[[#This Row],[FirstName]],Fencers!C:H,6,FALSE)</f>
        <v>Men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47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6</v>
      </c>
    </row>
    <row r="48" spans="1:13" x14ac:dyDescent="0.35">
      <c r="A48" s="14" t="s">
        <v>31</v>
      </c>
      <c r="B48" s="14" t="s">
        <v>46</v>
      </c>
      <c r="C48" s="3">
        <v>6</v>
      </c>
      <c r="D48" s="5">
        <v>43905</v>
      </c>
      <c r="E48" s="15" t="s">
        <v>285</v>
      </c>
      <c r="F48" s="14" t="s">
        <v>308</v>
      </c>
      <c r="G48" s="14" t="s">
        <v>289</v>
      </c>
      <c r="H48" s="6" t="str">
        <f>VLOOKUP(Table1[[#This Row],[LastName]]&amp;"."&amp;Table1[[#This Row],[FirstName]],Fencers!C:H,6,FALSE)</f>
        <v>Men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43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5</v>
      </c>
    </row>
    <row r="49" spans="1:13" x14ac:dyDescent="0.35">
      <c r="A49" s="14" t="s">
        <v>71</v>
      </c>
      <c r="B49" s="14" t="s">
        <v>72</v>
      </c>
      <c r="C49" s="3">
        <v>7</v>
      </c>
      <c r="D49" s="5">
        <v>43905</v>
      </c>
      <c r="E49" s="15" t="s">
        <v>285</v>
      </c>
      <c r="F49" s="14" t="s">
        <v>308</v>
      </c>
      <c r="G49" s="14" t="s">
        <v>289</v>
      </c>
      <c r="H49" s="6" t="str">
        <f>VLOOKUP(Table1[[#This Row],[LastName]]&amp;"."&amp;Table1[[#This Row],[FirstName]],Fencers!C:H,6,FALSE)</f>
        <v>Men</v>
      </c>
      <c r="I49" s="5" t="str">
        <f>VLOOKUP(Table1[[#This Row],[LastName]]&amp;"."&amp;Table1[[#This Row],[FirstName]],Fencers!C:G,4,FALSE)</f>
        <v>AHFC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25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4</v>
      </c>
    </row>
    <row r="50" spans="1:13" x14ac:dyDescent="0.35">
      <c r="A50" s="14" t="s">
        <v>58</v>
      </c>
      <c r="B50" s="14" t="s">
        <v>60</v>
      </c>
      <c r="C50" s="3">
        <v>8</v>
      </c>
      <c r="D50" s="5">
        <v>43905</v>
      </c>
      <c r="E50" s="15" t="s">
        <v>285</v>
      </c>
      <c r="F50" s="14" t="s">
        <v>308</v>
      </c>
      <c r="G50" s="14" t="s">
        <v>289</v>
      </c>
      <c r="H50" s="6" t="str">
        <f>VLOOKUP(Table1[[#This Row],[LastName]]&amp;"."&amp;Table1[[#This Row],[FirstName]],Fencers!C:H,6,FALSE)</f>
        <v>Men</v>
      </c>
      <c r="I50" s="5" t="str">
        <f>VLOOKUP(Table1[[#This Row],[LastName]]&amp;"."&amp;Table1[[#This Row],[FirstName]],Fencers!C:G,4,FALSE)</f>
        <v>AHFC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66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3</v>
      </c>
    </row>
    <row r="51" spans="1:13" x14ac:dyDescent="0.35">
      <c r="A51" s="14" t="s">
        <v>88</v>
      </c>
      <c r="B51" s="14" t="s">
        <v>89</v>
      </c>
      <c r="C51" s="3">
        <v>9</v>
      </c>
      <c r="D51" s="5">
        <v>43905</v>
      </c>
      <c r="E51" s="15" t="s">
        <v>285</v>
      </c>
      <c r="F51" s="14" t="s">
        <v>308</v>
      </c>
      <c r="G51" s="14" t="s">
        <v>289</v>
      </c>
      <c r="H51" s="6" t="str">
        <f>VLOOKUP(Table1[[#This Row],[LastName]]&amp;"."&amp;Table1[[#This Row],[FirstName]],Fencers!C:H,6,FALSE)</f>
        <v>Men</v>
      </c>
      <c r="I51" s="5" t="str">
        <f>VLOOKUP(Table1[[#This Row],[LastName]]&amp;"."&amp;Table1[[#This Row],[FirstName]],Fencers!C:G,4,FALSE)</f>
        <v>AHFC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31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2</v>
      </c>
    </row>
    <row r="52" spans="1:13" x14ac:dyDescent="0.35">
      <c r="A52" s="14" t="s">
        <v>79</v>
      </c>
      <c r="B52" s="14" t="s">
        <v>49</v>
      </c>
      <c r="C52" s="3">
        <v>10</v>
      </c>
      <c r="D52" s="5">
        <v>43905</v>
      </c>
      <c r="E52" s="15" t="s">
        <v>285</v>
      </c>
      <c r="F52" s="14" t="s">
        <v>308</v>
      </c>
      <c r="G52" s="14" t="s">
        <v>289</v>
      </c>
      <c r="H52" s="6" t="str">
        <f>VLOOKUP(Table1[[#This Row],[LastName]]&amp;"."&amp;Table1[[#This Row],[FirstName]],Fencers!C:H,6,FALSE)</f>
        <v>Men</v>
      </c>
      <c r="I52" s="5" t="str">
        <f>VLOOKUP(Table1[[#This Row],[LastName]]&amp;"."&amp;Table1[[#This Row],[FirstName]],Fencers!C:G,4,FALSE)</f>
        <v>ASC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17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2</v>
      </c>
    </row>
    <row r="53" spans="1:13" x14ac:dyDescent="0.35">
      <c r="A53" s="14" t="s">
        <v>69</v>
      </c>
      <c r="B53" s="14" t="s">
        <v>314</v>
      </c>
      <c r="C53" s="3">
        <v>11</v>
      </c>
      <c r="D53" s="5">
        <v>43905</v>
      </c>
      <c r="E53" s="15" t="s">
        <v>285</v>
      </c>
      <c r="F53" s="14" t="s">
        <v>308</v>
      </c>
      <c r="G53" s="14" t="s">
        <v>289</v>
      </c>
      <c r="H53" s="6" t="str">
        <f>VLOOKUP(Table1[[#This Row],[LastName]]&amp;"."&amp;Table1[[#This Row],[FirstName]],Fencers!C:H,6,FALSE)</f>
        <v>Men</v>
      </c>
      <c r="I53" s="5" t="str">
        <f>VLOOKUP(Table1[[#This Row],[LastName]]&amp;"."&amp;Table1[[#This Row],[FirstName]],Fencers!C:G,4,FALSE)</f>
        <v>IND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51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35">
      <c r="A54" s="14" t="s">
        <v>306</v>
      </c>
      <c r="B54" s="14" t="s">
        <v>307</v>
      </c>
      <c r="C54" s="3">
        <v>1</v>
      </c>
      <c r="D54" s="5">
        <v>43905</v>
      </c>
      <c r="E54" s="15" t="s">
        <v>285</v>
      </c>
      <c r="F54" s="14" t="s">
        <v>308</v>
      </c>
      <c r="G54" s="14" t="s">
        <v>289</v>
      </c>
      <c r="H54" s="6" t="str">
        <f>VLOOKUP(Table1[[#This Row],[LastName]]&amp;"."&amp;Table1[[#This Row],[FirstName]],Fencers!C:H,6,FALSE)</f>
        <v>Women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20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35">
      <c r="A55" s="14" t="s">
        <v>62</v>
      </c>
      <c r="B55" s="14" t="s">
        <v>65</v>
      </c>
      <c r="C55" s="3">
        <v>2</v>
      </c>
      <c r="D55" s="5">
        <v>43905</v>
      </c>
      <c r="E55" s="15" t="s">
        <v>285</v>
      </c>
      <c r="F55" s="14" t="s">
        <v>308</v>
      </c>
      <c r="G55" s="14" t="s">
        <v>289</v>
      </c>
      <c r="H55" s="6" t="str">
        <f>VLOOKUP(Table1[[#This Row],[LastName]]&amp;"."&amp;Table1[[#This Row],[FirstName]],Fencers!C:H,6,FALSE)</f>
        <v>Women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44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35">
      <c r="A56" s="14" t="s">
        <v>309</v>
      </c>
      <c r="B56" s="14" t="s">
        <v>310</v>
      </c>
      <c r="C56" s="3">
        <v>3</v>
      </c>
      <c r="D56" s="5">
        <v>43905</v>
      </c>
      <c r="E56" s="15" t="s">
        <v>285</v>
      </c>
      <c r="F56" s="14" t="s">
        <v>308</v>
      </c>
      <c r="G56" s="14" t="s">
        <v>289</v>
      </c>
      <c r="H56" s="6" t="str">
        <f>VLOOKUP(Table1[[#This Row],[LastName]]&amp;"."&amp;Table1[[#This Row],[FirstName]],Fencers!C:H,6,FALSE)</f>
        <v>Women</v>
      </c>
      <c r="I56" s="5" t="str">
        <f>VLOOKUP(Table1[[#This Row],[LastName]]&amp;"."&amp;Table1[[#This Row],[FirstName]],Fencers!C:G,4,FALSE)</f>
        <v>AUFeC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23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8</v>
      </c>
    </row>
    <row r="57" spans="1:13" x14ac:dyDescent="0.35">
      <c r="A57" s="14" t="s">
        <v>109</v>
      </c>
      <c r="B57" s="14" t="s">
        <v>116</v>
      </c>
      <c r="C57" s="3">
        <v>3</v>
      </c>
      <c r="D57" s="5">
        <v>43905</v>
      </c>
      <c r="E57" s="15" t="s">
        <v>285</v>
      </c>
      <c r="F57" s="14" t="s">
        <v>308</v>
      </c>
      <c r="G57" s="14" t="s">
        <v>289</v>
      </c>
      <c r="H57" s="6" t="str">
        <f>VLOOKUP(Table1[[#This Row],[LastName]]&amp;"."&amp;Table1[[#This Row],[FirstName]],Fencers!C:H,6,FALSE)</f>
        <v>Women</v>
      </c>
      <c r="I57" s="5" t="str">
        <f>VLOOKUP(Table1[[#This Row],[LastName]]&amp;"."&amp;Table1[[#This Row],[FirstName]],Fencers!C:G,4,FALSE)</f>
        <v>ASC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59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8</v>
      </c>
    </row>
    <row r="58" spans="1:13" x14ac:dyDescent="0.35">
      <c r="A58" s="14" t="s">
        <v>22</v>
      </c>
      <c r="B58" s="14" t="s">
        <v>36</v>
      </c>
      <c r="C58" s="3">
        <v>1</v>
      </c>
      <c r="D58" s="5">
        <v>43905</v>
      </c>
      <c r="E58" s="15" t="s">
        <v>285</v>
      </c>
      <c r="F58" s="14" t="s">
        <v>308</v>
      </c>
      <c r="G58" s="14" t="s">
        <v>287</v>
      </c>
      <c r="H58" s="6" t="str">
        <f>VLOOKUP(Table1[[#This Row],[LastName]]&amp;"."&amp;Table1[[#This Row],[FirstName]],Fencers!C:H,6,FALSE)</f>
        <v>Men</v>
      </c>
      <c r="I58" s="5" t="str">
        <f>VLOOKUP(Table1[[#This Row],[LastName]]&amp;"."&amp;Table1[[#This Row],[FirstName]],Fencers!C:G,4,FALSE)</f>
        <v>AHFC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15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10</v>
      </c>
    </row>
    <row r="59" spans="1:13" x14ac:dyDescent="0.35">
      <c r="A59" s="14" t="s">
        <v>148</v>
      </c>
      <c r="B59" s="14" t="s">
        <v>142</v>
      </c>
      <c r="C59" s="3">
        <v>2</v>
      </c>
      <c r="D59" s="5">
        <v>43905</v>
      </c>
      <c r="E59" s="15" t="s">
        <v>285</v>
      </c>
      <c r="F59" s="14" t="s">
        <v>308</v>
      </c>
      <c r="G59" s="14" t="s">
        <v>287</v>
      </c>
      <c r="H59" s="6" t="str">
        <f>VLOOKUP(Table1[[#This Row],[LastName]]&amp;"."&amp;Table1[[#This Row],[FirstName]],Fencers!C:H,6,FALSE)</f>
        <v>Men</v>
      </c>
      <c r="I59" s="5" t="str">
        <f>VLOOKUP(Table1[[#This Row],[LastName]]&amp;"."&amp;Table1[[#This Row],[FirstName]],Fencers!C:G,4,FALSE)</f>
        <v>AUFEC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59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9</v>
      </c>
    </row>
    <row r="60" spans="1:13" x14ac:dyDescent="0.35">
      <c r="A60" s="14" t="s">
        <v>108</v>
      </c>
      <c r="B60" s="14" t="s">
        <v>144</v>
      </c>
      <c r="C60" s="3">
        <v>3</v>
      </c>
      <c r="D60" s="5">
        <v>43905</v>
      </c>
      <c r="E60" s="15" t="s">
        <v>285</v>
      </c>
      <c r="F60" s="14" t="s">
        <v>308</v>
      </c>
      <c r="G60" s="14" t="s">
        <v>287</v>
      </c>
      <c r="H60" s="6" t="str">
        <f>VLOOKUP(Table1[[#This Row],[LastName]]&amp;"."&amp;Table1[[#This Row],[FirstName]],Fencers!C:H,6,FALSE)</f>
        <v>Men</v>
      </c>
      <c r="I60" s="5" t="str">
        <f>VLOOKUP(Table1[[#This Row],[LastName]]&amp;"."&amp;Table1[[#This Row],[FirstName]],Fencers!C:G,4,FALSE)</f>
        <v>ASC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13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8</v>
      </c>
    </row>
    <row r="61" spans="1:13" x14ac:dyDescent="0.35">
      <c r="A61" s="14" t="s">
        <v>91</v>
      </c>
      <c r="B61" s="14" t="s">
        <v>92</v>
      </c>
      <c r="C61" s="3">
        <v>3</v>
      </c>
      <c r="D61" s="5">
        <v>43905</v>
      </c>
      <c r="E61" s="15" t="s">
        <v>285</v>
      </c>
      <c r="F61" s="14" t="s">
        <v>308</v>
      </c>
      <c r="G61" s="14" t="s">
        <v>287</v>
      </c>
      <c r="H61" s="6" t="str">
        <f>VLOOKUP(Table1[[#This Row],[LastName]]&amp;"."&amp;Table1[[#This Row],[FirstName]],Fencers!C:H,6,FALSE)</f>
        <v>Men</v>
      </c>
      <c r="I61" s="5" t="str">
        <f>VLOOKUP(Table1[[#This Row],[LastName]]&amp;"."&amp;Table1[[#This Row],[FirstName]],Fencers!C:G,4,FALSE)</f>
        <v>TPFC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48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8</v>
      </c>
    </row>
    <row r="62" spans="1:13" x14ac:dyDescent="0.35">
      <c r="A62" s="14" t="s">
        <v>309</v>
      </c>
      <c r="B62" s="14" t="s">
        <v>310</v>
      </c>
      <c r="C62" s="3">
        <v>1</v>
      </c>
      <c r="D62" s="5">
        <v>43905</v>
      </c>
      <c r="E62" s="15" t="s">
        <v>285</v>
      </c>
      <c r="F62" s="14" t="s">
        <v>308</v>
      </c>
      <c r="G62" s="14" t="s">
        <v>287</v>
      </c>
      <c r="H62" s="6" t="str">
        <f>VLOOKUP(Table1[[#This Row],[LastName]]&amp;"."&amp;Table1[[#This Row],[FirstName]],Fencers!C:H,6,FALSE)</f>
        <v>Women</v>
      </c>
      <c r="I62" s="5" t="str">
        <f>VLOOKUP(Table1[[#This Row],[LastName]]&amp;"."&amp;Table1[[#This Row],[FirstName]],Fencers!C:G,4,FALSE)</f>
        <v>AUFeC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23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35">
      <c r="A63" s="14" t="s">
        <v>182</v>
      </c>
      <c r="B63" s="14" t="s">
        <v>183</v>
      </c>
      <c r="C63" s="3">
        <v>2</v>
      </c>
      <c r="D63" s="5">
        <v>43905</v>
      </c>
      <c r="E63" s="15" t="s">
        <v>285</v>
      </c>
      <c r="F63" s="14" t="s">
        <v>308</v>
      </c>
      <c r="G63" s="14" t="s">
        <v>287</v>
      </c>
      <c r="H63" s="6" t="str">
        <f>VLOOKUP(Table1[[#This Row],[LastName]]&amp;"."&amp;Table1[[#This Row],[FirstName]],Fencers!C:H,6,FALSE)</f>
        <v>Women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16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35">
      <c r="A64" s="14" t="s">
        <v>200</v>
      </c>
      <c r="B64" s="14" t="s">
        <v>201</v>
      </c>
      <c r="C64" s="3">
        <v>3</v>
      </c>
      <c r="D64" s="5">
        <v>43905</v>
      </c>
      <c r="E64" s="15" t="s">
        <v>285</v>
      </c>
      <c r="F64" s="14" t="s">
        <v>308</v>
      </c>
      <c r="G64" s="14" t="s">
        <v>287</v>
      </c>
      <c r="H64" s="6" t="str">
        <f>VLOOKUP(Table1[[#This Row],[LastName]]&amp;"."&amp;Table1[[#This Row],[FirstName]],Fencers!C:H,6,FALSE)</f>
        <v>Women</v>
      </c>
      <c r="I64" s="5" t="str">
        <f>VLOOKUP(Table1[[#This Row],[LastName]]&amp;"."&amp;Table1[[#This Row],[FirstName]],Fencers!C:G,4,FALSE)</f>
        <v>CSFC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17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8</v>
      </c>
    </row>
    <row r="65" spans="1:13" x14ac:dyDescent="0.35">
      <c r="A65" s="14" t="s">
        <v>32</v>
      </c>
      <c r="B65" s="14" t="s">
        <v>49</v>
      </c>
      <c r="C65" s="3">
        <v>1</v>
      </c>
      <c r="D65" s="5">
        <v>43905</v>
      </c>
      <c r="E65" s="15" t="s">
        <v>285</v>
      </c>
      <c r="F65" s="14" t="s">
        <v>308</v>
      </c>
      <c r="G65" s="14" t="s">
        <v>316</v>
      </c>
      <c r="H65" s="6" t="str">
        <f>VLOOKUP(Table1[[#This Row],[LastName]]&amp;"."&amp;Table1[[#This Row],[FirstName]],Fencers!C:H,6,FALSE)</f>
        <v>Men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16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10</v>
      </c>
    </row>
    <row r="66" spans="1:13" x14ac:dyDescent="0.35">
      <c r="A66" s="14" t="s">
        <v>24</v>
      </c>
      <c r="B66" s="14" t="s">
        <v>39</v>
      </c>
      <c r="C66" s="3">
        <v>3</v>
      </c>
      <c r="D66" s="5">
        <v>43905</v>
      </c>
      <c r="E66" s="15" t="s">
        <v>285</v>
      </c>
      <c r="F66" s="14" t="s">
        <v>308</v>
      </c>
      <c r="G66" s="14" t="s">
        <v>316</v>
      </c>
      <c r="H66" s="6" t="str">
        <f>VLOOKUP(Table1[[#This Row],[LastName]]&amp;"."&amp;Table1[[#This Row],[FirstName]],Fencers!C:H,6,FALSE)</f>
        <v>Men</v>
      </c>
      <c r="I66" s="5" t="str">
        <f>VLOOKUP(Table1[[#This Row],[LastName]]&amp;"."&amp;Table1[[#This Row],[FirstName]],Fencers!C:G,4,FALSE)</f>
        <v>CSFC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17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35">
      <c r="A67" s="14" t="s">
        <v>24</v>
      </c>
      <c r="B67" s="14" t="s">
        <v>114</v>
      </c>
      <c r="C67" s="3">
        <v>3</v>
      </c>
      <c r="D67" s="5">
        <v>43905</v>
      </c>
      <c r="E67" s="15" t="s">
        <v>285</v>
      </c>
      <c r="F67" s="14" t="s">
        <v>308</v>
      </c>
      <c r="G67" s="14" t="s">
        <v>316</v>
      </c>
      <c r="H67" s="6" t="str">
        <f>VLOOKUP(Table1[[#This Row],[LastName]]&amp;"."&amp;Table1[[#This Row],[FirstName]],Fencers!C:H,6,FALSE)</f>
        <v>Men</v>
      </c>
      <c r="I67" s="5" t="str">
        <f>VLOOKUP(Table1[[#This Row],[LastName]]&amp;"."&amp;Table1[[#This Row],[FirstName]],Fencers!C:G,4,FALSE)</f>
        <v>CSFC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63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35">
      <c r="A68" s="14" t="s">
        <v>79</v>
      </c>
      <c r="B68" s="14" t="s">
        <v>80</v>
      </c>
      <c r="C68" s="3">
        <v>5</v>
      </c>
      <c r="D68" s="5">
        <v>43905</v>
      </c>
      <c r="E68" s="15" t="s">
        <v>285</v>
      </c>
      <c r="F68" s="14" t="s">
        <v>308</v>
      </c>
      <c r="G68" s="14" t="s">
        <v>316</v>
      </c>
      <c r="H68" s="6" t="str">
        <f>VLOOKUP(Table1[[#This Row],[LastName]]&amp;"."&amp;Table1[[#This Row],[FirstName]],Fencers!C:H,6,FALSE)</f>
        <v>Men</v>
      </c>
      <c r="I68" s="5" t="str">
        <f>VLOOKUP(Table1[[#This Row],[LastName]]&amp;"."&amp;Table1[[#This Row],[FirstName]],Fencers!C:G,4,FALSE)</f>
        <v>CSFC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16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35">
      <c r="A69" s="14" t="s">
        <v>25</v>
      </c>
      <c r="B69" s="14" t="s">
        <v>40</v>
      </c>
      <c r="C69" s="3">
        <v>6</v>
      </c>
      <c r="D69" s="5">
        <v>43905</v>
      </c>
      <c r="E69" s="15" t="s">
        <v>285</v>
      </c>
      <c r="F69" s="14" t="s">
        <v>308</v>
      </c>
      <c r="G69" s="14" t="s">
        <v>316</v>
      </c>
      <c r="H69" s="6" t="str">
        <f>VLOOKUP(Table1[[#This Row],[LastName]]&amp;"."&amp;Table1[[#This Row],[FirstName]],Fencers!C:H,6,FALSE)</f>
        <v>Men</v>
      </c>
      <c r="I69" s="5" t="str">
        <f>VLOOKUP(Table1[[#This Row],[LastName]]&amp;"."&amp;Table1[[#This Row],[FirstName]],Fencers!C:G,4,FALSE)</f>
        <v>CSFC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41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5</v>
      </c>
    </row>
    <row r="70" spans="1:13" x14ac:dyDescent="0.35">
      <c r="A70" s="14" t="s">
        <v>154</v>
      </c>
      <c r="B70" s="14" t="s">
        <v>158</v>
      </c>
      <c r="C70" s="3">
        <v>7</v>
      </c>
      <c r="D70" s="5">
        <v>43905</v>
      </c>
      <c r="E70" s="15" t="s">
        <v>285</v>
      </c>
      <c r="F70" s="14" t="s">
        <v>308</v>
      </c>
      <c r="G70" s="14" t="s">
        <v>316</v>
      </c>
      <c r="H70" s="6" t="str">
        <f>VLOOKUP(Table1[[#This Row],[LastName]]&amp;"."&amp;Table1[[#This Row],[FirstName]],Fencers!C:H,6,FALSE)</f>
        <v>Men</v>
      </c>
      <c r="I70" s="5" t="str">
        <f>VLOOKUP(Table1[[#This Row],[LastName]]&amp;"."&amp;Table1[[#This Row],[FirstName]],Fencers!C:G,4,FALSE)</f>
        <v>TPFC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74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4</v>
      </c>
    </row>
    <row r="71" spans="1:13" x14ac:dyDescent="0.35">
      <c r="A71" s="14" t="s">
        <v>69</v>
      </c>
      <c r="B71" s="14" t="s">
        <v>70</v>
      </c>
      <c r="C71" s="3">
        <v>2</v>
      </c>
      <c r="D71" s="5">
        <v>43905</v>
      </c>
      <c r="E71" s="15" t="s">
        <v>285</v>
      </c>
      <c r="F71" s="14" t="s">
        <v>308</v>
      </c>
      <c r="G71" s="14" t="s">
        <v>316</v>
      </c>
      <c r="H71" s="6" t="str">
        <f>VLOOKUP(Table1[[#This Row],[LastName]]&amp;"."&amp;Table1[[#This Row],[FirstName]],Fencers!C:H,6,FALSE)</f>
        <v>Women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17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9</v>
      </c>
    </row>
    <row r="72" spans="1:13" x14ac:dyDescent="0.35">
      <c r="A72" s="14" t="s">
        <v>58</v>
      </c>
      <c r="B72" s="14" t="s">
        <v>60</v>
      </c>
      <c r="C72" s="3">
        <v>1</v>
      </c>
      <c r="D72" s="5">
        <v>43905</v>
      </c>
      <c r="E72" s="15" t="s">
        <v>285</v>
      </c>
      <c r="F72" s="14" t="s">
        <v>317</v>
      </c>
      <c r="G72" s="14" t="s">
        <v>289</v>
      </c>
      <c r="H72" s="6" t="str">
        <f>VLOOKUP(Table1[[#This Row],[LastName]]&amp;"."&amp;Table1[[#This Row],[FirstName]],Fencers!C:H,6,FALSE)</f>
        <v>Men</v>
      </c>
      <c r="I72" s="5" t="str">
        <f>VLOOKUP(Table1[[#This Row],[LastName]]&amp;"."&amp;Table1[[#This Row],[FirstName]],Fencers!C:G,4,FALSE)</f>
        <v>AHFC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66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10</v>
      </c>
    </row>
    <row r="73" spans="1:13" x14ac:dyDescent="0.35">
      <c r="A73" s="14" t="s">
        <v>62</v>
      </c>
      <c r="B73" s="14" t="s">
        <v>64</v>
      </c>
      <c r="C73" s="3">
        <v>2</v>
      </c>
      <c r="D73" s="5">
        <v>43905</v>
      </c>
      <c r="E73" s="15" t="s">
        <v>285</v>
      </c>
      <c r="F73" s="14" t="s">
        <v>317</v>
      </c>
      <c r="G73" s="14" t="s">
        <v>289</v>
      </c>
      <c r="H73" s="6" t="str">
        <f>VLOOKUP(Table1[[#This Row],[LastName]]&amp;"."&amp;Table1[[#This Row],[FirstName]],Fencers!C:H,6,FALSE)</f>
        <v>Men</v>
      </c>
      <c r="I73" s="5" t="str">
        <f>VLOOKUP(Table1[[#This Row],[LastName]]&amp;"."&amp;Table1[[#This Row],[FirstName]],Fencers!C:G,4,FALSE)</f>
        <v>CSFC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46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9</v>
      </c>
    </row>
    <row r="74" spans="1:13" x14ac:dyDescent="0.35">
      <c r="A74" s="14" t="s">
        <v>69</v>
      </c>
      <c r="B74" s="14" t="s">
        <v>314</v>
      </c>
      <c r="C74" s="3">
        <v>3</v>
      </c>
      <c r="D74" s="5">
        <v>43905</v>
      </c>
      <c r="E74" s="15" t="s">
        <v>285</v>
      </c>
      <c r="F74" s="14" t="s">
        <v>317</v>
      </c>
      <c r="G74" s="14" t="s">
        <v>289</v>
      </c>
      <c r="H74" s="6" t="str">
        <f>VLOOKUP(Table1[[#This Row],[LastName]]&amp;"."&amp;Table1[[#This Row],[FirstName]],Fencers!C:H,6,FALSE)</f>
        <v>Men</v>
      </c>
      <c r="I74" s="5" t="str">
        <f>VLOOKUP(Table1[[#This Row],[LastName]]&amp;"."&amp;Table1[[#This Row],[FirstName]],Fencers!C:G,4,FALSE)</f>
        <v>IND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51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8</v>
      </c>
    </row>
    <row r="75" spans="1:13" x14ac:dyDescent="0.35">
      <c r="A75" s="14" t="s">
        <v>31</v>
      </c>
      <c r="B75" s="14" t="s">
        <v>46</v>
      </c>
      <c r="C75" s="3">
        <v>3</v>
      </c>
      <c r="D75" s="5">
        <v>43905</v>
      </c>
      <c r="E75" s="15" t="s">
        <v>285</v>
      </c>
      <c r="F75" s="14" t="s">
        <v>317</v>
      </c>
      <c r="G75" s="14" t="s">
        <v>289</v>
      </c>
      <c r="H75" s="6" t="str">
        <f>VLOOKUP(Table1[[#This Row],[LastName]]&amp;"."&amp;Table1[[#This Row],[FirstName]],Fencers!C:H,6,FALSE)</f>
        <v>Men</v>
      </c>
      <c r="I75" s="5" t="str">
        <f>VLOOKUP(Table1[[#This Row],[LastName]]&amp;"."&amp;Table1[[#This Row],[FirstName]],Fencers!C:G,4,FALSE)</f>
        <v>AHFC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43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35">
      <c r="A76" s="14" t="s">
        <v>108</v>
      </c>
      <c r="B76" s="14" t="s">
        <v>115</v>
      </c>
      <c r="C76" s="3">
        <v>5</v>
      </c>
      <c r="D76" s="5">
        <v>43905</v>
      </c>
      <c r="E76" s="15" t="s">
        <v>285</v>
      </c>
      <c r="F76" s="14" t="s">
        <v>317</v>
      </c>
      <c r="G76" s="14" t="s">
        <v>289</v>
      </c>
      <c r="H76" s="6" t="str">
        <f>VLOOKUP(Table1[[#This Row],[LastName]]&amp;"."&amp;Table1[[#This Row],[FirstName]],Fencers!C:H,6,FALSE)</f>
        <v>Men</v>
      </c>
      <c r="I76" s="5" t="str">
        <f>VLOOKUP(Table1[[#This Row],[LastName]]&amp;"."&amp;Table1[[#This Row],[FirstName]],Fencers!C:G,4,FALSE)</f>
        <v>ASC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49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6</v>
      </c>
    </row>
    <row r="77" spans="1:13" x14ac:dyDescent="0.35">
      <c r="A77" s="14" t="s">
        <v>160</v>
      </c>
      <c r="B77" s="14" t="s">
        <v>161</v>
      </c>
      <c r="C77" s="3">
        <v>6</v>
      </c>
      <c r="D77" s="5">
        <v>43905</v>
      </c>
      <c r="E77" s="15" t="s">
        <v>285</v>
      </c>
      <c r="F77" s="14" t="s">
        <v>317</v>
      </c>
      <c r="G77" s="14" t="s">
        <v>289</v>
      </c>
      <c r="H77" s="6" t="str">
        <f>VLOOKUP(Table1[[#This Row],[LastName]]&amp;"."&amp;Table1[[#This Row],[FirstName]],Fencers!C:H,6,FALSE)</f>
        <v>Men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47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5</v>
      </c>
    </row>
    <row r="78" spans="1:13" x14ac:dyDescent="0.35">
      <c r="A78" s="14" t="s">
        <v>127</v>
      </c>
      <c r="B78" s="14" t="s">
        <v>49</v>
      </c>
      <c r="C78" s="3">
        <v>7</v>
      </c>
      <c r="D78" s="5">
        <v>43905</v>
      </c>
      <c r="E78" s="15" t="s">
        <v>285</v>
      </c>
      <c r="F78" s="14" t="s">
        <v>317</v>
      </c>
      <c r="G78" s="14" t="s">
        <v>289</v>
      </c>
      <c r="H78" s="6" t="str">
        <f>VLOOKUP(Table1[[#This Row],[LastName]]&amp;"."&amp;Table1[[#This Row],[FirstName]],Fencers!C:H,6,FALSE)</f>
        <v>Men</v>
      </c>
      <c r="I78" s="5" t="str">
        <f>VLOOKUP(Table1[[#This Row],[LastName]]&amp;"."&amp;Table1[[#This Row],[FirstName]],Fencers!C:G,4,FALSE)</f>
        <v>ASC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48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4</v>
      </c>
    </row>
    <row r="79" spans="1:13" x14ac:dyDescent="0.35">
      <c r="A79" s="14" t="s">
        <v>154</v>
      </c>
      <c r="B79" s="14" t="s">
        <v>158</v>
      </c>
      <c r="C79" s="3">
        <v>8</v>
      </c>
      <c r="D79" s="5">
        <v>43905</v>
      </c>
      <c r="E79" s="15" t="s">
        <v>285</v>
      </c>
      <c r="F79" s="14" t="s">
        <v>317</v>
      </c>
      <c r="G79" s="14" t="s">
        <v>289</v>
      </c>
      <c r="H79" s="6" t="str">
        <f>VLOOKUP(Table1[[#This Row],[LastName]]&amp;"."&amp;Table1[[#This Row],[FirstName]],Fencers!C:H,6,FALSE)</f>
        <v>Men</v>
      </c>
      <c r="I79" s="5" t="str">
        <f>VLOOKUP(Table1[[#This Row],[LastName]]&amp;"."&amp;Table1[[#This Row],[FirstName]],Fencers!C:G,4,FALSE)</f>
        <v>TPFC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74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3</v>
      </c>
    </row>
    <row r="80" spans="1:13" x14ac:dyDescent="0.35">
      <c r="A80" s="14" t="s">
        <v>62</v>
      </c>
      <c r="B80" s="14" t="s">
        <v>65</v>
      </c>
      <c r="C80" s="3">
        <v>1</v>
      </c>
      <c r="D80" s="5">
        <v>43905</v>
      </c>
      <c r="E80" s="15" t="s">
        <v>285</v>
      </c>
      <c r="F80" s="14" t="s">
        <v>317</v>
      </c>
      <c r="G80" s="14" t="s">
        <v>289</v>
      </c>
      <c r="H80" s="6" t="str">
        <f>VLOOKUP(Table1[[#This Row],[LastName]]&amp;"."&amp;Table1[[#This Row],[FirstName]],Fencers!C:H,6,FALSE)</f>
        <v>Women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44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10</v>
      </c>
    </row>
    <row r="81" spans="1:13" x14ac:dyDescent="0.35">
      <c r="A81" s="14" t="s">
        <v>23</v>
      </c>
      <c r="B81" s="14" t="s">
        <v>37</v>
      </c>
      <c r="C81" s="3">
        <v>2</v>
      </c>
      <c r="D81" s="5">
        <v>43905</v>
      </c>
      <c r="E81" s="15" t="s">
        <v>285</v>
      </c>
      <c r="F81" s="14" t="s">
        <v>317</v>
      </c>
      <c r="G81" s="14" t="s">
        <v>289</v>
      </c>
      <c r="H81" s="6" t="str">
        <f>VLOOKUP(Table1[[#This Row],[LastName]]&amp;"."&amp;Table1[[#This Row],[FirstName]],Fencers!C:H,6,FALSE)</f>
        <v>Women</v>
      </c>
      <c r="I81" s="5" t="str">
        <f>VLOOKUP(Table1[[#This Row],[LastName]]&amp;"."&amp;Table1[[#This Row],[FirstName]],Fencers!C:G,4,FALSE)</f>
        <v>IND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61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9</v>
      </c>
    </row>
    <row r="82" spans="1:13" x14ac:dyDescent="0.35">
      <c r="A82" s="14" t="s">
        <v>109</v>
      </c>
      <c r="B82" s="14" t="s">
        <v>116</v>
      </c>
      <c r="C82" s="3">
        <v>3</v>
      </c>
      <c r="D82" s="5">
        <v>43905</v>
      </c>
      <c r="E82" s="15" t="s">
        <v>285</v>
      </c>
      <c r="F82" s="14" t="s">
        <v>317</v>
      </c>
      <c r="G82" s="14" t="s">
        <v>289</v>
      </c>
      <c r="H82" s="6" t="str">
        <f>VLOOKUP(Table1[[#This Row],[LastName]]&amp;"."&amp;Table1[[#This Row],[FirstName]],Fencers!C:H,6,FALSE)</f>
        <v>Women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59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8</v>
      </c>
    </row>
    <row r="83" spans="1:13" x14ac:dyDescent="0.35">
      <c r="A83" s="14" t="s">
        <v>148</v>
      </c>
      <c r="B83" s="14" t="s">
        <v>142</v>
      </c>
      <c r="C83" s="3">
        <v>1</v>
      </c>
      <c r="D83" s="5">
        <v>43905</v>
      </c>
      <c r="E83" s="15" t="s">
        <v>285</v>
      </c>
      <c r="F83" s="14" t="s">
        <v>317</v>
      </c>
      <c r="G83" s="14" t="s">
        <v>287</v>
      </c>
      <c r="H83" s="6" t="str">
        <f>VLOOKUP(Table1[[#This Row],[LastName]]&amp;"."&amp;Table1[[#This Row],[FirstName]],Fencers!C:H,6,FALSE)</f>
        <v>Men</v>
      </c>
      <c r="I83" s="5" t="str">
        <f>VLOOKUP(Table1[[#This Row],[LastName]]&amp;"."&amp;Table1[[#This Row],[FirstName]],Fencers!C:G,4,FALSE)</f>
        <v>AUFEC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59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10</v>
      </c>
    </row>
    <row r="84" spans="1:13" x14ac:dyDescent="0.35">
      <c r="A84" s="14" t="s">
        <v>91</v>
      </c>
      <c r="B84" s="14" t="s">
        <v>92</v>
      </c>
      <c r="C84" s="3">
        <v>2</v>
      </c>
      <c r="D84" s="5">
        <v>43905</v>
      </c>
      <c r="E84" s="15" t="s">
        <v>285</v>
      </c>
      <c r="F84" s="14" t="s">
        <v>317</v>
      </c>
      <c r="G84" s="14" t="s">
        <v>287</v>
      </c>
      <c r="H84" s="6" t="str">
        <f>VLOOKUP(Table1[[#This Row],[LastName]]&amp;"."&amp;Table1[[#This Row],[FirstName]],Fencers!C:H,6,FALSE)</f>
        <v>Men</v>
      </c>
      <c r="I84" s="5" t="str">
        <f>VLOOKUP(Table1[[#This Row],[LastName]]&amp;"."&amp;Table1[[#This Row],[FirstName]],Fencers!C:G,4,FALSE)</f>
        <v>TPFC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48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9</v>
      </c>
    </row>
    <row r="85" spans="1:13" x14ac:dyDescent="0.35">
      <c r="A85" s="14" t="s">
        <v>24</v>
      </c>
      <c r="B85" s="14" t="s">
        <v>114</v>
      </c>
      <c r="C85" s="3">
        <v>1</v>
      </c>
      <c r="D85" s="5">
        <v>43905</v>
      </c>
      <c r="E85" s="15" t="s">
        <v>285</v>
      </c>
      <c r="F85" s="14" t="s">
        <v>317</v>
      </c>
      <c r="G85" s="14" t="s">
        <v>316</v>
      </c>
      <c r="H85" s="6" t="str">
        <f>VLOOKUP(Table1[[#This Row],[LastName]]&amp;"."&amp;Table1[[#This Row],[FirstName]],Fencers!C:H,6,FALSE)</f>
        <v>Men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63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35">
      <c r="A86" s="14" t="s">
        <v>25</v>
      </c>
      <c r="B86" s="14" t="s">
        <v>40</v>
      </c>
      <c r="C86" s="3">
        <v>2</v>
      </c>
      <c r="D86" s="5">
        <v>43905</v>
      </c>
      <c r="E86" s="15" t="s">
        <v>285</v>
      </c>
      <c r="F86" s="14" t="s">
        <v>317</v>
      </c>
      <c r="G86" s="14" t="s">
        <v>316</v>
      </c>
      <c r="H86" s="6" t="str">
        <f>VLOOKUP(Table1[[#This Row],[LastName]]&amp;"."&amp;Table1[[#This Row],[FirstName]],Fencers!C:H,6,FALSE)</f>
        <v>Men</v>
      </c>
      <c r="I86" s="5" t="str">
        <f>VLOOKUP(Table1[[#This Row],[LastName]]&amp;"."&amp;Table1[[#This Row],[FirstName]],Fencers!C:G,4,FALSE)</f>
        <v>CSFC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41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35">
      <c r="A87" s="14" t="s">
        <v>154</v>
      </c>
      <c r="B87" s="14" t="s">
        <v>158</v>
      </c>
      <c r="C87" s="3">
        <v>3</v>
      </c>
      <c r="D87" s="5">
        <v>43905</v>
      </c>
      <c r="E87" s="15" t="s">
        <v>285</v>
      </c>
      <c r="F87" s="14" t="s">
        <v>317</v>
      </c>
      <c r="G87" s="14" t="s">
        <v>316</v>
      </c>
      <c r="H87" s="6" t="str">
        <f>VLOOKUP(Table1[[#This Row],[LastName]]&amp;"."&amp;Table1[[#This Row],[FirstName]],Fencers!C:H,6,FALSE)</f>
        <v>Men</v>
      </c>
      <c r="I87" s="5" t="str">
        <f>VLOOKUP(Table1[[#This Row],[LastName]]&amp;"."&amp;Table1[[#This Row],[FirstName]],Fencers!C:G,4,FALSE)</f>
        <v>TPFC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74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35">
      <c r="A88" s="14" t="s">
        <v>20</v>
      </c>
      <c r="B88" s="14" t="s">
        <v>34</v>
      </c>
      <c r="C88" s="3">
        <v>1</v>
      </c>
      <c r="D88" s="5">
        <v>44038</v>
      </c>
      <c r="E88" s="15" t="s">
        <v>285</v>
      </c>
      <c r="F88" s="14" t="s">
        <v>308</v>
      </c>
      <c r="G88" s="14" t="s">
        <v>289</v>
      </c>
      <c r="H88" s="6" t="str">
        <f>VLOOKUP(Table1[[#This Row],[LastName]]&amp;"."&amp;Table1[[#This Row],[FirstName]],Fencers!C:H,6,FALSE)</f>
        <v>Men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</v>
      </c>
      <c r="K88" s="4">
        <f>VLOOKUP(Table1[[#This Row],[LastName]]&amp;"."&amp;Table1[[#This Row],[FirstName]],Fencers!C:G,3,FALSE)</f>
        <v>17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10</v>
      </c>
    </row>
    <row r="89" spans="1:13" x14ac:dyDescent="0.35">
      <c r="A89" s="14" t="s">
        <v>20</v>
      </c>
      <c r="B89" s="14" t="s">
        <v>33</v>
      </c>
      <c r="C89" s="3">
        <v>2</v>
      </c>
      <c r="D89" s="5">
        <v>44038</v>
      </c>
      <c r="E89" s="15" t="s">
        <v>285</v>
      </c>
      <c r="F89" s="14" t="s">
        <v>308</v>
      </c>
      <c r="G89" s="14" t="s">
        <v>289</v>
      </c>
      <c r="H89" s="6" t="str">
        <f>VLOOKUP(Table1[[#This Row],[LastName]]&amp;"."&amp;Table1[[#This Row],[FirstName]],Fencers!C:H,6,FALSE)</f>
        <v>Men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</v>
      </c>
      <c r="K89" s="4">
        <f>VLOOKUP(Table1[[#This Row],[LastName]]&amp;"."&amp;Table1[[#This Row],[FirstName]],Fencers!C:G,3,FALSE)</f>
        <v>17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9</v>
      </c>
    </row>
    <row r="90" spans="1:13" x14ac:dyDescent="0.35">
      <c r="A90" s="14" t="s">
        <v>31</v>
      </c>
      <c r="B90" s="14" t="s">
        <v>46</v>
      </c>
      <c r="C90" s="3">
        <v>3</v>
      </c>
      <c r="D90" s="5">
        <v>44038</v>
      </c>
      <c r="E90" s="15" t="s">
        <v>285</v>
      </c>
      <c r="F90" s="14" t="s">
        <v>308</v>
      </c>
      <c r="G90" s="14" t="s">
        <v>289</v>
      </c>
      <c r="H90" s="6" t="str">
        <f>VLOOKUP(Table1[[#This Row],[LastName]]&amp;"."&amp;Table1[[#This Row],[FirstName]],Fencers!C:H,6,FALSE)</f>
        <v>Men</v>
      </c>
      <c r="I90" s="5" t="str">
        <f>VLOOKUP(Table1[[#This Row],[LastName]]&amp;"."&amp;Table1[[#This Row],[FirstName]],Fencers!C:G,4,FALSE)</f>
        <v>AHFC</v>
      </c>
      <c r="J90" s="5" t="str">
        <f>VLOOKUP(Table1[[#This Row],[LastName]]&amp;"."&amp;Table1[[#This Row],[FirstName]],Fencers!C:H,5,FALSE)</f>
        <v>AU</v>
      </c>
      <c r="K90" s="4">
        <f>VLOOKUP(Table1[[#This Row],[LastName]]&amp;"."&amp;Table1[[#This Row],[FirstName]],Fencers!C:G,3,FALSE)</f>
        <v>43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8</v>
      </c>
    </row>
    <row r="91" spans="1:13" x14ac:dyDescent="0.35">
      <c r="A91" s="14" t="s">
        <v>71</v>
      </c>
      <c r="B91" s="3" t="s">
        <v>72</v>
      </c>
      <c r="C91" s="3">
        <v>3</v>
      </c>
      <c r="D91" s="5">
        <v>44038</v>
      </c>
      <c r="E91" s="15" t="s">
        <v>285</v>
      </c>
      <c r="F91" s="14" t="s">
        <v>308</v>
      </c>
      <c r="G91" s="14" t="s">
        <v>289</v>
      </c>
      <c r="H91" s="6" t="str">
        <f>VLOOKUP(Table1[[#This Row],[LastName]]&amp;"."&amp;Table1[[#This Row],[FirstName]],Fencers!C:H,6,FALSE)</f>
        <v>Men</v>
      </c>
      <c r="I91" s="5" t="str">
        <f>VLOOKUP(Table1[[#This Row],[LastName]]&amp;"."&amp;Table1[[#This Row],[FirstName]],Fencers!C:G,4,FALSE)</f>
        <v>AHFC</v>
      </c>
      <c r="J91" s="5" t="str">
        <f>VLOOKUP(Table1[[#This Row],[LastName]]&amp;"."&amp;Table1[[#This Row],[FirstName]],Fencers!C:H,5,FALSE)</f>
        <v>AU</v>
      </c>
      <c r="K91" s="4">
        <f>VLOOKUP(Table1[[#This Row],[LastName]]&amp;"."&amp;Table1[[#This Row],[FirstName]],Fencers!C:G,3,FALSE)</f>
        <v>25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8</v>
      </c>
    </row>
    <row r="92" spans="1:13" x14ac:dyDescent="0.35">
      <c r="A92" s="14" t="s">
        <v>58</v>
      </c>
      <c r="B92" s="14" t="s">
        <v>60</v>
      </c>
      <c r="C92" s="3">
        <v>5</v>
      </c>
      <c r="D92" s="5">
        <v>44038</v>
      </c>
      <c r="E92" s="15" t="s">
        <v>285</v>
      </c>
      <c r="F92" s="14" t="s">
        <v>308</v>
      </c>
      <c r="G92" s="14" t="s">
        <v>289</v>
      </c>
      <c r="H92" s="6" t="str">
        <f>VLOOKUP(Table1[[#This Row],[LastName]]&amp;"."&amp;Table1[[#This Row],[FirstName]],Fencers!C:H,6,FALSE)</f>
        <v>Men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</v>
      </c>
      <c r="K92" s="4">
        <f>VLOOKUP(Table1[[#This Row],[LastName]]&amp;"."&amp;Table1[[#This Row],[FirstName]],Fencers!C:G,3,FALSE)</f>
        <v>66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6</v>
      </c>
    </row>
    <row r="93" spans="1:13" x14ac:dyDescent="0.35">
      <c r="A93" s="14" t="s">
        <v>332</v>
      </c>
      <c r="B93" s="14" t="s">
        <v>321</v>
      </c>
      <c r="C93" s="3">
        <v>6</v>
      </c>
      <c r="D93" s="5">
        <v>44038</v>
      </c>
      <c r="E93" s="15" t="s">
        <v>285</v>
      </c>
      <c r="F93" s="14" t="s">
        <v>308</v>
      </c>
      <c r="G93" s="14" t="s">
        <v>289</v>
      </c>
      <c r="H93" s="6" t="str">
        <f>VLOOKUP(Table1[[#This Row],[LastName]]&amp;"."&amp;Table1[[#This Row],[FirstName]],Fencers!C:H,6,FALSE)</f>
        <v>Men</v>
      </c>
      <c r="I93" s="5" t="str">
        <f>VLOOKUP(Table1[[#This Row],[LastName]]&amp;"."&amp;Table1[[#This Row],[FirstName]],Fencers!C:G,4,FALSE)</f>
        <v>ASC</v>
      </c>
      <c r="J93" s="5" t="str">
        <f>VLOOKUP(Table1[[#This Row],[LastName]]&amp;"."&amp;Table1[[#This Row],[FirstName]],Fencers!C:H,5,FALSE)</f>
        <v>AU</v>
      </c>
      <c r="K93" s="4">
        <f>VLOOKUP(Table1[[#This Row],[LastName]]&amp;"."&amp;Table1[[#This Row],[FirstName]],Fencers!C:G,3,FALSE)</f>
        <v>47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5</v>
      </c>
    </row>
    <row r="94" spans="1:13" x14ac:dyDescent="0.35">
      <c r="A94" s="14" t="s">
        <v>62</v>
      </c>
      <c r="B94" s="14" t="s">
        <v>64</v>
      </c>
      <c r="C94" s="3">
        <v>7</v>
      </c>
      <c r="D94" s="5">
        <v>44038</v>
      </c>
      <c r="E94" s="15" t="s">
        <v>285</v>
      </c>
      <c r="F94" s="14" t="s">
        <v>308</v>
      </c>
      <c r="G94" s="14" t="s">
        <v>289</v>
      </c>
      <c r="H94" s="6" t="str">
        <f>VLOOKUP(Table1[[#This Row],[LastName]]&amp;"."&amp;Table1[[#This Row],[FirstName]],Fencers!C:H,6,FALSE)</f>
        <v>Men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</v>
      </c>
      <c r="K94" s="4">
        <f>VLOOKUP(Table1[[#This Row],[LastName]]&amp;"."&amp;Table1[[#This Row],[FirstName]],Fencers!C:G,3,FALSE)</f>
        <v>46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4</v>
      </c>
    </row>
    <row r="95" spans="1:13" x14ac:dyDescent="0.35">
      <c r="A95" s="14" t="s">
        <v>79</v>
      </c>
      <c r="B95" s="14" t="s">
        <v>49</v>
      </c>
      <c r="C95" s="3">
        <v>8</v>
      </c>
      <c r="D95" s="5">
        <v>44038</v>
      </c>
      <c r="E95" s="15" t="s">
        <v>285</v>
      </c>
      <c r="F95" s="14" t="s">
        <v>308</v>
      </c>
      <c r="G95" s="14" t="s">
        <v>289</v>
      </c>
      <c r="H95" s="6" t="str">
        <f>VLOOKUP(Table1[[#This Row],[LastName]]&amp;"."&amp;Table1[[#This Row],[FirstName]],Fencers!C:H,6,FALSE)</f>
        <v>Men</v>
      </c>
      <c r="I95" s="5" t="str">
        <f>VLOOKUP(Table1[[#This Row],[LastName]]&amp;"."&amp;Table1[[#This Row],[FirstName]],Fencers!C:G,4,FALSE)</f>
        <v>ASC</v>
      </c>
      <c r="J95" s="5" t="str">
        <f>VLOOKUP(Table1[[#This Row],[LastName]]&amp;"."&amp;Table1[[#This Row],[FirstName]],Fencers!C:H,5,FALSE)</f>
        <v>AU</v>
      </c>
      <c r="K95" s="4">
        <f>VLOOKUP(Table1[[#This Row],[LastName]]&amp;"."&amp;Table1[[#This Row],[FirstName]],Fencers!C:G,3,FALSE)</f>
        <v>17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3</v>
      </c>
    </row>
    <row r="96" spans="1:13" x14ac:dyDescent="0.35">
      <c r="A96" s="14" t="s">
        <v>85</v>
      </c>
      <c r="B96" s="14" t="s">
        <v>86</v>
      </c>
      <c r="C96" s="3">
        <v>9</v>
      </c>
      <c r="D96" s="5">
        <v>44038</v>
      </c>
      <c r="E96" s="15" t="s">
        <v>285</v>
      </c>
      <c r="F96" s="14" t="s">
        <v>308</v>
      </c>
      <c r="G96" s="14" t="s">
        <v>289</v>
      </c>
      <c r="H96" s="6" t="str">
        <f>VLOOKUP(Table1[[#This Row],[LastName]]&amp;"."&amp;Table1[[#This Row],[FirstName]],Fencers!C:H,6,FALSE)</f>
        <v>Men</v>
      </c>
      <c r="I96" s="5" t="str">
        <f>VLOOKUP(Table1[[#This Row],[LastName]]&amp;"."&amp;Table1[[#This Row],[FirstName]],Fencers!C:G,4,FALSE)</f>
        <v>AHFC</v>
      </c>
      <c r="J96" s="5" t="str">
        <f>VLOOKUP(Table1[[#This Row],[LastName]]&amp;"."&amp;Table1[[#This Row],[FirstName]],Fencers!C:H,5,FALSE)</f>
        <v>AU</v>
      </c>
      <c r="K96" s="4">
        <f>VLOOKUP(Table1[[#This Row],[LastName]]&amp;"."&amp;Table1[[#This Row],[FirstName]],Fencers!C:G,3,FALSE)</f>
        <v>49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2</v>
      </c>
    </row>
    <row r="97" spans="1:13" x14ac:dyDescent="0.35">
      <c r="A97" s="14" t="s">
        <v>69</v>
      </c>
      <c r="B97" s="14" t="s">
        <v>314</v>
      </c>
      <c r="C97" s="3">
        <v>10</v>
      </c>
      <c r="D97" s="5">
        <v>44038</v>
      </c>
      <c r="E97" s="15" t="s">
        <v>285</v>
      </c>
      <c r="F97" s="14" t="s">
        <v>308</v>
      </c>
      <c r="G97" s="14" t="s">
        <v>289</v>
      </c>
      <c r="H97" s="6" t="str">
        <f>VLOOKUP(Table1[[#This Row],[LastName]]&amp;"."&amp;Table1[[#This Row],[FirstName]],Fencers!C:H,6,FALSE)</f>
        <v>Men</v>
      </c>
      <c r="I97" s="5" t="str">
        <f>VLOOKUP(Table1[[#This Row],[LastName]]&amp;"."&amp;Table1[[#This Row],[FirstName]],Fencers!C:G,4,FALSE)</f>
        <v>IND</v>
      </c>
      <c r="J97" s="5" t="str">
        <f>VLOOKUP(Table1[[#This Row],[LastName]]&amp;"."&amp;Table1[[#This Row],[FirstName]],Fencers!C:H,5,FALSE)</f>
        <v>AU</v>
      </c>
      <c r="K97" s="4">
        <f>VLOOKUP(Table1[[#This Row],[LastName]]&amp;"."&amp;Table1[[#This Row],[FirstName]],Fencers!C:G,3,FALSE)</f>
        <v>51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2</v>
      </c>
    </row>
    <row r="98" spans="1:13" x14ac:dyDescent="0.35">
      <c r="A98" s="14" t="s">
        <v>108</v>
      </c>
      <c r="B98" s="14" t="s">
        <v>115</v>
      </c>
      <c r="C98" s="3">
        <v>11</v>
      </c>
      <c r="D98" s="5">
        <v>44038</v>
      </c>
      <c r="E98" s="15" t="s">
        <v>285</v>
      </c>
      <c r="F98" s="14" t="s">
        <v>308</v>
      </c>
      <c r="G98" s="14" t="s">
        <v>289</v>
      </c>
      <c r="H98" s="6" t="str">
        <f>VLOOKUP(Table1[[#This Row],[LastName]]&amp;"."&amp;Table1[[#This Row],[FirstName]],Fencers!C:H,6,FALSE)</f>
        <v>Men</v>
      </c>
      <c r="I98" s="5" t="str">
        <f>VLOOKUP(Table1[[#This Row],[LastName]]&amp;"."&amp;Table1[[#This Row],[FirstName]],Fencers!C:G,4,FALSE)</f>
        <v>ASC</v>
      </c>
      <c r="J98" s="5" t="str">
        <f>VLOOKUP(Table1[[#This Row],[LastName]]&amp;"."&amp;Table1[[#This Row],[FirstName]],Fencers!C:H,5,FALSE)</f>
        <v>AU</v>
      </c>
      <c r="K98" s="4">
        <f>VLOOKUP(Table1[[#This Row],[LastName]]&amp;"."&amp;Table1[[#This Row],[FirstName]],Fencers!C:G,3,FALSE)</f>
        <v>49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2</v>
      </c>
    </row>
    <row r="99" spans="1:13" x14ac:dyDescent="0.35">
      <c r="A99" s="14" t="s">
        <v>62</v>
      </c>
      <c r="B99" s="14" t="s">
        <v>65</v>
      </c>
      <c r="C99" s="3">
        <v>1</v>
      </c>
      <c r="D99" s="5">
        <v>44038</v>
      </c>
      <c r="E99" s="15" t="s">
        <v>285</v>
      </c>
      <c r="F99" s="14" t="s">
        <v>308</v>
      </c>
      <c r="G99" s="14" t="s">
        <v>289</v>
      </c>
      <c r="H99" s="6" t="str">
        <f>VLOOKUP(Table1[[#This Row],[LastName]]&amp;"."&amp;Table1[[#This Row],[FirstName]],Fencers!C:H,6,FALSE)</f>
        <v>Women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</v>
      </c>
      <c r="K99" s="4">
        <f>VLOOKUP(Table1[[#This Row],[LastName]]&amp;"."&amp;Table1[[#This Row],[FirstName]],Fencers!C:G,3,FALSE)</f>
        <v>44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10</v>
      </c>
    </row>
    <row r="100" spans="1:13" x14ac:dyDescent="0.35">
      <c r="A100" s="14" t="s">
        <v>180</v>
      </c>
      <c r="B100" s="14" t="s">
        <v>181</v>
      </c>
      <c r="C100" s="3">
        <v>2</v>
      </c>
      <c r="D100" s="5">
        <v>44038</v>
      </c>
      <c r="E100" s="15" t="s">
        <v>285</v>
      </c>
      <c r="F100" s="14" t="s">
        <v>308</v>
      </c>
      <c r="G100" s="14" t="s">
        <v>289</v>
      </c>
      <c r="H100" s="6" t="str">
        <f>VLOOKUP(Table1[[#This Row],[LastName]]&amp;"."&amp;Table1[[#This Row],[FirstName]],Fencers!C:H,6,FALSE)</f>
        <v>Women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</v>
      </c>
      <c r="K100" s="4">
        <f>VLOOKUP(Table1[[#This Row],[LastName]]&amp;"."&amp;Table1[[#This Row],[FirstName]],Fencers!C:G,3,FALSE)</f>
        <v>22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9</v>
      </c>
    </row>
    <row r="101" spans="1:13" x14ac:dyDescent="0.35">
      <c r="A101" s="14" t="s">
        <v>109</v>
      </c>
      <c r="B101" s="14" t="s">
        <v>116</v>
      </c>
      <c r="C101" s="3">
        <v>3</v>
      </c>
      <c r="D101" s="5">
        <v>44038</v>
      </c>
      <c r="E101" s="15" t="s">
        <v>285</v>
      </c>
      <c r="F101" s="14" t="s">
        <v>308</v>
      </c>
      <c r="G101" s="14" t="s">
        <v>289</v>
      </c>
      <c r="H101" s="6" t="str">
        <f>VLOOKUP(Table1[[#This Row],[LastName]]&amp;"."&amp;Table1[[#This Row],[FirstName]],Fencers!C:H,6,FALSE)</f>
        <v>Women</v>
      </c>
      <c r="I101" s="5" t="str">
        <f>VLOOKUP(Table1[[#This Row],[LastName]]&amp;"."&amp;Table1[[#This Row],[FirstName]],Fencers!C:G,4,FALSE)</f>
        <v>ASC</v>
      </c>
      <c r="J101" s="5" t="str">
        <f>VLOOKUP(Table1[[#This Row],[LastName]]&amp;"."&amp;Table1[[#This Row],[FirstName]],Fencers!C:H,5,FALSE)</f>
        <v>AU</v>
      </c>
      <c r="K101" s="4">
        <f>VLOOKUP(Table1[[#This Row],[LastName]]&amp;"."&amp;Table1[[#This Row],[FirstName]],Fencers!C:G,3,FALSE)</f>
        <v>59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8</v>
      </c>
    </row>
    <row r="102" spans="1:13" x14ac:dyDescent="0.35">
      <c r="A102" s="14" t="s">
        <v>163</v>
      </c>
      <c r="B102" s="14" t="s">
        <v>170</v>
      </c>
      <c r="C102" s="3">
        <v>2</v>
      </c>
      <c r="D102" s="5">
        <v>44038</v>
      </c>
      <c r="E102" s="15" t="s">
        <v>285</v>
      </c>
      <c r="F102" s="14" t="s">
        <v>308</v>
      </c>
      <c r="G102" s="14" t="s">
        <v>287</v>
      </c>
      <c r="H102" s="6" t="str">
        <f>VLOOKUP(Table1[[#This Row],[LastName]]&amp;"."&amp;Table1[[#This Row],[FirstName]],Fencers!C:H,6,FALSE)</f>
        <v>Men</v>
      </c>
      <c r="I102" s="5" t="str">
        <f>VLOOKUP(Table1[[#This Row],[LastName]]&amp;"."&amp;Table1[[#This Row],[FirstName]],Fencers!C:G,4,FALSE)</f>
        <v>AHFC</v>
      </c>
      <c r="J102" s="5" t="str">
        <f>VLOOKUP(Table1[[#This Row],[LastName]]&amp;"."&amp;Table1[[#This Row],[FirstName]],Fencers!C:H,5,FALSE)</f>
        <v>AU</v>
      </c>
      <c r="K102" s="4">
        <f>VLOOKUP(Table1[[#This Row],[LastName]]&amp;"."&amp;Table1[[#This Row],[FirstName]],Fencers!C:G,3,FALSE)</f>
        <v>49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9</v>
      </c>
    </row>
    <row r="103" spans="1:13" x14ac:dyDescent="0.35">
      <c r="A103" s="14" t="s">
        <v>22</v>
      </c>
      <c r="B103" s="14" t="s">
        <v>36</v>
      </c>
      <c r="C103" s="3">
        <v>3</v>
      </c>
      <c r="D103" s="5">
        <v>44038</v>
      </c>
      <c r="E103" s="15" t="s">
        <v>285</v>
      </c>
      <c r="F103" s="14" t="s">
        <v>308</v>
      </c>
      <c r="G103" s="14" t="s">
        <v>287</v>
      </c>
      <c r="H103" s="6" t="str">
        <f>VLOOKUP(Table1[[#This Row],[LastName]]&amp;"."&amp;Table1[[#This Row],[FirstName]],Fencers!C:H,6,FALSE)</f>
        <v>Men</v>
      </c>
      <c r="I103" s="5" t="str">
        <f>VLOOKUP(Table1[[#This Row],[LastName]]&amp;"."&amp;Table1[[#This Row],[FirstName]],Fencers!C:G,4,FALSE)</f>
        <v>AHFC</v>
      </c>
      <c r="J103" s="5" t="str">
        <f>VLOOKUP(Table1[[#This Row],[LastName]]&amp;"."&amp;Table1[[#This Row],[FirstName]],Fencers!C:H,5,FALSE)</f>
        <v>AU</v>
      </c>
      <c r="K103" s="4">
        <f>VLOOKUP(Table1[[#This Row],[LastName]]&amp;"."&amp;Table1[[#This Row],[FirstName]],Fencers!C:G,3,FALSE)</f>
        <v>15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8</v>
      </c>
    </row>
    <row r="104" spans="1:13" x14ac:dyDescent="0.35">
      <c r="A104" s="14" t="s">
        <v>148</v>
      </c>
      <c r="B104" s="14" t="s">
        <v>142</v>
      </c>
      <c r="C104" s="3">
        <v>3</v>
      </c>
      <c r="D104" s="5">
        <v>44038</v>
      </c>
      <c r="E104" s="15" t="s">
        <v>285</v>
      </c>
      <c r="F104" s="14" t="s">
        <v>308</v>
      </c>
      <c r="G104" s="14" t="s">
        <v>287</v>
      </c>
      <c r="H104" s="6" t="str">
        <f>VLOOKUP(Table1[[#This Row],[LastName]]&amp;"."&amp;Table1[[#This Row],[FirstName]],Fencers!C:H,6,FALSE)</f>
        <v>Men</v>
      </c>
      <c r="I104" s="5" t="str">
        <f>VLOOKUP(Table1[[#This Row],[LastName]]&amp;"."&amp;Table1[[#This Row],[FirstName]],Fencers!C:G,4,FALSE)</f>
        <v>AUFEC</v>
      </c>
      <c r="J104" s="5" t="str">
        <f>VLOOKUP(Table1[[#This Row],[LastName]]&amp;"."&amp;Table1[[#This Row],[FirstName]],Fencers!C:H,5,FALSE)</f>
        <v>AU</v>
      </c>
      <c r="K104" s="4">
        <f>VLOOKUP(Table1[[#This Row],[LastName]]&amp;"."&amp;Table1[[#This Row],[FirstName]],Fencers!C:G,3,FALSE)</f>
        <v>59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35">
      <c r="A105" s="14" t="s">
        <v>108</v>
      </c>
      <c r="B105" s="14" t="s">
        <v>144</v>
      </c>
      <c r="C105" s="3">
        <v>6</v>
      </c>
      <c r="D105" s="5">
        <v>44038</v>
      </c>
      <c r="E105" s="15" t="s">
        <v>285</v>
      </c>
      <c r="F105" s="14" t="s">
        <v>308</v>
      </c>
      <c r="G105" s="14" t="s">
        <v>287</v>
      </c>
      <c r="H105" s="6" t="str">
        <f>VLOOKUP(Table1[[#This Row],[LastName]]&amp;"."&amp;Table1[[#This Row],[FirstName]],Fencers!C:H,6,FALSE)</f>
        <v>Men</v>
      </c>
      <c r="I105" s="5" t="str">
        <f>VLOOKUP(Table1[[#This Row],[LastName]]&amp;"."&amp;Table1[[#This Row],[FirstName]],Fencers!C:G,4,FALSE)</f>
        <v>ASC</v>
      </c>
      <c r="J105" s="5" t="str">
        <f>VLOOKUP(Table1[[#This Row],[LastName]]&amp;"."&amp;Table1[[#This Row],[FirstName]],Fencers!C:H,5,FALSE)</f>
        <v>AU</v>
      </c>
      <c r="K105" s="4">
        <f>VLOOKUP(Table1[[#This Row],[LastName]]&amp;"."&amp;Table1[[#This Row],[FirstName]],Fencers!C:G,3,FALSE)</f>
        <v>13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5</v>
      </c>
    </row>
    <row r="106" spans="1:13" x14ac:dyDescent="0.35">
      <c r="A106" s="14" t="s">
        <v>147</v>
      </c>
      <c r="B106" s="14" t="s">
        <v>84</v>
      </c>
      <c r="C106" s="3">
        <v>1</v>
      </c>
      <c r="D106" s="5">
        <v>44038</v>
      </c>
      <c r="E106" s="15" t="s">
        <v>285</v>
      </c>
      <c r="F106" s="14" t="s">
        <v>308</v>
      </c>
      <c r="G106" s="14" t="s">
        <v>287</v>
      </c>
      <c r="H106" s="6" t="str">
        <f>VLOOKUP(Table1[[#This Row],[LastName]]&amp;"."&amp;Table1[[#This Row],[FirstName]],Fencers!C:H,6,FALSE)</f>
        <v>Women</v>
      </c>
      <c r="I106" s="5" t="str">
        <f>VLOOKUP(Table1[[#This Row],[LastName]]&amp;"."&amp;Table1[[#This Row],[FirstName]],Fencers!C:G,4,FALSE)</f>
        <v>ASC</v>
      </c>
      <c r="J106" s="5" t="str">
        <f>VLOOKUP(Table1[[#This Row],[LastName]]&amp;"."&amp;Table1[[#This Row],[FirstName]],Fencers!C:H,5,FALSE)</f>
        <v>AU</v>
      </c>
      <c r="K106" s="4">
        <f>VLOOKUP(Table1[[#This Row],[LastName]]&amp;"."&amp;Table1[[#This Row],[FirstName]],Fencers!C:G,3,FALSE)</f>
        <v>24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10</v>
      </c>
    </row>
    <row r="107" spans="1:13" x14ac:dyDescent="0.35">
      <c r="A107" s="14" t="s">
        <v>182</v>
      </c>
      <c r="B107" s="14" t="s">
        <v>183</v>
      </c>
      <c r="C107" s="3">
        <v>5</v>
      </c>
      <c r="D107" s="5">
        <v>44038</v>
      </c>
      <c r="E107" s="15" t="s">
        <v>285</v>
      </c>
      <c r="F107" s="14" t="s">
        <v>308</v>
      </c>
      <c r="G107" s="14" t="s">
        <v>287</v>
      </c>
      <c r="H107" s="6" t="str">
        <f>VLOOKUP(Table1[[#This Row],[LastName]]&amp;"."&amp;Table1[[#This Row],[FirstName]],Fencers!C:H,6,FALSE)</f>
        <v>Women</v>
      </c>
      <c r="I107" s="5" t="str">
        <f>VLOOKUP(Table1[[#This Row],[LastName]]&amp;"."&amp;Table1[[#This Row],[FirstName]],Fencers!C:G,4,FALSE)</f>
        <v>CSFC</v>
      </c>
      <c r="J107" s="5" t="str">
        <f>VLOOKUP(Table1[[#This Row],[LastName]]&amp;"."&amp;Table1[[#This Row],[FirstName]],Fencers!C:H,5,FALSE)</f>
        <v>AU</v>
      </c>
      <c r="K107" s="4">
        <f>VLOOKUP(Table1[[#This Row],[LastName]]&amp;"."&amp;Table1[[#This Row],[FirstName]],Fencers!C:G,3,FALSE)</f>
        <v>16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6</v>
      </c>
    </row>
    <row r="108" spans="1:13" x14ac:dyDescent="0.35">
      <c r="A108" s="14" t="s">
        <v>25</v>
      </c>
      <c r="B108" s="14" t="s">
        <v>40</v>
      </c>
      <c r="C108" s="3">
        <v>2</v>
      </c>
      <c r="D108" s="5">
        <v>44038</v>
      </c>
      <c r="E108" s="15" t="s">
        <v>285</v>
      </c>
      <c r="F108" s="14" t="s">
        <v>308</v>
      </c>
      <c r="G108" s="14" t="s">
        <v>316</v>
      </c>
      <c r="H108" s="6" t="str">
        <f>VLOOKUP(Table1[[#This Row],[LastName]]&amp;"."&amp;Table1[[#This Row],[FirstName]],Fencers!C:H,6,FALSE)</f>
        <v>Men</v>
      </c>
      <c r="I108" s="5" t="str">
        <f>VLOOKUP(Table1[[#This Row],[LastName]]&amp;"."&amp;Table1[[#This Row],[FirstName]],Fencers!C:G,4,FALSE)</f>
        <v>CSFC</v>
      </c>
      <c r="J108" s="5" t="str">
        <f>VLOOKUP(Table1[[#This Row],[LastName]]&amp;"."&amp;Table1[[#This Row],[FirstName]],Fencers!C:H,5,FALSE)</f>
        <v>AU</v>
      </c>
      <c r="K108" s="4">
        <f>VLOOKUP(Table1[[#This Row],[LastName]]&amp;"."&amp;Table1[[#This Row],[FirstName]],Fencers!C:G,3,FALSE)</f>
        <v>41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9</v>
      </c>
    </row>
    <row r="109" spans="1:13" x14ac:dyDescent="0.35">
      <c r="A109" s="14" t="s">
        <v>24</v>
      </c>
      <c r="B109" s="14" t="s">
        <v>39</v>
      </c>
      <c r="C109" s="3">
        <v>3</v>
      </c>
      <c r="D109" s="5">
        <v>44038</v>
      </c>
      <c r="E109" s="15" t="s">
        <v>285</v>
      </c>
      <c r="F109" s="14" t="s">
        <v>308</v>
      </c>
      <c r="G109" s="14" t="s">
        <v>316</v>
      </c>
      <c r="H109" s="6" t="str">
        <f>VLOOKUP(Table1[[#This Row],[LastName]]&amp;"."&amp;Table1[[#This Row],[FirstName]],Fencers!C:H,6,FALSE)</f>
        <v>Men</v>
      </c>
      <c r="I109" s="5" t="str">
        <f>VLOOKUP(Table1[[#This Row],[LastName]]&amp;"."&amp;Table1[[#This Row],[FirstName]],Fencers!C:G,4,FALSE)</f>
        <v>CSFC</v>
      </c>
      <c r="J109" s="5" t="str">
        <f>VLOOKUP(Table1[[#This Row],[LastName]]&amp;"."&amp;Table1[[#This Row],[FirstName]],Fencers!C:H,5,FALSE)</f>
        <v>AU</v>
      </c>
      <c r="K109" s="4">
        <f>VLOOKUP(Table1[[#This Row],[LastName]]&amp;"."&amp;Table1[[#This Row],[FirstName]],Fencers!C:G,3,FALSE)</f>
        <v>17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8</v>
      </c>
    </row>
    <row r="110" spans="1:13" x14ac:dyDescent="0.35">
      <c r="A110" s="14" t="s">
        <v>79</v>
      </c>
      <c r="B110" s="14" t="s">
        <v>80</v>
      </c>
      <c r="C110" s="3">
        <v>3</v>
      </c>
      <c r="D110" s="5">
        <v>44038</v>
      </c>
      <c r="E110" s="15" t="s">
        <v>285</v>
      </c>
      <c r="F110" s="14" t="s">
        <v>308</v>
      </c>
      <c r="G110" s="14" t="s">
        <v>316</v>
      </c>
      <c r="H110" s="6" t="str">
        <f>VLOOKUP(Table1[[#This Row],[LastName]]&amp;"."&amp;Table1[[#This Row],[FirstName]],Fencers!C:H,6,FALSE)</f>
        <v>Men</v>
      </c>
      <c r="I110" s="5" t="str">
        <f>VLOOKUP(Table1[[#This Row],[LastName]]&amp;"."&amp;Table1[[#This Row],[FirstName]],Fencers!C:G,4,FALSE)</f>
        <v>CSFC</v>
      </c>
      <c r="J110" s="5" t="str">
        <f>VLOOKUP(Table1[[#This Row],[LastName]]&amp;"."&amp;Table1[[#This Row],[FirstName]],Fencers!C:H,5,FALSE)</f>
        <v>AU</v>
      </c>
      <c r="K110" s="4">
        <f>VLOOKUP(Table1[[#This Row],[LastName]]&amp;"."&amp;Table1[[#This Row],[FirstName]],Fencers!C:G,3,FALSE)</f>
        <v>16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8</v>
      </c>
    </row>
    <row r="111" spans="1:13" x14ac:dyDescent="0.35">
      <c r="A111" s="14" t="s">
        <v>24</v>
      </c>
      <c r="B111" s="14" t="s">
        <v>114</v>
      </c>
      <c r="C111" s="3">
        <v>5</v>
      </c>
      <c r="D111" s="5">
        <v>44038</v>
      </c>
      <c r="E111" s="15" t="s">
        <v>285</v>
      </c>
      <c r="F111" s="14" t="s">
        <v>308</v>
      </c>
      <c r="G111" s="14" t="s">
        <v>316</v>
      </c>
      <c r="H111" s="6" t="str">
        <f>VLOOKUP(Table1[[#This Row],[LastName]]&amp;"."&amp;Table1[[#This Row],[FirstName]],Fencers!C:H,6,FALSE)</f>
        <v>Men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</v>
      </c>
      <c r="K111" s="4">
        <f>VLOOKUP(Table1[[#This Row],[LastName]]&amp;"."&amp;Table1[[#This Row],[FirstName]],Fencers!C:G,3,FALSE)</f>
        <v>63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6</v>
      </c>
    </row>
    <row r="112" spans="1:13" x14ac:dyDescent="0.35">
      <c r="A112" s="14" t="s">
        <v>154</v>
      </c>
      <c r="B112" s="14" t="s">
        <v>158</v>
      </c>
      <c r="C112" s="3">
        <v>6</v>
      </c>
      <c r="D112" s="5">
        <v>44038</v>
      </c>
      <c r="E112" s="15" t="s">
        <v>285</v>
      </c>
      <c r="F112" s="14" t="s">
        <v>308</v>
      </c>
      <c r="G112" s="14" t="s">
        <v>316</v>
      </c>
      <c r="H112" s="6" t="str">
        <f>VLOOKUP(Table1[[#This Row],[LastName]]&amp;"."&amp;Table1[[#This Row],[FirstName]],Fencers!C:H,6,FALSE)</f>
        <v>Men</v>
      </c>
      <c r="I112" s="5" t="str">
        <f>VLOOKUP(Table1[[#This Row],[LastName]]&amp;"."&amp;Table1[[#This Row],[FirstName]],Fencers!C:G,4,FALSE)</f>
        <v>TPFC</v>
      </c>
      <c r="J112" s="5" t="str">
        <f>VLOOKUP(Table1[[#This Row],[LastName]]&amp;"."&amp;Table1[[#This Row],[FirstName]],Fencers!C:H,5,FALSE)</f>
        <v>AU</v>
      </c>
      <c r="K112" s="4">
        <f>VLOOKUP(Table1[[#This Row],[LastName]]&amp;"."&amp;Table1[[#This Row],[FirstName]],Fencers!C:G,3,FALSE)</f>
        <v>74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5</v>
      </c>
    </row>
    <row r="113" spans="1:13" x14ac:dyDescent="0.35">
      <c r="A113" s="14" t="s">
        <v>69</v>
      </c>
      <c r="B113" s="14" t="s">
        <v>70</v>
      </c>
      <c r="C113" s="3">
        <v>1</v>
      </c>
      <c r="D113" s="5">
        <v>44038</v>
      </c>
      <c r="E113" s="15" t="s">
        <v>285</v>
      </c>
      <c r="F113" s="14" t="s">
        <v>308</v>
      </c>
      <c r="G113" s="14" t="s">
        <v>316</v>
      </c>
      <c r="H113" s="6" t="str">
        <f>VLOOKUP(Table1[[#This Row],[LastName]]&amp;"."&amp;Table1[[#This Row],[FirstName]],Fencers!C:H,6,FALSE)</f>
        <v>Women</v>
      </c>
      <c r="I113" s="5" t="str">
        <f>VLOOKUP(Table1[[#This Row],[LastName]]&amp;"."&amp;Table1[[#This Row],[FirstName]],Fencers!C:G,4,FALSE)</f>
        <v>ASC</v>
      </c>
      <c r="J113" s="5" t="str">
        <f>VLOOKUP(Table1[[#This Row],[LastName]]&amp;"."&amp;Table1[[#This Row],[FirstName]],Fencers!C:H,5,FALSE)</f>
        <v>AU</v>
      </c>
      <c r="K113" s="4">
        <f>VLOOKUP(Table1[[#This Row],[LastName]]&amp;"."&amp;Table1[[#This Row],[FirstName]],Fencers!C:G,3,FALSE)</f>
        <v>17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10</v>
      </c>
    </row>
    <row r="114" spans="1:13" x14ac:dyDescent="0.35">
      <c r="A114" s="14" t="s">
        <v>31</v>
      </c>
      <c r="B114" s="14" t="s">
        <v>46</v>
      </c>
      <c r="C114" s="3">
        <v>1</v>
      </c>
      <c r="D114" s="5">
        <v>44038</v>
      </c>
      <c r="E114" s="15" t="s">
        <v>285</v>
      </c>
      <c r="F114" s="14" t="s">
        <v>317</v>
      </c>
      <c r="G114" s="14" t="s">
        <v>289</v>
      </c>
      <c r="H114" s="6" t="str">
        <f>VLOOKUP(Table1[[#This Row],[LastName]]&amp;"."&amp;Table1[[#This Row],[FirstName]],Fencers!C:H,6,FALSE)</f>
        <v>Men</v>
      </c>
      <c r="I114" s="5" t="str">
        <f>VLOOKUP(Table1[[#This Row],[LastName]]&amp;"."&amp;Table1[[#This Row],[FirstName]],Fencers!C:G,4,FALSE)</f>
        <v>AHFC</v>
      </c>
      <c r="J114" s="5" t="str">
        <f>VLOOKUP(Table1[[#This Row],[LastName]]&amp;"."&amp;Table1[[#This Row],[FirstName]],Fencers!C:H,5,FALSE)</f>
        <v>AU</v>
      </c>
      <c r="K114" s="4">
        <f>VLOOKUP(Table1[[#This Row],[LastName]]&amp;"."&amp;Table1[[#This Row],[FirstName]],Fencers!C:G,3,FALSE)</f>
        <v>43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10</v>
      </c>
    </row>
    <row r="115" spans="1:13" x14ac:dyDescent="0.35">
      <c r="A115" s="14" t="s">
        <v>62</v>
      </c>
      <c r="B115" s="14" t="s">
        <v>64</v>
      </c>
      <c r="C115" s="3">
        <v>2</v>
      </c>
      <c r="D115" s="5">
        <v>44038</v>
      </c>
      <c r="E115" s="15" t="s">
        <v>285</v>
      </c>
      <c r="F115" s="14" t="s">
        <v>317</v>
      </c>
      <c r="G115" s="14" t="s">
        <v>289</v>
      </c>
      <c r="H115" s="6" t="str">
        <f>VLOOKUP(Table1[[#This Row],[LastName]]&amp;"."&amp;Table1[[#This Row],[FirstName]],Fencers!C:H,6,FALSE)</f>
        <v>Men</v>
      </c>
      <c r="I115" s="5" t="str">
        <f>VLOOKUP(Table1[[#This Row],[LastName]]&amp;"."&amp;Table1[[#This Row],[FirstName]],Fencers!C:G,4,FALSE)</f>
        <v>CSFC</v>
      </c>
      <c r="J115" s="5" t="str">
        <f>VLOOKUP(Table1[[#This Row],[LastName]]&amp;"."&amp;Table1[[#This Row],[FirstName]],Fencers!C:H,5,FALSE)</f>
        <v>AU</v>
      </c>
      <c r="K115" s="4">
        <f>VLOOKUP(Table1[[#This Row],[LastName]]&amp;"."&amp;Table1[[#This Row],[FirstName]],Fencers!C:G,3,FALSE)</f>
        <v>46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9</v>
      </c>
    </row>
    <row r="116" spans="1:13" x14ac:dyDescent="0.35">
      <c r="A116" s="14" t="s">
        <v>85</v>
      </c>
      <c r="B116" s="14" t="s">
        <v>86</v>
      </c>
      <c r="C116" s="3">
        <v>3</v>
      </c>
      <c r="D116" s="5">
        <v>44038</v>
      </c>
      <c r="E116" s="15" t="s">
        <v>285</v>
      </c>
      <c r="F116" s="14" t="s">
        <v>317</v>
      </c>
      <c r="G116" s="14" t="s">
        <v>289</v>
      </c>
      <c r="H116" s="6" t="str">
        <f>VLOOKUP(Table1[[#This Row],[LastName]]&amp;"."&amp;Table1[[#This Row],[FirstName]],Fencers!C:H,6,FALSE)</f>
        <v>Men</v>
      </c>
      <c r="I116" s="5" t="str">
        <f>VLOOKUP(Table1[[#This Row],[LastName]]&amp;"."&amp;Table1[[#This Row],[FirstName]],Fencers!C:G,4,FALSE)</f>
        <v>AHFC</v>
      </c>
      <c r="J116" s="5" t="str">
        <f>VLOOKUP(Table1[[#This Row],[LastName]]&amp;"."&amp;Table1[[#This Row],[FirstName]],Fencers!C:H,5,FALSE)</f>
        <v>AU</v>
      </c>
      <c r="K116" s="4">
        <f>VLOOKUP(Table1[[#This Row],[LastName]]&amp;"."&amp;Table1[[#This Row],[FirstName]],Fencers!C:G,3,FALSE)</f>
        <v>49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8</v>
      </c>
    </row>
    <row r="117" spans="1:13" x14ac:dyDescent="0.35">
      <c r="A117" s="14" t="s">
        <v>69</v>
      </c>
      <c r="B117" s="14" t="s">
        <v>314</v>
      </c>
      <c r="C117" s="3">
        <v>3</v>
      </c>
      <c r="D117" s="5">
        <v>44038</v>
      </c>
      <c r="E117" s="15" t="s">
        <v>285</v>
      </c>
      <c r="F117" s="14" t="s">
        <v>317</v>
      </c>
      <c r="G117" s="14" t="s">
        <v>289</v>
      </c>
      <c r="H117" s="6" t="str">
        <f>VLOOKUP(Table1[[#This Row],[LastName]]&amp;"."&amp;Table1[[#This Row],[FirstName]],Fencers!C:H,6,FALSE)</f>
        <v>Men</v>
      </c>
      <c r="I117" s="5" t="str">
        <f>VLOOKUP(Table1[[#This Row],[LastName]]&amp;"."&amp;Table1[[#This Row],[FirstName]],Fencers!C:G,4,FALSE)</f>
        <v>IND</v>
      </c>
      <c r="J117" s="5" t="str">
        <f>VLOOKUP(Table1[[#This Row],[LastName]]&amp;"."&amp;Table1[[#This Row],[FirstName]],Fencers!C:H,5,FALSE)</f>
        <v>AU</v>
      </c>
      <c r="K117" s="4">
        <f>VLOOKUP(Table1[[#This Row],[LastName]]&amp;"."&amp;Table1[[#This Row],[FirstName]],Fencers!C:G,3,FALSE)</f>
        <v>51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8</v>
      </c>
    </row>
    <row r="118" spans="1:13" x14ac:dyDescent="0.35">
      <c r="A118" s="14" t="s">
        <v>58</v>
      </c>
      <c r="B118" s="14" t="s">
        <v>60</v>
      </c>
      <c r="C118" s="3">
        <v>5</v>
      </c>
      <c r="D118" s="5">
        <v>44038</v>
      </c>
      <c r="E118" s="15" t="s">
        <v>285</v>
      </c>
      <c r="F118" s="14" t="s">
        <v>317</v>
      </c>
      <c r="G118" s="14" t="s">
        <v>289</v>
      </c>
      <c r="H118" s="6" t="str">
        <f>VLOOKUP(Table1[[#This Row],[LastName]]&amp;"."&amp;Table1[[#This Row],[FirstName]],Fencers!C:H,6,FALSE)</f>
        <v>Men</v>
      </c>
      <c r="I118" s="5" t="str">
        <f>VLOOKUP(Table1[[#This Row],[LastName]]&amp;"."&amp;Table1[[#This Row],[FirstName]],Fencers!C:G,4,FALSE)</f>
        <v>AHFC</v>
      </c>
      <c r="J118" s="5" t="str">
        <f>VLOOKUP(Table1[[#This Row],[LastName]]&amp;"."&amp;Table1[[#This Row],[FirstName]],Fencers!C:H,5,FALSE)</f>
        <v>AU</v>
      </c>
      <c r="K118" s="4">
        <f>VLOOKUP(Table1[[#This Row],[LastName]]&amp;"."&amp;Table1[[#This Row],[FirstName]],Fencers!C:G,3,FALSE)</f>
        <v>66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6</v>
      </c>
    </row>
    <row r="119" spans="1:13" x14ac:dyDescent="0.35">
      <c r="A119" s="14" t="s">
        <v>108</v>
      </c>
      <c r="B119" s="14" t="s">
        <v>115</v>
      </c>
      <c r="C119" s="3">
        <v>7</v>
      </c>
      <c r="D119" s="5">
        <v>44038</v>
      </c>
      <c r="E119" s="15" t="s">
        <v>285</v>
      </c>
      <c r="F119" s="14" t="s">
        <v>317</v>
      </c>
      <c r="G119" s="14" t="s">
        <v>289</v>
      </c>
      <c r="H119" s="6" t="str">
        <f>VLOOKUP(Table1[[#This Row],[LastName]]&amp;"."&amp;Table1[[#This Row],[FirstName]],Fencers!C:H,6,FALSE)</f>
        <v>Men</v>
      </c>
      <c r="I119" s="5" t="str">
        <f>VLOOKUP(Table1[[#This Row],[LastName]]&amp;"."&amp;Table1[[#This Row],[FirstName]],Fencers!C:G,4,FALSE)</f>
        <v>ASC</v>
      </c>
      <c r="J119" s="5" t="str">
        <f>VLOOKUP(Table1[[#This Row],[LastName]]&amp;"."&amp;Table1[[#This Row],[FirstName]],Fencers!C:H,5,FALSE)</f>
        <v>AU</v>
      </c>
      <c r="K119" s="4">
        <f>VLOOKUP(Table1[[#This Row],[LastName]]&amp;"."&amp;Table1[[#This Row],[FirstName]],Fencers!C:G,3,FALSE)</f>
        <v>49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4</v>
      </c>
    </row>
    <row r="120" spans="1:13" x14ac:dyDescent="0.35">
      <c r="A120" s="14" t="s">
        <v>127</v>
      </c>
      <c r="B120" s="14" t="s">
        <v>49</v>
      </c>
      <c r="C120" s="3">
        <v>8</v>
      </c>
      <c r="D120" s="5">
        <v>44038</v>
      </c>
      <c r="E120" s="15" t="s">
        <v>285</v>
      </c>
      <c r="F120" s="14" t="s">
        <v>317</v>
      </c>
      <c r="G120" s="14" t="s">
        <v>289</v>
      </c>
      <c r="H120" s="6" t="str">
        <f>VLOOKUP(Table1[[#This Row],[LastName]]&amp;"."&amp;Table1[[#This Row],[FirstName]],Fencers!C:H,6,FALSE)</f>
        <v>Men</v>
      </c>
      <c r="I120" s="5" t="str">
        <f>VLOOKUP(Table1[[#This Row],[LastName]]&amp;"."&amp;Table1[[#This Row],[FirstName]],Fencers!C:G,4,FALSE)</f>
        <v>ASC</v>
      </c>
      <c r="J120" s="5" t="str">
        <f>VLOOKUP(Table1[[#This Row],[LastName]]&amp;"."&amp;Table1[[#This Row],[FirstName]],Fencers!C:H,5,FALSE)</f>
        <v>AU</v>
      </c>
      <c r="K120" s="4">
        <f>VLOOKUP(Table1[[#This Row],[LastName]]&amp;"."&amp;Table1[[#This Row],[FirstName]],Fencers!C:G,3,FALSE)</f>
        <v>48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3</v>
      </c>
    </row>
    <row r="121" spans="1:13" x14ac:dyDescent="0.35">
      <c r="A121" s="14" t="s">
        <v>154</v>
      </c>
      <c r="B121" s="14" t="s">
        <v>158</v>
      </c>
      <c r="C121" s="3">
        <v>9</v>
      </c>
      <c r="D121" s="5">
        <v>44038</v>
      </c>
      <c r="E121" s="15" t="s">
        <v>285</v>
      </c>
      <c r="F121" s="14" t="s">
        <v>317</v>
      </c>
      <c r="G121" s="14" t="s">
        <v>289</v>
      </c>
      <c r="H121" s="6" t="str">
        <f>VLOOKUP(Table1[[#This Row],[LastName]]&amp;"."&amp;Table1[[#This Row],[FirstName]],Fencers!C:H,6,FALSE)</f>
        <v>Men</v>
      </c>
      <c r="I121" s="5" t="str">
        <f>VLOOKUP(Table1[[#This Row],[LastName]]&amp;"."&amp;Table1[[#This Row],[FirstName]],Fencers!C:G,4,FALSE)</f>
        <v>TPFC</v>
      </c>
      <c r="J121" s="5" t="str">
        <f>VLOOKUP(Table1[[#This Row],[LastName]]&amp;"."&amp;Table1[[#This Row],[FirstName]],Fencers!C:H,5,FALSE)</f>
        <v>AU</v>
      </c>
      <c r="K121" s="4">
        <f>VLOOKUP(Table1[[#This Row],[LastName]]&amp;"."&amp;Table1[[#This Row],[FirstName]],Fencers!C:G,3,FALSE)</f>
        <v>74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2</v>
      </c>
    </row>
    <row r="122" spans="1:13" x14ac:dyDescent="0.35">
      <c r="A122" s="14" t="s">
        <v>62</v>
      </c>
      <c r="B122" s="14" t="s">
        <v>65</v>
      </c>
      <c r="C122" s="3">
        <v>6</v>
      </c>
      <c r="D122" s="5">
        <v>44038</v>
      </c>
      <c r="E122" s="15" t="s">
        <v>285</v>
      </c>
      <c r="F122" s="14" t="s">
        <v>317</v>
      </c>
      <c r="G122" s="14" t="s">
        <v>289</v>
      </c>
      <c r="H122" s="6" t="str">
        <f>VLOOKUP(Table1[[#This Row],[LastName]]&amp;"."&amp;Table1[[#This Row],[FirstName]],Fencers!C:H,6,FALSE)</f>
        <v>Women</v>
      </c>
      <c r="I122" s="5" t="str">
        <f>VLOOKUP(Table1[[#This Row],[LastName]]&amp;"."&amp;Table1[[#This Row],[FirstName]],Fencers!C:G,4,FALSE)</f>
        <v>CSFC</v>
      </c>
      <c r="J122" s="5" t="str">
        <f>VLOOKUP(Table1[[#This Row],[LastName]]&amp;"."&amp;Table1[[#This Row],[FirstName]],Fencers!C:H,5,FALSE)</f>
        <v>AU</v>
      </c>
      <c r="K122" s="4">
        <f>VLOOKUP(Table1[[#This Row],[LastName]]&amp;"."&amp;Table1[[#This Row],[FirstName]],Fencers!C:G,3,FALSE)</f>
        <v>44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5</v>
      </c>
    </row>
    <row r="123" spans="1:13" x14ac:dyDescent="0.35">
      <c r="A123" s="14" t="s">
        <v>109</v>
      </c>
      <c r="B123" s="14" t="s">
        <v>116</v>
      </c>
      <c r="C123" s="3">
        <v>9</v>
      </c>
      <c r="D123" s="5">
        <v>44038</v>
      </c>
      <c r="E123" s="15" t="s">
        <v>285</v>
      </c>
      <c r="F123" s="14" t="s">
        <v>317</v>
      </c>
      <c r="G123" s="14" t="s">
        <v>289</v>
      </c>
      <c r="H123" s="6" t="str">
        <f>VLOOKUP(Table1[[#This Row],[LastName]]&amp;"."&amp;Table1[[#This Row],[FirstName]],Fencers!C:H,6,FALSE)</f>
        <v>Women</v>
      </c>
      <c r="I123" s="5" t="str">
        <f>VLOOKUP(Table1[[#This Row],[LastName]]&amp;"."&amp;Table1[[#This Row],[FirstName]],Fencers!C:G,4,FALSE)</f>
        <v>ASC</v>
      </c>
      <c r="J123" s="5" t="str">
        <f>VLOOKUP(Table1[[#This Row],[LastName]]&amp;"."&amp;Table1[[#This Row],[FirstName]],Fencers!C:H,5,FALSE)</f>
        <v>AU</v>
      </c>
      <c r="K123" s="4">
        <f>VLOOKUP(Table1[[#This Row],[LastName]]&amp;"."&amp;Table1[[#This Row],[FirstName]],Fencers!C:G,3,FALSE)</f>
        <v>59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2</v>
      </c>
    </row>
    <row r="124" spans="1:13" x14ac:dyDescent="0.35">
      <c r="A124" s="14" t="s">
        <v>163</v>
      </c>
      <c r="B124" s="14" t="s">
        <v>170</v>
      </c>
      <c r="C124" s="3">
        <v>1</v>
      </c>
      <c r="D124" s="5">
        <v>44038</v>
      </c>
      <c r="E124" s="15" t="s">
        <v>285</v>
      </c>
      <c r="F124" s="14" t="s">
        <v>317</v>
      </c>
      <c r="G124" s="14" t="s">
        <v>287</v>
      </c>
      <c r="H124" s="6" t="str">
        <f>VLOOKUP(Table1[[#This Row],[LastName]]&amp;"."&amp;Table1[[#This Row],[FirstName]],Fencers!C:H,6,FALSE)</f>
        <v>Men</v>
      </c>
      <c r="I124" s="5" t="str">
        <f>VLOOKUP(Table1[[#This Row],[LastName]]&amp;"."&amp;Table1[[#This Row],[FirstName]],Fencers!C:G,4,FALSE)</f>
        <v>AHFC</v>
      </c>
      <c r="J124" s="5" t="str">
        <f>VLOOKUP(Table1[[#This Row],[LastName]]&amp;"."&amp;Table1[[#This Row],[FirstName]],Fencers!C:H,5,FALSE)</f>
        <v>AU</v>
      </c>
      <c r="K124" s="4">
        <f>VLOOKUP(Table1[[#This Row],[LastName]]&amp;"."&amp;Table1[[#This Row],[FirstName]],Fencers!C:G,3,FALSE)</f>
        <v>49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10</v>
      </c>
    </row>
    <row r="125" spans="1:13" x14ac:dyDescent="0.35">
      <c r="A125" s="14" t="s">
        <v>148</v>
      </c>
      <c r="B125" s="14" t="s">
        <v>142</v>
      </c>
      <c r="C125" s="3">
        <v>2</v>
      </c>
      <c r="D125" s="5">
        <v>44038</v>
      </c>
      <c r="E125" s="15" t="s">
        <v>285</v>
      </c>
      <c r="F125" s="14" t="s">
        <v>317</v>
      </c>
      <c r="G125" s="14" t="s">
        <v>287</v>
      </c>
      <c r="H125" s="6" t="str">
        <f>VLOOKUP(Table1[[#This Row],[LastName]]&amp;"."&amp;Table1[[#This Row],[FirstName]],Fencers!C:H,6,FALSE)</f>
        <v>Men</v>
      </c>
      <c r="I125" s="5" t="str">
        <f>VLOOKUP(Table1[[#This Row],[LastName]]&amp;"."&amp;Table1[[#This Row],[FirstName]],Fencers!C:G,4,FALSE)</f>
        <v>AUFEC</v>
      </c>
      <c r="J125" s="5" t="str">
        <f>VLOOKUP(Table1[[#This Row],[LastName]]&amp;"."&amp;Table1[[#This Row],[FirstName]],Fencers!C:H,5,FALSE)</f>
        <v>AU</v>
      </c>
      <c r="K125" s="4">
        <f>VLOOKUP(Table1[[#This Row],[LastName]]&amp;"."&amp;Table1[[#This Row],[FirstName]],Fencers!C:G,3,FALSE)</f>
        <v>59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9</v>
      </c>
    </row>
    <row r="126" spans="1:13" x14ac:dyDescent="0.35">
      <c r="A126" s="14" t="s">
        <v>25</v>
      </c>
      <c r="B126" s="14" t="s">
        <v>40</v>
      </c>
      <c r="C126" s="3">
        <v>1</v>
      </c>
      <c r="D126" s="5">
        <v>44038</v>
      </c>
      <c r="E126" s="15" t="s">
        <v>285</v>
      </c>
      <c r="F126" s="14" t="s">
        <v>317</v>
      </c>
      <c r="G126" s="14" t="s">
        <v>316</v>
      </c>
      <c r="H126" s="6" t="str">
        <f>VLOOKUP(Table1[[#This Row],[LastName]]&amp;"."&amp;Table1[[#This Row],[FirstName]],Fencers!C:H,6,FALSE)</f>
        <v>Men</v>
      </c>
      <c r="I126" s="5" t="str">
        <f>VLOOKUP(Table1[[#This Row],[LastName]]&amp;"."&amp;Table1[[#This Row],[FirstName]],Fencers!C:G,4,FALSE)</f>
        <v>CSFC</v>
      </c>
      <c r="J126" s="5" t="str">
        <f>VLOOKUP(Table1[[#This Row],[LastName]]&amp;"."&amp;Table1[[#This Row],[FirstName]],Fencers!C:H,5,FALSE)</f>
        <v>AU</v>
      </c>
      <c r="K126" s="4">
        <f>VLOOKUP(Table1[[#This Row],[LastName]]&amp;"."&amp;Table1[[#This Row],[FirstName]],Fencers!C:G,3,FALSE)</f>
        <v>41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10</v>
      </c>
    </row>
    <row r="127" spans="1:13" x14ac:dyDescent="0.35">
      <c r="A127" s="14" t="s">
        <v>24</v>
      </c>
      <c r="B127" s="14" t="s">
        <v>114</v>
      </c>
      <c r="C127" s="3">
        <v>2</v>
      </c>
      <c r="D127" s="5">
        <v>44038</v>
      </c>
      <c r="E127" s="15" t="s">
        <v>285</v>
      </c>
      <c r="F127" s="14" t="s">
        <v>317</v>
      </c>
      <c r="G127" s="14" t="s">
        <v>316</v>
      </c>
      <c r="H127" s="6" t="str">
        <f>VLOOKUP(Table1[[#This Row],[LastName]]&amp;"."&amp;Table1[[#This Row],[FirstName]],Fencers!C:H,6,FALSE)</f>
        <v>Men</v>
      </c>
      <c r="I127" s="5" t="str">
        <f>VLOOKUP(Table1[[#This Row],[LastName]]&amp;"."&amp;Table1[[#This Row],[FirstName]],Fencers!C:G,4,FALSE)</f>
        <v>CSFC</v>
      </c>
      <c r="J127" s="5" t="str">
        <f>VLOOKUP(Table1[[#This Row],[LastName]]&amp;"."&amp;Table1[[#This Row],[FirstName]],Fencers!C:H,5,FALSE)</f>
        <v>AU</v>
      </c>
      <c r="K127" s="4">
        <f>VLOOKUP(Table1[[#This Row],[LastName]]&amp;"."&amp;Table1[[#This Row],[FirstName]],Fencers!C:G,3,FALSE)</f>
        <v>63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9</v>
      </c>
    </row>
    <row r="128" spans="1:13" x14ac:dyDescent="0.35">
      <c r="A128" s="14" t="s">
        <v>154</v>
      </c>
      <c r="B128" s="14" t="s">
        <v>158</v>
      </c>
      <c r="C128" s="3">
        <v>3</v>
      </c>
      <c r="D128" s="5">
        <v>44038</v>
      </c>
      <c r="E128" s="15" t="s">
        <v>285</v>
      </c>
      <c r="F128" s="14" t="s">
        <v>317</v>
      </c>
      <c r="G128" s="14" t="s">
        <v>316</v>
      </c>
      <c r="H128" s="6" t="str">
        <f>VLOOKUP(Table1[[#This Row],[LastName]]&amp;"."&amp;Table1[[#This Row],[FirstName]],Fencers!C:H,6,FALSE)</f>
        <v>Men</v>
      </c>
      <c r="I128" s="5" t="str">
        <f>VLOOKUP(Table1[[#This Row],[LastName]]&amp;"."&amp;Table1[[#This Row],[FirstName]],Fencers!C:G,4,FALSE)</f>
        <v>TPFC</v>
      </c>
      <c r="J128" s="5" t="str">
        <f>VLOOKUP(Table1[[#This Row],[LastName]]&amp;"."&amp;Table1[[#This Row],[FirstName]],Fencers!C:H,5,FALSE)</f>
        <v>AU</v>
      </c>
      <c r="K128" s="4">
        <f>VLOOKUP(Table1[[#This Row],[LastName]]&amp;"."&amp;Table1[[#This Row],[FirstName]],Fencers!C:G,3,FALSE)</f>
        <v>74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8</v>
      </c>
    </row>
    <row r="129" spans="1:13" x14ac:dyDescent="0.35">
      <c r="A129" s="14" t="s">
        <v>71</v>
      </c>
      <c r="B129" s="14" t="s">
        <v>72</v>
      </c>
      <c r="C129" s="3">
        <v>1</v>
      </c>
      <c r="D129" s="5">
        <v>44059</v>
      </c>
      <c r="E129" s="15" t="s">
        <v>285</v>
      </c>
      <c r="F129" s="14" t="s">
        <v>325</v>
      </c>
      <c r="G129" s="14" t="s">
        <v>289</v>
      </c>
      <c r="H129" s="6" t="str">
        <f>VLOOKUP(Table1[[#This Row],[LastName]]&amp;"."&amp;Table1[[#This Row],[FirstName]],Fencers!C:H,6,FALSE)</f>
        <v>Men</v>
      </c>
      <c r="I129" s="5" t="str">
        <f>VLOOKUP(Table1[[#This Row],[LastName]]&amp;"."&amp;Table1[[#This Row],[FirstName]],Fencers!C:G,4,FALSE)</f>
        <v>AHFC</v>
      </c>
      <c r="J129" s="5" t="str">
        <f>VLOOKUP(Table1[[#This Row],[LastName]]&amp;"."&amp;Table1[[#This Row],[FirstName]],Fencers!C:H,5,FALSE)</f>
        <v>AU</v>
      </c>
      <c r="K129" s="4">
        <f>VLOOKUP(Table1[[#This Row],[LastName]]&amp;"."&amp;Table1[[#This Row],[FirstName]],Fencers!C:G,3,FALSE)</f>
        <v>25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10</v>
      </c>
    </row>
    <row r="130" spans="1:13" x14ac:dyDescent="0.35">
      <c r="A130" s="14" t="s">
        <v>88</v>
      </c>
      <c r="B130" s="14" t="s">
        <v>89</v>
      </c>
      <c r="C130" s="3">
        <v>2</v>
      </c>
      <c r="D130" s="5">
        <v>44059</v>
      </c>
      <c r="E130" s="15" t="s">
        <v>285</v>
      </c>
      <c r="F130" s="14" t="s">
        <v>325</v>
      </c>
      <c r="G130" s="14" t="s">
        <v>289</v>
      </c>
      <c r="H130" s="6" t="str">
        <f>VLOOKUP(Table1[[#This Row],[LastName]]&amp;"."&amp;Table1[[#This Row],[FirstName]],Fencers!C:H,6,FALSE)</f>
        <v>Men</v>
      </c>
      <c r="I130" s="5" t="str">
        <f>VLOOKUP(Table1[[#This Row],[LastName]]&amp;"."&amp;Table1[[#This Row],[FirstName]],Fencers!C:G,4,FALSE)</f>
        <v>AHFC</v>
      </c>
      <c r="J130" s="5" t="str">
        <f>VLOOKUP(Table1[[#This Row],[LastName]]&amp;"."&amp;Table1[[#This Row],[FirstName]],Fencers!C:H,5,FALSE)</f>
        <v>AU</v>
      </c>
      <c r="K130" s="4">
        <f>VLOOKUP(Table1[[#This Row],[LastName]]&amp;"."&amp;Table1[[#This Row],[FirstName]],Fencers!C:G,3,FALSE)</f>
        <v>31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9</v>
      </c>
    </row>
    <row r="131" spans="1:13" x14ac:dyDescent="0.35">
      <c r="A131" s="14" t="s">
        <v>326</v>
      </c>
      <c r="B131" s="14" t="s">
        <v>327</v>
      </c>
      <c r="C131" s="3">
        <v>3</v>
      </c>
      <c r="D131" s="5">
        <v>44059</v>
      </c>
      <c r="E131" s="15" t="s">
        <v>285</v>
      </c>
      <c r="F131" s="14" t="s">
        <v>325</v>
      </c>
      <c r="G131" s="14" t="s">
        <v>289</v>
      </c>
      <c r="H131" s="6" t="str">
        <f>VLOOKUP(Table1[[#This Row],[LastName]]&amp;"."&amp;Table1[[#This Row],[FirstName]],Fencers!C:H,6,FALSE)</f>
        <v>Men</v>
      </c>
      <c r="I131" s="5" t="str">
        <f>VLOOKUP(Table1[[#This Row],[LastName]]&amp;"."&amp;Table1[[#This Row],[FirstName]],Fencers!C:G,4,FALSE)</f>
        <v>AHFC</v>
      </c>
      <c r="J131" s="5" t="str">
        <f>VLOOKUP(Table1[[#This Row],[LastName]]&amp;"."&amp;Table1[[#This Row],[FirstName]],Fencers!C:H,5,FALSE)</f>
        <v>AU</v>
      </c>
      <c r="K131" s="4">
        <f>VLOOKUP(Table1[[#This Row],[LastName]]&amp;"."&amp;Table1[[#This Row],[FirstName]],Fencers!C:G,3,FALSE)</f>
        <v>19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8</v>
      </c>
    </row>
    <row r="132" spans="1:13" x14ac:dyDescent="0.35">
      <c r="A132" s="14" t="s">
        <v>69</v>
      </c>
      <c r="B132" s="14" t="s">
        <v>314</v>
      </c>
      <c r="C132" s="3">
        <v>3</v>
      </c>
      <c r="D132" s="5">
        <v>44059</v>
      </c>
      <c r="E132" s="15" t="s">
        <v>285</v>
      </c>
      <c r="F132" s="14" t="s">
        <v>325</v>
      </c>
      <c r="G132" s="14" t="s">
        <v>289</v>
      </c>
      <c r="H132" s="6" t="str">
        <f>VLOOKUP(Table1[[#This Row],[LastName]]&amp;"."&amp;Table1[[#This Row],[FirstName]],Fencers!C:H,6,FALSE)</f>
        <v>Men</v>
      </c>
      <c r="I132" s="5" t="str">
        <f>VLOOKUP(Table1[[#This Row],[LastName]]&amp;"."&amp;Table1[[#This Row],[FirstName]],Fencers!C:G,4,FALSE)</f>
        <v>IND</v>
      </c>
      <c r="J132" s="5" t="str">
        <f>VLOOKUP(Table1[[#This Row],[LastName]]&amp;"."&amp;Table1[[#This Row],[FirstName]],Fencers!C:H,5,FALSE)</f>
        <v>AU</v>
      </c>
      <c r="K132" s="4">
        <f>VLOOKUP(Table1[[#This Row],[LastName]]&amp;"."&amp;Table1[[#This Row],[FirstName]],Fencers!C:G,3,FALSE)</f>
        <v>51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8</v>
      </c>
    </row>
    <row r="133" spans="1:13" x14ac:dyDescent="0.35">
      <c r="A133" s="14" t="s">
        <v>93</v>
      </c>
      <c r="B133" s="14" t="s">
        <v>94</v>
      </c>
      <c r="C133" s="3">
        <v>5</v>
      </c>
      <c r="D133" s="5">
        <v>44059</v>
      </c>
      <c r="E133" s="15" t="s">
        <v>285</v>
      </c>
      <c r="F133" s="14" t="s">
        <v>325</v>
      </c>
      <c r="G133" s="14" t="s">
        <v>289</v>
      </c>
      <c r="H133" s="6" t="str">
        <f>VLOOKUP(Table1[[#This Row],[LastName]]&amp;"."&amp;Table1[[#This Row],[FirstName]],Fencers!C:H,6,FALSE)</f>
        <v>Men</v>
      </c>
      <c r="I133" s="5" t="str">
        <f>VLOOKUP(Table1[[#This Row],[LastName]]&amp;"."&amp;Table1[[#This Row],[FirstName]],Fencers!C:G,4,FALSE)</f>
        <v>ASC</v>
      </c>
      <c r="J133" s="5" t="str">
        <f>VLOOKUP(Table1[[#This Row],[LastName]]&amp;"."&amp;Table1[[#This Row],[FirstName]],Fencers!C:H,5,FALSE)</f>
        <v>AU</v>
      </c>
      <c r="K133" s="4">
        <f>VLOOKUP(Table1[[#This Row],[LastName]]&amp;"."&amp;Table1[[#This Row],[FirstName]],Fencers!C:G,3,FALSE)</f>
        <v>15</v>
      </c>
      <c r="L133" s="10">
        <v>0</v>
      </c>
      <c r="M133" s="6">
        <f>IF(Table1[[#This Row],[Rank]]="Cancelled",1,IF(Table1[[#This Row],[Rank]]&gt;32,0,IF(L133=0,VLOOKUP(C133,'Ranking Values'!A:C,2,FALSE),VLOOKUP(C133,'Ranking Values'!A:C,3,FALSE))))</f>
        <v>6</v>
      </c>
    </row>
    <row r="134" spans="1:13" x14ac:dyDescent="0.35">
      <c r="A134" s="14" t="s">
        <v>127</v>
      </c>
      <c r="B134" s="14" t="s">
        <v>140</v>
      </c>
      <c r="C134" s="3">
        <v>6</v>
      </c>
      <c r="D134" s="5">
        <v>44059</v>
      </c>
      <c r="E134" s="15" t="s">
        <v>285</v>
      </c>
      <c r="F134" s="14" t="s">
        <v>325</v>
      </c>
      <c r="G134" s="14" t="s">
        <v>289</v>
      </c>
      <c r="H134" s="6" t="str">
        <f>VLOOKUP(Table1[[#This Row],[LastName]]&amp;"."&amp;Table1[[#This Row],[FirstName]],Fencers!C:H,6,FALSE)</f>
        <v>Men</v>
      </c>
      <c r="I134" s="5" t="str">
        <f>VLOOKUP(Table1[[#This Row],[LastName]]&amp;"."&amp;Table1[[#This Row],[FirstName]],Fencers!C:G,4,FALSE)</f>
        <v>ASC</v>
      </c>
      <c r="J134" s="5" t="str">
        <f>VLOOKUP(Table1[[#This Row],[LastName]]&amp;"."&amp;Table1[[#This Row],[FirstName]],Fencers!C:H,5,FALSE)</f>
        <v>AU</v>
      </c>
      <c r="K134" s="4">
        <f>VLOOKUP(Table1[[#This Row],[LastName]]&amp;"."&amp;Table1[[#This Row],[FirstName]],Fencers!C:G,3,FALSE)</f>
        <v>12</v>
      </c>
      <c r="L134" s="10">
        <v>0</v>
      </c>
      <c r="M134" s="6">
        <f>IF(Table1[[#This Row],[Rank]]="Cancelled",1,IF(Table1[[#This Row],[Rank]]&gt;32,0,IF(L134=0,VLOOKUP(C134,'Ranking Values'!A:C,2,FALSE),VLOOKUP(C134,'Ranking Values'!A:C,3,FALSE))))</f>
        <v>5</v>
      </c>
    </row>
    <row r="135" spans="1:13" x14ac:dyDescent="0.35">
      <c r="A135" s="14" t="s">
        <v>108</v>
      </c>
      <c r="B135" s="14" t="s">
        <v>115</v>
      </c>
      <c r="C135" s="3">
        <v>7</v>
      </c>
      <c r="D135" s="5">
        <v>44059</v>
      </c>
      <c r="E135" s="15" t="s">
        <v>285</v>
      </c>
      <c r="F135" s="14" t="s">
        <v>325</v>
      </c>
      <c r="G135" s="14" t="s">
        <v>289</v>
      </c>
      <c r="H135" s="6" t="str">
        <f>VLOOKUP(Table1[[#This Row],[LastName]]&amp;"."&amp;Table1[[#This Row],[FirstName]],Fencers!C:H,6,FALSE)</f>
        <v>Men</v>
      </c>
      <c r="I135" s="5" t="str">
        <f>VLOOKUP(Table1[[#This Row],[LastName]]&amp;"."&amp;Table1[[#This Row],[FirstName]],Fencers!C:G,4,FALSE)</f>
        <v>ASC</v>
      </c>
      <c r="J135" s="5" t="str">
        <f>VLOOKUP(Table1[[#This Row],[LastName]]&amp;"."&amp;Table1[[#This Row],[FirstName]],Fencers!C:H,5,FALSE)</f>
        <v>AU</v>
      </c>
      <c r="K135" s="4">
        <f>VLOOKUP(Table1[[#This Row],[LastName]]&amp;"."&amp;Table1[[#This Row],[FirstName]],Fencers!C:G,3,FALSE)</f>
        <v>49</v>
      </c>
      <c r="L135" s="10">
        <v>0</v>
      </c>
      <c r="M135" s="6">
        <f>IF(Table1[[#This Row],[Rank]]="Cancelled",1,IF(Table1[[#This Row],[Rank]]&gt;32,0,IF(L135=0,VLOOKUP(C135,'Ranking Values'!A:C,2,FALSE),VLOOKUP(C135,'Ranking Values'!A:C,3,FALSE))))</f>
        <v>4</v>
      </c>
    </row>
    <row r="136" spans="1:13" x14ac:dyDescent="0.35">
      <c r="A136" s="14" t="s">
        <v>77</v>
      </c>
      <c r="B136" s="14" t="s">
        <v>78</v>
      </c>
      <c r="C136" s="3">
        <v>8</v>
      </c>
      <c r="D136" s="5">
        <v>44059</v>
      </c>
      <c r="E136" s="15" t="s">
        <v>285</v>
      </c>
      <c r="F136" s="14" t="s">
        <v>325</v>
      </c>
      <c r="G136" s="14" t="s">
        <v>289</v>
      </c>
      <c r="H136" s="6" t="str">
        <f>VLOOKUP(Table1[[#This Row],[LastName]]&amp;"."&amp;Table1[[#This Row],[FirstName]],Fencers!C:H,6,FALSE)</f>
        <v>Men</v>
      </c>
      <c r="I136" s="5" t="str">
        <f>VLOOKUP(Table1[[#This Row],[LastName]]&amp;"."&amp;Table1[[#This Row],[FirstName]],Fencers!C:G,4,FALSE)</f>
        <v>ASC</v>
      </c>
      <c r="J136" s="5" t="str">
        <f>VLOOKUP(Table1[[#This Row],[LastName]]&amp;"."&amp;Table1[[#This Row],[FirstName]],Fencers!C:H,5,FALSE)</f>
        <v>AU</v>
      </c>
      <c r="K136" s="4">
        <f>VLOOKUP(Table1[[#This Row],[LastName]]&amp;"."&amp;Table1[[#This Row],[FirstName]],Fencers!C:G,3,FALSE)</f>
        <v>23</v>
      </c>
      <c r="L136" s="10">
        <v>0</v>
      </c>
      <c r="M136" s="6">
        <f>IF(Table1[[#This Row],[Rank]]="Cancelled",1,IF(Table1[[#This Row],[Rank]]&gt;32,0,IF(L136=0,VLOOKUP(C136,'Ranking Values'!A:C,2,FALSE),VLOOKUP(C136,'Ranking Values'!A:C,3,FALSE))))</f>
        <v>3</v>
      </c>
    </row>
    <row r="137" spans="1:13" x14ac:dyDescent="0.35">
      <c r="A137" s="14" t="s">
        <v>31</v>
      </c>
      <c r="B137" s="14" t="s">
        <v>90</v>
      </c>
      <c r="C137" s="3">
        <v>9</v>
      </c>
      <c r="D137" s="5">
        <v>44059</v>
      </c>
      <c r="E137" s="15" t="s">
        <v>285</v>
      </c>
      <c r="F137" s="14" t="s">
        <v>325</v>
      </c>
      <c r="G137" s="14" t="s">
        <v>289</v>
      </c>
      <c r="H137" s="6" t="str">
        <f>VLOOKUP(Table1[[#This Row],[LastName]]&amp;"."&amp;Table1[[#This Row],[FirstName]],Fencers!C:H,6,FALSE)</f>
        <v>Men</v>
      </c>
      <c r="I137" s="5" t="str">
        <f>VLOOKUP(Table1[[#This Row],[LastName]]&amp;"."&amp;Table1[[#This Row],[FirstName]],Fencers!C:G,4,FALSE)</f>
        <v>AHFC</v>
      </c>
      <c r="J137" s="5" t="str">
        <f>VLOOKUP(Table1[[#This Row],[LastName]]&amp;"."&amp;Table1[[#This Row],[FirstName]],Fencers!C:H,5,FALSE)</f>
        <v>AU</v>
      </c>
      <c r="K137" s="4">
        <f>VLOOKUP(Table1[[#This Row],[LastName]]&amp;"."&amp;Table1[[#This Row],[FirstName]],Fencers!C:G,3,FALSE)</f>
        <v>12</v>
      </c>
      <c r="L137" s="10">
        <v>0</v>
      </c>
      <c r="M137" s="6">
        <f>IF(Table1[[#This Row],[Rank]]="Cancelled",1,IF(Table1[[#This Row],[Rank]]&gt;32,0,IF(L137=0,VLOOKUP(C137,'Ranking Values'!A:C,2,FALSE),VLOOKUP(C137,'Ranking Values'!A:C,3,FALSE))))</f>
        <v>2</v>
      </c>
    </row>
    <row r="138" spans="1:13" x14ac:dyDescent="0.35">
      <c r="A138" s="14" t="s">
        <v>123</v>
      </c>
      <c r="B138" s="14" t="s">
        <v>136</v>
      </c>
      <c r="C138" s="3">
        <v>1</v>
      </c>
      <c r="D138" s="5">
        <v>44059</v>
      </c>
      <c r="E138" s="15" t="s">
        <v>285</v>
      </c>
      <c r="F138" s="14" t="s">
        <v>325</v>
      </c>
      <c r="G138" s="14" t="s">
        <v>289</v>
      </c>
      <c r="H138" s="6" t="str">
        <f>VLOOKUP(Table1[[#This Row],[LastName]]&amp;"."&amp;Table1[[#This Row],[FirstName]],Fencers!C:H,6,FALSE)</f>
        <v>Women</v>
      </c>
      <c r="I138" s="5" t="str">
        <f>VLOOKUP(Table1[[#This Row],[LastName]]&amp;"."&amp;Table1[[#This Row],[FirstName]],Fencers!C:G,4,FALSE)</f>
        <v>ASC</v>
      </c>
      <c r="J138" s="5" t="str">
        <f>VLOOKUP(Table1[[#This Row],[LastName]]&amp;"."&amp;Table1[[#This Row],[FirstName]],Fencers!C:H,5,FALSE)</f>
        <v>AU</v>
      </c>
      <c r="K138" s="4">
        <f>VLOOKUP(Table1[[#This Row],[LastName]]&amp;"."&amp;Table1[[#This Row],[FirstName]],Fencers!C:G,3,FALSE)</f>
        <v>12</v>
      </c>
      <c r="L138" s="10">
        <v>0</v>
      </c>
      <c r="M138" s="6">
        <f>IF(Table1[[#This Row],[Rank]]="Cancelled",1,IF(Table1[[#This Row],[Rank]]&gt;32,0,IF(L138=0,VLOOKUP(C138,'Ranking Values'!A:C,2,FALSE),VLOOKUP(C138,'Ranking Values'!A:C,3,FALSE))))</f>
        <v>10</v>
      </c>
    </row>
    <row r="139" spans="1:13" x14ac:dyDescent="0.35">
      <c r="A139" s="14" t="s">
        <v>167</v>
      </c>
      <c r="B139" s="14" t="s">
        <v>173</v>
      </c>
      <c r="C139" s="3">
        <v>2</v>
      </c>
      <c r="D139" s="5">
        <v>44059</v>
      </c>
      <c r="E139" s="15" t="s">
        <v>285</v>
      </c>
      <c r="F139" s="14" t="s">
        <v>325</v>
      </c>
      <c r="G139" s="14" t="s">
        <v>289</v>
      </c>
      <c r="H139" s="6" t="str">
        <f>VLOOKUP(Table1[[#This Row],[LastName]]&amp;"."&amp;Table1[[#This Row],[FirstName]],Fencers!C:H,6,FALSE)</f>
        <v>Women</v>
      </c>
      <c r="I139" s="5" t="str">
        <f>VLOOKUP(Table1[[#This Row],[LastName]]&amp;"."&amp;Table1[[#This Row],[FirstName]],Fencers!C:G,4,FALSE)</f>
        <v>AHFC</v>
      </c>
      <c r="J139" s="5" t="str">
        <f>VLOOKUP(Table1[[#This Row],[LastName]]&amp;"."&amp;Table1[[#This Row],[FirstName]],Fencers!C:H,5,FALSE)</f>
        <v>AU</v>
      </c>
      <c r="K139" s="4">
        <f>VLOOKUP(Table1[[#This Row],[LastName]]&amp;"."&amp;Table1[[#This Row],[FirstName]],Fencers!C:G,3,FALSE)</f>
        <v>14</v>
      </c>
      <c r="L139" s="10">
        <v>0</v>
      </c>
      <c r="M139" s="6">
        <f>IF(Table1[[#This Row],[Rank]]="Cancelled",1,IF(Table1[[#This Row],[Rank]]&gt;32,0,IF(L139=0,VLOOKUP(C139,'Ranking Values'!A:C,2,FALSE),VLOOKUP(C139,'Ranking Values'!A:C,3,FALSE))))</f>
        <v>9</v>
      </c>
    </row>
    <row r="140" spans="1:13" x14ac:dyDescent="0.35">
      <c r="A140" s="14" t="s">
        <v>109</v>
      </c>
      <c r="B140" s="14" t="s">
        <v>116</v>
      </c>
      <c r="C140" s="3">
        <v>3</v>
      </c>
      <c r="D140" s="5">
        <v>44059</v>
      </c>
      <c r="E140" s="15" t="s">
        <v>285</v>
      </c>
      <c r="F140" s="14" t="s">
        <v>325</v>
      </c>
      <c r="G140" s="14" t="s">
        <v>289</v>
      </c>
      <c r="H140" s="6" t="str">
        <f>VLOOKUP(Table1[[#This Row],[LastName]]&amp;"."&amp;Table1[[#This Row],[FirstName]],Fencers!C:H,6,FALSE)</f>
        <v>Women</v>
      </c>
      <c r="I140" s="5" t="str">
        <f>VLOOKUP(Table1[[#This Row],[LastName]]&amp;"."&amp;Table1[[#This Row],[FirstName]],Fencers!C:G,4,FALSE)</f>
        <v>ASC</v>
      </c>
      <c r="J140" s="5" t="str">
        <f>VLOOKUP(Table1[[#This Row],[LastName]]&amp;"."&amp;Table1[[#This Row],[FirstName]],Fencers!C:H,5,FALSE)</f>
        <v>AU</v>
      </c>
      <c r="K140" s="4">
        <f>VLOOKUP(Table1[[#This Row],[LastName]]&amp;"."&amp;Table1[[#This Row],[FirstName]],Fencers!C:G,3,FALSE)</f>
        <v>59</v>
      </c>
      <c r="L140" s="10">
        <v>0</v>
      </c>
      <c r="M140" s="6">
        <f>IF(Table1[[#This Row],[Rank]]="Cancelled",1,IF(Table1[[#This Row],[Rank]]&gt;32,0,IF(L140=0,VLOOKUP(C140,'Ranking Values'!A:C,2,FALSE),VLOOKUP(C140,'Ranking Values'!A:C,3,FALSE))))</f>
        <v>8</v>
      </c>
    </row>
    <row r="141" spans="1:13" x14ac:dyDescent="0.35">
      <c r="A141" s="14" t="s">
        <v>206</v>
      </c>
      <c r="B141" s="14" t="s">
        <v>208</v>
      </c>
      <c r="C141" s="3">
        <v>3</v>
      </c>
      <c r="D141" s="5">
        <v>44059</v>
      </c>
      <c r="E141" s="15" t="s">
        <v>285</v>
      </c>
      <c r="F141" s="14" t="s">
        <v>325</v>
      </c>
      <c r="G141" s="14" t="s">
        <v>289</v>
      </c>
      <c r="H141" s="6" t="str">
        <f>VLOOKUP(Table1[[#This Row],[LastName]]&amp;"."&amp;Table1[[#This Row],[FirstName]],Fencers!C:H,6,FALSE)</f>
        <v>Women</v>
      </c>
      <c r="I141" s="5" t="str">
        <f>VLOOKUP(Table1[[#This Row],[LastName]]&amp;"."&amp;Table1[[#This Row],[FirstName]],Fencers!C:G,4,FALSE)</f>
        <v>AHFC</v>
      </c>
      <c r="J141" s="5" t="str">
        <f>VLOOKUP(Table1[[#This Row],[LastName]]&amp;"."&amp;Table1[[#This Row],[FirstName]],Fencers!C:H,5,FALSE)</f>
        <v>AU</v>
      </c>
      <c r="K141" s="4">
        <f>VLOOKUP(Table1[[#This Row],[LastName]]&amp;"."&amp;Table1[[#This Row],[FirstName]],Fencers!C:G,3,FALSE)</f>
        <v>16</v>
      </c>
      <c r="L141" s="10">
        <v>0</v>
      </c>
      <c r="M141" s="6">
        <f>IF(Table1[[#This Row],[Rank]]="Cancelled",1,IF(Table1[[#This Row],[Rank]]&gt;32,0,IF(L141=0,VLOOKUP(C141,'Ranking Values'!A:C,2,FALSE),VLOOKUP(C141,'Ranking Values'!A:C,3,FALSE))))</f>
        <v>8</v>
      </c>
    </row>
    <row r="142" spans="1:13" x14ac:dyDescent="0.35">
      <c r="A142" s="14" t="s">
        <v>283</v>
      </c>
      <c r="B142" s="14" t="s">
        <v>324</v>
      </c>
      <c r="C142" s="3">
        <v>1</v>
      </c>
      <c r="D142" s="5">
        <v>44059</v>
      </c>
      <c r="E142" s="15" t="s">
        <v>285</v>
      </c>
      <c r="F142" s="14" t="s">
        <v>325</v>
      </c>
      <c r="G142" s="14" t="s">
        <v>287</v>
      </c>
      <c r="H142" s="6" t="str">
        <f>VLOOKUP(Table1[[#This Row],[LastName]]&amp;"."&amp;Table1[[#This Row],[FirstName]],Fencers!C:H,6,FALSE)</f>
        <v>Men</v>
      </c>
      <c r="I142" s="5" t="str">
        <f>VLOOKUP(Table1[[#This Row],[LastName]]&amp;"."&amp;Table1[[#This Row],[FirstName]],Fencers!C:G,4,FALSE)</f>
        <v>CSFC</v>
      </c>
      <c r="J142" s="5" t="str">
        <f>VLOOKUP(Table1[[#This Row],[LastName]]&amp;"."&amp;Table1[[#This Row],[FirstName]],Fencers!C:H,5,FALSE)</f>
        <v>AU</v>
      </c>
      <c r="K142" s="4">
        <f>VLOOKUP(Table1[[#This Row],[LastName]]&amp;"."&amp;Table1[[#This Row],[FirstName]],Fencers!C:G,3,FALSE)</f>
        <v>13</v>
      </c>
      <c r="L142" s="10">
        <v>0</v>
      </c>
      <c r="M142" s="6">
        <f>IF(Table1[[#This Row],[Rank]]="Cancelled",1,IF(Table1[[#This Row],[Rank]]&gt;32,0,IF(L142=0,VLOOKUP(C142,'Ranking Values'!A:C,2,FALSE),VLOOKUP(C142,'Ranking Values'!A:C,3,FALSE))))</f>
        <v>10</v>
      </c>
    </row>
    <row r="143" spans="1:13" x14ac:dyDescent="0.35">
      <c r="A143" s="14" t="s">
        <v>108</v>
      </c>
      <c r="B143" s="14" t="s">
        <v>144</v>
      </c>
      <c r="C143" s="3">
        <v>2</v>
      </c>
      <c r="D143" s="5">
        <v>44059</v>
      </c>
      <c r="E143" s="15" t="s">
        <v>285</v>
      </c>
      <c r="F143" s="14" t="s">
        <v>325</v>
      </c>
      <c r="G143" s="14" t="s">
        <v>287</v>
      </c>
      <c r="H143" s="6" t="str">
        <f>VLOOKUP(Table1[[#This Row],[LastName]]&amp;"."&amp;Table1[[#This Row],[FirstName]],Fencers!C:H,6,FALSE)</f>
        <v>Men</v>
      </c>
      <c r="I143" s="5" t="str">
        <f>VLOOKUP(Table1[[#This Row],[LastName]]&amp;"."&amp;Table1[[#This Row],[FirstName]],Fencers!C:G,4,FALSE)</f>
        <v>ASC</v>
      </c>
      <c r="J143" s="5" t="str">
        <f>VLOOKUP(Table1[[#This Row],[LastName]]&amp;"."&amp;Table1[[#This Row],[FirstName]],Fencers!C:H,5,FALSE)</f>
        <v>AU</v>
      </c>
      <c r="K143" s="4">
        <f>VLOOKUP(Table1[[#This Row],[LastName]]&amp;"."&amp;Table1[[#This Row],[FirstName]],Fencers!C:G,3,FALSE)</f>
        <v>13</v>
      </c>
      <c r="L143" s="10">
        <v>0</v>
      </c>
      <c r="M143" s="6">
        <f>IF(Table1[[#This Row],[Rank]]="Cancelled",1,IF(Table1[[#This Row],[Rank]]&gt;32,0,IF(L143=0,VLOOKUP(C143,'Ranking Values'!A:C,2,FALSE),VLOOKUP(C143,'Ranking Values'!A:C,3,FALSE))))</f>
        <v>9</v>
      </c>
    </row>
    <row r="144" spans="1:13" x14ac:dyDescent="0.35">
      <c r="A144" s="14" t="s">
        <v>227</v>
      </c>
      <c r="B144" s="14" t="s">
        <v>140</v>
      </c>
      <c r="C144" s="3">
        <v>3</v>
      </c>
      <c r="D144" s="5">
        <v>44059</v>
      </c>
      <c r="E144" s="15" t="s">
        <v>285</v>
      </c>
      <c r="F144" s="14" t="s">
        <v>325</v>
      </c>
      <c r="G144" s="14" t="s">
        <v>287</v>
      </c>
      <c r="H144" s="6" t="str">
        <f>VLOOKUP(Table1[[#This Row],[LastName]]&amp;"."&amp;Table1[[#This Row],[FirstName]],Fencers!C:H,6,FALSE)</f>
        <v>Men</v>
      </c>
      <c r="I144" s="5" t="str">
        <f>VLOOKUP(Table1[[#This Row],[LastName]]&amp;"."&amp;Table1[[#This Row],[FirstName]],Fencers!C:G,4,FALSE)</f>
        <v>ASC</v>
      </c>
      <c r="J144" s="5" t="str">
        <f>VLOOKUP(Table1[[#This Row],[LastName]]&amp;"."&amp;Table1[[#This Row],[FirstName]],Fencers!C:H,5,FALSE)</f>
        <v>AU</v>
      </c>
      <c r="K144" s="4">
        <f>VLOOKUP(Table1[[#This Row],[LastName]]&amp;"."&amp;Table1[[#This Row],[FirstName]],Fencers!C:G,3,FALSE)</f>
        <v>13</v>
      </c>
      <c r="L144" s="10">
        <v>0</v>
      </c>
      <c r="M144" s="6">
        <f>IF(Table1[[#This Row],[Rank]]="Cancelled",1,IF(Table1[[#This Row],[Rank]]&gt;32,0,IF(L144=0,VLOOKUP(C144,'Ranking Values'!A:C,2,FALSE),VLOOKUP(C144,'Ranking Values'!A:C,3,FALSE))))</f>
        <v>8</v>
      </c>
    </row>
    <row r="145" spans="1:13" x14ac:dyDescent="0.35">
      <c r="A145" s="14" t="s">
        <v>182</v>
      </c>
      <c r="B145" s="14" t="s">
        <v>183</v>
      </c>
      <c r="C145" s="3">
        <v>1</v>
      </c>
      <c r="D145" s="5">
        <v>44059</v>
      </c>
      <c r="E145" s="15" t="s">
        <v>285</v>
      </c>
      <c r="F145" s="14" t="s">
        <v>325</v>
      </c>
      <c r="G145" s="14" t="s">
        <v>287</v>
      </c>
      <c r="H145" s="6" t="str">
        <f>VLOOKUP(Table1[[#This Row],[LastName]]&amp;"."&amp;Table1[[#This Row],[FirstName]],Fencers!C:H,6,FALSE)</f>
        <v>Women</v>
      </c>
      <c r="I145" s="5" t="str">
        <f>VLOOKUP(Table1[[#This Row],[LastName]]&amp;"."&amp;Table1[[#This Row],[FirstName]],Fencers!C:G,4,FALSE)</f>
        <v>CSFC</v>
      </c>
      <c r="J145" s="5" t="str">
        <f>VLOOKUP(Table1[[#This Row],[LastName]]&amp;"."&amp;Table1[[#This Row],[FirstName]],Fencers!C:H,5,FALSE)</f>
        <v>AU</v>
      </c>
      <c r="K145" s="4">
        <f>VLOOKUP(Table1[[#This Row],[LastName]]&amp;"."&amp;Table1[[#This Row],[FirstName]],Fencers!C:G,3,FALSE)</f>
        <v>16</v>
      </c>
      <c r="L145" s="10">
        <v>0</v>
      </c>
      <c r="M145" s="6">
        <f>IF(Table1[[#This Row],[Rank]]="Cancelled",1,IF(Table1[[#This Row],[Rank]]&gt;32,0,IF(L145=0,VLOOKUP(C145,'Ranking Values'!A:C,2,FALSE),VLOOKUP(C145,'Ranking Values'!A:C,3,FALSE))))</f>
        <v>10</v>
      </c>
    </row>
    <row r="146" spans="1:13" x14ac:dyDescent="0.35">
      <c r="A146" s="14" t="s">
        <v>98</v>
      </c>
      <c r="B146" s="14" t="s">
        <v>102</v>
      </c>
      <c r="C146" s="3">
        <v>2</v>
      </c>
      <c r="D146" s="5">
        <v>44059</v>
      </c>
      <c r="E146" s="15" t="s">
        <v>285</v>
      </c>
      <c r="F146" s="14" t="s">
        <v>325</v>
      </c>
      <c r="G146" s="14" t="s">
        <v>287</v>
      </c>
      <c r="H146" s="6" t="str">
        <f>VLOOKUP(Table1[[#This Row],[LastName]]&amp;"."&amp;Table1[[#This Row],[FirstName]],Fencers!C:H,6,FALSE)</f>
        <v>Women</v>
      </c>
      <c r="I146" s="5" t="str">
        <f>VLOOKUP(Table1[[#This Row],[LastName]]&amp;"."&amp;Table1[[#This Row],[FirstName]],Fencers!C:G,4,FALSE)</f>
        <v>AHFC</v>
      </c>
      <c r="J146" s="5" t="str">
        <f>VLOOKUP(Table1[[#This Row],[LastName]]&amp;"."&amp;Table1[[#This Row],[FirstName]],Fencers!C:H,5,FALSE)</f>
        <v>AU</v>
      </c>
      <c r="K146" s="4">
        <f>VLOOKUP(Table1[[#This Row],[LastName]]&amp;"."&amp;Table1[[#This Row],[FirstName]],Fencers!C:G,3,FALSE)</f>
        <v>13</v>
      </c>
      <c r="L146" s="10">
        <v>0</v>
      </c>
      <c r="M146" s="6">
        <f>IF(Table1[[#This Row],[Rank]]="Cancelled",1,IF(Table1[[#This Row],[Rank]]&gt;32,0,IF(L146=0,VLOOKUP(C146,'Ranking Values'!A:C,2,FALSE),VLOOKUP(C146,'Ranking Values'!A:C,3,FALSE))))</f>
        <v>9</v>
      </c>
    </row>
    <row r="147" spans="1:13" x14ac:dyDescent="0.35">
      <c r="A147" s="14" t="s">
        <v>124</v>
      </c>
      <c r="B147" s="14" t="s">
        <v>137</v>
      </c>
      <c r="C147" s="3">
        <v>3</v>
      </c>
      <c r="D147" s="5">
        <v>44059</v>
      </c>
      <c r="E147" s="15" t="s">
        <v>285</v>
      </c>
      <c r="F147" s="14" t="s">
        <v>325</v>
      </c>
      <c r="G147" s="14" t="s">
        <v>287</v>
      </c>
      <c r="H147" s="6" t="str">
        <f>VLOOKUP(Table1[[#This Row],[LastName]]&amp;"."&amp;Table1[[#This Row],[FirstName]],Fencers!C:H,6,FALSE)</f>
        <v>Women</v>
      </c>
      <c r="I147" s="5" t="str">
        <f>VLOOKUP(Table1[[#This Row],[LastName]]&amp;"."&amp;Table1[[#This Row],[FirstName]],Fencers!C:G,4,FALSE)</f>
        <v>CSFC</v>
      </c>
      <c r="J147" s="5" t="str">
        <f>VLOOKUP(Table1[[#This Row],[LastName]]&amp;"."&amp;Table1[[#This Row],[FirstName]],Fencers!C:H,5,FALSE)</f>
        <v>AU</v>
      </c>
      <c r="K147" s="4">
        <f>VLOOKUP(Table1[[#This Row],[LastName]]&amp;"."&amp;Table1[[#This Row],[FirstName]],Fencers!C:G,3,FALSE)</f>
        <v>13</v>
      </c>
      <c r="L147" s="10">
        <v>0</v>
      </c>
      <c r="M147" s="6">
        <f>IF(Table1[[#This Row],[Rank]]="Cancelled",1,IF(Table1[[#This Row],[Rank]]&gt;32,0,IF(L147=0,VLOOKUP(C147,'Ranking Values'!A:C,2,FALSE),VLOOKUP(C147,'Ranking Values'!A:C,3,FALSE))))</f>
        <v>8</v>
      </c>
    </row>
    <row r="148" spans="1:13" x14ac:dyDescent="0.35">
      <c r="A148" s="14" t="s">
        <v>200</v>
      </c>
      <c r="B148" s="14" t="s">
        <v>201</v>
      </c>
      <c r="C148" s="3">
        <v>3</v>
      </c>
      <c r="D148" s="5">
        <v>44059</v>
      </c>
      <c r="E148" s="15" t="s">
        <v>285</v>
      </c>
      <c r="F148" s="14" t="s">
        <v>325</v>
      </c>
      <c r="G148" s="14" t="s">
        <v>287</v>
      </c>
      <c r="H148" s="6" t="str">
        <f>VLOOKUP(Table1[[#This Row],[LastName]]&amp;"."&amp;Table1[[#This Row],[FirstName]],Fencers!C:H,6,FALSE)</f>
        <v>Women</v>
      </c>
      <c r="I148" s="5" t="str">
        <f>VLOOKUP(Table1[[#This Row],[LastName]]&amp;"."&amp;Table1[[#This Row],[FirstName]],Fencers!C:G,4,FALSE)</f>
        <v>CSFC</v>
      </c>
      <c r="J148" s="5" t="str">
        <f>VLOOKUP(Table1[[#This Row],[LastName]]&amp;"."&amp;Table1[[#This Row],[FirstName]],Fencers!C:H,5,FALSE)</f>
        <v>AU</v>
      </c>
      <c r="K148" s="4">
        <f>VLOOKUP(Table1[[#This Row],[LastName]]&amp;"."&amp;Table1[[#This Row],[FirstName]],Fencers!C:G,3,FALSE)</f>
        <v>17</v>
      </c>
      <c r="L148" s="10">
        <v>0</v>
      </c>
      <c r="M148" s="6">
        <f>IF(Table1[[#This Row],[Rank]]="Cancelled",1,IF(Table1[[#This Row],[Rank]]&gt;32,0,IF(L148=0,VLOOKUP(C148,'Ranking Values'!A:C,2,FALSE),VLOOKUP(C148,'Ranking Values'!A:C,3,FALSE))))</f>
        <v>8</v>
      </c>
    </row>
    <row r="149" spans="1:13" x14ac:dyDescent="0.35">
      <c r="A149" s="14" t="s">
        <v>126</v>
      </c>
      <c r="B149" s="14" t="s">
        <v>139</v>
      </c>
      <c r="C149" s="3">
        <v>5</v>
      </c>
      <c r="D149" s="5">
        <v>44059</v>
      </c>
      <c r="E149" s="15" t="s">
        <v>285</v>
      </c>
      <c r="F149" s="14" t="s">
        <v>325</v>
      </c>
      <c r="G149" s="14" t="s">
        <v>287</v>
      </c>
      <c r="H149" s="6" t="str">
        <f>VLOOKUP(Table1[[#This Row],[LastName]]&amp;"."&amp;Table1[[#This Row],[FirstName]],Fencers!C:H,6,FALSE)</f>
        <v>Women</v>
      </c>
      <c r="I149" s="5" t="str">
        <f>VLOOKUP(Table1[[#This Row],[LastName]]&amp;"."&amp;Table1[[#This Row],[FirstName]],Fencers!C:G,4,FALSE)</f>
        <v>ASC</v>
      </c>
      <c r="J149" s="5" t="str">
        <f>VLOOKUP(Table1[[#This Row],[LastName]]&amp;"."&amp;Table1[[#This Row],[FirstName]],Fencers!C:H,5,FALSE)</f>
        <v>AU</v>
      </c>
      <c r="K149" s="4">
        <f>VLOOKUP(Table1[[#This Row],[LastName]]&amp;"."&amp;Table1[[#This Row],[FirstName]],Fencers!C:G,3,FALSE)</f>
        <v>10</v>
      </c>
      <c r="L149" s="10">
        <v>0</v>
      </c>
      <c r="M149" s="6">
        <f>IF(Table1[[#This Row],[Rank]]="Cancelled",1,IF(Table1[[#This Row],[Rank]]&gt;32,0,IF(L149=0,VLOOKUP(C149,'Ranking Values'!A:C,2,FALSE),VLOOKUP(C149,'Ranking Values'!A:C,3,FALSE))))</f>
        <v>6</v>
      </c>
    </row>
    <row r="150" spans="1:13" x14ac:dyDescent="0.35">
      <c r="A150" s="14" t="s">
        <v>330</v>
      </c>
      <c r="B150" s="14" t="s">
        <v>331</v>
      </c>
      <c r="C150" s="3">
        <v>1</v>
      </c>
      <c r="D150" s="5">
        <v>44059</v>
      </c>
      <c r="E150" s="15" t="s">
        <v>285</v>
      </c>
      <c r="F150" s="14" t="s">
        <v>325</v>
      </c>
      <c r="G150" s="14" t="s">
        <v>316</v>
      </c>
      <c r="H150" s="6" t="str">
        <f>VLOOKUP(Table1[[#This Row],[LastName]]&amp;"."&amp;Table1[[#This Row],[FirstName]],Fencers!C:H,6,FALSE)</f>
        <v>Men</v>
      </c>
      <c r="I150" s="5" t="str">
        <f>VLOOKUP(Table1[[#This Row],[LastName]]&amp;"."&amp;Table1[[#This Row],[FirstName]],Fencers!C:G,4,FALSE)</f>
        <v>CSFC</v>
      </c>
      <c r="J150" s="5" t="str">
        <f>VLOOKUP(Table1[[#This Row],[LastName]]&amp;"."&amp;Table1[[#This Row],[FirstName]],Fencers!C:H,5,FALSE)</f>
        <v>AU</v>
      </c>
      <c r="K150" s="4">
        <f>VLOOKUP(Table1[[#This Row],[LastName]]&amp;"."&amp;Table1[[#This Row],[FirstName]],Fencers!C:G,3,FALSE)</f>
        <v>33</v>
      </c>
      <c r="L150" s="10">
        <v>0</v>
      </c>
      <c r="M150" s="6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35">
      <c r="A151" s="14" t="s">
        <v>328</v>
      </c>
      <c r="B151" s="14" t="s">
        <v>329</v>
      </c>
      <c r="C151" s="3">
        <v>2</v>
      </c>
      <c r="D151" s="5">
        <v>44059</v>
      </c>
      <c r="E151" s="15" t="s">
        <v>285</v>
      </c>
      <c r="F151" s="14" t="s">
        <v>325</v>
      </c>
      <c r="G151" s="14" t="s">
        <v>316</v>
      </c>
      <c r="H151" s="6" t="str">
        <f>VLOOKUP(Table1[[#This Row],[LastName]]&amp;"."&amp;Table1[[#This Row],[FirstName]],Fencers!C:H,6,FALSE)</f>
        <v>Men</v>
      </c>
      <c r="I151" s="5" t="str">
        <f>VLOOKUP(Table1[[#This Row],[LastName]]&amp;"."&amp;Table1[[#This Row],[FirstName]],Fencers!C:G,4,FALSE)</f>
        <v>CSFC</v>
      </c>
      <c r="J151" s="5" t="str">
        <f>VLOOKUP(Table1[[#This Row],[LastName]]&amp;"."&amp;Table1[[#This Row],[FirstName]],Fencers!C:H,5,FALSE)</f>
        <v>AU</v>
      </c>
      <c r="K151" s="4">
        <f>VLOOKUP(Table1[[#This Row],[LastName]]&amp;"."&amp;Table1[[#This Row],[FirstName]],Fencers!C:G,3,FALSE)</f>
        <v>35</v>
      </c>
      <c r="L151" s="10">
        <v>0</v>
      </c>
      <c r="M151" s="6">
        <f>IF(Table1[[#This Row],[Rank]]="Cancelled",1,IF(Table1[[#This Row],[Rank]]&gt;32,0,IF(L151=0,VLOOKUP(C151,'Ranking Values'!A:C,2,FALSE),VLOOKUP(C151,'Ranking Values'!A:C,3,FALSE))))</f>
        <v>9</v>
      </c>
    </row>
    <row r="152" spans="1:13" x14ac:dyDescent="0.35">
      <c r="A152" s="14" t="s">
        <v>62</v>
      </c>
      <c r="B152" s="14" t="s">
        <v>66</v>
      </c>
      <c r="C152" s="14">
        <v>3</v>
      </c>
      <c r="D152" s="5">
        <v>44059</v>
      </c>
      <c r="E152" s="15" t="s">
        <v>285</v>
      </c>
      <c r="F152" s="14" t="s">
        <v>325</v>
      </c>
      <c r="G152" s="14" t="s">
        <v>316</v>
      </c>
      <c r="H152" s="6" t="str">
        <f>VLOOKUP(Table1[[#This Row],[LastName]]&amp;"."&amp;Table1[[#This Row],[FirstName]],Fencers!C:H,6,FALSE)</f>
        <v>Men</v>
      </c>
      <c r="I152" s="5" t="str">
        <f>VLOOKUP(Table1[[#This Row],[LastName]]&amp;"."&amp;Table1[[#This Row],[FirstName]],Fencers!C:G,4,FALSE)</f>
        <v>CSFC</v>
      </c>
      <c r="J152" s="5" t="str">
        <f>VLOOKUP(Table1[[#This Row],[LastName]]&amp;"."&amp;Table1[[#This Row],[FirstName]],Fencers!C:H,5,FALSE)</f>
        <v>AU</v>
      </c>
      <c r="K152" s="4">
        <f>VLOOKUP(Table1[[#This Row],[LastName]]&amp;"."&amp;Table1[[#This Row],[FirstName]],Fencers!C:G,3,FALSE)</f>
        <v>12</v>
      </c>
      <c r="L152" s="10">
        <v>0</v>
      </c>
      <c r="M152" s="6">
        <f>IF(Table1[[#This Row],[Rank]]="Cancelled",1,IF(Table1[[#This Row],[Rank]]&gt;32,0,IF(L152=0,VLOOKUP(C152,'Ranking Values'!A:C,2,FALSE),VLOOKUP(C152,'Ranking Values'!A:C,3,FALSE))))</f>
        <v>8</v>
      </c>
    </row>
    <row r="153" spans="1:13" x14ac:dyDescent="0.35">
      <c r="A153" s="14" t="s">
        <v>71</v>
      </c>
      <c r="B153" s="14" t="s">
        <v>72</v>
      </c>
      <c r="C153" s="14">
        <v>3</v>
      </c>
      <c r="D153" s="5">
        <v>44059</v>
      </c>
      <c r="E153" s="15" t="s">
        <v>285</v>
      </c>
      <c r="F153" s="14" t="s">
        <v>325</v>
      </c>
      <c r="G153" s="14" t="s">
        <v>316</v>
      </c>
      <c r="H153" s="6" t="str">
        <f>VLOOKUP(Table1[[#This Row],[LastName]]&amp;"."&amp;Table1[[#This Row],[FirstName]],Fencers!C:H,6,FALSE)</f>
        <v>Men</v>
      </c>
      <c r="I153" s="5" t="str">
        <f>VLOOKUP(Table1[[#This Row],[LastName]]&amp;"."&amp;Table1[[#This Row],[FirstName]],Fencers!C:G,4,FALSE)</f>
        <v>AHFC</v>
      </c>
      <c r="J153" s="5" t="str">
        <f>VLOOKUP(Table1[[#This Row],[LastName]]&amp;"."&amp;Table1[[#This Row],[FirstName]],Fencers!C:H,5,FALSE)</f>
        <v>AU</v>
      </c>
      <c r="K153" s="4">
        <f>VLOOKUP(Table1[[#This Row],[LastName]]&amp;"."&amp;Table1[[#This Row],[FirstName]],Fencers!C:G,3,FALSE)</f>
        <v>25</v>
      </c>
      <c r="L153" s="10">
        <v>0</v>
      </c>
      <c r="M153" s="6">
        <f>IF(Table1[[#This Row],[Rank]]="Cancelled",1,IF(Table1[[#This Row],[Rank]]&gt;32,0,IF(L153=0,VLOOKUP(C153,'Ranking Values'!A:C,2,FALSE),VLOOKUP(C153,'Ranking Values'!A:C,3,FALSE))))</f>
        <v>8</v>
      </c>
    </row>
    <row r="154" spans="1:13" x14ac:dyDescent="0.35">
      <c r="A154" s="14" t="s">
        <v>283</v>
      </c>
      <c r="B154" s="14" t="s">
        <v>324</v>
      </c>
      <c r="C154" s="3">
        <v>1</v>
      </c>
      <c r="D154" s="5">
        <v>44059</v>
      </c>
      <c r="E154" s="15" t="s">
        <v>285</v>
      </c>
      <c r="F154" s="14" t="s">
        <v>322</v>
      </c>
      <c r="G154" s="14" t="s">
        <v>287</v>
      </c>
      <c r="H154" s="6" t="str">
        <f>VLOOKUP(Table1[[#This Row],[LastName]]&amp;"."&amp;Table1[[#This Row],[FirstName]],Fencers!C:H,6,FALSE)</f>
        <v>Men</v>
      </c>
      <c r="I154" s="5" t="str">
        <f>VLOOKUP(Table1[[#This Row],[LastName]]&amp;"."&amp;Table1[[#This Row],[FirstName]],Fencers!C:G,4,FALSE)</f>
        <v>CSFC</v>
      </c>
      <c r="J154" s="5" t="str">
        <f>VLOOKUP(Table1[[#This Row],[LastName]]&amp;"."&amp;Table1[[#This Row],[FirstName]],Fencers!C:H,5,FALSE)</f>
        <v>AU</v>
      </c>
      <c r="K154" s="4">
        <f>VLOOKUP(Table1[[#This Row],[LastName]]&amp;"."&amp;Table1[[#This Row],[FirstName]],Fencers!C:G,3,FALSE)</f>
        <v>13</v>
      </c>
      <c r="L154" s="10">
        <v>0</v>
      </c>
      <c r="M154" s="6">
        <f>IF(Table1[[#This Row],[Rank]]="Cancelled",1,IF(Table1[[#This Row],[Rank]]&gt;32,0,IF(L154=0,VLOOKUP(C154,'Ranking Values'!A:C,2,FALSE),VLOOKUP(C154,'Ranking Values'!A:C,3,FALSE))))</f>
        <v>10</v>
      </c>
    </row>
    <row r="155" spans="1:13" x14ac:dyDescent="0.35">
      <c r="A155" s="14" t="s">
        <v>22</v>
      </c>
      <c r="B155" s="14" t="s">
        <v>36</v>
      </c>
      <c r="C155" s="3">
        <v>2</v>
      </c>
      <c r="D155" s="5">
        <v>44059</v>
      </c>
      <c r="E155" s="15" t="s">
        <v>285</v>
      </c>
      <c r="F155" s="14" t="s">
        <v>322</v>
      </c>
      <c r="G155" s="14" t="s">
        <v>287</v>
      </c>
      <c r="H155" s="6" t="str">
        <f>VLOOKUP(Table1[[#This Row],[LastName]]&amp;"."&amp;Table1[[#This Row],[FirstName]],Fencers!C:H,6,FALSE)</f>
        <v>Men</v>
      </c>
      <c r="I155" s="5" t="str">
        <f>VLOOKUP(Table1[[#This Row],[LastName]]&amp;"."&amp;Table1[[#This Row],[FirstName]],Fencers!C:G,4,FALSE)</f>
        <v>AHFC</v>
      </c>
      <c r="J155" s="5" t="str">
        <f>VLOOKUP(Table1[[#This Row],[LastName]]&amp;"."&amp;Table1[[#This Row],[FirstName]],Fencers!C:H,5,FALSE)</f>
        <v>AU</v>
      </c>
      <c r="K155" s="4">
        <f>VLOOKUP(Table1[[#This Row],[LastName]]&amp;"."&amp;Table1[[#This Row],[FirstName]],Fencers!C:G,3,FALSE)</f>
        <v>15</v>
      </c>
      <c r="L155" s="10">
        <v>0</v>
      </c>
      <c r="M155" s="6">
        <f>IF(Table1[[#This Row],[Rank]]="Cancelled",1,IF(Table1[[#This Row],[Rank]]&gt;32,0,IF(L155=0,VLOOKUP(C155,'Ranking Values'!A:C,2,FALSE),VLOOKUP(C155,'Ranking Values'!A:C,3,FALSE))))</f>
        <v>9</v>
      </c>
    </row>
    <row r="156" spans="1:13" x14ac:dyDescent="0.35">
      <c r="A156" s="14" t="s">
        <v>108</v>
      </c>
      <c r="B156" s="14" t="s">
        <v>144</v>
      </c>
      <c r="C156" s="3">
        <v>3</v>
      </c>
      <c r="D156" s="5">
        <v>44059</v>
      </c>
      <c r="E156" s="15" t="s">
        <v>285</v>
      </c>
      <c r="F156" s="14" t="s">
        <v>322</v>
      </c>
      <c r="G156" s="14" t="s">
        <v>287</v>
      </c>
      <c r="H156" s="6" t="str">
        <f>VLOOKUP(Table1[[#This Row],[LastName]]&amp;"."&amp;Table1[[#This Row],[FirstName]],Fencers!C:H,6,FALSE)</f>
        <v>Men</v>
      </c>
      <c r="I156" s="5" t="str">
        <f>VLOOKUP(Table1[[#This Row],[LastName]]&amp;"."&amp;Table1[[#This Row],[FirstName]],Fencers!C:G,4,FALSE)</f>
        <v>ASC</v>
      </c>
      <c r="J156" s="5" t="str">
        <f>VLOOKUP(Table1[[#This Row],[LastName]]&amp;"."&amp;Table1[[#This Row],[FirstName]],Fencers!C:H,5,FALSE)</f>
        <v>AU</v>
      </c>
      <c r="K156" s="4">
        <f>VLOOKUP(Table1[[#This Row],[LastName]]&amp;"."&amp;Table1[[#This Row],[FirstName]],Fencers!C:G,3,FALSE)</f>
        <v>13</v>
      </c>
      <c r="L156" s="10">
        <v>0</v>
      </c>
      <c r="M156" s="6">
        <f>IF(Table1[[#This Row],[Rank]]="Cancelled",1,IF(Table1[[#This Row],[Rank]]&gt;32,0,IF(L156=0,VLOOKUP(C156,'Ranking Values'!A:C,2,FALSE),VLOOKUP(C156,'Ranking Values'!A:C,3,FALSE))))</f>
        <v>8</v>
      </c>
    </row>
    <row r="157" spans="1:13" x14ac:dyDescent="0.35">
      <c r="A157" s="14" t="s">
        <v>182</v>
      </c>
      <c r="B157" s="14" t="s">
        <v>183</v>
      </c>
      <c r="C157" s="3">
        <v>1</v>
      </c>
      <c r="D157" s="5">
        <v>44059</v>
      </c>
      <c r="E157" s="15" t="s">
        <v>285</v>
      </c>
      <c r="F157" s="14" t="s">
        <v>322</v>
      </c>
      <c r="G157" s="14" t="s">
        <v>287</v>
      </c>
      <c r="H157" s="6" t="str">
        <f>VLOOKUP(Table1[[#This Row],[LastName]]&amp;"."&amp;Table1[[#This Row],[FirstName]],Fencers!C:H,6,FALSE)</f>
        <v>Women</v>
      </c>
      <c r="I157" s="5" t="str">
        <f>VLOOKUP(Table1[[#This Row],[LastName]]&amp;"."&amp;Table1[[#This Row],[FirstName]],Fencers!C:G,4,FALSE)</f>
        <v>CSFC</v>
      </c>
      <c r="J157" s="5" t="str">
        <f>VLOOKUP(Table1[[#This Row],[LastName]]&amp;"."&amp;Table1[[#This Row],[FirstName]],Fencers!C:H,5,FALSE)</f>
        <v>AU</v>
      </c>
      <c r="K157" s="4">
        <f>VLOOKUP(Table1[[#This Row],[LastName]]&amp;"."&amp;Table1[[#This Row],[FirstName]],Fencers!C:G,3,FALSE)</f>
        <v>16</v>
      </c>
      <c r="L157" s="10">
        <v>0</v>
      </c>
      <c r="M157" s="6">
        <f>IF(Table1[[#This Row],[Rank]]="Cancelled",1,IF(Table1[[#This Row],[Rank]]&gt;32,0,IF(L157=0,VLOOKUP(C157,'Ranking Values'!A:C,2,FALSE),VLOOKUP(C157,'Ranking Values'!A:C,3,FALSE))))</f>
        <v>10</v>
      </c>
    </row>
    <row r="158" spans="1:13" x14ac:dyDescent="0.35">
      <c r="A158" s="14" t="s">
        <v>124</v>
      </c>
      <c r="B158" s="14" t="s">
        <v>137</v>
      </c>
      <c r="C158" s="3">
        <v>2</v>
      </c>
      <c r="D158" s="5">
        <v>44059</v>
      </c>
      <c r="E158" s="15" t="s">
        <v>285</v>
      </c>
      <c r="F158" s="14" t="s">
        <v>322</v>
      </c>
      <c r="G158" s="14" t="s">
        <v>287</v>
      </c>
      <c r="H158" s="6" t="str">
        <f>VLOOKUP(Table1[[#This Row],[LastName]]&amp;"."&amp;Table1[[#This Row],[FirstName]],Fencers!C:H,6,FALSE)</f>
        <v>Women</v>
      </c>
      <c r="I158" s="5" t="str">
        <f>VLOOKUP(Table1[[#This Row],[LastName]]&amp;"."&amp;Table1[[#This Row],[FirstName]],Fencers!C:G,4,FALSE)</f>
        <v>CSFC</v>
      </c>
      <c r="J158" s="5" t="str">
        <f>VLOOKUP(Table1[[#This Row],[LastName]]&amp;"."&amp;Table1[[#This Row],[FirstName]],Fencers!C:H,5,FALSE)</f>
        <v>AU</v>
      </c>
      <c r="K158" s="4">
        <f>VLOOKUP(Table1[[#This Row],[LastName]]&amp;"."&amp;Table1[[#This Row],[FirstName]],Fencers!C:G,3,FALSE)</f>
        <v>13</v>
      </c>
      <c r="L158" s="10">
        <v>0</v>
      </c>
      <c r="M158" s="6">
        <f>IF(Table1[[#This Row],[Rank]]="Cancelled",1,IF(Table1[[#This Row],[Rank]]&gt;32,0,IF(L158=0,VLOOKUP(C158,'Ranking Values'!A:C,2,FALSE),VLOOKUP(C158,'Ranking Values'!A:C,3,FALSE))))</f>
        <v>9</v>
      </c>
    </row>
    <row r="159" spans="1:13" x14ac:dyDescent="0.35">
      <c r="A159" s="14" t="s">
        <v>32</v>
      </c>
      <c r="B159" s="14" t="s">
        <v>49</v>
      </c>
      <c r="C159" s="14" t="s">
        <v>18</v>
      </c>
      <c r="D159" s="5">
        <v>44059</v>
      </c>
      <c r="E159" s="15" t="s">
        <v>285</v>
      </c>
      <c r="F159" s="14" t="s">
        <v>322</v>
      </c>
      <c r="G159" s="14" t="s">
        <v>316</v>
      </c>
      <c r="H159" s="6" t="str">
        <f>VLOOKUP(Table1[[#This Row],[LastName]]&amp;"."&amp;Table1[[#This Row],[FirstName]],Fencers!C:H,6,FALSE)</f>
        <v>Men</v>
      </c>
      <c r="I159" s="5" t="str">
        <f>VLOOKUP(Table1[[#This Row],[LastName]]&amp;"."&amp;Table1[[#This Row],[FirstName]],Fencers!C:G,4,FALSE)</f>
        <v>CSFC</v>
      </c>
      <c r="J159" s="5" t="str">
        <f>VLOOKUP(Table1[[#This Row],[LastName]]&amp;"."&amp;Table1[[#This Row],[FirstName]],Fencers!C:H,5,FALSE)</f>
        <v>AU</v>
      </c>
      <c r="K159" s="4">
        <f>VLOOKUP(Table1[[#This Row],[LastName]]&amp;"."&amp;Table1[[#This Row],[FirstName]],Fencers!C:G,3,FALSE)</f>
        <v>16</v>
      </c>
      <c r="L159" s="10">
        <v>0</v>
      </c>
      <c r="M159" s="6">
        <f>IF(Table1[[#This Row],[Rank]]="Cancelled",1,IF(Table1[[#This Row],[Rank]]&gt;32,0,IF(L159=0,VLOOKUP(C159,'Ranking Values'!A:C,2,FALSE),VLOOKUP(C159,'Ranking Values'!A:C,3,FALSE))))</f>
        <v>1</v>
      </c>
    </row>
    <row r="160" spans="1:13" x14ac:dyDescent="0.35">
      <c r="A160" s="14" t="s">
        <v>20</v>
      </c>
      <c r="B160" s="14" t="s">
        <v>33</v>
      </c>
      <c r="C160" s="14" t="s">
        <v>18</v>
      </c>
      <c r="D160" s="5">
        <v>44059</v>
      </c>
      <c r="E160" s="15" t="s">
        <v>285</v>
      </c>
      <c r="F160" s="14" t="s">
        <v>323</v>
      </c>
      <c r="G160" s="14" t="s">
        <v>289</v>
      </c>
      <c r="H160" s="6" t="str">
        <f>VLOOKUP(Table1[[#This Row],[LastName]]&amp;"."&amp;Table1[[#This Row],[FirstName]],Fencers!C:H,6,FALSE)</f>
        <v>Men</v>
      </c>
      <c r="I160" s="5" t="str">
        <f>VLOOKUP(Table1[[#This Row],[LastName]]&amp;"."&amp;Table1[[#This Row],[FirstName]],Fencers!C:G,4,FALSE)</f>
        <v>ASC</v>
      </c>
      <c r="J160" s="5" t="str">
        <f>VLOOKUP(Table1[[#This Row],[LastName]]&amp;"."&amp;Table1[[#This Row],[FirstName]],Fencers!C:H,5,FALSE)</f>
        <v>AU</v>
      </c>
      <c r="K160" s="4">
        <f>VLOOKUP(Table1[[#This Row],[LastName]]&amp;"."&amp;Table1[[#This Row],[FirstName]],Fencers!C:G,3,FALSE)</f>
        <v>17</v>
      </c>
      <c r="L160" s="10">
        <v>0</v>
      </c>
      <c r="M160" s="6">
        <f>IF(Table1[[#This Row],[Rank]]="Cancelled",1,IF(Table1[[#This Row],[Rank]]&gt;32,0,IF(L160=0,VLOOKUP(C160,'Ranking Values'!A:C,2,FALSE),VLOOKUP(C160,'Ranking Values'!A:C,3,FALSE))))</f>
        <v>1</v>
      </c>
    </row>
    <row r="161" spans="1:13" x14ac:dyDescent="0.35">
      <c r="A161" s="14" t="s">
        <v>79</v>
      </c>
      <c r="B161" s="14" t="s">
        <v>49</v>
      </c>
      <c r="C161" s="14" t="s">
        <v>18</v>
      </c>
      <c r="D161" s="5">
        <v>44059</v>
      </c>
      <c r="E161" s="15" t="s">
        <v>285</v>
      </c>
      <c r="F161" s="14" t="s">
        <v>323</v>
      </c>
      <c r="G161" s="14" t="s">
        <v>289</v>
      </c>
      <c r="H161" s="6" t="str">
        <f>VLOOKUP(Table1[[#This Row],[LastName]]&amp;"."&amp;Table1[[#This Row],[FirstName]],Fencers!C:H,6,FALSE)</f>
        <v>Men</v>
      </c>
      <c r="I161" s="5" t="str">
        <f>VLOOKUP(Table1[[#This Row],[LastName]]&amp;"."&amp;Table1[[#This Row],[FirstName]],Fencers!C:G,4,FALSE)</f>
        <v>ASC</v>
      </c>
      <c r="J161" s="5" t="str">
        <f>VLOOKUP(Table1[[#This Row],[LastName]]&amp;"."&amp;Table1[[#This Row],[FirstName]],Fencers!C:H,5,FALSE)</f>
        <v>AU</v>
      </c>
      <c r="K161" s="4">
        <f>VLOOKUP(Table1[[#This Row],[LastName]]&amp;"."&amp;Table1[[#This Row],[FirstName]],Fencers!C:G,3,FALSE)</f>
        <v>17</v>
      </c>
      <c r="L161" s="10">
        <v>0</v>
      </c>
      <c r="M161" s="6">
        <f>IF(Table1[[#This Row],[Rank]]="Cancelled",1,IF(Table1[[#This Row],[Rank]]&gt;32,0,IF(L161=0,VLOOKUP(C161,'Ranking Values'!A:C,2,FALSE),VLOOKUP(C161,'Ranking Values'!A:C,3,FALSE))))</f>
        <v>1</v>
      </c>
    </row>
    <row r="162" spans="1:13" x14ac:dyDescent="0.35">
      <c r="A162" s="14" t="s">
        <v>20</v>
      </c>
      <c r="B162" s="14" t="s">
        <v>34</v>
      </c>
      <c r="C162" s="3">
        <v>1</v>
      </c>
      <c r="D162" s="5">
        <v>44059</v>
      </c>
      <c r="E162" s="15" t="s">
        <v>285</v>
      </c>
      <c r="F162" s="14" t="s">
        <v>323</v>
      </c>
      <c r="G162" s="14" t="s">
        <v>287</v>
      </c>
      <c r="H162" s="6" t="str">
        <f>VLOOKUP(Table1[[#This Row],[LastName]]&amp;"."&amp;Table1[[#This Row],[FirstName]],Fencers!C:H,6,FALSE)</f>
        <v>Men</v>
      </c>
      <c r="I162" s="5" t="str">
        <f>VLOOKUP(Table1[[#This Row],[LastName]]&amp;"."&amp;Table1[[#This Row],[FirstName]],Fencers!C:G,4,FALSE)</f>
        <v>ASC</v>
      </c>
      <c r="J162" s="5" t="str">
        <f>VLOOKUP(Table1[[#This Row],[LastName]]&amp;"."&amp;Table1[[#This Row],[FirstName]],Fencers!C:H,5,FALSE)</f>
        <v>AU</v>
      </c>
      <c r="K162" s="4">
        <f>VLOOKUP(Table1[[#This Row],[LastName]]&amp;"."&amp;Table1[[#This Row],[FirstName]],Fencers!C:G,3,FALSE)</f>
        <v>17</v>
      </c>
      <c r="L162" s="10">
        <v>0</v>
      </c>
      <c r="M162" s="6">
        <f>IF(Table1[[#This Row],[Rank]]="Cancelled",1,IF(Table1[[#This Row],[Rank]]&gt;32,0,IF(L162=0,VLOOKUP(C162,'Ranking Values'!A:C,2,FALSE),VLOOKUP(C162,'Ranking Values'!A:C,3,FALSE))))</f>
        <v>10</v>
      </c>
    </row>
    <row r="163" spans="1:13" x14ac:dyDescent="0.35">
      <c r="A163" s="14" t="s">
        <v>283</v>
      </c>
      <c r="B163" s="14" t="s">
        <v>324</v>
      </c>
      <c r="C163" s="3">
        <v>2</v>
      </c>
      <c r="D163" s="5">
        <v>44059</v>
      </c>
      <c r="E163" s="15" t="s">
        <v>285</v>
      </c>
      <c r="F163" s="14" t="s">
        <v>323</v>
      </c>
      <c r="G163" s="14" t="s">
        <v>287</v>
      </c>
      <c r="H163" s="6" t="str">
        <f>VLOOKUP(Table1[[#This Row],[LastName]]&amp;"."&amp;Table1[[#This Row],[FirstName]],Fencers!C:H,6,FALSE)</f>
        <v>Men</v>
      </c>
      <c r="I163" s="5" t="str">
        <f>VLOOKUP(Table1[[#This Row],[LastName]]&amp;"."&amp;Table1[[#This Row],[FirstName]],Fencers!C:G,4,FALSE)</f>
        <v>CSFC</v>
      </c>
      <c r="J163" s="5" t="str">
        <f>VLOOKUP(Table1[[#This Row],[LastName]]&amp;"."&amp;Table1[[#This Row],[FirstName]],Fencers!C:H,5,FALSE)</f>
        <v>AU</v>
      </c>
      <c r="K163" s="4">
        <f>VLOOKUP(Table1[[#This Row],[LastName]]&amp;"."&amp;Table1[[#This Row],[FirstName]],Fencers!C:G,3,FALSE)</f>
        <v>13</v>
      </c>
      <c r="L163" s="10">
        <v>0</v>
      </c>
      <c r="M163" s="6">
        <f>IF(Table1[[#This Row],[Rank]]="Cancelled",1,IF(Table1[[#This Row],[Rank]]&gt;32,0,IF(L163=0,VLOOKUP(C163,'Ranking Values'!A:C,2,FALSE),VLOOKUP(C163,'Ranking Values'!A:C,3,FALSE))))</f>
        <v>9</v>
      </c>
    </row>
    <row r="164" spans="1:13" x14ac:dyDescent="0.35">
      <c r="A164" s="14" t="s">
        <v>108</v>
      </c>
      <c r="B164" s="14" t="s">
        <v>144</v>
      </c>
      <c r="C164" s="3">
        <v>3</v>
      </c>
      <c r="D164" s="5">
        <v>44059</v>
      </c>
      <c r="E164" s="15" t="s">
        <v>285</v>
      </c>
      <c r="F164" s="14" t="s">
        <v>323</v>
      </c>
      <c r="G164" s="14" t="s">
        <v>287</v>
      </c>
      <c r="H164" s="6" t="str">
        <f>VLOOKUP(Table1[[#This Row],[LastName]]&amp;"."&amp;Table1[[#This Row],[FirstName]],Fencers!C:H,6,FALSE)</f>
        <v>Men</v>
      </c>
      <c r="I164" s="5" t="str">
        <f>VLOOKUP(Table1[[#This Row],[LastName]]&amp;"."&amp;Table1[[#This Row],[FirstName]],Fencers!C:G,4,FALSE)</f>
        <v>ASC</v>
      </c>
      <c r="J164" s="5" t="str">
        <f>VLOOKUP(Table1[[#This Row],[LastName]]&amp;"."&amp;Table1[[#This Row],[FirstName]],Fencers!C:H,5,FALSE)</f>
        <v>AU</v>
      </c>
      <c r="K164" s="4">
        <f>VLOOKUP(Table1[[#This Row],[LastName]]&amp;"."&amp;Table1[[#This Row],[FirstName]],Fencers!C:G,3,FALSE)</f>
        <v>13</v>
      </c>
      <c r="L164" s="10">
        <v>0</v>
      </c>
      <c r="M164" s="6">
        <f>IF(Table1[[#This Row],[Rank]]="Cancelled",1,IF(Table1[[#This Row],[Rank]]&gt;32,0,IF(L164=0,VLOOKUP(C164,'Ranking Values'!A:C,2,FALSE),VLOOKUP(C164,'Ranking Values'!A:C,3,FALSE))))</f>
        <v>8</v>
      </c>
    </row>
    <row r="165" spans="1:13" x14ac:dyDescent="0.35">
      <c r="A165" s="14" t="s">
        <v>22</v>
      </c>
      <c r="B165" s="14" t="s">
        <v>36</v>
      </c>
      <c r="C165" s="3">
        <v>3</v>
      </c>
      <c r="D165" s="5">
        <v>44059</v>
      </c>
      <c r="E165" s="15" t="s">
        <v>285</v>
      </c>
      <c r="F165" s="14" t="s">
        <v>323</v>
      </c>
      <c r="G165" s="14" t="s">
        <v>287</v>
      </c>
      <c r="H165" s="6" t="str">
        <f>VLOOKUP(Table1[[#This Row],[LastName]]&amp;"."&amp;Table1[[#This Row],[FirstName]],Fencers!C:H,6,FALSE)</f>
        <v>Men</v>
      </c>
      <c r="I165" s="5" t="str">
        <f>VLOOKUP(Table1[[#This Row],[LastName]]&amp;"."&amp;Table1[[#This Row],[FirstName]],Fencers!C:G,4,FALSE)</f>
        <v>AHFC</v>
      </c>
      <c r="J165" s="5" t="str">
        <f>VLOOKUP(Table1[[#This Row],[LastName]]&amp;"."&amp;Table1[[#This Row],[FirstName]],Fencers!C:H,5,FALSE)</f>
        <v>AU</v>
      </c>
      <c r="K165" s="4">
        <f>VLOOKUP(Table1[[#This Row],[LastName]]&amp;"."&amp;Table1[[#This Row],[FirstName]],Fencers!C:G,3,FALSE)</f>
        <v>15</v>
      </c>
      <c r="L165" s="10">
        <v>0</v>
      </c>
      <c r="M165" s="6">
        <f>IF(Table1[[#This Row],[Rank]]="Cancelled",1,IF(Table1[[#This Row],[Rank]]&gt;32,0,IF(L165=0,VLOOKUP(C165,'Ranking Values'!A:C,2,FALSE),VLOOKUP(C165,'Ranking Values'!A:C,3,FALSE))))</f>
        <v>8</v>
      </c>
    </row>
    <row r="166" spans="1:13" x14ac:dyDescent="0.35">
      <c r="A166" s="14" t="s">
        <v>182</v>
      </c>
      <c r="B166" s="14" t="s">
        <v>183</v>
      </c>
      <c r="C166" s="3">
        <v>1</v>
      </c>
      <c r="D166" s="5">
        <v>44059</v>
      </c>
      <c r="E166" s="15" t="s">
        <v>285</v>
      </c>
      <c r="F166" s="14" t="s">
        <v>323</v>
      </c>
      <c r="G166" s="14" t="s">
        <v>287</v>
      </c>
      <c r="H166" s="6" t="str">
        <f>VLOOKUP(Table1[[#This Row],[LastName]]&amp;"."&amp;Table1[[#This Row],[FirstName]],Fencers!C:H,6,FALSE)</f>
        <v>Women</v>
      </c>
      <c r="I166" s="5" t="str">
        <f>VLOOKUP(Table1[[#This Row],[LastName]]&amp;"."&amp;Table1[[#This Row],[FirstName]],Fencers!C:G,4,FALSE)</f>
        <v>CSFC</v>
      </c>
      <c r="J166" s="5" t="str">
        <f>VLOOKUP(Table1[[#This Row],[LastName]]&amp;"."&amp;Table1[[#This Row],[FirstName]],Fencers!C:H,5,FALSE)</f>
        <v>AU</v>
      </c>
      <c r="K166" s="4">
        <f>VLOOKUP(Table1[[#This Row],[LastName]]&amp;"."&amp;Table1[[#This Row],[FirstName]],Fencers!C:G,3,FALSE)</f>
        <v>16</v>
      </c>
      <c r="L166" s="10">
        <v>0</v>
      </c>
      <c r="M166" s="6">
        <f>IF(Table1[[#This Row],[Rank]]="Cancelled",1,IF(Table1[[#This Row],[Rank]]&gt;32,0,IF(L166=0,VLOOKUP(C166,'Ranking Values'!A:C,2,FALSE),VLOOKUP(C166,'Ranking Values'!A:C,3,FALSE))))</f>
        <v>10</v>
      </c>
    </row>
    <row r="167" spans="1:13" x14ac:dyDescent="0.35">
      <c r="A167" s="14" t="s">
        <v>124</v>
      </c>
      <c r="B167" s="14" t="s">
        <v>137</v>
      </c>
      <c r="C167" s="3">
        <v>2</v>
      </c>
      <c r="D167" s="5">
        <v>44059</v>
      </c>
      <c r="E167" s="15" t="s">
        <v>285</v>
      </c>
      <c r="F167" s="14" t="s">
        <v>323</v>
      </c>
      <c r="G167" s="14" t="s">
        <v>287</v>
      </c>
      <c r="H167" s="6" t="str">
        <f>VLOOKUP(Table1[[#This Row],[LastName]]&amp;"."&amp;Table1[[#This Row],[FirstName]],Fencers!C:H,6,FALSE)</f>
        <v>Women</v>
      </c>
      <c r="I167" s="5" t="str">
        <f>VLOOKUP(Table1[[#This Row],[LastName]]&amp;"."&amp;Table1[[#This Row],[FirstName]],Fencers!C:G,4,FALSE)</f>
        <v>CSFC</v>
      </c>
      <c r="J167" s="5" t="str">
        <f>VLOOKUP(Table1[[#This Row],[LastName]]&amp;"."&amp;Table1[[#This Row],[FirstName]],Fencers!C:H,5,FALSE)</f>
        <v>AU</v>
      </c>
      <c r="K167" s="4">
        <f>VLOOKUP(Table1[[#This Row],[LastName]]&amp;"."&amp;Table1[[#This Row],[FirstName]],Fencers!C:G,3,FALSE)</f>
        <v>13</v>
      </c>
      <c r="L167" s="10">
        <v>0</v>
      </c>
      <c r="M167" s="6">
        <f>IF(Table1[[#This Row],[Rank]]="Cancelled",1,IF(Table1[[#This Row],[Rank]]&gt;32,0,IF(L167=0,VLOOKUP(C167,'Ranking Values'!A:C,2,FALSE),VLOOKUP(C167,'Ranking Values'!A:C,3,FALSE))))</f>
        <v>9</v>
      </c>
    </row>
    <row r="168" spans="1:13" x14ac:dyDescent="0.35">
      <c r="A168" s="14" t="s">
        <v>200</v>
      </c>
      <c r="B168" s="14" t="s">
        <v>201</v>
      </c>
      <c r="C168" s="3">
        <v>3</v>
      </c>
      <c r="D168" s="5">
        <v>44059</v>
      </c>
      <c r="E168" s="15" t="s">
        <v>285</v>
      </c>
      <c r="F168" s="14" t="s">
        <v>323</v>
      </c>
      <c r="G168" s="14" t="s">
        <v>287</v>
      </c>
      <c r="H168" s="6" t="str">
        <f>VLOOKUP(Table1[[#This Row],[LastName]]&amp;"."&amp;Table1[[#This Row],[FirstName]],Fencers!C:H,6,FALSE)</f>
        <v>Women</v>
      </c>
      <c r="I168" s="5" t="str">
        <f>VLOOKUP(Table1[[#This Row],[LastName]]&amp;"."&amp;Table1[[#This Row],[FirstName]],Fencers!C:G,4,FALSE)</f>
        <v>CSFC</v>
      </c>
      <c r="J168" s="5" t="str">
        <f>VLOOKUP(Table1[[#This Row],[LastName]]&amp;"."&amp;Table1[[#This Row],[FirstName]],Fencers!C:H,5,FALSE)</f>
        <v>AU</v>
      </c>
      <c r="K168" s="4">
        <f>VLOOKUP(Table1[[#This Row],[LastName]]&amp;"."&amp;Table1[[#This Row],[FirstName]],Fencers!C:G,3,FALSE)</f>
        <v>17</v>
      </c>
      <c r="L168" s="10">
        <v>0</v>
      </c>
      <c r="M168" s="6">
        <f>IF(Table1[[#This Row],[Rank]]="Cancelled",1,IF(Table1[[#This Row],[Rank]]&gt;32,0,IF(L168=0,VLOOKUP(C168,'Ranking Values'!A:C,2,FALSE),VLOOKUP(C168,'Ranking Values'!A:C,3,FALSE))))</f>
        <v>8</v>
      </c>
    </row>
    <row r="169" spans="1:13" x14ac:dyDescent="0.35">
      <c r="A169" s="14" t="s">
        <v>32</v>
      </c>
      <c r="B169" s="14" t="s">
        <v>49</v>
      </c>
      <c r="C169" s="14" t="s">
        <v>18</v>
      </c>
      <c r="D169" s="5">
        <v>44059</v>
      </c>
      <c r="E169" s="15" t="s">
        <v>285</v>
      </c>
      <c r="F169" s="14" t="s">
        <v>323</v>
      </c>
      <c r="G169" s="14" t="s">
        <v>316</v>
      </c>
      <c r="H169" s="6" t="str">
        <f>VLOOKUP(Table1[[#This Row],[LastName]]&amp;"."&amp;Table1[[#This Row],[FirstName]],Fencers!C:H,6,FALSE)</f>
        <v>Men</v>
      </c>
      <c r="I169" s="5" t="str">
        <f>VLOOKUP(Table1[[#This Row],[LastName]]&amp;"."&amp;Table1[[#This Row],[FirstName]],Fencers!C:G,4,FALSE)</f>
        <v>CSFC</v>
      </c>
      <c r="J169" s="5" t="str">
        <f>VLOOKUP(Table1[[#This Row],[LastName]]&amp;"."&amp;Table1[[#This Row],[FirstName]],Fencers!C:H,5,FALSE)</f>
        <v>AU</v>
      </c>
      <c r="K169" s="4">
        <f>VLOOKUP(Table1[[#This Row],[LastName]]&amp;"."&amp;Table1[[#This Row],[FirstName]],Fencers!C:G,3,FALSE)</f>
        <v>16</v>
      </c>
      <c r="L169" s="10">
        <v>0</v>
      </c>
      <c r="M169" s="6">
        <f>IF(Table1[[#This Row],[Rank]]="Cancelled",1,IF(Table1[[#This Row],[Rank]]&gt;32,0,IF(L169=0,VLOOKUP(C169,'Ranking Values'!A:C,2,FALSE),VLOOKUP(C169,'Ranking Values'!A:C,3,FALSE))))</f>
        <v>1</v>
      </c>
    </row>
    <row r="170" spans="1:13" x14ac:dyDescent="0.35">
      <c r="A170" s="14" t="s">
        <v>176</v>
      </c>
      <c r="B170" s="14" t="s">
        <v>133</v>
      </c>
      <c r="C170" s="14" t="s">
        <v>18</v>
      </c>
      <c r="D170" s="5">
        <v>44087</v>
      </c>
      <c r="E170" s="15" t="s">
        <v>285</v>
      </c>
      <c r="F170" s="14" t="s">
        <v>292</v>
      </c>
      <c r="G170" s="14" t="s">
        <v>289</v>
      </c>
      <c r="H170" s="6" t="str">
        <f>VLOOKUP(Table1[[#This Row],[LastName]]&amp;"."&amp;Table1[[#This Row],[FirstName]],Fencers!C:H,6,FALSE)</f>
        <v>Men</v>
      </c>
      <c r="I170" s="5" t="str">
        <f>VLOOKUP(Table1[[#This Row],[LastName]]&amp;"."&amp;Table1[[#This Row],[FirstName]],Fencers!C:G,4,FALSE)</f>
        <v>ASC</v>
      </c>
      <c r="J170" s="5" t="str">
        <f>VLOOKUP(Table1[[#This Row],[LastName]]&amp;"."&amp;Table1[[#This Row],[FirstName]],Fencers!C:H,5,FALSE)</f>
        <v>AU</v>
      </c>
      <c r="K170" s="4">
        <f>VLOOKUP(Table1[[#This Row],[LastName]]&amp;"."&amp;Table1[[#This Row],[FirstName]],Fencers!C:G,3,FALSE)</f>
        <v>9</v>
      </c>
      <c r="L170" s="10">
        <v>0</v>
      </c>
      <c r="M170" s="6">
        <f>IF(Table1[[#This Row],[Rank]]="Cancelled",1,IF(Table1[[#This Row],[Rank]]&gt;32,0,IF(L170=0,VLOOKUP(C170,'Ranking Values'!A:C,2,FALSE),VLOOKUP(C170,'Ranking Values'!A:C,3,FALSE))))</f>
        <v>1</v>
      </c>
    </row>
    <row r="171" spans="1:13" x14ac:dyDescent="0.35">
      <c r="A171" s="14" t="s">
        <v>248</v>
      </c>
      <c r="B171" s="14" t="s">
        <v>249</v>
      </c>
      <c r="C171" s="14" t="s">
        <v>18</v>
      </c>
      <c r="D171" s="5">
        <v>44087</v>
      </c>
      <c r="E171" s="15" t="s">
        <v>285</v>
      </c>
      <c r="F171" s="14" t="s">
        <v>292</v>
      </c>
      <c r="G171" s="14" t="s">
        <v>289</v>
      </c>
      <c r="H171" s="6" t="str">
        <f>VLOOKUP(Table1[[#This Row],[LastName]]&amp;"."&amp;Table1[[#This Row],[FirstName]],Fencers!C:H,6,FALSE)</f>
        <v>Men</v>
      </c>
      <c r="I171" s="5" t="str">
        <f>VLOOKUP(Table1[[#This Row],[LastName]]&amp;"."&amp;Table1[[#This Row],[FirstName]],Fencers!C:G,4,FALSE)</f>
        <v>AHFC</v>
      </c>
      <c r="J171" s="5" t="str">
        <f>VLOOKUP(Table1[[#This Row],[LastName]]&amp;"."&amp;Table1[[#This Row],[FirstName]],Fencers!C:H,5,FALSE)</f>
        <v>AU</v>
      </c>
      <c r="K171" s="4">
        <f>VLOOKUP(Table1[[#This Row],[LastName]]&amp;"."&amp;Table1[[#This Row],[FirstName]],Fencers!C:G,3,FALSE)</f>
        <v>9</v>
      </c>
      <c r="L171" s="10">
        <v>0</v>
      </c>
      <c r="M171" s="6">
        <f>IF(Table1[[#This Row],[Rank]]="Cancelled",1,IF(Table1[[#This Row],[Rank]]&gt;32,0,IF(L171=0,VLOOKUP(C171,'Ranking Values'!A:C,2,FALSE),VLOOKUP(C171,'Ranking Values'!A:C,3,FALSE))))</f>
        <v>1</v>
      </c>
    </row>
    <row r="172" spans="1:13" x14ac:dyDescent="0.35">
      <c r="A172" s="14" t="s">
        <v>108</v>
      </c>
      <c r="B172" s="14" t="s">
        <v>145</v>
      </c>
      <c r="C172" s="3">
        <v>1</v>
      </c>
      <c r="D172" s="5">
        <v>44087</v>
      </c>
      <c r="E172" s="15" t="s">
        <v>285</v>
      </c>
      <c r="F172" s="14" t="s">
        <v>292</v>
      </c>
      <c r="G172" s="14" t="s">
        <v>287</v>
      </c>
      <c r="H172" s="6" t="str">
        <f>VLOOKUP(Table1[[#This Row],[LastName]]&amp;"."&amp;Table1[[#This Row],[FirstName]],Fencers!C:H,6,FALSE)</f>
        <v>Men</v>
      </c>
      <c r="I172" s="5" t="str">
        <f>VLOOKUP(Table1[[#This Row],[LastName]]&amp;"."&amp;Table1[[#This Row],[FirstName]],Fencers!C:G,4,FALSE)</f>
        <v>ASC</v>
      </c>
      <c r="J172" s="5" t="str">
        <f>VLOOKUP(Table1[[#This Row],[LastName]]&amp;"."&amp;Table1[[#This Row],[FirstName]],Fencers!C:H,5,FALSE)</f>
        <v>AU</v>
      </c>
      <c r="K172" s="4">
        <f>VLOOKUP(Table1[[#This Row],[LastName]]&amp;"."&amp;Table1[[#This Row],[FirstName]],Fencers!C:G,3,FALSE)</f>
        <v>9</v>
      </c>
      <c r="L172" s="10">
        <v>0</v>
      </c>
      <c r="M172" s="6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35">
      <c r="A173" s="14" t="s">
        <v>276</v>
      </c>
      <c r="B173" s="14" t="s">
        <v>277</v>
      </c>
      <c r="C173" s="3">
        <v>2</v>
      </c>
      <c r="D173" s="5">
        <v>44087</v>
      </c>
      <c r="E173" s="15" t="s">
        <v>285</v>
      </c>
      <c r="F173" s="14" t="s">
        <v>292</v>
      </c>
      <c r="G173" s="14" t="s">
        <v>287</v>
      </c>
      <c r="H173" s="6" t="str">
        <f>VLOOKUP(Table1[[#This Row],[LastName]]&amp;"."&amp;Table1[[#This Row],[FirstName]],Fencers!C:H,6,FALSE)</f>
        <v>Men</v>
      </c>
      <c r="I173" s="5" t="str">
        <f>VLOOKUP(Table1[[#This Row],[LastName]]&amp;"."&amp;Table1[[#This Row],[FirstName]],Fencers!C:G,4,FALSE)</f>
        <v>AHFC</v>
      </c>
      <c r="J173" s="5" t="str">
        <f>VLOOKUP(Table1[[#This Row],[LastName]]&amp;"."&amp;Table1[[#This Row],[FirstName]],Fencers!C:H,5,FALSE)</f>
        <v>AU</v>
      </c>
      <c r="K173" s="4">
        <f>VLOOKUP(Table1[[#This Row],[LastName]]&amp;"."&amp;Table1[[#This Row],[FirstName]],Fencers!C:G,3,FALSE)</f>
        <v>8</v>
      </c>
      <c r="L173" s="10">
        <v>0</v>
      </c>
      <c r="M173" s="6">
        <f>IF(Table1[[#This Row],[Rank]]="Cancelled",1,IF(Table1[[#This Row],[Rank]]&gt;32,0,IF(L173=0,VLOOKUP(C173,'Ranking Values'!A:C,2,FALSE),VLOOKUP(C173,'Ranking Values'!A:C,3,FALSE))))</f>
        <v>9</v>
      </c>
    </row>
    <row r="174" spans="1:13" x14ac:dyDescent="0.35">
      <c r="A174" s="14" t="s">
        <v>126</v>
      </c>
      <c r="B174" s="14" t="s">
        <v>139</v>
      </c>
      <c r="C174" s="3">
        <v>1</v>
      </c>
      <c r="D174" s="5">
        <v>44087</v>
      </c>
      <c r="E174" s="15" t="s">
        <v>285</v>
      </c>
      <c r="F174" s="14" t="s">
        <v>292</v>
      </c>
      <c r="G174" s="14" t="s">
        <v>287</v>
      </c>
      <c r="H174" s="6" t="str">
        <f>VLOOKUP(Table1[[#This Row],[LastName]]&amp;"."&amp;Table1[[#This Row],[FirstName]],Fencers!C:H,6,FALSE)</f>
        <v>Women</v>
      </c>
      <c r="I174" s="5" t="str">
        <f>VLOOKUP(Table1[[#This Row],[LastName]]&amp;"."&amp;Table1[[#This Row],[FirstName]],Fencers!C:G,4,FALSE)</f>
        <v>ASC</v>
      </c>
      <c r="J174" s="5" t="str">
        <f>VLOOKUP(Table1[[#This Row],[LastName]]&amp;"."&amp;Table1[[#This Row],[FirstName]],Fencers!C:H,5,FALSE)</f>
        <v>AU</v>
      </c>
      <c r="K174" s="4">
        <f>VLOOKUP(Table1[[#This Row],[LastName]]&amp;"."&amp;Table1[[#This Row],[FirstName]],Fencers!C:G,3,FALSE)</f>
        <v>10</v>
      </c>
      <c r="L174" s="10">
        <v>0</v>
      </c>
      <c r="M174" s="6">
        <f>IF(Table1[[#This Row],[Rank]]="Cancelled",1,IF(Table1[[#This Row],[Rank]]&gt;32,0,IF(L174=0,VLOOKUP(C174,'Ranking Values'!A:C,2,FALSE),VLOOKUP(C174,'Ranking Values'!A:C,3,FALSE))))</f>
        <v>10</v>
      </c>
    </row>
    <row r="175" spans="1:13" x14ac:dyDescent="0.35">
      <c r="A175" s="14" t="s">
        <v>149</v>
      </c>
      <c r="B175" s="14" t="s">
        <v>155</v>
      </c>
      <c r="C175" s="3">
        <v>2</v>
      </c>
      <c r="D175" s="5">
        <v>44087</v>
      </c>
      <c r="E175" s="15" t="s">
        <v>285</v>
      </c>
      <c r="F175" s="14" t="s">
        <v>292</v>
      </c>
      <c r="G175" s="14" t="s">
        <v>287</v>
      </c>
      <c r="H175" s="6" t="str">
        <f>VLOOKUP(Table1[[#This Row],[LastName]]&amp;"."&amp;Table1[[#This Row],[FirstName]],Fencers!C:H,6,FALSE)</f>
        <v>Women</v>
      </c>
      <c r="I175" s="5" t="str">
        <f>VLOOKUP(Table1[[#This Row],[LastName]]&amp;"."&amp;Table1[[#This Row],[FirstName]],Fencers!C:G,4,FALSE)</f>
        <v>ASC</v>
      </c>
      <c r="J175" s="5" t="str">
        <f>VLOOKUP(Table1[[#This Row],[LastName]]&amp;"."&amp;Table1[[#This Row],[FirstName]],Fencers!C:H,5,FALSE)</f>
        <v>AU</v>
      </c>
      <c r="K175" s="4">
        <f>VLOOKUP(Table1[[#This Row],[LastName]]&amp;"."&amp;Table1[[#This Row],[FirstName]],Fencers!C:G,3,FALSE)</f>
        <v>10</v>
      </c>
      <c r="L175" s="10">
        <v>0</v>
      </c>
      <c r="M175" s="6">
        <f>IF(Table1[[#This Row],[Rank]]="Cancelled",1,IF(Table1[[#This Row],[Rank]]&gt;32,0,IF(L175=0,VLOOKUP(C175,'Ranking Values'!A:C,2,FALSE),VLOOKUP(C175,'Ranking Values'!A:C,3,FALSE))))</f>
        <v>9</v>
      </c>
    </row>
    <row r="176" spans="1:13" x14ac:dyDescent="0.35">
      <c r="A176" s="14" t="s">
        <v>175</v>
      </c>
      <c r="B176" s="14" t="s">
        <v>178</v>
      </c>
      <c r="C176" s="3">
        <v>3</v>
      </c>
      <c r="D176" s="5">
        <v>44087</v>
      </c>
      <c r="E176" s="15" t="s">
        <v>285</v>
      </c>
      <c r="F176" s="14" t="s">
        <v>292</v>
      </c>
      <c r="G176" s="14" t="s">
        <v>287</v>
      </c>
      <c r="H176" s="6" t="str">
        <f>VLOOKUP(Table1[[#This Row],[LastName]]&amp;"."&amp;Table1[[#This Row],[FirstName]],Fencers!C:H,6,FALSE)</f>
        <v>Women</v>
      </c>
      <c r="I176" s="5" t="str">
        <f>VLOOKUP(Table1[[#This Row],[LastName]]&amp;"."&amp;Table1[[#This Row],[FirstName]],Fencers!C:G,4,FALSE)</f>
        <v>ASC</v>
      </c>
      <c r="J176" s="5" t="str">
        <f>VLOOKUP(Table1[[#This Row],[LastName]]&amp;"."&amp;Table1[[#This Row],[FirstName]],Fencers!C:H,5,FALSE)</f>
        <v>AU</v>
      </c>
      <c r="K176" s="4">
        <f>VLOOKUP(Table1[[#This Row],[LastName]]&amp;"."&amp;Table1[[#This Row],[FirstName]],Fencers!C:G,3,FALSE)</f>
        <v>8</v>
      </c>
      <c r="L176" s="10">
        <v>0</v>
      </c>
      <c r="M176" s="6">
        <f>IF(Table1[[#This Row],[Rank]]="Cancelled",1,IF(Table1[[#This Row],[Rank]]&gt;32,0,IF(L176=0,VLOOKUP(C176,'Ranking Values'!A:C,2,FALSE),VLOOKUP(C176,'Ranking Values'!A:C,3,FALSE))))</f>
        <v>8</v>
      </c>
    </row>
    <row r="177" spans="1:13" x14ac:dyDescent="0.35">
      <c r="A177" s="14" t="s">
        <v>216</v>
      </c>
      <c r="B177" s="14" t="s">
        <v>217</v>
      </c>
      <c r="C177" s="3">
        <v>3</v>
      </c>
      <c r="D177" s="5">
        <v>44087</v>
      </c>
      <c r="E177" s="15" t="s">
        <v>285</v>
      </c>
      <c r="F177" s="14" t="s">
        <v>292</v>
      </c>
      <c r="G177" s="14" t="s">
        <v>287</v>
      </c>
      <c r="H177" s="6" t="str">
        <f>VLOOKUP(Table1[[#This Row],[LastName]]&amp;"."&amp;Table1[[#This Row],[FirstName]],Fencers!C:H,6,FALSE)</f>
        <v>Women</v>
      </c>
      <c r="I177" s="5" t="str">
        <f>VLOOKUP(Table1[[#This Row],[LastName]]&amp;"."&amp;Table1[[#This Row],[FirstName]],Fencers!C:G,4,FALSE)</f>
        <v>AHFC</v>
      </c>
      <c r="J177" s="5" t="str">
        <f>VLOOKUP(Table1[[#This Row],[LastName]]&amp;"."&amp;Table1[[#This Row],[FirstName]],Fencers!C:H,5,FALSE)</f>
        <v>AU</v>
      </c>
      <c r="K177" s="4">
        <f>VLOOKUP(Table1[[#This Row],[LastName]]&amp;"."&amp;Table1[[#This Row],[FirstName]],Fencers!C:G,3,FALSE)</f>
        <v>9</v>
      </c>
      <c r="L177" s="10">
        <v>0</v>
      </c>
      <c r="M177" s="6">
        <f>IF(Table1[[#This Row],[Rank]]="Cancelled",1,IF(Table1[[#This Row],[Rank]]&gt;32,0,IF(L177=0,VLOOKUP(C177,'Ranking Values'!A:C,2,FALSE),VLOOKUP(C177,'Ranking Values'!A:C,3,FALSE))))</f>
        <v>8</v>
      </c>
    </row>
    <row r="178" spans="1:13" x14ac:dyDescent="0.35">
      <c r="A178" s="14" t="s">
        <v>31</v>
      </c>
      <c r="B178" s="14" t="s">
        <v>90</v>
      </c>
      <c r="C178" s="3">
        <v>1</v>
      </c>
      <c r="D178" s="5">
        <v>44087</v>
      </c>
      <c r="E178" s="15" t="s">
        <v>285</v>
      </c>
      <c r="F178" s="14" t="s">
        <v>288</v>
      </c>
      <c r="G178" s="14" t="s">
        <v>289</v>
      </c>
      <c r="H178" s="6" t="str">
        <f>VLOOKUP(Table1[[#This Row],[LastName]]&amp;"."&amp;Table1[[#This Row],[FirstName]],Fencers!C:H,6,FALSE)</f>
        <v>Men</v>
      </c>
      <c r="I178" s="5" t="str">
        <f>VLOOKUP(Table1[[#This Row],[LastName]]&amp;"."&amp;Table1[[#This Row],[FirstName]],Fencers!C:G,4,FALSE)</f>
        <v>AHFC</v>
      </c>
      <c r="J178" s="5" t="str">
        <f>VLOOKUP(Table1[[#This Row],[LastName]]&amp;"."&amp;Table1[[#This Row],[FirstName]],Fencers!C:H,5,FALSE)</f>
        <v>AU</v>
      </c>
      <c r="K178" s="4">
        <f>VLOOKUP(Table1[[#This Row],[LastName]]&amp;"."&amp;Table1[[#This Row],[FirstName]],Fencers!C:G,3,FALSE)</f>
        <v>12</v>
      </c>
      <c r="L178" s="10">
        <v>0</v>
      </c>
      <c r="M178" s="6">
        <f>IF(Table1[[#This Row],[Rank]]="Cancelled",1,IF(Table1[[#This Row],[Rank]]&gt;32,0,IF(L178=0,VLOOKUP(C178,'Ranking Values'!A:C,2,FALSE),VLOOKUP(C178,'Ranking Values'!A:C,3,FALSE))))</f>
        <v>10</v>
      </c>
    </row>
    <row r="179" spans="1:13" x14ac:dyDescent="0.35">
      <c r="A179" s="14" t="s">
        <v>127</v>
      </c>
      <c r="B179" s="14" t="s">
        <v>140</v>
      </c>
      <c r="C179" s="3">
        <v>2</v>
      </c>
      <c r="D179" s="5">
        <v>44087</v>
      </c>
      <c r="E179" s="15" t="s">
        <v>285</v>
      </c>
      <c r="F179" s="14" t="s">
        <v>288</v>
      </c>
      <c r="G179" s="14" t="s">
        <v>289</v>
      </c>
      <c r="H179" s="6" t="str">
        <f>VLOOKUP(Table1[[#This Row],[LastName]]&amp;"."&amp;Table1[[#This Row],[FirstName]],Fencers!C:H,6,FALSE)</f>
        <v>Men</v>
      </c>
      <c r="I179" s="5" t="str">
        <f>VLOOKUP(Table1[[#This Row],[LastName]]&amp;"."&amp;Table1[[#This Row],[FirstName]],Fencers!C:G,4,FALSE)</f>
        <v>ASC</v>
      </c>
      <c r="J179" s="5" t="str">
        <f>VLOOKUP(Table1[[#This Row],[LastName]]&amp;"."&amp;Table1[[#This Row],[FirstName]],Fencers!C:H,5,FALSE)</f>
        <v>AU</v>
      </c>
      <c r="K179" s="4">
        <f>VLOOKUP(Table1[[#This Row],[LastName]]&amp;"."&amp;Table1[[#This Row],[FirstName]],Fencers!C:G,3,FALSE)</f>
        <v>12</v>
      </c>
      <c r="L179" s="10">
        <v>0</v>
      </c>
      <c r="M179" s="6">
        <f>IF(Table1[[#This Row],[Rank]]="Cancelled",1,IF(Table1[[#This Row],[Rank]]&gt;32,0,IF(L179=0,VLOOKUP(C179,'Ranking Values'!A:C,2,FALSE),VLOOKUP(C179,'Ranking Values'!A:C,3,FALSE))))</f>
        <v>9</v>
      </c>
    </row>
    <row r="180" spans="1:13" x14ac:dyDescent="0.35">
      <c r="A180" s="14" t="s">
        <v>128</v>
      </c>
      <c r="B180" s="14" t="s">
        <v>141</v>
      </c>
      <c r="C180" s="3">
        <v>3</v>
      </c>
      <c r="D180" s="5">
        <v>44087</v>
      </c>
      <c r="E180" s="15" t="s">
        <v>285</v>
      </c>
      <c r="F180" s="14" t="s">
        <v>288</v>
      </c>
      <c r="G180" s="14" t="s">
        <v>289</v>
      </c>
      <c r="H180" s="6" t="str">
        <f>VLOOKUP(Table1[[#This Row],[LastName]]&amp;"."&amp;Table1[[#This Row],[FirstName]],Fencers!C:H,6,FALSE)</f>
        <v>Men</v>
      </c>
      <c r="I180" s="5" t="str">
        <f>VLOOKUP(Table1[[#This Row],[LastName]]&amp;"."&amp;Table1[[#This Row],[FirstName]],Fencers!C:G,4,FALSE)</f>
        <v>ASC</v>
      </c>
      <c r="J180" s="5" t="str">
        <f>VLOOKUP(Table1[[#This Row],[LastName]]&amp;"."&amp;Table1[[#This Row],[FirstName]],Fencers!C:H,5,FALSE)</f>
        <v>AU</v>
      </c>
      <c r="K180" s="4">
        <f>VLOOKUP(Table1[[#This Row],[LastName]]&amp;"."&amp;Table1[[#This Row],[FirstName]],Fencers!C:G,3,FALSE)</f>
        <v>11</v>
      </c>
      <c r="L180" s="10">
        <v>0</v>
      </c>
      <c r="M180" s="6">
        <f>IF(Table1[[#This Row],[Rank]]="Cancelled",1,IF(Table1[[#This Row],[Rank]]&gt;32,0,IF(L180=0,VLOOKUP(C180,'Ranking Values'!A:C,2,FALSE),VLOOKUP(C180,'Ranking Values'!A:C,3,FALSE))))</f>
        <v>8</v>
      </c>
    </row>
    <row r="181" spans="1:13" x14ac:dyDescent="0.35">
      <c r="A181" s="14" t="s">
        <v>194</v>
      </c>
      <c r="B181" s="14" t="s">
        <v>53</v>
      </c>
      <c r="C181" s="3">
        <v>5</v>
      </c>
      <c r="D181" s="5">
        <v>44087</v>
      </c>
      <c r="E181" s="15" t="s">
        <v>285</v>
      </c>
      <c r="F181" s="14" t="s">
        <v>288</v>
      </c>
      <c r="G181" s="14" t="s">
        <v>289</v>
      </c>
      <c r="H181" s="6" t="str">
        <f>VLOOKUP(Table1[[#This Row],[LastName]]&amp;"."&amp;Table1[[#This Row],[FirstName]],Fencers!C:H,6,FALSE)</f>
        <v>Men</v>
      </c>
      <c r="I181" s="5" t="str">
        <f>VLOOKUP(Table1[[#This Row],[LastName]]&amp;"."&amp;Table1[[#This Row],[FirstName]],Fencers!C:G,4,FALSE)</f>
        <v>ASC</v>
      </c>
      <c r="J181" s="5" t="str">
        <f>VLOOKUP(Table1[[#This Row],[LastName]]&amp;"."&amp;Table1[[#This Row],[FirstName]],Fencers!C:H,5,FALSE)</f>
        <v>AU</v>
      </c>
      <c r="K181" s="4">
        <f>VLOOKUP(Table1[[#This Row],[LastName]]&amp;"."&amp;Table1[[#This Row],[FirstName]],Fencers!C:G,3,FALSE)</f>
        <v>12</v>
      </c>
      <c r="L181" s="10">
        <v>0</v>
      </c>
      <c r="M181" s="6">
        <f>IF(Table1[[#This Row],[Rank]]="Cancelled",1,IF(Table1[[#This Row],[Rank]]&gt;32,0,IF(L181=0,VLOOKUP(C181,'Ranking Values'!A:C,2,FALSE),VLOOKUP(C181,'Ranking Values'!A:C,3,FALSE))))</f>
        <v>6</v>
      </c>
    </row>
    <row r="182" spans="1:13" x14ac:dyDescent="0.35">
      <c r="A182" s="14" t="s">
        <v>130</v>
      </c>
      <c r="B182" s="14" t="s">
        <v>83</v>
      </c>
      <c r="C182" s="3">
        <v>6</v>
      </c>
      <c r="D182" s="5">
        <v>44087</v>
      </c>
      <c r="E182" s="15" t="s">
        <v>285</v>
      </c>
      <c r="F182" s="14" t="s">
        <v>288</v>
      </c>
      <c r="G182" s="14" t="s">
        <v>289</v>
      </c>
      <c r="H182" s="6" t="str">
        <f>VLOOKUP(Table1[[#This Row],[LastName]]&amp;"."&amp;Table1[[#This Row],[FirstName]],Fencers!C:H,6,FALSE)</f>
        <v>Men</v>
      </c>
      <c r="I182" s="5" t="str">
        <f>VLOOKUP(Table1[[#This Row],[LastName]]&amp;"."&amp;Table1[[#This Row],[FirstName]],Fencers!C:G,4,FALSE)</f>
        <v>ASC</v>
      </c>
      <c r="J182" s="5" t="str">
        <f>VLOOKUP(Table1[[#This Row],[LastName]]&amp;"."&amp;Table1[[#This Row],[FirstName]],Fencers!C:H,5,FALSE)</f>
        <v>AU</v>
      </c>
      <c r="K182" s="4">
        <f>VLOOKUP(Table1[[#This Row],[LastName]]&amp;"."&amp;Table1[[#This Row],[FirstName]],Fencers!C:G,3,FALSE)</f>
        <v>11</v>
      </c>
      <c r="L182" s="10">
        <v>0</v>
      </c>
      <c r="M182" s="6">
        <f>IF(Table1[[#This Row],[Rank]]="Cancelled",1,IF(Table1[[#This Row],[Rank]]&gt;32,0,IF(L182=0,VLOOKUP(C182,'Ranking Values'!A:C,2,FALSE),VLOOKUP(C182,'Ranking Values'!A:C,3,FALSE))))</f>
        <v>5</v>
      </c>
    </row>
    <row r="183" spans="1:13" x14ac:dyDescent="0.35">
      <c r="A183" s="14" t="s">
        <v>248</v>
      </c>
      <c r="B183" s="14" t="s">
        <v>249</v>
      </c>
      <c r="C183" s="3">
        <v>7</v>
      </c>
      <c r="D183" s="5">
        <v>44087</v>
      </c>
      <c r="E183" s="15" t="s">
        <v>285</v>
      </c>
      <c r="F183" s="14" t="s">
        <v>288</v>
      </c>
      <c r="G183" s="14" t="s">
        <v>289</v>
      </c>
      <c r="H183" s="6" t="str">
        <f>VLOOKUP(Table1[[#This Row],[LastName]]&amp;"."&amp;Table1[[#This Row],[FirstName]],Fencers!C:H,6,FALSE)</f>
        <v>Men</v>
      </c>
      <c r="I183" s="5" t="str">
        <f>VLOOKUP(Table1[[#This Row],[LastName]]&amp;"."&amp;Table1[[#This Row],[FirstName]],Fencers!C:G,4,FALSE)</f>
        <v>AHFC</v>
      </c>
      <c r="J183" s="5" t="str">
        <f>VLOOKUP(Table1[[#This Row],[LastName]]&amp;"."&amp;Table1[[#This Row],[FirstName]],Fencers!C:H,5,FALSE)</f>
        <v>AU</v>
      </c>
      <c r="K183" s="4">
        <f>VLOOKUP(Table1[[#This Row],[LastName]]&amp;"."&amp;Table1[[#This Row],[FirstName]],Fencers!C:G,3,FALSE)</f>
        <v>9</v>
      </c>
      <c r="L183" s="10">
        <v>0</v>
      </c>
      <c r="M183" s="6">
        <f>IF(Table1[[#This Row],[Rank]]="Cancelled",1,IF(Table1[[#This Row],[Rank]]&gt;32,0,IF(L183=0,VLOOKUP(C183,'Ranking Values'!A:C,2,FALSE),VLOOKUP(C183,'Ranking Values'!A:C,3,FALSE))))</f>
        <v>4</v>
      </c>
    </row>
    <row r="184" spans="1:13" x14ac:dyDescent="0.35">
      <c r="A184" s="14" t="s">
        <v>123</v>
      </c>
      <c r="B184" s="14" t="s">
        <v>136</v>
      </c>
      <c r="C184" s="3">
        <v>3</v>
      </c>
      <c r="D184" s="5">
        <v>44087</v>
      </c>
      <c r="E184" s="15" t="s">
        <v>285</v>
      </c>
      <c r="F184" s="14" t="s">
        <v>288</v>
      </c>
      <c r="G184" s="14" t="s">
        <v>289</v>
      </c>
      <c r="H184" s="6" t="str">
        <f>VLOOKUP(Table1[[#This Row],[LastName]]&amp;"."&amp;Table1[[#This Row],[FirstName]],Fencers!C:H,6,FALSE)</f>
        <v>Women</v>
      </c>
      <c r="I184" s="5" t="str">
        <f>VLOOKUP(Table1[[#This Row],[LastName]]&amp;"."&amp;Table1[[#This Row],[FirstName]],Fencers!C:G,4,FALSE)</f>
        <v>ASC</v>
      </c>
      <c r="J184" s="5" t="str">
        <f>VLOOKUP(Table1[[#This Row],[LastName]]&amp;"."&amp;Table1[[#This Row],[FirstName]],Fencers!C:H,5,FALSE)</f>
        <v>AU</v>
      </c>
      <c r="K184" s="4">
        <f>VLOOKUP(Table1[[#This Row],[LastName]]&amp;"."&amp;Table1[[#This Row],[FirstName]],Fencers!C:G,3,FALSE)</f>
        <v>12</v>
      </c>
      <c r="L184" s="10">
        <v>0</v>
      </c>
      <c r="M184" s="6">
        <f>IF(Table1[[#This Row],[Rank]]="Cancelled",1,IF(Table1[[#This Row],[Rank]]&gt;32,0,IF(L184=0,VLOOKUP(C184,'Ranking Values'!A:C,2,FALSE),VLOOKUP(C184,'Ranking Values'!A:C,3,FALSE))))</f>
        <v>8</v>
      </c>
    </row>
    <row r="185" spans="1:13" x14ac:dyDescent="0.35">
      <c r="A185" s="14" t="s">
        <v>62</v>
      </c>
      <c r="B185" s="14" t="s">
        <v>66</v>
      </c>
      <c r="C185" s="3">
        <v>1</v>
      </c>
      <c r="D185" s="5">
        <v>44087</v>
      </c>
      <c r="E185" s="15" t="s">
        <v>285</v>
      </c>
      <c r="F185" s="14" t="s">
        <v>288</v>
      </c>
      <c r="G185" s="14" t="s">
        <v>287</v>
      </c>
      <c r="H185" s="6" t="str">
        <f>VLOOKUP(Table1[[#This Row],[LastName]]&amp;"."&amp;Table1[[#This Row],[FirstName]],Fencers!C:H,6,FALSE)</f>
        <v>Men</v>
      </c>
      <c r="I185" s="5" t="str">
        <f>VLOOKUP(Table1[[#This Row],[LastName]]&amp;"."&amp;Table1[[#This Row],[FirstName]],Fencers!C:G,4,FALSE)</f>
        <v>CSFC</v>
      </c>
      <c r="J185" s="5" t="str">
        <f>VLOOKUP(Table1[[#This Row],[LastName]]&amp;"."&amp;Table1[[#This Row],[FirstName]],Fencers!C:H,5,FALSE)</f>
        <v>AU</v>
      </c>
      <c r="K185" s="4">
        <f>VLOOKUP(Table1[[#This Row],[LastName]]&amp;"."&amp;Table1[[#This Row],[FirstName]],Fencers!C:G,3,FALSE)</f>
        <v>12</v>
      </c>
      <c r="L185" s="10">
        <v>0</v>
      </c>
      <c r="M185" s="6">
        <f>IF(Table1[[#This Row],[Rank]]="Cancelled",1,IF(Table1[[#This Row],[Rank]]&gt;32,0,IF(L185=0,VLOOKUP(C185,'Ranking Values'!A:C,2,FALSE),VLOOKUP(C185,'Ranking Values'!A:C,3,FALSE))))</f>
        <v>10</v>
      </c>
    </row>
    <row r="186" spans="1:13" x14ac:dyDescent="0.35">
      <c r="A186" s="14" t="s">
        <v>85</v>
      </c>
      <c r="B186" s="14" t="s">
        <v>87</v>
      </c>
      <c r="C186" s="3">
        <v>2</v>
      </c>
      <c r="D186" s="5">
        <v>44087</v>
      </c>
      <c r="E186" s="15" t="s">
        <v>285</v>
      </c>
      <c r="F186" s="14" t="s">
        <v>288</v>
      </c>
      <c r="G186" s="14" t="s">
        <v>287</v>
      </c>
      <c r="H186" s="6" t="str">
        <f>VLOOKUP(Table1[[#This Row],[LastName]]&amp;"."&amp;Table1[[#This Row],[FirstName]],Fencers!C:H,6,FALSE)</f>
        <v>Men</v>
      </c>
      <c r="I186" s="5" t="str">
        <f>VLOOKUP(Table1[[#This Row],[LastName]]&amp;"."&amp;Table1[[#This Row],[FirstName]],Fencers!C:G,4,FALSE)</f>
        <v>AHFC</v>
      </c>
      <c r="J186" s="5" t="str">
        <f>VLOOKUP(Table1[[#This Row],[LastName]]&amp;"."&amp;Table1[[#This Row],[FirstName]],Fencers!C:H,5,FALSE)</f>
        <v>AU</v>
      </c>
      <c r="K186" s="4">
        <f>VLOOKUP(Table1[[#This Row],[LastName]]&amp;"."&amp;Table1[[#This Row],[FirstName]],Fencers!C:G,3,FALSE)</f>
        <v>12</v>
      </c>
      <c r="L186" s="10">
        <v>0</v>
      </c>
      <c r="M186" s="6">
        <f>IF(Table1[[#This Row],[Rank]]="Cancelled",1,IF(Table1[[#This Row],[Rank]]&gt;32,0,IF(L186=0,VLOOKUP(C186,'Ranking Values'!A:C,2,FALSE),VLOOKUP(C186,'Ranking Values'!A:C,3,FALSE))))</f>
        <v>9</v>
      </c>
    </row>
    <row r="187" spans="1:13" x14ac:dyDescent="0.35">
      <c r="A187" s="14" t="s">
        <v>108</v>
      </c>
      <c r="B187" s="14" t="s">
        <v>145</v>
      </c>
      <c r="C187" s="3">
        <v>3</v>
      </c>
      <c r="D187" s="5">
        <v>44087</v>
      </c>
      <c r="E187" s="15" t="s">
        <v>285</v>
      </c>
      <c r="F187" s="14" t="s">
        <v>288</v>
      </c>
      <c r="G187" s="14" t="s">
        <v>287</v>
      </c>
      <c r="H187" s="6" t="str">
        <f>VLOOKUP(Table1[[#This Row],[LastName]]&amp;"."&amp;Table1[[#This Row],[FirstName]],Fencers!C:H,6,FALSE)</f>
        <v>Men</v>
      </c>
      <c r="I187" s="5" t="str">
        <f>VLOOKUP(Table1[[#This Row],[LastName]]&amp;"."&amp;Table1[[#This Row],[FirstName]],Fencers!C:G,4,FALSE)</f>
        <v>ASC</v>
      </c>
      <c r="J187" s="5" t="str">
        <f>VLOOKUP(Table1[[#This Row],[LastName]]&amp;"."&amp;Table1[[#This Row],[FirstName]],Fencers!C:H,5,FALSE)</f>
        <v>AU</v>
      </c>
      <c r="K187" s="4">
        <f>VLOOKUP(Table1[[#This Row],[LastName]]&amp;"."&amp;Table1[[#This Row],[FirstName]],Fencers!C:G,3,FALSE)</f>
        <v>9</v>
      </c>
      <c r="L187" s="10">
        <v>0</v>
      </c>
      <c r="M187" s="6">
        <f>IF(Table1[[#This Row],[Rank]]="Cancelled",1,IF(Table1[[#This Row],[Rank]]&gt;32,0,IF(L187=0,VLOOKUP(C187,'Ranking Values'!A:C,2,FALSE),VLOOKUP(C187,'Ranking Values'!A:C,3,FALSE))))</f>
        <v>8</v>
      </c>
    </row>
    <row r="188" spans="1:13" x14ac:dyDescent="0.35">
      <c r="A188" s="14" t="s">
        <v>126</v>
      </c>
      <c r="B188" s="14" t="s">
        <v>139</v>
      </c>
      <c r="C188" s="3">
        <v>3</v>
      </c>
      <c r="D188" s="5">
        <v>44087</v>
      </c>
      <c r="E188" s="15" t="s">
        <v>285</v>
      </c>
      <c r="F188" s="14" t="s">
        <v>288</v>
      </c>
      <c r="G188" s="14" t="s">
        <v>287</v>
      </c>
      <c r="H188" s="6" t="str">
        <f>VLOOKUP(Table1[[#This Row],[LastName]]&amp;"."&amp;Table1[[#This Row],[FirstName]],Fencers!C:H,6,FALSE)</f>
        <v>Women</v>
      </c>
      <c r="I188" s="5" t="str">
        <f>VLOOKUP(Table1[[#This Row],[LastName]]&amp;"."&amp;Table1[[#This Row],[FirstName]],Fencers!C:G,4,FALSE)</f>
        <v>ASC</v>
      </c>
      <c r="J188" s="5" t="str">
        <f>VLOOKUP(Table1[[#This Row],[LastName]]&amp;"."&amp;Table1[[#This Row],[FirstName]],Fencers!C:H,5,FALSE)</f>
        <v>AU</v>
      </c>
      <c r="K188" s="4">
        <f>VLOOKUP(Table1[[#This Row],[LastName]]&amp;"."&amp;Table1[[#This Row],[FirstName]],Fencers!C:G,3,FALSE)</f>
        <v>10</v>
      </c>
      <c r="L188" s="10">
        <v>0</v>
      </c>
      <c r="M188" s="6">
        <f>IF(Table1[[#This Row],[Rank]]="Cancelled",1,IF(Table1[[#This Row],[Rank]]&gt;32,0,IF(L188=0,VLOOKUP(C188,'Ranking Values'!A:C,2,FALSE),VLOOKUP(C188,'Ranking Values'!A:C,3,FALSE))))</f>
        <v>8</v>
      </c>
    </row>
    <row r="189" spans="1:13" x14ac:dyDescent="0.35">
      <c r="A189" s="14" t="s">
        <v>31</v>
      </c>
      <c r="B189" s="14" t="s">
        <v>90</v>
      </c>
      <c r="C189" s="3">
        <v>1</v>
      </c>
      <c r="D189" s="5">
        <v>44087</v>
      </c>
      <c r="E189" s="15" t="s">
        <v>285</v>
      </c>
      <c r="F189" s="14" t="s">
        <v>286</v>
      </c>
      <c r="G189" s="14" t="s">
        <v>289</v>
      </c>
      <c r="H189" s="6" t="str">
        <f>VLOOKUP(Table1[[#This Row],[LastName]]&amp;"."&amp;Table1[[#This Row],[FirstName]],Fencers!C:H,6,FALSE)</f>
        <v>Men</v>
      </c>
      <c r="I189" s="5" t="str">
        <f>VLOOKUP(Table1[[#This Row],[LastName]]&amp;"."&amp;Table1[[#This Row],[FirstName]],Fencers!C:G,4,FALSE)</f>
        <v>AHFC</v>
      </c>
      <c r="J189" s="5" t="str">
        <f>VLOOKUP(Table1[[#This Row],[LastName]]&amp;"."&amp;Table1[[#This Row],[FirstName]],Fencers!C:H,5,FALSE)</f>
        <v>AU</v>
      </c>
      <c r="K189" s="4">
        <f>VLOOKUP(Table1[[#This Row],[LastName]]&amp;"."&amp;Table1[[#This Row],[FirstName]],Fencers!C:G,3,FALSE)</f>
        <v>12</v>
      </c>
      <c r="L189" s="10">
        <v>0</v>
      </c>
      <c r="M189" s="6">
        <f>IF(Table1[[#This Row],[Rank]]="Cancelled",1,IF(Table1[[#This Row],[Rank]]&gt;32,0,IF(L189=0,VLOOKUP(C189,'Ranking Values'!A:C,2,FALSE),VLOOKUP(C189,'Ranking Values'!A:C,3,FALSE))))</f>
        <v>10</v>
      </c>
    </row>
    <row r="190" spans="1:13" x14ac:dyDescent="0.35">
      <c r="A190" s="14" t="s">
        <v>127</v>
      </c>
      <c r="B190" s="14" t="s">
        <v>140</v>
      </c>
      <c r="C190" s="3">
        <v>2</v>
      </c>
      <c r="D190" s="5">
        <v>44087</v>
      </c>
      <c r="E190" s="15" t="s">
        <v>285</v>
      </c>
      <c r="F190" s="14" t="s">
        <v>286</v>
      </c>
      <c r="G190" s="14" t="s">
        <v>289</v>
      </c>
      <c r="H190" s="6" t="str">
        <f>VLOOKUP(Table1[[#This Row],[LastName]]&amp;"."&amp;Table1[[#This Row],[FirstName]],Fencers!C:H,6,FALSE)</f>
        <v>Men</v>
      </c>
      <c r="I190" s="5" t="str">
        <f>VLOOKUP(Table1[[#This Row],[LastName]]&amp;"."&amp;Table1[[#This Row],[FirstName]],Fencers!C:G,4,FALSE)</f>
        <v>ASC</v>
      </c>
      <c r="J190" s="5" t="str">
        <f>VLOOKUP(Table1[[#This Row],[LastName]]&amp;"."&amp;Table1[[#This Row],[FirstName]],Fencers!C:H,5,FALSE)</f>
        <v>AU</v>
      </c>
      <c r="K190" s="4">
        <f>VLOOKUP(Table1[[#This Row],[LastName]]&amp;"."&amp;Table1[[#This Row],[FirstName]],Fencers!C:G,3,FALSE)</f>
        <v>12</v>
      </c>
      <c r="L190" s="10">
        <v>0</v>
      </c>
      <c r="M190" s="6">
        <f>IF(Table1[[#This Row],[Rank]]="Cancelled",1,IF(Table1[[#This Row],[Rank]]&gt;32,0,IF(L190=0,VLOOKUP(C190,'Ranking Values'!A:C,2,FALSE),VLOOKUP(C190,'Ranking Values'!A:C,3,FALSE))))</f>
        <v>9</v>
      </c>
    </row>
    <row r="191" spans="1:13" x14ac:dyDescent="0.35">
      <c r="A191" s="14" t="s">
        <v>123</v>
      </c>
      <c r="B191" s="14" t="s">
        <v>136</v>
      </c>
      <c r="C191" s="3">
        <v>1</v>
      </c>
      <c r="D191" s="5">
        <v>44087</v>
      </c>
      <c r="E191" s="15" t="s">
        <v>285</v>
      </c>
      <c r="F191" s="14" t="s">
        <v>286</v>
      </c>
      <c r="G191" s="14" t="s">
        <v>289</v>
      </c>
      <c r="H191" s="6" t="str">
        <f>VLOOKUP(Table1[[#This Row],[LastName]]&amp;"."&amp;Table1[[#This Row],[FirstName]],Fencers!C:H,6,FALSE)</f>
        <v>Women</v>
      </c>
      <c r="I191" s="5" t="str">
        <f>VLOOKUP(Table1[[#This Row],[LastName]]&amp;"."&amp;Table1[[#This Row],[FirstName]],Fencers!C:G,4,FALSE)</f>
        <v>ASC</v>
      </c>
      <c r="J191" s="5" t="str">
        <f>VLOOKUP(Table1[[#This Row],[LastName]]&amp;"."&amp;Table1[[#This Row],[FirstName]],Fencers!C:H,5,FALSE)</f>
        <v>AU</v>
      </c>
      <c r="K191" s="4">
        <f>VLOOKUP(Table1[[#This Row],[LastName]]&amp;"."&amp;Table1[[#This Row],[FirstName]],Fencers!C:G,3,FALSE)</f>
        <v>12</v>
      </c>
      <c r="L191" s="10">
        <v>0</v>
      </c>
      <c r="M191" s="6">
        <f>IF(Table1[[#This Row],[Rank]]="Cancelled",1,IF(Table1[[#This Row],[Rank]]&gt;32,0,IF(L191=0,VLOOKUP(C191,'Ranking Values'!A:C,2,FALSE),VLOOKUP(C191,'Ranking Values'!A:C,3,FALSE))))</f>
        <v>10</v>
      </c>
    </row>
    <row r="192" spans="1:13" x14ac:dyDescent="0.35">
      <c r="A192" s="14" t="s">
        <v>167</v>
      </c>
      <c r="B192" s="14" t="s">
        <v>173</v>
      </c>
      <c r="C192" s="3">
        <v>2</v>
      </c>
      <c r="D192" s="5">
        <v>44087</v>
      </c>
      <c r="E192" s="15" t="s">
        <v>285</v>
      </c>
      <c r="F192" s="14" t="s">
        <v>286</v>
      </c>
      <c r="G192" s="14" t="s">
        <v>289</v>
      </c>
      <c r="H192" s="6" t="str">
        <f>VLOOKUP(Table1[[#This Row],[LastName]]&amp;"."&amp;Table1[[#This Row],[FirstName]],Fencers!C:H,6,FALSE)</f>
        <v>Women</v>
      </c>
      <c r="I192" s="5" t="str">
        <f>VLOOKUP(Table1[[#This Row],[LastName]]&amp;"."&amp;Table1[[#This Row],[FirstName]],Fencers!C:G,4,FALSE)</f>
        <v>AHFC</v>
      </c>
      <c r="J192" s="5" t="str">
        <f>VLOOKUP(Table1[[#This Row],[LastName]]&amp;"."&amp;Table1[[#This Row],[FirstName]],Fencers!C:H,5,FALSE)</f>
        <v>AU</v>
      </c>
      <c r="K192" s="4">
        <f>VLOOKUP(Table1[[#This Row],[LastName]]&amp;"."&amp;Table1[[#This Row],[FirstName]],Fencers!C:G,3,FALSE)</f>
        <v>14</v>
      </c>
      <c r="L192" s="10">
        <v>0</v>
      </c>
      <c r="M192" s="6">
        <f>IF(Table1[[#This Row],[Rank]]="Cancelled",1,IF(Table1[[#This Row],[Rank]]&gt;32,0,IF(L192=0,VLOOKUP(C192,'Ranking Values'!A:C,2,FALSE),VLOOKUP(C192,'Ranking Values'!A:C,3,FALSE))))</f>
        <v>9</v>
      </c>
    </row>
    <row r="193" spans="1:13" x14ac:dyDescent="0.35">
      <c r="A193" s="14" t="s">
        <v>108</v>
      </c>
      <c r="B193" s="14" t="s">
        <v>144</v>
      </c>
      <c r="C193" s="3">
        <v>1</v>
      </c>
      <c r="D193" s="5">
        <v>44087</v>
      </c>
      <c r="E193" s="15" t="s">
        <v>285</v>
      </c>
      <c r="F193" s="14" t="s">
        <v>286</v>
      </c>
      <c r="G193" s="14" t="s">
        <v>287</v>
      </c>
      <c r="H193" s="6" t="str">
        <f>VLOOKUP(Table1[[#This Row],[LastName]]&amp;"."&amp;Table1[[#This Row],[FirstName]],Fencers!C:H,6,FALSE)</f>
        <v>Men</v>
      </c>
      <c r="I193" s="5" t="str">
        <f>VLOOKUP(Table1[[#This Row],[LastName]]&amp;"."&amp;Table1[[#This Row],[FirstName]],Fencers!C:G,4,FALSE)</f>
        <v>ASC</v>
      </c>
      <c r="J193" s="5" t="str">
        <f>VLOOKUP(Table1[[#This Row],[LastName]]&amp;"."&amp;Table1[[#This Row],[FirstName]],Fencers!C:H,5,FALSE)</f>
        <v>AU</v>
      </c>
      <c r="K193" s="4">
        <f>VLOOKUP(Table1[[#This Row],[LastName]]&amp;"."&amp;Table1[[#This Row],[FirstName]],Fencers!C:G,3,FALSE)</f>
        <v>13</v>
      </c>
      <c r="L193" s="10">
        <v>0</v>
      </c>
      <c r="M193" s="6">
        <f>IF(Table1[[#This Row],[Rank]]="Cancelled",1,IF(Table1[[#This Row],[Rank]]&gt;32,0,IF(L193=0,VLOOKUP(C193,'Ranking Values'!A:C,2,FALSE),VLOOKUP(C193,'Ranking Values'!A:C,3,FALSE))))</f>
        <v>10</v>
      </c>
    </row>
    <row r="194" spans="1:13" x14ac:dyDescent="0.35">
      <c r="A194" s="14" t="s">
        <v>85</v>
      </c>
      <c r="B194" s="14" t="s">
        <v>87</v>
      </c>
      <c r="C194" s="3">
        <v>2</v>
      </c>
      <c r="D194" s="5">
        <v>44087</v>
      </c>
      <c r="E194" s="15" t="s">
        <v>285</v>
      </c>
      <c r="F194" s="14" t="s">
        <v>286</v>
      </c>
      <c r="G194" s="14" t="s">
        <v>287</v>
      </c>
      <c r="H194" s="6" t="str">
        <f>VLOOKUP(Table1[[#This Row],[LastName]]&amp;"."&amp;Table1[[#This Row],[FirstName]],Fencers!C:H,6,FALSE)</f>
        <v>Men</v>
      </c>
      <c r="I194" s="5" t="str">
        <f>VLOOKUP(Table1[[#This Row],[LastName]]&amp;"."&amp;Table1[[#This Row],[FirstName]],Fencers!C:G,4,FALSE)</f>
        <v>AHFC</v>
      </c>
      <c r="J194" s="5" t="str">
        <f>VLOOKUP(Table1[[#This Row],[LastName]]&amp;"."&amp;Table1[[#This Row],[FirstName]],Fencers!C:H,5,FALSE)</f>
        <v>AU</v>
      </c>
      <c r="K194" s="4">
        <f>VLOOKUP(Table1[[#This Row],[LastName]]&amp;"."&amp;Table1[[#This Row],[FirstName]],Fencers!C:G,3,FALSE)</f>
        <v>12</v>
      </c>
      <c r="L194" s="10">
        <v>0</v>
      </c>
      <c r="M194" s="6">
        <f>IF(Table1[[#This Row],[Rank]]="Cancelled",1,IF(Table1[[#This Row],[Rank]]&gt;32,0,IF(L194=0,VLOOKUP(C194,'Ranking Values'!A:C,2,FALSE),VLOOKUP(C194,'Ranking Values'!A:C,3,FALSE))))</f>
        <v>9</v>
      </c>
    </row>
    <row r="195" spans="1:13" x14ac:dyDescent="0.35">
      <c r="A195" s="14" t="s">
        <v>227</v>
      </c>
      <c r="B195" s="14" t="s">
        <v>140</v>
      </c>
      <c r="C195" s="3">
        <v>3</v>
      </c>
      <c r="D195" s="5">
        <v>44087</v>
      </c>
      <c r="E195" s="15" t="s">
        <v>285</v>
      </c>
      <c r="F195" s="14" t="s">
        <v>286</v>
      </c>
      <c r="G195" s="14" t="s">
        <v>287</v>
      </c>
      <c r="H195" s="6" t="str">
        <f>VLOOKUP(Table1[[#This Row],[LastName]]&amp;"."&amp;Table1[[#This Row],[FirstName]],Fencers!C:H,6,FALSE)</f>
        <v>Men</v>
      </c>
      <c r="I195" s="5" t="str">
        <f>VLOOKUP(Table1[[#This Row],[LastName]]&amp;"."&amp;Table1[[#This Row],[FirstName]],Fencers!C:G,4,FALSE)</f>
        <v>ASC</v>
      </c>
      <c r="J195" s="5" t="str">
        <f>VLOOKUP(Table1[[#This Row],[LastName]]&amp;"."&amp;Table1[[#This Row],[FirstName]],Fencers!C:H,5,FALSE)</f>
        <v>AU</v>
      </c>
      <c r="K195" s="4">
        <f>VLOOKUP(Table1[[#This Row],[LastName]]&amp;"."&amp;Table1[[#This Row],[FirstName]],Fencers!C:G,3,FALSE)</f>
        <v>13</v>
      </c>
      <c r="L195" s="10">
        <v>0</v>
      </c>
      <c r="M195" s="6">
        <f>IF(Table1[[#This Row],[Rank]]="Cancelled",1,IF(Table1[[#This Row],[Rank]]&gt;32,0,IF(L195=0,VLOOKUP(C195,'Ranking Values'!A:C,2,FALSE),VLOOKUP(C195,'Ranking Values'!A:C,3,FALSE))))</f>
        <v>8</v>
      </c>
    </row>
    <row r="196" spans="1:13" x14ac:dyDescent="0.35">
      <c r="A196" s="14" t="s">
        <v>151</v>
      </c>
      <c r="B196" s="14" t="s">
        <v>157</v>
      </c>
      <c r="C196" s="3">
        <v>3</v>
      </c>
      <c r="D196" s="5">
        <v>44087</v>
      </c>
      <c r="E196" s="15" t="s">
        <v>285</v>
      </c>
      <c r="F196" s="14" t="s">
        <v>286</v>
      </c>
      <c r="G196" s="14" t="s">
        <v>287</v>
      </c>
      <c r="H196" s="6" t="str">
        <f>VLOOKUP(Table1[[#This Row],[LastName]]&amp;"."&amp;Table1[[#This Row],[FirstName]],Fencers!C:H,6,FALSE)</f>
        <v>Men</v>
      </c>
      <c r="I196" s="5" t="str">
        <f>VLOOKUP(Table1[[#This Row],[LastName]]&amp;"."&amp;Table1[[#This Row],[FirstName]],Fencers!C:G,4,FALSE)</f>
        <v>ASC</v>
      </c>
      <c r="J196" s="5" t="str">
        <f>VLOOKUP(Table1[[#This Row],[LastName]]&amp;"."&amp;Table1[[#This Row],[FirstName]],Fencers!C:H,5,FALSE)</f>
        <v>AU</v>
      </c>
      <c r="K196" s="4">
        <f>VLOOKUP(Table1[[#This Row],[LastName]]&amp;"."&amp;Table1[[#This Row],[FirstName]],Fencers!C:G,3,FALSE)</f>
        <v>13</v>
      </c>
      <c r="L196" s="10">
        <v>0</v>
      </c>
      <c r="M196" s="6">
        <f>IF(Table1[[#This Row],[Rank]]="Cancelled",1,IF(Table1[[#This Row],[Rank]]&gt;32,0,IF(L196=0,VLOOKUP(C196,'Ranking Values'!A:C,2,FALSE),VLOOKUP(C196,'Ranking Values'!A:C,3,FALSE))))</f>
        <v>8</v>
      </c>
    </row>
    <row r="197" spans="1:13" x14ac:dyDescent="0.35">
      <c r="A197" s="14" t="s">
        <v>106</v>
      </c>
      <c r="B197" s="14" t="s">
        <v>112</v>
      </c>
      <c r="C197" s="3">
        <v>5</v>
      </c>
      <c r="D197" s="5">
        <v>44087</v>
      </c>
      <c r="E197" s="15" t="s">
        <v>285</v>
      </c>
      <c r="F197" s="14" t="s">
        <v>286</v>
      </c>
      <c r="G197" s="14" t="s">
        <v>287</v>
      </c>
      <c r="H197" s="6" t="str">
        <f>VLOOKUP(Table1[[#This Row],[LastName]]&amp;"."&amp;Table1[[#This Row],[FirstName]],Fencers!C:H,6,FALSE)</f>
        <v>Men</v>
      </c>
      <c r="I197" s="5" t="str">
        <f>VLOOKUP(Table1[[#This Row],[LastName]]&amp;"."&amp;Table1[[#This Row],[FirstName]],Fencers!C:G,4,FALSE)</f>
        <v>ASC</v>
      </c>
      <c r="J197" s="5" t="str">
        <f>VLOOKUP(Table1[[#This Row],[LastName]]&amp;"."&amp;Table1[[#This Row],[FirstName]],Fencers!C:H,5,FALSE)</f>
        <v>AU</v>
      </c>
      <c r="K197" s="4">
        <f>VLOOKUP(Table1[[#This Row],[LastName]]&amp;"."&amp;Table1[[#This Row],[FirstName]],Fencers!C:G,3,FALSE)</f>
        <v>13</v>
      </c>
      <c r="L197" s="10">
        <v>0</v>
      </c>
      <c r="M197" s="6">
        <f>IF(Table1[[#This Row],[Rank]]="Cancelled",1,IF(Table1[[#This Row],[Rank]]&gt;32,0,IF(L197=0,VLOOKUP(C197,'Ranking Values'!A:C,2,FALSE),VLOOKUP(C197,'Ranking Values'!A:C,3,FALSE))))</f>
        <v>6</v>
      </c>
    </row>
    <row r="198" spans="1:13" x14ac:dyDescent="0.35">
      <c r="A198" s="14" t="s">
        <v>279</v>
      </c>
      <c r="B198" s="14" t="s">
        <v>280</v>
      </c>
      <c r="C198" s="3">
        <v>6</v>
      </c>
      <c r="D198" s="5">
        <v>44087</v>
      </c>
      <c r="E198" s="15" t="s">
        <v>285</v>
      </c>
      <c r="F198" s="14" t="s">
        <v>286</v>
      </c>
      <c r="G198" s="14" t="s">
        <v>287</v>
      </c>
      <c r="H198" s="6" t="str">
        <f>VLOOKUP(Table1[[#This Row],[LastName]]&amp;"."&amp;Table1[[#This Row],[FirstName]],Fencers!C:H,6,FALSE)</f>
        <v>Men</v>
      </c>
      <c r="I198" s="5" t="str">
        <f>VLOOKUP(Table1[[#This Row],[LastName]]&amp;"."&amp;Table1[[#This Row],[FirstName]],Fencers!C:G,4,FALSE)</f>
        <v>CSFC</v>
      </c>
      <c r="J198" s="5" t="str">
        <f>VLOOKUP(Table1[[#This Row],[LastName]]&amp;"."&amp;Table1[[#This Row],[FirstName]],Fencers!C:H,5,FALSE)</f>
        <v>AU</v>
      </c>
      <c r="K198" s="4">
        <f>VLOOKUP(Table1[[#This Row],[LastName]]&amp;"."&amp;Table1[[#This Row],[FirstName]],Fencers!C:G,3,FALSE)</f>
        <v>14</v>
      </c>
      <c r="L198" s="10">
        <v>0</v>
      </c>
      <c r="M198" s="6">
        <f>IF(Table1[[#This Row],[Rank]]="Cancelled",1,IF(Table1[[#This Row],[Rank]]&gt;32,0,IF(L198=0,VLOOKUP(C198,'Ranking Values'!A:C,2,FALSE),VLOOKUP(C198,'Ranking Values'!A:C,3,FALSE))))</f>
        <v>5</v>
      </c>
    </row>
    <row r="199" spans="1:13" x14ac:dyDescent="0.35">
      <c r="A199" s="14" t="s">
        <v>124</v>
      </c>
      <c r="B199" s="14" t="s">
        <v>137</v>
      </c>
      <c r="C199" s="3">
        <v>1</v>
      </c>
      <c r="D199" s="5">
        <v>44087</v>
      </c>
      <c r="E199" s="15" t="s">
        <v>285</v>
      </c>
      <c r="F199" s="14" t="s">
        <v>286</v>
      </c>
      <c r="G199" s="14" t="s">
        <v>287</v>
      </c>
      <c r="H199" s="6" t="str">
        <f>VLOOKUP(Table1[[#This Row],[LastName]]&amp;"."&amp;Table1[[#This Row],[FirstName]],Fencers!C:H,6,FALSE)</f>
        <v>Women</v>
      </c>
      <c r="I199" s="5" t="str">
        <f>VLOOKUP(Table1[[#This Row],[LastName]]&amp;"."&amp;Table1[[#This Row],[FirstName]],Fencers!C:G,4,FALSE)</f>
        <v>CSFC</v>
      </c>
      <c r="J199" s="5" t="str">
        <f>VLOOKUP(Table1[[#This Row],[LastName]]&amp;"."&amp;Table1[[#This Row],[FirstName]],Fencers!C:H,5,FALSE)</f>
        <v>AU</v>
      </c>
      <c r="K199" s="4">
        <f>VLOOKUP(Table1[[#This Row],[LastName]]&amp;"."&amp;Table1[[#This Row],[FirstName]],Fencers!C:G,3,FALSE)</f>
        <v>13</v>
      </c>
      <c r="L199" s="10">
        <v>0</v>
      </c>
      <c r="M199" s="6">
        <f>IF(Table1[[#This Row],[Rank]]="Cancelled",1,IF(Table1[[#This Row],[Rank]]&gt;32,0,IF(L199=0,VLOOKUP(C199,'Ranking Values'!A:C,2,FALSE),VLOOKUP(C199,'Ranking Values'!A:C,3,FALSE))))</f>
        <v>10</v>
      </c>
    </row>
    <row r="200" spans="1:13" x14ac:dyDescent="0.35">
      <c r="A200" s="14" t="s">
        <v>167</v>
      </c>
      <c r="B200" s="14" t="s">
        <v>173</v>
      </c>
      <c r="C200" s="3">
        <v>2</v>
      </c>
      <c r="D200" s="5">
        <v>44087</v>
      </c>
      <c r="E200" s="15" t="s">
        <v>285</v>
      </c>
      <c r="F200" s="14" t="s">
        <v>286</v>
      </c>
      <c r="G200" s="14" t="s">
        <v>287</v>
      </c>
      <c r="H200" s="6" t="str">
        <f>VLOOKUP(Table1[[#This Row],[LastName]]&amp;"."&amp;Table1[[#This Row],[FirstName]],Fencers!C:H,6,FALSE)</f>
        <v>Women</v>
      </c>
      <c r="I200" s="5" t="str">
        <f>VLOOKUP(Table1[[#This Row],[LastName]]&amp;"."&amp;Table1[[#This Row],[FirstName]],Fencers!C:G,4,FALSE)</f>
        <v>AHFC</v>
      </c>
      <c r="J200" s="5" t="str">
        <f>VLOOKUP(Table1[[#This Row],[LastName]]&amp;"."&amp;Table1[[#This Row],[FirstName]],Fencers!C:H,5,FALSE)</f>
        <v>AU</v>
      </c>
      <c r="K200" s="4">
        <f>VLOOKUP(Table1[[#This Row],[LastName]]&amp;"."&amp;Table1[[#This Row],[FirstName]],Fencers!C:G,3,FALSE)</f>
        <v>14</v>
      </c>
      <c r="L200" s="10">
        <v>0</v>
      </c>
      <c r="M200" s="6">
        <f>IF(Table1[[#This Row],[Rank]]="Cancelled",1,IF(Table1[[#This Row],[Rank]]&gt;32,0,IF(L200=0,VLOOKUP(C200,'Ranking Values'!A:C,2,FALSE),VLOOKUP(C200,'Ranking Values'!A:C,3,FALSE))))</f>
        <v>9</v>
      </c>
    </row>
    <row r="201" spans="1:13" x14ac:dyDescent="0.35">
      <c r="A201" s="14" t="s">
        <v>98</v>
      </c>
      <c r="B201" s="14" t="s">
        <v>102</v>
      </c>
      <c r="C201" s="3">
        <v>3</v>
      </c>
      <c r="D201" s="5">
        <v>44087</v>
      </c>
      <c r="E201" s="15" t="s">
        <v>285</v>
      </c>
      <c r="F201" s="14" t="s">
        <v>286</v>
      </c>
      <c r="G201" s="14" t="s">
        <v>287</v>
      </c>
      <c r="H201" s="6" t="str">
        <f>VLOOKUP(Table1[[#This Row],[LastName]]&amp;"."&amp;Table1[[#This Row],[FirstName]],Fencers!C:H,6,FALSE)</f>
        <v>Women</v>
      </c>
      <c r="I201" s="5" t="str">
        <f>VLOOKUP(Table1[[#This Row],[LastName]]&amp;"."&amp;Table1[[#This Row],[FirstName]],Fencers!C:G,4,FALSE)</f>
        <v>AHFC</v>
      </c>
      <c r="J201" s="5" t="str">
        <f>VLOOKUP(Table1[[#This Row],[LastName]]&amp;"."&amp;Table1[[#This Row],[FirstName]],Fencers!C:H,5,FALSE)</f>
        <v>AU</v>
      </c>
      <c r="K201" s="4">
        <f>VLOOKUP(Table1[[#This Row],[LastName]]&amp;"."&amp;Table1[[#This Row],[FirstName]],Fencers!C:G,3,FALSE)</f>
        <v>13</v>
      </c>
      <c r="L201" s="10">
        <v>0</v>
      </c>
      <c r="M201" s="6">
        <f>IF(Table1[[#This Row],[Rank]]="Cancelled",1,IF(Table1[[#This Row],[Rank]]&gt;32,0,IF(L201=0,VLOOKUP(C201,'Ranking Values'!A:C,2,FALSE),VLOOKUP(C201,'Ranking Values'!A:C,3,FALSE))))</f>
        <v>8</v>
      </c>
    </row>
    <row r="202" spans="1:13" x14ac:dyDescent="0.35">
      <c r="A202" s="14" t="s">
        <v>121</v>
      </c>
      <c r="B202" s="14" t="s">
        <v>134</v>
      </c>
      <c r="C202" s="3">
        <v>1</v>
      </c>
      <c r="D202" s="5">
        <v>44094</v>
      </c>
      <c r="E202" s="15" t="s">
        <v>334</v>
      </c>
      <c r="F202" s="14" t="s">
        <v>308</v>
      </c>
      <c r="G202" s="14" t="s">
        <v>289</v>
      </c>
      <c r="H202" s="6" t="str">
        <f>VLOOKUP(Table1[[#This Row],[LastName]]&amp;"."&amp;Table1[[#This Row],[FirstName]],Fencers!C:H,6,FALSE)</f>
        <v>Men</v>
      </c>
      <c r="I202" s="5" t="str">
        <f>VLOOKUP(Table1[[#This Row],[LastName]]&amp;"."&amp;Table1[[#This Row],[FirstName]],Fencers!C:G,4,FALSE)</f>
        <v>ASC</v>
      </c>
      <c r="J202" s="5" t="str">
        <f>VLOOKUP(Table1[[#This Row],[LastName]]&amp;"."&amp;Table1[[#This Row],[FirstName]],Fencers!C:H,5,FALSE)</f>
        <v>AU</v>
      </c>
      <c r="K202" s="4">
        <f>VLOOKUP(Table1[[#This Row],[LastName]]&amp;"."&amp;Table1[[#This Row],[FirstName]],Fencers!C:G,3,FALSE)</f>
        <v>34</v>
      </c>
      <c r="L202" s="17" t="s">
        <v>333</v>
      </c>
      <c r="M202" s="6">
        <f>IF(Table1[[#This Row],[Rank]]="Cancelled",1,IF(Table1[[#This Row],[Rank]]&gt;32,0,IF(L202=0,VLOOKUP(C202,'Ranking Values'!A:C,2,FALSE),VLOOKUP(C202,'Ranking Values'!A:C,3,FALSE))))</f>
        <v>12</v>
      </c>
    </row>
    <row r="203" spans="1:13" x14ac:dyDescent="0.35">
      <c r="A203" s="14" t="s">
        <v>20</v>
      </c>
      <c r="B203" s="14" t="s">
        <v>33</v>
      </c>
      <c r="C203" s="3">
        <v>2</v>
      </c>
      <c r="D203" s="5">
        <v>44094</v>
      </c>
      <c r="E203" s="15" t="s">
        <v>334</v>
      </c>
      <c r="F203" s="14" t="s">
        <v>308</v>
      </c>
      <c r="G203" s="14" t="s">
        <v>289</v>
      </c>
      <c r="H203" s="6" t="str">
        <f>VLOOKUP(Table1[[#This Row],[LastName]]&amp;"."&amp;Table1[[#This Row],[FirstName]],Fencers!C:H,6,FALSE)</f>
        <v>Men</v>
      </c>
      <c r="I203" s="5" t="str">
        <f>VLOOKUP(Table1[[#This Row],[LastName]]&amp;"."&amp;Table1[[#This Row],[FirstName]],Fencers!C:G,4,FALSE)</f>
        <v>ASC</v>
      </c>
      <c r="J203" s="5" t="str">
        <f>VLOOKUP(Table1[[#This Row],[LastName]]&amp;"."&amp;Table1[[#This Row],[FirstName]],Fencers!C:H,5,FALSE)</f>
        <v>AU</v>
      </c>
      <c r="K203" s="4">
        <f>VLOOKUP(Table1[[#This Row],[LastName]]&amp;"."&amp;Table1[[#This Row],[FirstName]],Fencers!C:G,3,FALSE)</f>
        <v>17</v>
      </c>
      <c r="L203" s="17" t="s">
        <v>333</v>
      </c>
      <c r="M203" s="6">
        <f>IF(Table1[[#This Row],[Rank]]="Cancelled",1,IF(Table1[[#This Row],[Rank]]&gt;32,0,IF(L203=0,VLOOKUP(C203,'Ranking Values'!A:C,2,FALSE),VLOOKUP(C203,'Ranking Values'!A:C,3,FALSE))))</f>
        <v>11</v>
      </c>
    </row>
    <row r="204" spans="1:13" x14ac:dyDescent="0.35">
      <c r="A204" s="14" t="s">
        <v>79</v>
      </c>
      <c r="B204" s="14" t="s">
        <v>49</v>
      </c>
      <c r="C204" s="3">
        <v>3</v>
      </c>
      <c r="D204" s="5">
        <v>44094</v>
      </c>
      <c r="E204" s="15" t="s">
        <v>334</v>
      </c>
      <c r="F204" s="14" t="s">
        <v>308</v>
      </c>
      <c r="G204" s="14" t="s">
        <v>289</v>
      </c>
      <c r="H204" s="6" t="str">
        <f>VLOOKUP(Table1[[#This Row],[LastName]]&amp;"."&amp;Table1[[#This Row],[FirstName]],Fencers!C:H,6,FALSE)</f>
        <v>Men</v>
      </c>
      <c r="I204" s="5" t="str">
        <f>VLOOKUP(Table1[[#This Row],[LastName]]&amp;"."&amp;Table1[[#This Row],[FirstName]],Fencers!C:G,4,FALSE)</f>
        <v>ASC</v>
      </c>
      <c r="J204" s="5" t="str">
        <f>VLOOKUP(Table1[[#This Row],[LastName]]&amp;"."&amp;Table1[[#This Row],[FirstName]],Fencers!C:H,5,FALSE)</f>
        <v>AU</v>
      </c>
      <c r="K204" s="4">
        <f>VLOOKUP(Table1[[#This Row],[LastName]]&amp;"."&amp;Table1[[#This Row],[FirstName]],Fencers!C:G,3,FALSE)</f>
        <v>17</v>
      </c>
      <c r="L204" s="17" t="s">
        <v>333</v>
      </c>
      <c r="M204" s="6">
        <f>IF(Table1[[#This Row],[Rank]]="Cancelled",1,IF(Table1[[#This Row],[Rank]]&gt;32,0,IF(L204=0,VLOOKUP(C204,'Ranking Values'!A:C,2,FALSE),VLOOKUP(C204,'Ranking Values'!A:C,3,FALSE))))</f>
        <v>10</v>
      </c>
    </row>
    <row r="205" spans="1:13" x14ac:dyDescent="0.35">
      <c r="A205" s="14" t="s">
        <v>62</v>
      </c>
      <c r="B205" s="14" t="s">
        <v>64</v>
      </c>
      <c r="C205" s="3">
        <v>3</v>
      </c>
      <c r="D205" s="5">
        <v>44094</v>
      </c>
      <c r="E205" s="15" t="s">
        <v>334</v>
      </c>
      <c r="F205" s="14" t="s">
        <v>308</v>
      </c>
      <c r="G205" s="14" t="s">
        <v>289</v>
      </c>
      <c r="H205" s="6" t="str">
        <f>VLOOKUP(Table1[[#This Row],[LastName]]&amp;"."&amp;Table1[[#This Row],[FirstName]],Fencers!C:H,6,FALSE)</f>
        <v>Men</v>
      </c>
      <c r="I205" s="5" t="str">
        <f>VLOOKUP(Table1[[#This Row],[LastName]]&amp;"."&amp;Table1[[#This Row],[FirstName]],Fencers!C:G,4,FALSE)</f>
        <v>CSFC</v>
      </c>
      <c r="J205" s="5" t="str">
        <f>VLOOKUP(Table1[[#This Row],[LastName]]&amp;"."&amp;Table1[[#This Row],[FirstName]],Fencers!C:H,5,FALSE)</f>
        <v>AU</v>
      </c>
      <c r="K205" s="4">
        <f>VLOOKUP(Table1[[#This Row],[LastName]]&amp;"."&amp;Table1[[#This Row],[FirstName]],Fencers!C:G,3,FALSE)</f>
        <v>46</v>
      </c>
      <c r="L205" s="17" t="s">
        <v>333</v>
      </c>
      <c r="M205" s="6">
        <f>IF(Table1[[#This Row],[Rank]]="Cancelled",1,IF(Table1[[#This Row],[Rank]]&gt;32,0,IF(L205=0,VLOOKUP(C205,'Ranking Values'!A:C,2,FALSE),VLOOKUP(C205,'Ranking Values'!A:C,3,FALSE))))</f>
        <v>10</v>
      </c>
    </row>
    <row r="206" spans="1:13" x14ac:dyDescent="0.35">
      <c r="A206" s="14" t="s">
        <v>71</v>
      </c>
      <c r="B206" s="14" t="s">
        <v>72</v>
      </c>
      <c r="C206" s="3">
        <v>5</v>
      </c>
      <c r="D206" s="5">
        <v>44094</v>
      </c>
      <c r="E206" s="15" t="s">
        <v>334</v>
      </c>
      <c r="F206" s="14" t="s">
        <v>308</v>
      </c>
      <c r="G206" s="14" t="s">
        <v>289</v>
      </c>
      <c r="H206" s="6" t="str">
        <f>VLOOKUP(Table1[[#This Row],[LastName]]&amp;"."&amp;Table1[[#This Row],[FirstName]],Fencers!C:H,6,FALSE)</f>
        <v>Men</v>
      </c>
      <c r="I206" s="5" t="str">
        <f>VLOOKUP(Table1[[#This Row],[LastName]]&amp;"."&amp;Table1[[#This Row],[FirstName]],Fencers!C:G,4,FALSE)</f>
        <v>AHFC</v>
      </c>
      <c r="J206" s="5" t="str">
        <f>VLOOKUP(Table1[[#This Row],[LastName]]&amp;"."&amp;Table1[[#This Row],[FirstName]],Fencers!C:H,5,FALSE)</f>
        <v>AU</v>
      </c>
      <c r="K206" s="4">
        <f>VLOOKUP(Table1[[#This Row],[LastName]]&amp;"."&amp;Table1[[#This Row],[FirstName]],Fencers!C:G,3,FALSE)</f>
        <v>25</v>
      </c>
      <c r="L206" s="17" t="s">
        <v>333</v>
      </c>
      <c r="M206" s="6">
        <f>IF(Table1[[#This Row],[Rank]]="Cancelled",1,IF(Table1[[#This Row],[Rank]]&gt;32,0,IF(L206=0,VLOOKUP(C206,'Ranking Values'!A:C,2,FALSE),VLOOKUP(C206,'Ranking Values'!A:C,3,FALSE))))</f>
        <v>8</v>
      </c>
    </row>
    <row r="207" spans="1:13" x14ac:dyDescent="0.35">
      <c r="A207" s="14" t="s">
        <v>312</v>
      </c>
      <c r="B207" s="14" t="s">
        <v>313</v>
      </c>
      <c r="C207" s="3">
        <v>6</v>
      </c>
      <c r="D207" s="5">
        <v>44094</v>
      </c>
      <c r="E207" s="15" t="s">
        <v>334</v>
      </c>
      <c r="F207" s="14" t="s">
        <v>308</v>
      </c>
      <c r="G207" s="14" t="s">
        <v>289</v>
      </c>
      <c r="H207" s="6" t="str">
        <f>VLOOKUP(Table1[[#This Row],[LastName]]&amp;"."&amp;Table1[[#This Row],[FirstName]],Fencers!C:H,6,FALSE)</f>
        <v>Men</v>
      </c>
      <c r="I207" s="5" t="str">
        <f>VLOOKUP(Table1[[#This Row],[LastName]]&amp;"."&amp;Table1[[#This Row],[FirstName]],Fencers!C:G,4,FALSE)</f>
        <v>ASC</v>
      </c>
      <c r="J207" s="5" t="str">
        <f>VLOOKUP(Table1[[#This Row],[LastName]]&amp;"."&amp;Table1[[#This Row],[FirstName]],Fencers!C:H,5,FALSE)</f>
        <v>AU</v>
      </c>
      <c r="K207" s="4">
        <f>VLOOKUP(Table1[[#This Row],[LastName]]&amp;"."&amp;Table1[[#This Row],[FirstName]],Fencers!C:G,3,FALSE)</f>
        <v>33</v>
      </c>
      <c r="L207" s="17" t="s">
        <v>333</v>
      </c>
      <c r="M207" s="6">
        <f>IF(Table1[[#This Row],[Rank]]="Cancelled",1,IF(Table1[[#This Row],[Rank]]&gt;32,0,IF(L207=0,VLOOKUP(C207,'Ranking Values'!A:C,2,FALSE),VLOOKUP(C207,'Ranking Values'!A:C,3,FALSE))))</f>
        <v>7</v>
      </c>
    </row>
    <row r="208" spans="1:13" x14ac:dyDescent="0.35">
      <c r="A208" s="14" t="s">
        <v>332</v>
      </c>
      <c r="B208" s="14" t="s">
        <v>321</v>
      </c>
      <c r="C208" s="3">
        <v>7</v>
      </c>
      <c r="D208" s="5">
        <v>44094</v>
      </c>
      <c r="E208" s="15" t="s">
        <v>334</v>
      </c>
      <c r="F208" s="14" t="s">
        <v>308</v>
      </c>
      <c r="G208" s="14" t="s">
        <v>289</v>
      </c>
      <c r="H208" s="6" t="str">
        <f>VLOOKUP(Table1[[#This Row],[LastName]]&amp;"."&amp;Table1[[#This Row],[FirstName]],Fencers!C:H,6,FALSE)</f>
        <v>Men</v>
      </c>
      <c r="I208" s="5" t="str">
        <f>VLOOKUP(Table1[[#This Row],[LastName]]&amp;"."&amp;Table1[[#This Row],[FirstName]],Fencers!C:G,4,FALSE)</f>
        <v>ASC</v>
      </c>
      <c r="J208" s="5" t="str">
        <f>VLOOKUP(Table1[[#This Row],[LastName]]&amp;"."&amp;Table1[[#This Row],[FirstName]],Fencers!C:H,5,FALSE)</f>
        <v>AU</v>
      </c>
      <c r="K208" s="4">
        <f>VLOOKUP(Table1[[#This Row],[LastName]]&amp;"."&amp;Table1[[#This Row],[FirstName]],Fencers!C:G,3,FALSE)</f>
        <v>47</v>
      </c>
      <c r="L208" s="17" t="s">
        <v>333</v>
      </c>
      <c r="M208" s="6">
        <f>IF(Table1[[#This Row],[Rank]]="Cancelled",1,IF(Table1[[#This Row],[Rank]]&gt;32,0,IF(L208=0,VLOOKUP(C208,'Ranking Values'!A:C,2,FALSE),VLOOKUP(C208,'Ranking Values'!A:C,3,FALSE))))</f>
        <v>6</v>
      </c>
    </row>
    <row r="209" spans="1:13" x14ac:dyDescent="0.35">
      <c r="A209" s="14" t="s">
        <v>20</v>
      </c>
      <c r="B209" s="14" t="s">
        <v>34</v>
      </c>
      <c r="C209" s="3">
        <v>8</v>
      </c>
      <c r="D209" s="5">
        <v>44094</v>
      </c>
      <c r="E209" s="15" t="s">
        <v>334</v>
      </c>
      <c r="F209" s="14" t="s">
        <v>308</v>
      </c>
      <c r="G209" s="14" t="s">
        <v>289</v>
      </c>
      <c r="H209" s="6" t="str">
        <f>VLOOKUP(Table1[[#This Row],[LastName]]&amp;"."&amp;Table1[[#This Row],[FirstName]],Fencers!C:H,6,FALSE)</f>
        <v>Men</v>
      </c>
      <c r="I209" s="5" t="str">
        <f>VLOOKUP(Table1[[#This Row],[LastName]]&amp;"."&amp;Table1[[#This Row],[FirstName]],Fencers!C:G,4,FALSE)</f>
        <v>ASC</v>
      </c>
      <c r="J209" s="5" t="str">
        <f>VLOOKUP(Table1[[#This Row],[LastName]]&amp;"."&amp;Table1[[#This Row],[FirstName]],Fencers!C:H,5,FALSE)</f>
        <v>AU</v>
      </c>
      <c r="K209" s="4">
        <f>VLOOKUP(Table1[[#This Row],[LastName]]&amp;"."&amp;Table1[[#This Row],[FirstName]],Fencers!C:G,3,FALSE)</f>
        <v>17</v>
      </c>
      <c r="L209" s="17" t="s">
        <v>333</v>
      </c>
      <c r="M209" s="6">
        <f>IF(Table1[[#This Row],[Rank]]="Cancelled",1,IF(Table1[[#This Row],[Rank]]&gt;32,0,IF(L209=0,VLOOKUP(C209,'Ranking Values'!A:C,2,FALSE),VLOOKUP(C209,'Ranking Values'!A:C,3,FALSE))))</f>
        <v>5</v>
      </c>
    </row>
    <row r="210" spans="1:13" x14ac:dyDescent="0.35">
      <c r="A210" s="14" t="s">
        <v>69</v>
      </c>
      <c r="B210" s="14" t="s">
        <v>314</v>
      </c>
      <c r="C210" s="3">
        <v>9</v>
      </c>
      <c r="D210" s="5">
        <v>44094</v>
      </c>
      <c r="E210" s="15" t="s">
        <v>334</v>
      </c>
      <c r="F210" s="14" t="s">
        <v>308</v>
      </c>
      <c r="G210" s="14" t="s">
        <v>289</v>
      </c>
      <c r="H210" s="6" t="str">
        <f>VLOOKUP(Table1[[#This Row],[LastName]]&amp;"."&amp;Table1[[#This Row],[FirstName]],Fencers!C:H,6,FALSE)</f>
        <v>Men</v>
      </c>
      <c r="I210" s="5" t="str">
        <f>VLOOKUP(Table1[[#This Row],[LastName]]&amp;"."&amp;Table1[[#This Row],[FirstName]],Fencers!C:G,4,FALSE)</f>
        <v>IND</v>
      </c>
      <c r="J210" s="5" t="str">
        <f>VLOOKUP(Table1[[#This Row],[LastName]]&amp;"."&amp;Table1[[#This Row],[FirstName]],Fencers!C:H,5,FALSE)</f>
        <v>AU</v>
      </c>
      <c r="K210" s="4">
        <f>VLOOKUP(Table1[[#This Row],[LastName]]&amp;"."&amp;Table1[[#This Row],[FirstName]],Fencers!C:G,3,FALSE)</f>
        <v>51</v>
      </c>
      <c r="L210" s="17" t="s">
        <v>333</v>
      </c>
      <c r="M210" s="6">
        <f>IF(Table1[[#This Row],[Rank]]="Cancelled",1,IF(Table1[[#This Row],[Rank]]&gt;32,0,IF(L210=0,VLOOKUP(C210,'Ranking Values'!A:C,2,FALSE),VLOOKUP(C210,'Ranking Values'!A:C,3,FALSE))))</f>
        <v>4</v>
      </c>
    </row>
    <row r="211" spans="1:13" x14ac:dyDescent="0.35">
      <c r="A211" s="14" t="s">
        <v>108</v>
      </c>
      <c r="B211" s="14" t="s">
        <v>115</v>
      </c>
      <c r="C211" s="3">
        <v>10</v>
      </c>
      <c r="D211" s="5">
        <v>44094</v>
      </c>
      <c r="E211" s="15" t="s">
        <v>334</v>
      </c>
      <c r="F211" s="14" t="s">
        <v>308</v>
      </c>
      <c r="G211" s="14" t="s">
        <v>289</v>
      </c>
      <c r="H211" s="6" t="str">
        <f>VLOOKUP(Table1[[#This Row],[LastName]]&amp;"."&amp;Table1[[#This Row],[FirstName]],Fencers!C:H,6,FALSE)</f>
        <v>Men</v>
      </c>
      <c r="I211" s="5" t="str">
        <f>VLOOKUP(Table1[[#This Row],[LastName]]&amp;"."&amp;Table1[[#This Row],[FirstName]],Fencers!C:G,4,FALSE)</f>
        <v>ASC</v>
      </c>
      <c r="J211" s="5" t="str">
        <f>VLOOKUP(Table1[[#This Row],[LastName]]&amp;"."&amp;Table1[[#This Row],[FirstName]],Fencers!C:H,5,FALSE)</f>
        <v>AU</v>
      </c>
      <c r="K211" s="4">
        <f>VLOOKUP(Table1[[#This Row],[LastName]]&amp;"."&amp;Table1[[#This Row],[FirstName]],Fencers!C:G,3,FALSE)</f>
        <v>49</v>
      </c>
      <c r="L211" s="17" t="s">
        <v>333</v>
      </c>
      <c r="M211" s="6">
        <f>IF(Table1[[#This Row],[Rank]]="Cancelled",1,IF(Table1[[#This Row],[Rank]]&gt;32,0,IF(L211=0,VLOOKUP(C211,'Ranking Values'!A:C,2,FALSE),VLOOKUP(C211,'Ranking Values'!A:C,3,FALSE))))</f>
        <v>4</v>
      </c>
    </row>
    <row r="212" spans="1:13" x14ac:dyDescent="0.35">
      <c r="A212" s="14" t="s">
        <v>62</v>
      </c>
      <c r="B212" s="14" t="s">
        <v>65</v>
      </c>
      <c r="C212" s="3">
        <v>1</v>
      </c>
      <c r="D212" s="5">
        <v>44094</v>
      </c>
      <c r="E212" s="15" t="s">
        <v>334</v>
      </c>
      <c r="F212" s="14" t="s">
        <v>308</v>
      </c>
      <c r="G212" s="14" t="s">
        <v>289</v>
      </c>
      <c r="H212" s="6" t="str">
        <f>VLOOKUP(Table1[[#This Row],[LastName]]&amp;"."&amp;Table1[[#This Row],[FirstName]],Fencers!C:H,6,FALSE)</f>
        <v>Women</v>
      </c>
      <c r="I212" s="5" t="str">
        <f>VLOOKUP(Table1[[#This Row],[LastName]]&amp;"."&amp;Table1[[#This Row],[FirstName]],Fencers!C:G,4,FALSE)</f>
        <v>CSFC</v>
      </c>
      <c r="J212" s="5" t="str">
        <f>VLOOKUP(Table1[[#This Row],[LastName]]&amp;"."&amp;Table1[[#This Row],[FirstName]],Fencers!C:H,5,FALSE)</f>
        <v>AU</v>
      </c>
      <c r="K212" s="4">
        <f>VLOOKUP(Table1[[#This Row],[LastName]]&amp;"."&amp;Table1[[#This Row],[FirstName]],Fencers!C:G,3,FALSE)</f>
        <v>44</v>
      </c>
      <c r="L212" s="17" t="s">
        <v>333</v>
      </c>
      <c r="M212" s="6">
        <f>IF(Table1[[#This Row],[Rank]]="Cancelled",1,IF(Table1[[#This Row],[Rank]]&gt;32,0,IF(L212=0,VLOOKUP(C212,'Ranking Values'!A:C,2,FALSE),VLOOKUP(C212,'Ranking Values'!A:C,3,FALSE))))</f>
        <v>12</v>
      </c>
    </row>
    <row r="213" spans="1:13" x14ac:dyDescent="0.35">
      <c r="A213" s="14" t="s">
        <v>123</v>
      </c>
      <c r="B213" s="14" t="s">
        <v>136</v>
      </c>
      <c r="C213" s="3">
        <v>2</v>
      </c>
      <c r="D213" s="5">
        <v>44094</v>
      </c>
      <c r="E213" s="15" t="s">
        <v>334</v>
      </c>
      <c r="F213" s="14" t="s">
        <v>308</v>
      </c>
      <c r="G213" s="14" t="s">
        <v>289</v>
      </c>
      <c r="H213" s="6" t="str">
        <f>VLOOKUP(Table1[[#This Row],[LastName]]&amp;"."&amp;Table1[[#This Row],[FirstName]],Fencers!C:H,6,FALSE)</f>
        <v>Women</v>
      </c>
      <c r="I213" s="5" t="str">
        <f>VLOOKUP(Table1[[#This Row],[LastName]]&amp;"."&amp;Table1[[#This Row],[FirstName]],Fencers!C:G,4,FALSE)</f>
        <v>ASC</v>
      </c>
      <c r="J213" s="5" t="str">
        <f>VLOOKUP(Table1[[#This Row],[LastName]]&amp;"."&amp;Table1[[#This Row],[FirstName]],Fencers!C:H,5,FALSE)</f>
        <v>AU</v>
      </c>
      <c r="K213" s="4">
        <f>VLOOKUP(Table1[[#This Row],[LastName]]&amp;"."&amp;Table1[[#This Row],[FirstName]],Fencers!C:G,3,FALSE)</f>
        <v>12</v>
      </c>
      <c r="L213" s="17" t="s">
        <v>333</v>
      </c>
      <c r="M213" s="6">
        <f>IF(Table1[[#This Row],[Rank]]="Cancelled",1,IF(Table1[[#This Row],[Rank]]&gt;32,0,IF(L213=0,VLOOKUP(C213,'Ranking Values'!A:C,2,FALSE),VLOOKUP(C213,'Ranking Values'!A:C,3,FALSE))))</f>
        <v>11</v>
      </c>
    </row>
    <row r="214" spans="1:13" x14ac:dyDescent="0.35">
      <c r="A214" s="14" t="s">
        <v>109</v>
      </c>
      <c r="B214" s="14" t="s">
        <v>116</v>
      </c>
      <c r="C214" s="3">
        <v>3</v>
      </c>
      <c r="D214" s="5">
        <v>44094</v>
      </c>
      <c r="E214" s="15" t="s">
        <v>334</v>
      </c>
      <c r="F214" s="14" t="s">
        <v>308</v>
      </c>
      <c r="G214" s="14" t="s">
        <v>289</v>
      </c>
      <c r="H214" s="6" t="str">
        <f>VLOOKUP(Table1[[#This Row],[LastName]]&amp;"."&amp;Table1[[#This Row],[FirstName]],Fencers!C:H,6,FALSE)</f>
        <v>Women</v>
      </c>
      <c r="I214" s="5" t="str">
        <f>VLOOKUP(Table1[[#This Row],[LastName]]&amp;"."&amp;Table1[[#This Row],[FirstName]],Fencers!C:G,4,FALSE)</f>
        <v>ASC</v>
      </c>
      <c r="J214" s="5" t="str">
        <f>VLOOKUP(Table1[[#This Row],[LastName]]&amp;"."&amp;Table1[[#This Row],[FirstName]],Fencers!C:H,5,FALSE)</f>
        <v>AU</v>
      </c>
      <c r="K214" s="4">
        <f>VLOOKUP(Table1[[#This Row],[LastName]]&amp;"."&amp;Table1[[#This Row],[FirstName]],Fencers!C:G,3,FALSE)</f>
        <v>59</v>
      </c>
      <c r="L214" s="17" t="s">
        <v>333</v>
      </c>
      <c r="M214" s="6">
        <f>IF(Table1[[#This Row],[Rank]]="Cancelled",1,IF(Table1[[#This Row],[Rank]]&gt;32,0,IF(L214=0,VLOOKUP(C214,'Ranking Values'!A:C,2,FALSE),VLOOKUP(C214,'Ranking Values'!A:C,3,FALSE))))</f>
        <v>10</v>
      </c>
    </row>
    <row r="215" spans="1:13" x14ac:dyDescent="0.35">
      <c r="A215" s="14" t="s">
        <v>71</v>
      </c>
      <c r="B215" s="14" t="s">
        <v>72</v>
      </c>
      <c r="C215" s="3">
        <v>1</v>
      </c>
      <c r="D215" s="5">
        <v>44094</v>
      </c>
      <c r="E215" s="15" t="s">
        <v>334</v>
      </c>
      <c r="F215" s="14" t="s">
        <v>308</v>
      </c>
      <c r="G215" s="14" t="s">
        <v>287</v>
      </c>
      <c r="H215" s="6" t="str">
        <f>VLOOKUP(Table1[[#This Row],[LastName]]&amp;"."&amp;Table1[[#This Row],[FirstName]],Fencers!C:H,6,FALSE)</f>
        <v>Men</v>
      </c>
      <c r="I215" s="5" t="str">
        <f>VLOOKUP(Table1[[#This Row],[LastName]]&amp;"."&amp;Table1[[#This Row],[FirstName]],Fencers!C:G,4,FALSE)</f>
        <v>AHFC</v>
      </c>
      <c r="J215" s="5" t="str">
        <f>VLOOKUP(Table1[[#This Row],[LastName]]&amp;"."&amp;Table1[[#This Row],[FirstName]],Fencers!C:H,5,FALSE)</f>
        <v>AU</v>
      </c>
      <c r="K215" s="4">
        <f>VLOOKUP(Table1[[#This Row],[LastName]]&amp;"."&amp;Table1[[#This Row],[FirstName]],Fencers!C:G,3,FALSE)</f>
        <v>25</v>
      </c>
      <c r="L215" s="17" t="s">
        <v>333</v>
      </c>
      <c r="M215" s="6">
        <f>IF(Table1[[#This Row],[Rank]]="Cancelled",1,IF(Table1[[#This Row],[Rank]]&gt;32,0,IF(L215=0,VLOOKUP(C215,'Ranking Values'!A:C,2,FALSE),VLOOKUP(C215,'Ranking Values'!A:C,3,FALSE))))</f>
        <v>12</v>
      </c>
    </row>
    <row r="216" spans="1:13" x14ac:dyDescent="0.35">
      <c r="A216" s="14" t="s">
        <v>22</v>
      </c>
      <c r="B216" s="14" t="s">
        <v>36</v>
      </c>
      <c r="C216" s="3">
        <v>2</v>
      </c>
      <c r="D216" s="5">
        <v>44094</v>
      </c>
      <c r="E216" s="15" t="s">
        <v>334</v>
      </c>
      <c r="F216" s="14" t="s">
        <v>308</v>
      </c>
      <c r="G216" s="14" t="s">
        <v>287</v>
      </c>
      <c r="H216" s="6" t="str">
        <f>VLOOKUP(Table1[[#This Row],[LastName]]&amp;"."&amp;Table1[[#This Row],[FirstName]],Fencers!C:H,6,FALSE)</f>
        <v>Men</v>
      </c>
      <c r="I216" s="5" t="str">
        <f>VLOOKUP(Table1[[#This Row],[LastName]]&amp;"."&amp;Table1[[#This Row],[FirstName]],Fencers!C:G,4,FALSE)</f>
        <v>AHFC</v>
      </c>
      <c r="J216" s="5" t="str">
        <f>VLOOKUP(Table1[[#This Row],[LastName]]&amp;"."&amp;Table1[[#This Row],[FirstName]],Fencers!C:H,5,FALSE)</f>
        <v>AU</v>
      </c>
      <c r="K216" s="4">
        <f>VLOOKUP(Table1[[#This Row],[LastName]]&amp;"."&amp;Table1[[#This Row],[FirstName]],Fencers!C:G,3,FALSE)</f>
        <v>15</v>
      </c>
      <c r="L216" s="17" t="s">
        <v>333</v>
      </c>
      <c r="M216" s="6">
        <f>IF(Table1[[#This Row],[Rank]]="Cancelled",1,IF(Table1[[#This Row],[Rank]]&gt;32,0,IF(L216=0,VLOOKUP(C216,'Ranking Values'!A:C,2,FALSE),VLOOKUP(C216,'Ranking Values'!A:C,3,FALSE))))</f>
        <v>11</v>
      </c>
    </row>
    <row r="217" spans="1:13" x14ac:dyDescent="0.35">
      <c r="A217" s="14" t="s">
        <v>108</v>
      </c>
      <c r="B217" s="14" t="s">
        <v>144</v>
      </c>
      <c r="C217" s="3">
        <v>3</v>
      </c>
      <c r="D217" s="5">
        <v>44094</v>
      </c>
      <c r="E217" s="15" t="s">
        <v>334</v>
      </c>
      <c r="F217" s="14" t="s">
        <v>308</v>
      </c>
      <c r="G217" s="14" t="s">
        <v>287</v>
      </c>
      <c r="H217" s="6" t="str">
        <f>VLOOKUP(Table1[[#This Row],[LastName]]&amp;"."&amp;Table1[[#This Row],[FirstName]],Fencers!C:H,6,FALSE)</f>
        <v>Men</v>
      </c>
      <c r="I217" s="5" t="str">
        <f>VLOOKUP(Table1[[#This Row],[LastName]]&amp;"."&amp;Table1[[#This Row],[FirstName]],Fencers!C:G,4,FALSE)</f>
        <v>ASC</v>
      </c>
      <c r="J217" s="5" t="str">
        <f>VLOOKUP(Table1[[#This Row],[LastName]]&amp;"."&amp;Table1[[#This Row],[FirstName]],Fencers!C:H,6,FALSE)</f>
        <v>Men</v>
      </c>
      <c r="K217" s="4">
        <f>VLOOKUP(Table1[[#This Row],[LastName]]&amp;"."&amp;Table1[[#This Row],[FirstName]],Fencers!C:G,3,FALSE)</f>
        <v>13</v>
      </c>
      <c r="L217" s="16">
        <v>1</v>
      </c>
      <c r="M217" s="6">
        <f>IF(Table1[[#This Row],[Rank]]="Cancelled",1,IF(Table1[[#This Row],[Rank]]&gt;32,0,IF(L215=0,VLOOKUP(C215,'Ranking Values'!A:C,2,FALSE),VLOOKUP(C215,'Ranking Values'!A:C,3,FALSE))))</f>
        <v>12</v>
      </c>
    </row>
    <row r="218" spans="1:13" x14ac:dyDescent="0.35">
      <c r="A218" s="14" t="s">
        <v>147</v>
      </c>
      <c r="B218" s="14" t="s">
        <v>84</v>
      </c>
      <c r="C218" s="3">
        <v>1</v>
      </c>
      <c r="D218" s="5">
        <v>44094</v>
      </c>
      <c r="E218" s="15" t="s">
        <v>334</v>
      </c>
      <c r="F218" s="14" t="s">
        <v>308</v>
      </c>
      <c r="G218" s="14" t="s">
        <v>287</v>
      </c>
      <c r="H218" s="6" t="str">
        <f>VLOOKUP(Table1[[#This Row],[LastName]]&amp;"."&amp;Table1[[#This Row],[FirstName]],Fencers!C:H,6,FALSE)</f>
        <v>Women</v>
      </c>
      <c r="I218" s="5" t="str">
        <f>VLOOKUP(Table1[[#This Row],[LastName]]&amp;"."&amp;Table1[[#This Row],[FirstName]],Fencers!C:G,4,FALSE)</f>
        <v>ASC</v>
      </c>
      <c r="J218" s="5" t="str">
        <f>VLOOKUP(Table1[[#This Row],[LastName]]&amp;"."&amp;Table1[[#This Row],[FirstName]],Fencers!C:H,5,FALSE)</f>
        <v>AU</v>
      </c>
      <c r="K218" s="4">
        <f>VLOOKUP(Table1[[#This Row],[LastName]]&amp;"."&amp;Table1[[#This Row],[FirstName]],Fencers!C:G,3,FALSE)</f>
        <v>24</v>
      </c>
      <c r="L218" s="17" t="s">
        <v>333</v>
      </c>
      <c r="M218" s="6">
        <f>IF(Table1[[#This Row],[Rank]]="Cancelled",1,IF(Table1[[#This Row],[Rank]]&gt;32,0,IF(L218=0,VLOOKUP(C218,'Ranking Values'!A:C,2,FALSE),VLOOKUP(C218,'Ranking Values'!A:C,3,FALSE))))</f>
        <v>12</v>
      </c>
    </row>
    <row r="219" spans="1:13" x14ac:dyDescent="0.35">
      <c r="A219" s="14" t="s">
        <v>335</v>
      </c>
      <c r="B219" s="14" t="s">
        <v>336</v>
      </c>
      <c r="C219" s="3">
        <v>2</v>
      </c>
      <c r="D219" s="5">
        <v>44094</v>
      </c>
      <c r="E219" s="15" t="s">
        <v>334</v>
      </c>
      <c r="F219" s="14" t="s">
        <v>308</v>
      </c>
      <c r="G219" s="14" t="s">
        <v>287</v>
      </c>
      <c r="H219" s="6" t="str">
        <f>VLOOKUP(Table1[[#This Row],[LastName]]&amp;"."&amp;Table1[[#This Row],[FirstName]],Fencers!C:H,6,FALSE)</f>
        <v>Women</v>
      </c>
      <c r="I219" s="5" t="str">
        <f>VLOOKUP(Table1[[#This Row],[LastName]]&amp;"."&amp;Table1[[#This Row],[FirstName]],Fencers!C:G,4,FALSE)</f>
        <v>AUFeC</v>
      </c>
      <c r="J219" s="5" t="str">
        <f>VLOOKUP(Table1[[#This Row],[LastName]]&amp;"."&amp;Table1[[#This Row],[FirstName]],Fencers!C:H,5,FALSE)</f>
        <v>AU</v>
      </c>
      <c r="K219" s="4">
        <f>VLOOKUP(Table1[[#This Row],[LastName]]&amp;"."&amp;Table1[[#This Row],[FirstName]],Fencers!C:G,3,FALSE)</f>
        <v>41</v>
      </c>
      <c r="L219" s="17" t="s">
        <v>333</v>
      </c>
      <c r="M219" s="6">
        <f>IF(Table1[[#This Row],[Rank]]="Cancelled",1,IF(Table1[[#This Row],[Rank]]&gt;32,0,IF(L219=0,VLOOKUP(C219,'Ranking Values'!A:C,2,FALSE),VLOOKUP(C219,'Ranking Values'!A:C,3,FALSE))))</f>
        <v>11</v>
      </c>
    </row>
    <row r="220" spans="1:13" x14ac:dyDescent="0.35">
      <c r="A220" s="14" t="s">
        <v>182</v>
      </c>
      <c r="B220" s="14" t="s">
        <v>183</v>
      </c>
      <c r="C220" s="3">
        <v>3</v>
      </c>
      <c r="D220" s="5">
        <v>44094</v>
      </c>
      <c r="E220" s="15" t="s">
        <v>334</v>
      </c>
      <c r="F220" s="14" t="s">
        <v>308</v>
      </c>
      <c r="G220" s="14" t="s">
        <v>287</v>
      </c>
      <c r="H220" s="6" t="str">
        <f>VLOOKUP(Table1[[#This Row],[LastName]]&amp;"."&amp;Table1[[#This Row],[FirstName]],Fencers!C:H,6,FALSE)</f>
        <v>Women</v>
      </c>
      <c r="I220" s="5" t="str">
        <f>VLOOKUP(Table1[[#This Row],[LastName]]&amp;"."&amp;Table1[[#This Row],[FirstName]],Fencers!C:G,4,FALSE)</f>
        <v>CSFC</v>
      </c>
      <c r="J220" s="5" t="str">
        <f>VLOOKUP(Table1[[#This Row],[LastName]]&amp;"."&amp;Table1[[#This Row],[FirstName]],Fencers!C:H,5,FALSE)</f>
        <v>AU</v>
      </c>
      <c r="K220" s="4">
        <f>VLOOKUP(Table1[[#This Row],[LastName]]&amp;"."&amp;Table1[[#This Row],[FirstName]],Fencers!C:G,3,FALSE)</f>
        <v>16</v>
      </c>
      <c r="L220" s="17" t="s">
        <v>333</v>
      </c>
      <c r="M220" s="6">
        <f>IF(Table1[[#This Row],[Rank]]="Cancelled",1,IF(Table1[[#This Row],[Rank]]&gt;32,0,IF(L220=0,VLOOKUP(C220,'Ranking Values'!A:C,2,FALSE),VLOOKUP(C220,'Ranking Values'!A:C,3,FALSE))))</f>
        <v>10</v>
      </c>
    </row>
    <row r="221" spans="1:13" x14ac:dyDescent="0.35">
      <c r="A221" s="14" t="s">
        <v>330</v>
      </c>
      <c r="B221" s="14" t="s">
        <v>331</v>
      </c>
      <c r="C221" s="3">
        <v>1</v>
      </c>
      <c r="D221" s="5">
        <v>44094</v>
      </c>
      <c r="E221" s="15" t="s">
        <v>334</v>
      </c>
      <c r="F221" s="14" t="s">
        <v>308</v>
      </c>
      <c r="G221" s="14" t="s">
        <v>316</v>
      </c>
      <c r="H221" s="6" t="str">
        <f>VLOOKUP(Table1[[#This Row],[LastName]]&amp;"."&amp;Table1[[#This Row],[FirstName]],Fencers!C:H,6,FALSE)</f>
        <v>Men</v>
      </c>
      <c r="I221" s="5" t="str">
        <f>VLOOKUP(Table1[[#This Row],[LastName]]&amp;"."&amp;Table1[[#This Row],[FirstName]],Fencers!C:G,4,FALSE)</f>
        <v>CSFC</v>
      </c>
      <c r="J221" s="5" t="str">
        <f>VLOOKUP(Table1[[#This Row],[LastName]]&amp;"."&amp;Table1[[#This Row],[FirstName]],Fencers!C:H,5,FALSE)</f>
        <v>AU</v>
      </c>
      <c r="K221" s="4">
        <f>VLOOKUP(Table1[[#This Row],[LastName]]&amp;"."&amp;Table1[[#This Row],[FirstName]],Fencers!C:G,3,FALSE)</f>
        <v>33</v>
      </c>
      <c r="L221" s="17" t="s">
        <v>333</v>
      </c>
      <c r="M221" s="6">
        <f>IF(Table1[[#This Row],[Rank]]="Cancelled",1,IF(Table1[[#This Row],[Rank]]&gt;32,0,IF(L221=0,VLOOKUP(C221,'Ranking Values'!A:C,2,FALSE),VLOOKUP(C221,'Ranking Values'!A:C,3,FALSE))))</f>
        <v>12</v>
      </c>
    </row>
    <row r="222" spans="1:13" x14ac:dyDescent="0.35">
      <c r="A222" s="14" t="s">
        <v>24</v>
      </c>
      <c r="B222" s="14" t="s">
        <v>39</v>
      </c>
      <c r="C222" s="3">
        <v>3</v>
      </c>
      <c r="D222" s="5">
        <v>44094</v>
      </c>
      <c r="E222" s="15" t="s">
        <v>334</v>
      </c>
      <c r="F222" s="14" t="s">
        <v>308</v>
      </c>
      <c r="G222" s="14" t="s">
        <v>316</v>
      </c>
      <c r="H222" s="6" t="str">
        <f>VLOOKUP(Table1[[#This Row],[LastName]]&amp;"."&amp;Table1[[#This Row],[FirstName]],Fencers!C:H,6,FALSE)</f>
        <v>Men</v>
      </c>
      <c r="I222" s="5" t="str">
        <f>VLOOKUP(Table1[[#This Row],[LastName]]&amp;"."&amp;Table1[[#This Row],[FirstName]],Fencers!C:G,4,FALSE)</f>
        <v>CSFC</v>
      </c>
      <c r="J222" s="5" t="str">
        <f>VLOOKUP(Table1[[#This Row],[LastName]]&amp;"."&amp;Table1[[#This Row],[FirstName]],Fencers!C:H,5,FALSE)</f>
        <v>AU</v>
      </c>
      <c r="K222" s="4">
        <f>VLOOKUP(Table1[[#This Row],[LastName]]&amp;"."&amp;Table1[[#This Row],[FirstName]],Fencers!C:G,3,FALSE)</f>
        <v>17</v>
      </c>
      <c r="L222" s="17" t="s">
        <v>333</v>
      </c>
      <c r="M222" s="6">
        <f>IF(Table1[[#This Row],[Rank]]="Cancelled",1,IF(Table1[[#This Row],[Rank]]&gt;32,0,IF(L222=0,VLOOKUP(C222,'Ranking Values'!A:C,2,FALSE),VLOOKUP(C222,'Ranking Values'!A:C,3,FALSE))))</f>
        <v>10</v>
      </c>
    </row>
    <row r="223" spans="1:13" x14ac:dyDescent="0.35">
      <c r="A223" s="14" t="s">
        <v>299</v>
      </c>
      <c r="B223" s="14" t="s">
        <v>113</v>
      </c>
      <c r="C223" s="3">
        <v>3</v>
      </c>
      <c r="D223" s="5">
        <v>44094</v>
      </c>
      <c r="E223" s="15" t="s">
        <v>334</v>
      </c>
      <c r="F223" s="14" t="s">
        <v>308</v>
      </c>
      <c r="G223" s="14" t="s">
        <v>316</v>
      </c>
      <c r="H223" s="6" t="str">
        <f>VLOOKUP(Table1[[#This Row],[LastName]]&amp;"."&amp;Table1[[#This Row],[FirstName]],Fencers!C:H,6,FALSE)</f>
        <v>Men</v>
      </c>
      <c r="I223" s="5" t="str">
        <f>VLOOKUP(Table1[[#This Row],[LastName]]&amp;"."&amp;Table1[[#This Row],[FirstName]],Fencers!C:G,4,FALSE)</f>
        <v>CSFC</v>
      </c>
      <c r="J223" s="5" t="str">
        <f>VLOOKUP(Table1[[#This Row],[LastName]]&amp;"."&amp;Table1[[#This Row],[FirstName]],Fencers!C:H,5,FALSE)</f>
        <v>AU</v>
      </c>
      <c r="K223" s="4">
        <f>VLOOKUP(Table1[[#This Row],[LastName]]&amp;"."&amp;Table1[[#This Row],[FirstName]],Fencers!C:G,3,FALSE)</f>
        <v>48</v>
      </c>
      <c r="L223" s="17" t="s">
        <v>333</v>
      </c>
      <c r="M223" s="6">
        <f>IF(Table1[[#This Row],[Rank]]="Cancelled",1,IF(Table1[[#This Row],[Rank]]&gt;32,0,IF(L223=0,VLOOKUP(C223,'Ranking Values'!A:C,2,FALSE),VLOOKUP(C223,'Ranking Values'!A:C,3,FALSE))))</f>
        <v>10</v>
      </c>
    </row>
    <row r="224" spans="1:13" x14ac:dyDescent="0.35">
      <c r="A224" s="14" t="s">
        <v>24</v>
      </c>
      <c r="B224" s="14" t="s">
        <v>114</v>
      </c>
      <c r="C224" s="3">
        <v>5</v>
      </c>
      <c r="D224" s="5">
        <v>44094</v>
      </c>
      <c r="E224" s="15" t="s">
        <v>334</v>
      </c>
      <c r="F224" s="14" t="s">
        <v>308</v>
      </c>
      <c r="G224" s="14" t="s">
        <v>316</v>
      </c>
      <c r="H224" s="6" t="str">
        <f>VLOOKUP(Table1[[#This Row],[LastName]]&amp;"."&amp;Table1[[#This Row],[FirstName]],Fencers!C:H,6,FALSE)</f>
        <v>Men</v>
      </c>
      <c r="I224" s="5" t="str">
        <f>VLOOKUP(Table1[[#This Row],[LastName]]&amp;"."&amp;Table1[[#This Row],[FirstName]],Fencers!C:G,4,FALSE)</f>
        <v>CSFC</v>
      </c>
      <c r="J224" s="5" t="str">
        <f>VLOOKUP(Table1[[#This Row],[LastName]]&amp;"."&amp;Table1[[#This Row],[FirstName]],Fencers!C:H,5,FALSE)</f>
        <v>AU</v>
      </c>
      <c r="K224" s="4">
        <f>VLOOKUP(Table1[[#This Row],[LastName]]&amp;"."&amp;Table1[[#This Row],[FirstName]],Fencers!C:G,3,FALSE)</f>
        <v>63</v>
      </c>
      <c r="L224" s="17" t="s">
        <v>333</v>
      </c>
      <c r="M224" s="6">
        <f>IF(Table1[[#This Row],[Rank]]="Cancelled",1,IF(Table1[[#This Row],[Rank]]&gt;32,0,IF(L224=0,VLOOKUP(C224,'Ranking Values'!A:C,2,FALSE),VLOOKUP(C224,'Ranking Values'!A:C,3,FALSE))))</f>
        <v>8</v>
      </c>
    </row>
    <row r="225" spans="1:13" x14ac:dyDescent="0.35">
      <c r="A225" s="14" t="s">
        <v>69</v>
      </c>
      <c r="B225" s="14" t="s">
        <v>70</v>
      </c>
      <c r="C225" s="3">
        <v>2</v>
      </c>
      <c r="D225" s="5">
        <v>44094</v>
      </c>
      <c r="E225" s="15" t="s">
        <v>334</v>
      </c>
      <c r="F225" s="14" t="s">
        <v>308</v>
      </c>
      <c r="G225" s="14" t="s">
        <v>316</v>
      </c>
      <c r="H225" s="6" t="str">
        <f>VLOOKUP(Table1[[#This Row],[LastName]]&amp;"."&amp;Table1[[#This Row],[FirstName]],Fencers!C:H,6,FALSE)</f>
        <v>Women</v>
      </c>
      <c r="I225" s="5" t="str">
        <f>VLOOKUP(Table1[[#This Row],[LastName]]&amp;"."&amp;Table1[[#This Row],[FirstName]],Fencers!C:G,4,FALSE)</f>
        <v>ASC</v>
      </c>
      <c r="J225" s="5" t="str">
        <f>VLOOKUP(Table1[[#This Row],[LastName]]&amp;"."&amp;Table1[[#This Row],[FirstName]],Fencers!C:H,5,FALSE)</f>
        <v>AU</v>
      </c>
      <c r="K225" s="4">
        <f>VLOOKUP(Table1[[#This Row],[LastName]]&amp;"."&amp;Table1[[#This Row],[FirstName]],Fencers!C:G,3,FALSE)</f>
        <v>17</v>
      </c>
      <c r="L225" s="17" t="s">
        <v>333</v>
      </c>
      <c r="M225" s="6">
        <f>IF(Table1[[#This Row],[Rank]]="Cancelled",1,IF(Table1[[#This Row],[Rank]]&gt;32,0,IF(L225=0,VLOOKUP(C225,'Ranking Values'!A:C,2,FALSE),VLOOKUP(C225,'Ranking Values'!A:C,3,FALSE))))</f>
        <v>11</v>
      </c>
    </row>
    <row r="226" spans="1:13" x14ac:dyDescent="0.35">
      <c r="A226" s="14" t="s">
        <v>62</v>
      </c>
      <c r="B226" s="14" t="s">
        <v>64</v>
      </c>
      <c r="C226" s="3">
        <v>1</v>
      </c>
      <c r="D226" s="5">
        <v>44094</v>
      </c>
      <c r="E226" s="15" t="s">
        <v>334</v>
      </c>
      <c r="F226" s="14" t="s">
        <v>317</v>
      </c>
      <c r="G226" s="14" t="s">
        <v>289</v>
      </c>
      <c r="H226" s="6" t="str">
        <f>VLOOKUP(Table1[[#This Row],[LastName]]&amp;"."&amp;Table1[[#This Row],[FirstName]],Fencers!C:H,6,FALSE)</f>
        <v>Men</v>
      </c>
      <c r="I226" s="5" t="str">
        <f>VLOOKUP(Table1[[#This Row],[LastName]]&amp;"."&amp;Table1[[#This Row],[FirstName]],Fencers!C:G,4,FALSE)</f>
        <v>CSFC</v>
      </c>
      <c r="J226" s="5" t="str">
        <f>VLOOKUP(Table1[[#This Row],[LastName]]&amp;"."&amp;Table1[[#This Row],[FirstName]],Fencers!C:H,5,FALSE)</f>
        <v>AU</v>
      </c>
      <c r="K226" s="4">
        <f>VLOOKUP(Table1[[#This Row],[LastName]]&amp;"."&amp;Table1[[#This Row],[FirstName]],Fencers!C:G,3,FALSE)</f>
        <v>46</v>
      </c>
      <c r="L226" s="17" t="s">
        <v>333</v>
      </c>
      <c r="M226" s="6">
        <f>IF(Table1[[#This Row],[Rank]]="Cancelled",1,IF(Table1[[#This Row],[Rank]]&gt;32,0,IF(L226=0,VLOOKUP(C226,'Ranking Values'!A:C,2,FALSE),VLOOKUP(C226,'Ranking Values'!A:C,3,FALSE))))</f>
        <v>12</v>
      </c>
    </row>
    <row r="227" spans="1:13" x14ac:dyDescent="0.35">
      <c r="A227" s="14" t="s">
        <v>69</v>
      </c>
      <c r="B227" s="14" t="s">
        <v>314</v>
      </c>
      <c r="C227" s="3">
        <v>2</v>
      </c>
      <c r="D227" s="5">
        <v>44094</v>
      </c>
      <c r="E227" s="15" t="s">
        <v>334</v>
      </c>
      <c r="F227" s="14" t="s">
        <v>317</v>
      </c>
      <c r="G227" s="14" t="s">
        <v>289</v>
      </c>
      <c r="H227" s="6" t="str">
        <f>VLOOKUP(Table1[[#This Row],[LastName]]&amp;"."&amp;Table1[[#This Row],[FirstName]],Fencers!C:H,6,FALSE)</f>
        <v>Men</v>
      </c>
      <c r="I227" s="5" t="str">
        <f>VLOOKUP(Table1[[#This Row],[LastName]]&amp;"."&amp;Table1[[#This Row],[FirstName]],Fencers!C:G,4,FALSE)</f>
        <v>IND</v>
      </c>
      <c r="J227" s="5" t="str">
        <f>VLOOKUP(Table1[[#This Row],[LastName]]&amp;"."&amp;Table1[[#This Row],[FirstName]],Fencers!C:H,5,FALSE)</f>
        <v>AU</v>
      </c>
      <c r="K227" s="4">
        <f>VLOOKUP(Table1[[#This Row],[LastName]]&amp;"."&amp;Table1[[#This Row],[FirstName]],Fencers!C:G,3,FALSE)</f>
        <v>51</v>
      </c>
      <c r="L227" s="17" t="s">
        <v>333</v>
      </c>
      <c r="M227" s="6">
        <f>IF(Table1[[#This Row],[Rank]]="Cancelled",1,IF(Table1[[#This Row],[Rank]]&gt;32,0,IF(L227=0,VLOOKUP(C227,'Ranking Values'!A:C,2,FALSE),VLOOKUP(C227,'Ranking Values'!A:C,3,FALSE))))</f>
        <v>11</v>
      </c>
    </row>
    <row r="228" spans="1:13" x14ac:dyDescent="0.35">
      <c r="A228" s="14" t="s">
        <v>31</v>
      </c>
      <c r="B228" s="14" t="s">
        <v>46</v>
      </c>
      <c r="C228" s="3">
        <v>3</v>
      </c>
      <c r="D228" s="5">
        <v>44094</v>
      </c>
      <c r="E228" s="15" t="s">
        <v>334</v>
      </c>
      <c r="F228" s="14" t="s">
        <v>317</v>
      </c>
      <c r="G228" s="14" t="s">
        <v>289</v>
      </c>
      <c r="H228" s="6" t="str">
        <f>VLOOKUP(Table1[[#This Row],[LastName]]&amp;"."&amp;Table1[[#This Row],[FirstName]],Fencers!C:H,6,FALSE)</f>
        <v>Men</v>
      </c>
      <c r="I228" s="5" t="str">
        <f>VLOOKUP(Table1[[#This Row],[LastName]]&amp;"."&amp;Table1[[#This Row],[FirstName]],Fencers!C:G,4,FALSE)</f>
        <v>AHFC</v>
      </c>
      <c r="J228" s="5" t="str">
        <f>VLOOKUP(Table1[[#This Row],[LastName]]&amp;"."&amp;Table1[[#This Row],[FirstName]],Fencers!C:H,5,FALSE)</f>
        <v>AU</v>
      </c>
      <c r="K228" s="4">
        <f>VLOOKUP(Table1[[#This Row],[LastName]]&amp;"."&amp;Table1[[#This Row],[FirstName]],Fencers!C:G,3,FALSE)</f>
        <v>43</v>
      </c>
      <c r="L228" s="17" t="s">
        <v>333</v>
      </c>
      <c r="M228" s="6">
        <f>IF(Table1[[#This Row],[Rank]]="Cancelled",1,IF(Table1[[#This Row],[Rank]]&gt;32,0,IF(L228=0,VLOOKUP(C228,'Ranking Values'!A:C,2,FALSE),VLOOKUP(C228,'Ranking Values'!A:C,3,FALSE))))</f>
        <v>10</v>
      </c>
    </row>
    <row r="229" spans="1:13" x14ac:dyDescent="0.35">
      <c r="A229" s="14" t="s">
        <v>108</v>
      </c>
      <c r="B229" s="14" t="s">
        <v>115</v>
      </c>
      <c r="C229" s="3">
        <v>3</v>
      </c>
      <c r="D229" s="5">
        <v>44094</v>
      </c>
      <c r="E229" s="15" t="s">
        <v>334</v>
      </c>
      <c r="F229" s="14" t="s">
        <v>317</v>
      </c>
      <c r="G229" s="14" t="s">
        <v>289</v>
      </c>
      <c r="H229" s="6" t="str">
        <f>VLOOKUP(Table1[[#This Row],[LastName]]&amp;"."&amp;Table1[[#This Row],[FirstName]],Fencers!C:H,6,FALSE)</f>
        <v>Men</v>
      </c>
      <c r="I229" s="5" t="str">
        <f>VLOOKUP(Table1[[#This Row],[LastName]]&amp;"."&amp;Table1[[#This Row],[FirstName]],Fencers!C:G,4,FALSE)</f>
        <v>ASC</v>
      </c>
      <c r="J229" s="5" t="str">
        <f>VLOOKUP(Table1[[#This Row],[LastName]]&amp;"."&amp;Table1[[#This Row],[FirstName]],Fencers!C:H,5,FALSE)</f>
        <v>AU</v>
      </c>
      <c r="K229" s="4">
        <f>VLOOKUP(Table1[[#This Row],[LastName]]&amp;"."&amp;Table1[[#This Row],[FirstName]],Fencers!C:G,3,FALSE)</f>
        <v>49</v>
      </c>
      <c r="L229" s="17" t="s">
        <v>333</v>
      </c>
      <c r="M229" s="6">
        <f>IF(Table1[[#This Row],[Rank]]="Cancelled",1,IF(Table1[[#This Row],[Rank]]&gt;32,0,IF(L229=0,VLOOKUP(C229,'Ranking Values'!A:C,2,FALSE),VLOOKUP(C229,'Ranking Values'!A:C,3,FALSE))))</f>
        <v>10</v>
      </c>
    </row>
    <row r="230" spans="1:13" x14ac:dyDescent="0.35">
      <c r="A230" s="14" t="s">
        <v>127</v>
      </c>
      <c r="B230" s="14" t="s">
        <v>49</v>
      </c>
      <c r="C230" s="3">
        <v>5</v>
      </c>
      <c r="D230" s="5">
        <v>44094</v>
      </c>
      <c r="E230" s="15" t="s">
        <v>334</v>
      </c>
      <c r="F230" s="14" t="s">
        <v>317</v>
      </c>
      <c r="G230" s="14" t="s">
        <v>289</v>
      </c>
      <c r="H230" s="6" t="str">
        <f>VLOOKUP(Table1[[#This Row],[LastName]]&amp;"."&amp;Table1[[#This Row],[FirstName]],Fencers!C:H,6,FALSE)</f>
        <v>Men</v>
      </c>
      <c r="I230" s="5" t="str">
        <f>VLOOKUP(Table1[[#This Row],[LastName]]&amp;"."&amp;Table1[[#This Row],[FirstName]],Fencers!C:G,4,FALSE)</f>
        <v>ASC</v>
      </c>
      <c r="J230" s="5" t="str">
        <f>VLOOKUP(Table1[[#This Row],[LastName]]&amp;"."&amp;Table1[[#This Row],[FirstName]],Fencers!C:H,5,FALSE)</f>
        <v>AU</v>
      </c>
      <c r="K230" s="4">
        <f>VLOOKUP(Table1[[#This Row],[LastName]]&amp;"."&amp;Table1[[#This Row],[FirstName]],Fencers!C:G,3,FALSE)</f>
        <v>48</v>
      </c>
      <c r="L230" s="17" t="s">
        <v>333</v>
      </c>
      <c r="M230" s="6">
        <f>IF(Table1[[#This Row],[Rank]]="Cancelled",1,IF(Table1[[#This Row],[Rank]]&gt;32,0,IF(L230=0,VLOOKUP(C230,'Ranking Values'!A:C,2,FALSE),VLOOKUP(C230,'Ranking Values'!A:C,3,FALSE))))</f>
        <v>8</v>
      </c>
    </row>
    <row r="231" spans="1:13" x14ac:dyDescent="0.35">
      <c r="A231" s="14" t="s">
        <v>62</v>
      </c>
      <c r="B231" s="14" t="s">
        <v>65</v>
      </c>
      <c r="C231" s="3">
        <v>1</v>
      </c>
      <c r="D231" s="5">
        <v>44094</v>
      </c>
      <c r="E231" s="15" t="s">
        <v>334</v>
      </c>
      <c r="F231" s="14" t="s">
        <v>317</v>
      </c>
      <c r="G231" s="14" t="s">
        <v>289</v>
      </c>
      <c r="H231" s="6" t="str">
        <f>VLOOKUP(Table1[[#This Row],[LastName]]&amp;"."&amp;Table1[[#This Row],[FirstName]],Fencers!C:H,6,FALSE)</f>
        <v>Women</v>
      </c>
      <c r="I231" s="5" t="str">
        <f>VLOOKUP(Table1[[#This Row],[LastName]]&amp;"."&amp;Table1[[#This Row],[FirstName]],Fencers!C:G,4,FALSE)</f>
        <v>CSFC</v>
      </c>
      <c r="J231" s="5" t="str">
        <f>VLOOKUP(Table1[[#This Row],[LastName]]&amp;"."&amp;Table1[[#This Row],[FirstName]],Fencers!C:H,5,FALSE)</f>
        <v>AU</v>
      </c>
      <c r="K231" s="4">
        <f>VLOOKUP(Table1[[#This Row],[LastName]]&amp;"."&amp;Table1[[#This Row],[FirstName]],Fencers!C:G,3,FALSE)</f>
        <v>44</v>
      </c>
      <c r="L231" s="17" t="s">
        <v>333</v>
      </c>
      <c r="M231" s="6">
        <f>IF(Table1[[#This Row],[Rank]]="Cancelled",1,IF(Table1[[#This Row],[Rank]]&gt;32,0,IF(L231=0,VLOOKUP(C231,'Ranking Values'!A:C,2,FALSE),VLOOKUP(C231,'Ranking Values'!A:C,3,FALSE))))</f>
        <v>12</v>
      </c>
    </row>
    <row r="232" spans="1:13" x14ac:dyDescent="0.35">
      <c r="A232" s="14" t="s">
        <v>58</v>
      </c>
      <c r="B232" s="14" t="s">
        <v>59</v>
      </c>
      <c r="C232" s="3">
        <v>2</v>
      </c>
      <c r="D232" s="5">
        <v>44094</v>
      </c>
      <c r="E232" s="15" t="s">
        <v>334</v>
      </c>
      <c r="F232" s="14" t="s">
        <v>317</v>
      </c>
      <c r="G232" s="14" t="s">
        <v>289</v>
      </c>
      <c r="H232" s="6" t="str">
        <f>VLOOKUP(Table1[[#This Row],[LastName]]&amp;"."&amp;Table1[[#This Row],[FirstName]],Fencers!C:H,6,FALSE)</f>
        <v>Women</v>
      </c>
      <c r="I232" s="5" t="str">
        <f>VLOOKUP(Table1[[#This Row],[LastName]]&amp;"."&amp;Table1[[#This Row],[FirstName]],Fencers!C:G,4,FALSE)</f>
        <v>AHFC</v>
      </c>
      <c r="J232" s="5" t="str">
        <f>VLOOKUP(Table1[[#This Row],[LastName]]&amp;"."&amp;Table1[[#This Row],[FirstName]],Fencers!C:H,5,FALSE)</f>
        <v>AU</v>
      </c>
      <c r="K232" s="4">
        <f>VLOOKUP(Table1[[#This Row],[LastName]]&amp;"."&amp;Table1[[#This Row],[FirstName]],Fencers!C:G,3,FALSE)</f>
        <v>47</v>
      </c>
      <c r="L232" s="17" t="s">
        <v>333</v>
      </c>
      <c r="M232" s="6">
        <f>IF(Table1[[#This Row],[Rank]]="Cancelled",1,IF(Table1[[#This Row],[Rank]]&gt;32,0,IF(L232=0,VLOOKUP(C232,'Ranking Values'!A:C,2,FALSE),VLOOKUP(C232,'Ranking Values'!A:C,3,FALSE))))</f>
        <v>11</v>
      </c>
    </row>
    <row r="233" spans="1:13" x14ac:dyDescent="0.35">
      <c r="A233" s="14" t="s">
        <v>109</v>
      </c>
      <c r="B233" s="14" t="s">
        <v>116</v>
      </c>
      <c r="C233" s="3">
        <v>3</v>
      </c>
      <c r="D233" s="5">
        <v>44094</v>
      </c>
      <c r="E233" s="15" t="s">
        <v>334</v>
      </c>
      <c r="F233" s="14" t="s">
        <v>317</v>
      </c>
      <c r="G233" s="14" t="s">
        <v>289</v>
      </c>
      <c r="H233" s="6" t="str">
        <f>VLOOKUP(Table1[[#This Row],[LastName]]&amp;"."&amp;Table1[[#This Row],[FirstName]],Fencers!C:H,6,FALSE)</f>
        <v>Women</v>
      </c>
      <c r="I233" s="5" t="str">
        <f>VLOOKUP(Table1[[#This Row],[LastName]]&amp;"."&amp;Table1[[#This Row],[FirstName]],Fencers!C:G,4,FALSE)</f>
        <v>ASC</v>
      </c>
      <c r="J233" s="5" t="str">
        <f>VLOOKUP(Table1[[#This Row],[LastName]]&amp;"."&amp;Table1[[#This Row],[FirstName]],Fencers!C:H,5,FALSE)</f>
        <v>AU</v>
      </c>
      <c r="K233" s="4">
        <f>VLOOKUP(Table1[[#This Row],[LastName]]&amp;"."&amp;Table1[[#This Row],[FirstName]],Fencers!C:G,3,FALSE)</f>
        <v>59</v>
      </c>
      <c r="L233" s="17" t="s">
        <v>333</v>
      </c>
      <c r="M233" s="6">
        <f>IF(Table1[[#This Row],[Rank]]="Cancelled",1,IF(Table1[[#This Row],[Rank]]&gt;32,0,IF(L233=0,VLOOKUP(C233,'Ranking Values'!A:C,2,FALSE),VLOOKUP(C233,'Ranking Values'!A:C,3,FALSE))))</f>
        <v>10</v>
      </c>
    </row>
    <row r="234" spans="1:13" x14ac:dyDescent="0.35">
      <c r="A234" s="14" t="s">
        <v>108</v>
      </c>
      <c r="B234" s="14" t="s">
        <v>115</v>
      </c>
      <c r="C234" s="14" t="s">
        <v>18</v>
      </c>
      <c r="D234" s="5">
        <v>44094</v>
      </c>
      <c r="E234" s="15" t="s">
        <v>334</v>
      </c>
      <c r="F234" s="14" t="s">
        <v>317</v>
      </c>
      <c r="G234" s="14" t="s">
        <v>287</v>
      </c>
      <c r="H234" s="6" t="str">
        <f>VLOOKUP(Table1[[#This Row],[LastName]]&amp;"."&amp;Table1[[#This Row],[FirstName]],Fencers!C:H,6,FALSE)</f>
        <v>Men</v>
      </c>
      <c r="I234" s="5" t="str">
        <f>VLOOKUP(Table1[[#This Row],[LastName]]&amp;"."&amp;Table1[[#This Row],[FirstName]],Fencers!C:G,4,FALSE)</f>
        <v>ASC</v>
      </c>
      <c r="J234" s="5" t="str">
        <f>VLOOKUP(Table1[[#This Row],[LastName]]&amp;"."&amp;Table1[[#This Row],[FirstName]],Fencers!C:H,5,FALSE)</f>
        <v>AU</v>
      </c>
      <c r="K234" s="4">
        <f>VLOOKUP(Table1[[#This Row],[LastName]]&amp;"."&amp;Table1[[#This Row],[FirstName]],Fencers!C:G,3,FALSE)</f>
        <v>49</v>
      </c>
      <c r="L234" s="17" t="s">
        <v>333</v>
      </c>
      <c r="M234" s="6">
        <f>IF(Table1[[#This Row],[Rank]]="Cancelled",1,IF(Table1[[#This Row],[Rank]]&gt;32,0,IF(L234=0,VLOOKUP(C234,'Ranking Values'!A:C,2,FALSE),VLOOKUP(C234,'Ranking Values'!A:C,3,FALSE))))</f>
        <v>1</v>
      </c>
    </row>
    <row r="235" spans="1:13" x14ac:dyDescent="0.35">
      <c r="A235" s="14" t="s">
        <v>335</v>
      </c>
      <c r="B235" s="14" t="s">
        <v>336</v>
      </c>
      <c r="C235" s="14" t="s">
        <v>18</v>
      </c>
      <c r="D235" s="5">
        <v>44094</v>
      </c>
      <c r="E235" s="15" t="s">
        <v>334</v>
      </c>
      <c r="F235" s="14" t="s">
        <v>317</v>
      </c>
      <c r="G235" s="14" t="s">
        <v>287</v>
      </c>
      <c r="H235" s="6" t="str">
        <f>VLOOKUP(Table1[[#This Row],[LastName]]&amp;"."&amp;Table1[[#This Row],[FirstName]],Fencers!C:H,6,FALSE)</f>
        <v>Women</v>
      </c>
      <c r="I235" s="5" t="str">
        <f>VLOOKUP(Table1[[#This Row],[LastName]]&amp;"."&amp;Table1[[#This Row],[FirstName]],Fencers!C:G,4,FALSE)</f>
        <v>AUFeC</v>
      </c>
      <c r="J235" s="5" t="str">
        <f>VLOOKUP(Table1[[#This Row],[LastName]]&amp;"."&amp;Table1[[#This Row],[FirstName]],Fencers!C:H,5,FALSE)</f>
        <v>AU</v>
      </c>
      <c r="K235" s="4">
        <f>VLOOKUP(Table1[[#This Row],[LastName]]&amp;"."&amp;Table1[[#This Row],[FirstName]],Fencers!C:G,3,FALSE)</f>
        <v>41</v>
      </c>
      <c r="L235" s="17" t="s">
        <v>333</v>
      </c>
      <c r="M235" s="6">
        <f>IF(Table1[[#This Row],[Rank]]="Cancelled",1,IF(Table1[[#This Row],[Rank]]&gt;32,0,IF(L235=0,VLOOKUP(C235,'Ranking Values'!A:C,2,FALSE),VLOOKUP(C235,'Ranking Values'!A:C,3,FALSE))))</f>
        <v>1</v>
      </c>
    </row>
    <row r="236" spans="1:13" x14ac:dyDescent="0.35">
      <c r="A236" s="14" t="s">
        <v>25</v>
      </c>
      <c r="B236" s="14" t="s">
        <v>40</v>
      </c>
      <c r="C236" s="3">
        <v>1</v>
      </c>
      <c r="D236" s="5">
        <v>44094</v>
      </c>
      <c r="E236" s="15" t="s">
        <v>334</v>
      </c>
      <c r="F236" s="14" t="s">
        <v>317</v>
      </c>
      <c r="G236" s="14" t="s">
        <v>316</v>
      </c>
      <c r="H236" s="6" t="str">
        <f>VLOOKUP(Table1[[#This Row],[LastName]]&amp;"."&amp;Table1[[#This Row],[FirstName]],Fencers!C:H,6,FALSE)</f>
        <v>Men</v>
      </c>
      <c r="I236" s="5" t="str">
        <f>VLOOKUP(Table1[[#This Row],[LastName]]&amp;"."&amp;Table1[[#This Row],[FirstName]],Fencers!C:G,4,FALSE)</f>
        <v>CSFC</v>
      </c>
      <c r="J236" s="5" t="str">
        <f>VLOOKUP(Table1[[#This Row],[LastName]]&amp;"."&amp;Table1[[#This Row],[FirstName]],Fencers!C:H,5,FALSE)</f>
        <v>AU</v>
      </c>
      <c r="K236" s="4">
        <f>VLOOKUP(Table1[[#This Row],[LastName]]&amp;"."&amp;Table1[[#This Row],[FirstName]],Fencers!C:G,3,FALSE)</f>
        <v>41</v>
      </c>
      <c r="L236" s="17" t="s">
        <v>333</v>
      </c>
      <c r="M236" s="6">
        <f>IF(Table1[[#This Row],[Rank]]="Cancelled",1,IF(Table1[[#This Row],[Rank]]&gt;32,0,IF(L236=0,VLOOKUP(C236,'Ranking Values'!A:C,2,FALSE),VLOOKUP(C236,'Ranking Values'!A:C,3,FALSE))))</f>
        <v>12</v>
      </c>
    </row>
    <row r="237" spans="1:13" x14ac:dyDescent="0.35">
      <c r="A237" s="14" t="s">
        <v>299</v>
      </c>
      <c r="B237" s="14" t="s">
        <v>113</v>
      </c>
      <c r="C237" s="3">
        <v>2</v>
      </c>
      <c r="D237" s="5">
        <v>44094</v>
      </c>
      <c r="E237" s="15" t="s">
        <v>334</v>
      </c>
      <c r="F237" s="14" t="s">
        <v>317</v>
      </c>
      <c r="G237" s="14" t="s">
        <v>316</v>
      </c>
      <c r="H237" s="6" t="str">
        <f>VLOOKUP(Table1[[#This Row],[LastName]]&amp;"."&amp;Table1[[#This Row],[FirstName]],Fencers!C:H,6,FALSE)</f>
        <v>Men</v>
      </c>
      <c r="I237" s="5" t="str">
        <f>VLOOKUP(Table1[[#This Row],[LastName]]&amp;"."&amp;Table1[[#This Row],[FirstName]],Fencers!C:G,4,FALSE)</f>
        <v>CSFC</v>
      </c>
      <c r="J237" s="5" t="str">
        <f>VLOOKUP(Table1[[#This Row],[LastName]]&amp;"."&amp;Table1[[#This Row],[FirstName]],Fencers!C:H,5,FALSE)</f>
        <v>AU</v>
      </c>
      <c r="K237" s="4">
        <f>VLOOKUP(Table1[[#This Row],[LastName]]&amp;"."&amp;Table1[[#This Row],[FirstName]],Fencers!C:G,3,FALSE)</f>
        <v>48</v>
      </c>
      <c r="L237" s="17" t="s">
        <v>333</v>
      </c>
      <c r="M237" s="6">
        <f>IF(Table1[[#This Row],[Rank]]="Cancelled",1,IF(Table1[[#This Row],[Rank]]&gt;32,0,IF(L237=0,VLOOKUP(C237,'Ranking Values'!A:C,2,FALSE),VLOOKUP(C237,'Ranking Values'!A:C,3,FALSE))))</f>
        <v>11</v>
      </c>
    </row>
    <row r="238" spans="1:13" x14ac:dyDescent="0.35">
      <c r="A238" s="14" t="s">
        <v>24</v>
      </c>
      <c r="B238" s="14" t="s">
        <v>114</v>
      </c>
      <c r="C238" s="3">
        <v>3</v>
      </c>
      <c r="D238" s="5">
        <v>44094</v>
      </c>
      <c r="E238" s="15" t="s">
        <v>334</v>
      </c>
      <c r="F238" s="14" t="s">
        <v>317</v>
      </c>
      <c r="G238" s="14" t="s">
        <v>316</v>
      </c>
      <c r="H238" s="6" t="str">
        <f>VLOOKUP(Table1[[#This Row],[LastName]]&amp;"."&amp;Table1[[#This Row],[FirstName]],Fencers!C:H,6,FALSE)</f>
        <v>Men</v>
      </c>
      <c r="I238" s="5" t="str">
        <f>VLOOKUP(Table1[[#This Row],[LastName]]&amp;"."&amp;Table1[[#This Row],[FirstName]],Fencers!C:G,4,FALSE)</f>
        <v>CSFC</v>
      </c>
      <c r="J238" s="5" t="str">
        <f>VLOOKUP(Table1[[#This Row],[LastName]]&amp;"."&amp;Table1[[#This Row],[FirstName]],Fencers!C:H,5,FALSE)</f>
        <v>AU</v>
      </c>
      <c r="K238" s="4">
        <f>VLOOKUP(Table1[[#This Row],[LastName]]&amp;"."&amp;Table1[[#This Row],[FirstName]],Fencers!C:G,3,FALSE)</f>
        <v>63</v>
      </c>
      <c r="L238" s="17" t="s">
        <v>333</v>
      </c>
      <c r="M238" s="6">
        <f>IF(Table1[[#This Row],[Rank]]="Cancelled",1,IF(Table1[[#This Row],[Rank]]&gt;32,0,IF(L238=0,VLOOKUP(C238,'Ranking Values'!A:C,2,FALSE),VLOOKUP(C238,'Ranking Values'!A:C,3,FALSE))))</f>
        <v>10</v>
      </c>
    </row>
    <row r="239" spans="1:13" x14ac:dyDescent="0.35">
      <c r="A239" s="14" t="s">
        <v>24</v>
      </c>
      <c r="B239" s="14" t="s">
        <v>38</v>
      </c>
      <c r="C239" s="3">
        <v>3</v>
      </c>
      <c r="D239" s="5">
        <v>44094</v>
      </c>
      <c r="E239" s="15" t="s">
        <v>334</v>
      </c>
      <c r="F239" s="14" t="s">
        <v>317</v>
      </c>
      <c r="G239" s="14" t="s">
        <v>316</v>
      </c>
      <c r="H239" s="6" t="str">
        <f>VLOOKUP(Table1[[#This Row],[LastName]]&amp;"."&amp;Table1[[#This Row],[FirstName]],Fencers!C:H,6,FALSE)</f>
        <v>Men</v>
      </c>
      <c r="I239" s="5" t="str">
        <f>VLOOKUP(Table1[[#This Row],[LastName]]&amp;"."&amp;Table1[[#This Row],[FirstName]],Fencers!C:G,4,FALSE)</f>
        <v>CSFC</v>
      </c>
      <c r="J239" s="5" t="str">
        <f>VLOOKUP(Table1[[#This Row],[LastName]]&amp;"."&amp;Table1[[#This Row],[FirstName]],Fencers!C:H,5,FALSE)</f>
        <v>AU</v>
      </c>
      <c r="K239" s="4">
        <f>VLOOKUP(Table1[[#This Row],[LastName]]&amp;"."&amp;Table1[[#This Row],[FirstName]],Fencers!C:G,3,FALSE)</f>
        <v>65</v>
      </c>
      <c r="L239" s="17" t="s">
        <v>333</v>
      </c>
      <c r="M239" s="6">
        <f>IF(Table1[[#This Row],[Rank]]="Cancelled",1,IF(Table1[[#This Row],[Rank]]&gt;32,0,IF(L239=0,VLOOKUP(C239,'Ranking Values'!A:C,2,FALSE),VLOOKUP(C239,'Ranking Values'!A:C,3,FALSE))))</f>
        <v>10</v>
      </c>
    </row>
    <row r="240" spans="1:13" x14ac:dyDescent="0.35">
      <c r="A240" s="14" t="s">
        <v>191</v>
      </c>
      <c r="B240" s="14" t="s">
        <v>186</v>
      </c>
      <c r="C240" s="3">
        <v>1</v>
      </c>
      <c r="D240" s="5">
        <v>44122</v>
      </c>
      <c r="E240" s="15" t="s">
        <v>334</v>
      </c>
      <c r="F240" s="14" t="s">
        <v>292</v>
      </c>
      <c r="G240" s="14" t="s">
        <v>289</v>
      </c>
      <c r="H240" s="6" t="str">
        <f>VLOOKUP(Table1[[#This Row],[LastName]]&amp;"."&amp;Table1[[#This Row],[FirstName]],Fencers!C:H,6,FALSE)</f>
        <v>Men</v>
      </c>
      <c r="I240" s="5" t="str">
        <f>VLOOKUP(Table1[[#This Row],[LastName]]&amp;"."&amp;Table1[[#This Row],[FirstName]],Fencers!C:G,4,FALSE)</f>
        <v>F4A</v>
      </c>
      <c r="J240" s="5" t="str">
        <f>VLOOKUP(Table1[[#This Row],[LastName]]&amp;"."&amp;Table1[[#This Row],[FirstName]],Fencers!C:H,5,FALSE)</f>
        <v>AU</v>
      </c>
      <c r="K240" s="4">
        <f>VLOOKUP(Table1[[#This Row],[LastName]]&amp;"."&amp;Table1[[#This Row],[FirstName]],Fencers!C:G,3,FALSE)</f>
        <v>10</v>
      </c>
      <c r="L240" s="17" t="s">
        <v>333</v>
      </c>
      <c r="M240" s="6">
        <f>IF(Table1[[#This Row],[Rank]]="Cancelled",1,IF(Table1[[#This Row],[Rank]]&gt;32,0,IF(L240=0,VLOOKUP(C240,'Ranking Values'!A:C,2,FALSE),VLOOKUP(C240,'Ranking Values'!A:C,3,FALSE))))</f>
        <v>12</v>
      </c>
    </row>
    <row r="241" spans="1:13" x14ac:dyDescent="0.35">
      <c r="A241" s="14" t="s">
        <v>229</v>
      </c>
      <c r="B241" s="14" t="s">
        <v>49</v>
      </c>
      <c r="C241" s="3">
        <v>2</v>
      </c>
      <c r="D241" s="5">
        <v>44122</v>
      </c>
      <c r="E241" s="15" t="s">
        <v>334</v>
      </c>
      <c r="F241" s="14" t="s">
        <v>292</v>
      </c>
      <c r="G241" s="14" t="s">
        <v>289</v>
      </c>
      <c r="H241" s="6" t="str">
        <f>VLOOKUP(Table1[[#This Row],[LastName]]&amp;"."&amp;Table1[[#This Row],[FirstName]],Fencers!C:H,6,FALSE)</f>
        <v>Men</v>
      </c>
      <c r="I241" s="5" t="str">
        <f>VLOOKUP(Table1[[#This Row],[LastName]]&amp;"."&amp;Table1[[#This Row],[FirstName]],Fencers!C:G,4,FALSE)</f>
        <v>AHFC</v>
      </c>
      <c r="J241" s="5" t="str">
        <f>VLOOKUP(Table1[[#This Row],[LastName]]&amp;"."&amp;Table1[[#This Row],[FirstName]],Fencers!C:H,5,FALSE)</f>
        <v>AU</v>
      </c>
      <c r="K241" s="4">
        <f>VLOOKUP(Table1[[#This Row],[LastName]]&amp;"."&amp;Table1[[#This Row],[FirstName]],Fencers!C:G,3,FALSE)</f>
        <v>9</v>
      </c>
      <c r="L241" s="17" t="s">
        <v>333</v>
      </c>
      <c r="M241" s="6">
        <f>IF(Table1[[#This Row],[Rank]]="Cancelled",1,IF(Table1[[#This Row],[Rank]]&gt;32,0,IF(L241=0,VLOOKUP(C241,'Ranking Values'!A:C,2,FALSE),VLOOKUP(C241,'Ranking Values'!A:C,3,FALSE))))</f>
        <v>11</v>
      </c>
    </row>
    <row r="242" spans="1:13" x14ac:dyDescent="0.35">
      <c r="A242" s="14" t="s">
        <v>354</v>
      </c>
      <c r="B242" s="14" t="s">
        <v>355</v>
      </c>
      <c r="C242" s="3">
        <v>3</v>
      </c>
      <c r="D242" s="5">
        <v>44122</v>
      </c>
      <c r="E242" s="15" t="s">
        <v>334</v>
      </c>
      <c r="F242" s="14" t="s">
        <v>292</v>
      </c>
      <c r="G242" s="14" t="s">
        <v>289</v>
      </c>
      <c r="H242" s="6" t="str">
        <f>VLOOKUP(Table1[[#This Row],[LastName]]&amp;"."&amp;Table1[[#This Row],[FirstName]],Fencers!C:H,6,FALSE)</f>
        <v>Men</v>
      </c>
      <c r="I242" s="5" t="str">
        <f>VLOOKUP(Table1[[#This Row],[LastName]]&amp;"."&amp;Table1[[#This Row],[FirstName]],Fencers!C:G,4,FALSE)</f>
        <v>F4A</v>
      </c>
      <c r="J242" s="5" t="str">
        <f>VLOOKUP(Table1[[#This Row],[LastName]]&amp;"."&amp;Table1[[#This Row],[FirstName]],Fencers!C:H,5,FALSE)</f>
        <v>AU</v>
      </c>
      <c r="K242" s="4">
        <f>VLOOKUP(Table1[[#This Row],[LastName]]&amp;"."&amp;Table1[[#This Row],[FirstName]],Fencers!C:G,3,FALSE)</f>
        <v>120</v>
      </c>
      <c r="L242" s="17" t="s">
        <v>333</v>
      </c>
      <c r="M242" s="6">
        <f>IF(Table1[[#This Row],[Rank]]="Cancelled",1,IF(Table1[[#This Row],[Rank]]&gt;32,0,IF(L242=0,VLOOKUP(C242,'Ranking Values'!A:C,2,FALSE),VLOOKUP(C242,'Ranking Values'!A:C,3,FALSE))))</f>
        <v>10</v>
      </c>
    </row>
    <row r="243" spans="1:13" x14ac:dyDescent="0.35">
      <c r="A243" s="14" t="s">
        <v>125</v>
      </c>
      <c r="B243" s="14" t="s">
        <v>138</v>
      </c>
      <c r="C243" s="3">
        <v>1</v>
      </c>
      <c r="D243" s="5">
        <v>44122</v>
      </c>
      <c r="E243" s="15" t="s">
        <v>334</v>
      </c>
      <c r="F243" s="14" t="s">
        <v>292</v>
      </c>
      <c r="G243" s="14" t="s">
        <v>289</v>
      </c>
      <c r="H243" s="6" t="str">
        <f>VLOOKUP(Table1[[#This Row],[LastName]]&amp;"."&amp;Table1[[#This Row],[FirstName]],Fencers!C:H,6,FALSE)</f>
        <v>Women</v>
      </c>
      <c r="I243" s="5" t="str">
        <f>VLOOKUP(Table1[[#This Row],[LastName]]&amp;"."&amp;Table1[[#This Row],[FirstName]],Fencers!C:G,4,FALSE)</f>
        <v>F4A</v>
      </c>
      <c r="J243" s="5" t="str">
        <f>VLOOKUP(Table1[[#This Row],[LastName]]&amp;"."&amp;Table1[[#This Row],[FirstName]],Fencers!C:H,5,FALSE)</f>
        <v>AU</v>
      </c>
      <c r="K243" s="4">
        <f>VLOOKUP(Table1[[#This Row],[LastName]]&amp;"."&amp;Table1[[#This Row],[FirstName]],Fencers!C:G,3,FALSE)</f>
        <v>9</v>
      </c>
      <c r="L243" s="17" t="s">
        <v>333</v>
      </c>
      <c r="M243" s="6">
        <f>IF(Table1[[#This Row],[Rank]]="Cancelled",1,IF(Table1[[#This Row],[Rank]]&gt;32,0,IF(L243=0,VLOOKUP(C243,'Ranking Values'!A:C,2,FALSE),VLOOKUP(C243,'Ranking Values'!A:C,3,FALSE))))</f>
        <v>12</v>
      </c>
    </row>
    <row r="244" spans="1:13" x14ac:dyDescent="0.35">
      <c r="A244" s="14" t="s">
        <v>356</v>
      </c>
      <c r="B244" s="14" t="s">
        <v>41</v>
      </c>
      <c r="C244" s="3">
        <v>2</v>
      </c>
      <c r="D244" s="5">
        <v>44122</v>
      </c>
      <c r="E244" s="15" t="s">
        <v>334</v>
      </c>
      <c r="F244" s="14" t="s">
        <v>292</v>
      </c>
      <c r="G244" s="14" t="s">
        <v>289</v>
      </c>
      <c r="H244" s="6" t="str">
        <f>VLOOKUP(Table1[[#This Row],[LastName]]&amp;"."&amp;Table1[[#This Row],[FirstName]],Fencers!C:H,6,FALSE)</f>
        <v>Women</v>
      </c>
      <c r="I244" s="5" t="str">
        <f>VLOOKUP(Table1[[#This Row],[LastName]]&amp;"."&amp;Table1[[#This Row],[FirstName]],Fencers!C:G,4,FALSE)</f>
        <v>F4A</v>
      </c>
      <c r="J244" s="5" t="str">
        <f>VLOOKUP(Table1[[#This Row],[LastName]]&amp;"."&amp;Table1[[#This Row],[FirstName]],Fencers!C:H,5,FALSE)</f>
        <v>AU</v>
      </c>
      <c r="K244" s="4">
        <f>VLOOKUP(Table1[[#This Row],[LastName]]&amp;"."&amp;Table1[[#This Row],[FirstName]],Fencers!C:G,3,FALSE)</f>
        <v>120</v>
      </c>
      <c r="L244" s="17" t="s">
        <v>333</v>
      </c>
      <c r="M244" s="6">
        <f>IF(Table1[[#This Row],[Rank]]="Cancelled",1,IF(Table1[[#This Row],[Rank]]&gt;32,0,IF(L244=0,VLOOKUP(C244,'Ranking Values'!A:C,2,FALSE),VLOOKUP(C244,'Ranking Values'!A:C,3,FALSE))))</f>
        <v>11</v>
      </c>
    </row>
    <row r="245" spans="1:13" x14ac:dyDescent="0.35">
      <c r="A245" s="14" t="s">
        <v>108</v>
      </c>
      <c r="B245" s="14" t="s">
        <v>145</v>
      </c>
      <c r="C245" s="3">
        <v>1</v>
      </c>
      <c r="D245" s="5">
        <v>44122</v>
      </c>
      <c r="E245" s="15" t="s">
        <v>334</v>
      </c>
      <c r="F245" s="14" t="s">
        <v>292</v>
      </c>
      <c r="G245" s="14" t="s">
        <v>287</v>
      </c>
      <c r="H245" s="6" t="str">
        <f>VLOOKUP(Table1[[#This Row],[LastName]]&amp;"."&amp;Table1[[#This Row],[FirstName]],Fencers!C:H,6,FALSE)</f>
        <v>Men</v>
      </c>
      <c r="I245" s="5" t="str">
        <f>VLOOKUP(Table1[[#This Row],[LastName]]&amp;"."&amp;Table1[[#This Row],[FirstName]],Fencers!C:G,4,FALSE)</f>
        <v>ASC</v>
      </c>
      <c r="J245" s="5" t="str">
        <f>VLOOKUP(Table1[[#This Row],[LastName]]&amp;"."&amp;Table1[[#This Row],[FirstName]],Fencers!C:H,5,FALSE)</f>
        <v>AU</v>
      </c>
      <c r="K245" s="4">
        <f>VLOOKUP(Table1[[#This Row],[LastName]]&amp;"."&amp;Table1[[#This Row],[FirstName]],Fencers!C:G,3,FALSE)</f>
        <v>9</v>
      </c>
      <c r="L245" s="17" t="s">
        <v>333</v>
      </c>
      <c r="M245" s="6">
        <f>IF(Table1[[#This Row],[Rank]]="Cancelled",1,IF(Table1[[#This Row],[Rank]]&gt;32,0,IF(L245=0,VLOOKUP(C245,'Ranking Values'!A:C,2,FALSE),VLOOKUP(C245,'Ranking Values'!A:C,3,FALSE))))</f>
        <v>12</v>
      </c>
    </row>
    <row r="246" spans="1:13" x14ac:dyDescent="0.35">
      <c r="A246" s="14" t="s">
        <v>212</v>
      </c>
      <c r="B246" s="14" t="s">
        <v>213</v>
      </c>
      <c r="C246" s="3">
        <v>2</v>
      </c>
      <c r="D246" s="5">
        <v>44122</v>
      </c>
      <c r="E246" s="15" t="s">
        <v>334</v>
      </c>
      <c r="F246" s="14" t="s">
        <v>292</v>
      </c>
      <c r="G246" s="14" t="s">
        <v>287</v>
      </c>
      <c r="H246" s="6" t="str">
        <f>VLOOKUP(Table1[[#This Row],[LastName]]&amp;"."&amp;Table1[[#This Row],[FirstName]],Fencers!C:H,6,FALSE)</f>
        <v>Men</v>
      </c>
      <c r="I246" s="5" t="str">
        <f>VLOOKUP(Table1[[#This Row],[LastName]]&amp;"."&amp;Table1[[#This Row],[FirstName]],Fencers!C:G,4,FALSE)</f>
        <v>AHFC</v>
      </c>
      <c r="J246" s="5" t="str">
        <f>VLOOKUP(Table1[[#This Row],[LastName]]&amp;"."&amp;Table1[[#This Row],[FirstName]],Fencers!C:H,5,FALSE)</f>
        <v>AU</v>
      </c>
      <c r="K246" s="4">
        <f>VLOOKUP(Table1[[#This Row],[LastName]]&amp;"."&amp;Table1[[#This Row],[FirstName]],Fencers!C:G,3,FALSE)</f>
        <v>10</v>
      </c>
      <c r="L246" s="17" t="s">
        <v>333</v>
      </c>
      <c r="M246" s="6">
        <f>IF(Table1[[#This Row],[Rank]]="Cancelled",1,IF(Table1[[#This Row],[Rank]]&gt;32,0,IF(L246=0,VLOOKUP(C246,'Ranking Values'!A:C,2,FALSE),VLOOKUP(C246,'Ranking Values'!A:C,3,FALSE))))</f>
        <v>11</v>
      </c>
    </row>
    <row r="247" spans="1:13" x14ac:dyDescent="0.35">
      <c r="A247" s="14" t="s">
        <v>352</v>
      </c>
      <c r="B247" s="14" t="s">
        <v>141</v>
      </c>
      <c r="C247" s="3">
        <v>3</v>
      </c>
      <c r="D247" s="5">
        <v>44122</v>
      </c>
      <c r="E247" s="15" t="s">
        <v>334</v>
      </c>
      <c r="F247" s="14" t="s">
        <v>292</v>
      </c>
      <c r="G247" s="14" t="s">
        <v>287</v>
      </c>
      <c r="H247" s="6" t="str">
        <f>VLOOKUP(Table1[[#This Row],[LastName]]&amp;"."&amp;Table1[[#This Row],[FirstName]],Fencers!C:H,6,FALSE)</f>
        <v>Men</v>
      </c>
      <c r="I247" s="5" t="str">
        <f>VLOOKUP(Table1[[#This Row],[LastName]]&amp;"."&amp;Table1[[#This Row],[FirstName]],Fencers!C:G,4,FALSE)</f>
        <v>ASC</v>
      </c>
      <c r="J247" s="5" t="str">
        <f>VLOOKUP(Table1[[#This Row],[LastName]]&amp;"."&amp;Table1[[#This Row],[FirstName]],Fencers!C:H,5,FALSE)</f>
        <v>AU</v>
      </c>
      <c r="K247" s="4">
        <f>VLOOKUP(Table1[[#This Row],[LastName]]&amp;"."&amp;Table1[[#This Row],[FirstName]],Fencers!C:G,3,FALSE)</f>
        <v>120</v>
      </c>
      <c r="L247" s="17" t="s">
        <v>333</v>
      </c>
      <c r="M247" s="6">
        <f>IF(Table1[[#This Row],[Rank]]="Cancelled",1,IF(Table1[[#This Row],[Rank]]&gt;32,0,IF(L247=0,VLOOKUP(C247,'Ranking Values'!A:C,2,FALSE),VLOOKUP(C247,'Ranking Values'!A:C,3,FALSE))))</f>
        <v>10</v>
      </c>
    </row>
    <row r="248" spans="1:13" x14ac:dyDescent="0.35">
      <c r="A248" s="14" t="s">
        <v>276</v>
      </c>
      <c r="B248" s="14" t="s">
        <v>277</v>
      </c>
      <c r="C248" s="3">
        <v>3</v>
      </c>
      <c r="D248" s="5">
        <v>44122</v>
      </c>
      <c r="E248" s="15" t="s">
        <v>334</v>
      </c>
      <c r="F248" s="14" t="s">
        <v>292</v>
      </c>
      <c r="G248" s="14" t="s">
        <v>287</v>
      </c>
      <c r="H248" s="6" t="str">
        <f>VLOOKUP(Table1[[#This Row],[LastName]]&amp;"."&amp;Table1[[#This Row],[FirstName]],Fencers!C:H,6,FALSE)</f>
        <v>Men</v>
      </c>
      <c r="I248" s="5" t="str">
        <f>VLOOKUP(Table1[[#This Row],[LastName]]&amp;"."&amp;Table1[[#This Row],[FirstName]],Fencers!C:G,4,FALSE)</f>
        <v>AHFC</v>
      </c>
      <c r="J248" s="5" t="str">
        <f>VLOOKUP(Table1[[#This Row],[LastName]]&amp;"."&amp;Table1[[#This Row],[FirstName]],Fencers!C:H,5,FALSE)</f>
        <v>AU</v>
      </c>
      <c r="K248" s="4">
        <f>VLOOKUP(Table1[[#This Row],[LastName]]&amp;"."&amp;Table1[[#This Row],[FirstName]],Fencers!C:G,3,FALSE)</f>
        <v>8</v>
      </c>
      <c r="L248" s="17" t="s">
        <v>333</v>
      </c>
      <c r="M248" s="6">
        <f>IF(Table1[[#This Row],[Rank]]="Cancelled",1,IF(Table1[[#This Row],[Rank]]&gt;32,0,IF(L248=0,VLOOKUP(C248,'Ranking Values'!A:C,2,FALSE),VLOOKUP(C248,'Ranking Values'!A:C,3,FALSE))))</f>
        <v>10</v>
      </c>
    </row>
    <row r="249" spans="1:13" x14ac:dyDescent="0.35">
      <c r="A249" s="14" t="s">
        <v>352</v>
      </c>
      <c r="B249" s="14" t="s">
        <v>353</v>
      </c>
      <c r="C249" s="3">
        <v>5</v>
      </c>
      <c r="D249" s="5">
        <v>44122</v>
      </c>
      <c r="E249" s="15" t="s">
        <v>334</v>
      </c>
      <c r="F249" s="14" t="s">
        <v>292</v>
      </c>
      <c r="G249" s="14" t="s">
        <v>287</v>
      </c>
      <c r="H249" s="6" t="str">
        <f>VLOOKUP(Table1[[#This Row],[LastName]]&amp;"."&amp;Table1[[#This Row],[FirstName]],Fencers!C:H,6,FALSE)</f>
        <v>Men</v>
      </c>
      <c r="I249" s="5" t="str">
        <f>VLOOKUP(Table1[[#This Row],[LastName]]&amp;"."&amp;Table1[[#This Row],[FirstName]],Fencers!C:G,4,FALSE)</f>
        <v>ASC</v>
      </c>
      <c r="J249" s="5" t="str">
        <f>VLOOKUP(Table1[[#This Row],[LastName]]&amp;"."&amp;Table1[[#This Row],[FirstName]],Fencers!C:H,5,FALSE)</f>
        <v>AU</v>
      </c>
      <c r="K249" s="4">
        <f>VLOOKUP(Table1[[#This Row],[LastName]]&amp;"."&amp;Table1[[#This Row],[FirstName]],Fencers!C:G,3,FALSE)</f>
        <v>120</v>
      </c>
      <c r="L249" s="17" t="s">
        <v>333</v>
      </c>
      <c r="M249" s="6">
        <f>IF(Table1[[#This Row],[Rank]]="Cancelled",1,IF(Table1[[#This Row],[Rank]]&gt;32,0,IF(L249=0,VLOOKUP(C249,'Ranking Values'!A:C,2,FALSE),VLOOKUP(C249,'Ranking Values'!A:C,3,FALSE))))</f>
        <v>8</v>
      </c>
    </row>
    <row r="250" spans="1:13" x14ac:dyDescent="0.35">
      <c r="A250" s="14" t="s">
        <v>126</v>
      </c>
      <c r="B250" s="14" t="s">
        <v>139</v>
      </c>
      <c r="C250" s="3">
        <v>1</v>
      </c>
      <c r="D250" s="5">
        <v>44122</v>
      </c>
      <c r="E250" s="15" t="s">
        <v>334</v>
      </c>
      <c r="F250" s="14" t="s">
        <v>292</v>
      </c>
      <c r="G250" s="14" t="s">
        <v>287</v>
      </c>
      <c r="H250" s="6" t="str">
        <f>VLOOKUP(Table1[[#This Row],[LastName]]&amp;"."&amp;Table1[[#This Row],[FirstName]],Fencers!C:H,6,FALSE)</f>
        <v>Women</v>
      </c>
      <c r="I250" s="5" t="str">
        <f>VLOOKUP(Table1[[#This Row],[LastName]]&amp;"."&amp;Table1[[#This Row],[FirstName]],Fencers!C:G,4,FALSE)</f>
        <v>ASC</v>
      </c>
      <c r="J250" s="5" t="str">
        <f>VLOOKUP(Table1[[#This Row],[LastName]]&amp;"."&amp;Table1[[#This Row],[FirstName]],Fencers!C:H,5,FALSE)</f>
        <v>AU</v>
      </c>
      <c r="K250" s="4">
        <f>VLOOKUP(Table1[[#This Row],[LastName]]&amp;"."&amp;Table1[[#This Row],[FirstName]],Fencers!C:G,3,FALSE)</f>
        <v>10</v>
      </c>
      <c r="L250" s="17" t="s">
        <v>333</v>
      </c>
      <c r="M250" s="6">
        <f>IF(Table1[[#This Row],[Rank]]="Cancelled",1,IF(Table1[[#This Row],[Rank]]&gt;32,0,IF(L250=0,VLOOKUP(C250,'Ranking Values'!A:C,2,FALSE),VLOOKUP(C250,'Ranking Values'!A:C,3,FALSE))))</f>
        <v>12</v>
      </c>
    </row>
    <row r="251" spans="1:13" x14ac:dyDescent="0.35">
      <c r="A251" s="14" t="s">
        <v>149</v>
      </c>
      <c r="B251" s="14" t="s">
        <v>155</v>
      </c>
      <c r="C251" s="3">
        <v>2</v>
      </c>
      <c r="D251" s="5">
        <v>44122</v>
      </c>
      <c r="E251" s="15" t="s">
        <v>334</v>
      </c>
      <c r="F251" s="14" t="s">
        <v>292</v>
      </c>
      <c r="G251" s="14" t="s">
        <v>287</v>
      </c>
      <c r="H251" s="6" t="str">
        <f>VLOOKUP(Table1[[#This Row],[LastName]]&amp;"."&amp;Table1[[#This Row],[FirstName]],Fencers!C:H,6,FALSE)</f>
        <v>Women</v>
      </c>
      <c r="I251" s="5" t="str">
        <f>VLOOKUP(Table1[[#This Row],[LastName]]&amp;"."&amp;Table1[[#This Row],[FirstName]],Fencers!C:G,4,FALSE)</f>
        <v>ASC</v>
      </c>
      <c r="J251" s="5" t="str">
        <f>VLOOKUP(Table1[[#This Row],[LastName]]&amp;"."&amp;Table1[[#This Row],[FirstName]],Fencers!C:H,5,FALSE)</f>
        <v>AU</v>
      </c>
      <c r="K251" s="4">
        <f>VLOOKUP(Table1[[#This Row],[LastName]]&amp;"."&amp;Table1[[#This Row],[FirstName]],Fencers!C:G,3,FALSE)</f>
        <v>10</v>
      </c>
      <c r="L251" s="17" t="s">
        <v>333</v>
      </c>
      <c r="M251" s="6">
        <f>IF(Table1[[#This Row],[Rank]]="Cancelled",1,IF(Table1[[#This Row],[Rank]]&gt;32,0,IF(L251=0,VLOOKUP(C251,'Ranking Values'!A:C,2,FALSE),VLOOKUP(C251,'Ranking Values'!A:C,3,FALSE))))</f>
        <v>11</v>
      </c>
    </row>
    <row r="252" spans="1:13" x14ac:dyDescent="0.35">
      <c r="A252" s="14" t="s">
        <v>31</v>
      </c>
      <c r="B252" s="14" t="s">
        <v>90</v>
      </c>
      <c r="C252" s="3">
        <v>1</v>
      </c>
      <c r="D252" s="5">
        <v>44122</v>
      </c>
      <c r="E252" s="15" t="s">
        <v>334</v>
      </c>
      <c r="F252" s="14" t="s">
        <v>288</v>
      </c>
      <c r="G252" s="14" t="s">
        <v>289</v>
      </c>
      <c r="H252" s="6" t="str">
        <f>VLOOKUP(Table1[[#This Row],[LastName]]&amp;"."&amp;Table1[[#This Row],[FirstName]],Fencers!C:H,6,FALSE)</f>
        <v>Men</v>
      </c>
      <c r="I252" s="5" t="str">
        <f>VLOOKUP(Table1[[#This Row],[LastName]]&amp;"."&amp;Table1[[#This Row],[FirstName]],Fencers!C:G,4,FALSE)</f>
        <v>AHFC</v>
      </c>
      <c r="J252" s="5" t="str">
        <f>VLOOKUP(Table1[[#This Row],[LastName]]&amp;"."&amp;Table1[[#This Row],[FirstName]],Fencers!C:H,5,FALSE)</f>
        <v>AU</v>
      </c>
      <c r="K252" s="4">
        <f>VLOOKUP(Table1[[#This Row],[LastName]]&amp;"."&amp;Table1[[#This Row],[FirstName]],Fencers!C:G,3,FALSE)</f>
        <v>12</v>
      </c>
      <c r="L252" s="17" t="s">
        <v>333</v>
      </c>
      <c r="M252" s="6">
        <f>IF(Table1[[#This Row],[Rank]]="Cancelled",1,IF(Table1[[#This Row],[Rank]]&gt;32,0,IF(L252=0,VLOOKUP(C252,'Ranking Values'!A:C,2,FALSE),VLOOKUP(C252,'Ranking Values'!A:C,3,FALSE))))</f>
        <v>12</v>
      </c>
    </row>
    <row r="253" spans="1:13" x14ac:dyDescent="0.35">
      <c r="A253" s="14" t="s">
        <v>127</v>
      </c>
      <c r="B253" s="14" t="s">
        <v>140</v>
      </c>
      <c r="C253" s="3">
        <v>2</v>
      </c>
      <c r="D253" s="5">
        <v>44122</v>
      </c>
      <c r="E253" s="15" t="s">
        <v>334</v>
      </c>
      <c r="F253" s="14" t="s">
        <v>288</v>
      </c>
      <c r="G253" s="14" t="s">
        <v>289</v>
      </c>
      <c r="H253" s="6" t="str">
        <f>VLOOKUP(Table1[[#This Row],[LastName]]&amp;"."&amp;Table1[[#This Row],[FirstName]],Fencers!C:H,6,FALSE)</f>
        <v>Men</v>
      </c>
      <c r="I253" s="5" t="str">
        <f>VLOOKUP(Table1[[#This Row],[LastName]]&amp;"."&amp;Table1[[#This Row],[FirstName]],Fencers!C:G,4,FALSE)</f>
        <v>ASC</v>
      </c>
      <c r="J253" s="5" t="str">
        <f>VLOOKUP(Table1[[#This Row],[LastName]]&amp;"."&amp;Table1[[#This Row],[FirstName]],Fencers!C:H,5,FALSE)</f>
        <v>AU</v>
      </c>
      <c r="K253" s="4">
        <f>VLOOKUP(Table1[[#This Row],[LastName]]&amp;"."&amp;Table1[[#This Row],[FirstName]],Fencers!C:G,3,FALSE)</f>
        <v>12</v>
      </c>
      <c r="L253" s="17" t="s">
        <v>333</v>
      </c>
      <c r="M253" s="6">
        <f>IF(Table1[[#This Row],[Rank]]="Cancelled",1,IF(Table1[[#This Row],[Rank]]&gt;32,0,IF(L253=0,VLOOKUP(C253,'Ranking Values'!A:C,2,FALSE),VLOOKUP(C253,'Ranking Values'!A:C,3,FALSE))))</f>
        <v>11</v>
      </c>
    </row>
    <row r="254" spans="1:13" x14ac:dyDescent="0.35">
      <c r="A254" s="14" t="s">
        <v>128</v>
      </c>
      <c r="B254" s="14" t="s">
        <v>141</v>
      </c>
      <c r="C254" s="3">
        <v>3</v>
      </c>
      <c r="D254" s="5">
        <v>44122</v>
      </c>
      <c r="E254" s="15" t="s">
        <v>334</v>
      </c>
      <c r="F254" s="14" t="s">
        <v>288</v>
      </c>
      <c r="G254" s="14" t="s">
        <v>289</v>
      </c>
      <c r="H254" s="6" t="str">
        <f>VLOOKUP(Table1[[#This Row],[LastName]]&amp;"."&amp;Table1[[#This Row],[FirstName]],Fencers!C:H,6,FALSE)</f>
        <v>Men</v>
      </c>
      <c r="I254" s="5" t="str">
        <f>VLOOKUP(Table1[[#This Row],[LastName]]&amp;"."&amp;Table1[[#This Row],[FirstName]],Fencers!C:G,4,FALSE)</f>
        <v>ASC</v>
      </c>
      <c r="J254" s="5" t="str">
        <f>VLOOKUP(Table1[[#This Row],[LastName]]&amp;"."&amp;Table1[[#This Row],[FirstName]],Fencers!C:H,5,FALSE)</f>
        <v>AU</v>
      </c>
      <c r="K254" s="4">
        <f>VLOOKUP(Table1[[#This Row],[LastName]]&amp;"."&amp;Table1[[#This Row],[FirstName]],Fencers!C:G,3,FALSE)</f>
        <v>11</v>
      </c>
      <c r="L254" s="17" t="s">
        <v>333</v>
      </c>
      <c r="M254" s="6">
        <f>IF(Table1[[#This Row],[Rank]]="Cancelled",1,IF(Table1[[#This Row],[Rank]]&gt;32,0,IF(L254=0,VLOOKUP(C254,'Ranking Values'!A:C,2,FALSE),VLOOKUP(C254,'Ranking Values'!A:C,3,FALSE))))</f>
        <v>10</v>
      </c>
    </row>
    <row r="255" spans="1:13" x14ac:dyDescent="0.35">
      <c r="A255" s="14" t="s">
        <v>194</v>
      </c>
      <c r="B255" s="14" t="s">
        <v>53</v>
      </c>
      <c r="C255" s="3">
        <v>3</v>
      </c>
      <c r="D255" s="5">
        <v>44122</v>
      </c>
      <c r="E255" s="15" t="s">
        <v>334</v>
      </c>
      <c r="F255" s="14" t="s">
        <v>288</v>
      </c>
      <c r="G255" s="14" t="s">
        <v>289</v>
      </c>
      <c r="H255" s="6" t="str">
        <f>VLOOKUP(Table1[[#This Row],[LastName]]&amp;"."&amp;Table1[[#This Row],[FirstName]],Fencers!C:H,6,FALSE)</f>
        <v>Men</v>
      </c>
      <c r="I255" s="5" t="str">
        <f>VLOOKUP(Table1[[#This Row],[LastName]]&amp;"."&amp;Table1[[#This Row],[FirstName]],Fencers!C:G,4,FALSE)</f>
        <v>ASC</v>
      </c>
      <c r="J255" s="5" t="str">
        <f>VLOOKUP(Table1[[#This Row],[LastName]]&amp;"."&amp;Table1[[#This Row],[FirstName]],Fencers!C:H,5,FALSE)</f>
        <v>AU</v>
      </c>
      <c r="K255" s="4">
        <f>VLOOKUP(Table1[[#This Row],[LastName]]&amp;"."&amp;Table1[[#This Row],[FirstName]],Fencers!C:G,3,FALSE)</f>
        <v>12</v>
      </c>
      <c r="L255" s="17" t="s">
        <v>333</v>
      </c>
      <c r="M255" s="6">
        <f>IF(Table1[[#This Row],[Rank]]="Cancelled",1,IF(Table1[[#This Row],[Rank]]&gt;32,0,IF(L255=0,VLOOKUP(C255,'Ranking Values'!A:C,2,FALSE),VLOOKUP(C255,'Ranking Values'!A:C,3,FALSE))))</f>
        <v>10</v>
      </c>
    </row>
    <row r="256" spans="1:13" x14ac:dyDescent="0.35">
      <c r="A256" s="14" t="s">
        <v>123</v>
      </c>
      <c r="B256" s="14" t="s">
        <v>136</v>
      </c>
      <c r="C256" s="3">
        <v>1</v>
      </c>
      <c r="D256" s="5">
        <v>44122</v>
      </c>
      <c r="E256" s="15" t="s">
        <v>334</v>
      </c>
      <c r="F256" s="14" t="s">
        <v>288</v>
      </c>
      <c r="G256" s="14" t="s">
        <v>289</v>
      </c>
      <c r="H256" s="6" t="str">
        <f>VLOOKUP(Table1[[#This Row],[LastName]]&amp;"."&amp;Table1[[#This Row],[FirstName]],Fencers!C:H,6,FALSE)</f>
        <v>Women</v>
      </c>
      <c r="I256" s="5" t="str">
        <f>VLOOKUP(Table1[[#This Row],[LastName]]&amp;"."&amp;Table1[[#This Row],[FirstName]],Fencers!C:G,4,FALSE)</f>
        <v>ASC</v>
      </c>
      <c r="J256" s="5" t="str">
        <f>VLOOKUP(Table1[[#This Row],[LastName]]&amp;"."&amp;Table1[[#This Row],[FirstName]],Fencers!C:H,5,FALSE)</f>
        <v>AU</v>
      </c>
      <c r="K256" s="4">
        <f>VLOOKUP(Table1[[#This Row],[LastName]]&amp;"."&amp;Table1[[#This Row],[FirstName]],Fencers!C:G,3,FALSE)</f>
        <v>12</v>
      </c>
      <c r="L256" s="17" t="s">
        <v>333</v>
      </c>
      <c r="M256" s="6">
        <f>IF(Table1[[#This Row],[Rank]]="Cancelled",1,IF(Table1[[#This Row],[Rank]]&gt;32,0,IF(L256=0,VLOOKUP(C256,'Ranking Values'!A:C,2,FALSE),VLOOKUP(C256,'Ranking Values'!A:C,3,FALSE))))</f>
        <v>12</v>
      </c>
    </row>
    <row r="257" spans="1:13" x14ac:dyDescent="0.35">
      <c r="A257" s="14" t="s">
        <v>348</v>
      </c>
      <c r="B257" s="14" t="s">
        <v>349</v>
      </c>
      <c r="C257" s="3">
        <v>2</v>
      </c>
      <c r="D257" s="5">
        <v>44122</v>
      </c>
      <c r="E257" s="15" t="s">
        <v>334</v>
      </c>
      <c r="F257" s="14" t="s">
        <v>288</v>
      </c>
      <c r="G257" s="14" t="s">
        <v>289</v>
      </c>
      <c r="H257" s="6" t="str">
        <f>VLOOKUP(Table1[[#This Row],[LastName]]&amp;"."&amp;Table1[[#This Row],[FirstName]],Fencers!C:H,6,FALSE)</f>
        <v>Women</v>
      </c>
      <c r="I257" s="5" t="str">
        <f>VLOOKUP(Table1[[#This Row],[LastName]]&amp;"."&amp;Table1[[#This Row],[FirstName]],Fencers!C:G,4,FALSE)</f>
        <v>F4A</v>
      </c>
      <c r="J257" s="5" t="str">
        <f>VLOOKUP(Table1[[#This Row],[LastName]]&amp;"."&amp;Table1[[#This Row],[FirstName]],Fencers!C:H,5,FALSE)</f>
        <v>AU</v>
      </c>
      <c r="K257" s="4">
        <f>VLOOKUP(Table1[[#This Row],[LastName]]&amp;"."&amp;Table1[[#This Row],[FirstName]],Fencers!C:G,3,FALSE)</f>
        <v>120</v>
      </c>
      <c r="L257" s="17" t="s">
        <v>333</v>
      </c>
      <c r="M257" s="6">
        <f>IF(Table1[[#This Row],[Rank]]="Cancelled",1,IF(Table1[[#This Row],[Rank]]&gt;32,0,IF(L257=0,VLOOKUP(C257,'Ranking Values'!A:C,2,FALSE),VLOOKUP(C257,'Ranking Values'!A:C,3,FALSE))))</f>
        <v>11</v>
      </c>
    </row>
    <row r="258" spans="1:13" x14ac:dyDescent="0.35">
      <c r="A258" s="14" t="s">
        <v>125</v>
      </c>
      <c r="B258" s="14" t="s">
        <v>138</v>
      </c>
      <c r="C258" s="3">
        <v>3</v>
      </c>
      <c r="D258" s="5">
        <v>44122</v>
      </c>
      <c r="E258" s="15" t="s">
        <v>334</v>
      </c>
      <c r="F258" s="14" t="s">
        <v>288</v>
      </c>
      <c r="G258" s="14" t="s">
        <v>289</v>
      </c>
      <c r="H258" s="6" t="str">
        <f>VLOOKUP(Table1[[#This Row],[LastName]]&amp;"."&amp;Table1[[#This Row],[FirstName]],Fencers!C:H,6,FALSE)</f>
        <v>Women</v>
      </c>
      <c r="I258" s="5" t="str">
        <f>VLOOKUP(Table1[[#This Row],[LastName]]&amp;"."&amp;Table1[[#This Row],[FirstName]],Fencers!C:G,4,FALSE)</f>
        <v>F4A</v>
      </c>
      <c r="J258" s="5" t="str">
        <f>VLOOKUP(Table1[[#This Row],[LastName]]&amp;"."&amp;Table1[[#This Row],[FirstName]],Fencers!C:H,5,FALSE)</f>
        <v>AU</v>
      </c>
      <c r="K258" s="4">
        <f>VLOOKUP(Table1[[#This Row],[LastName]]&amp;"."&amp;Table1[[#This Row],[FirstName]],Fencers!C:G,3,FALSE)</f>
        <v>9</v>
      </c>
      <c r="L258" s="17" t="s">
        <v>333</v>
      </c>
      <c r="M258" s="6">
        <f>IF(Table1[[#This Row],[Rank]]="Cancelled",1,IF(Table1[[#This Row],[Rank]]&gt;32,0,IF(L258=0,VLOOKUP(C258,'Ranking Values'!A:C,2,FALSE),VLOOKUP(C258,'Ranking Values'!A:C,3,FALSE))))</f>
        <v>10</v>
      </c>
    </row>
    <row r="259" spans="1:13" x14ac:dyDescent="0.35">
      <c r="A259" s="14" t="s">
        <v>85</v>
      </c>
      <c r="B259" s="14" t="s">
        <v>87</v>
      </c>
      <c r="C259" s="3">
        <v>1</v>
      </c>
      <c r="D259" s="5">
        <v>44122</v>
      </c>
      <c r="E259" s="15" t="s">
        <v>334</v>
      </c>
      <c r="F259" s="14" t="s">
        <v>288</v>
      </c>
      <c r="G259" s="14" t="s">
        <v>287</v>
      </c>
      <c r="H259" s="6" t="str">
        <f>VLOOKUP(Table1[[#This Row],[LastName]]&amp;"."&amp;Table1[[#This Row],[FirstName]],Fencers!C:H,6,FALSE)</f>
        <v>Men</v>
      </c>
      <c r="I259" s="5" t="str">
        <f>VLOOKUP(Table1[[#This Row],[LastName]]&amp;"."&amp;Table1[[#This Row],[FirstName]],Fencers!C:G,4,FALSE)</f>
        <v>AHFC</v>
      </c>
      <c r="J259" s="5" t="str">
        <f>VLOOKUP(Table1[[#This Row],[LastName]]&amp;"."&amp;Table1[[#This Row],[FirstName]],Fencers!C:H,5,FALSE)</f>
        <v>AU</v>
      </c>
      <c r="K259" s="4">
        <f>VLOOKUP(Table1[[#This Row],[LastName]]&amp;"."&amp;Table1[[#This Row],[FirstName]],Fencers!C:G,3,FALSE)</f>
        <v>12</v>
      </c>
      <c r="L259" s="17" t="s">
        <v>333</v>
      </c>
      <c r="M259" s="6">
        <f>IF(Table1[[#This Row],[Rank]]="Cancelled",1,IF(Table1[[#This Row],[Rank]]&gt;32,0,IF(L259=0,VLOOKUP(C259,'Ranking Values'!A:C,2,FALSE),VLOOKUP(C259,'Ranking Values'!A:C,3,FALSE))))</f>
        <v>12</v>
      </c>
    </row>
    <row r="260" spans="1:13" x14ac:dyDescent="0.35">
      <c r="A260" s="14" t="s">
        <v>62</v>
      </c>
      <c r="B260" s="14" t="s">
        <v>66</v>
      </c>
      <c r="C260" s="3">
        <v>2</v>
      </c>
      <c r="D260" s="5">
        <v>44122</v>
      </c>
      <c r="E260" s="15" t="s">
        <v>334</v>
      </c>
      <c r="F260" s="14" t="s">
        <v>288</v>
      </c>
      <c r="G260" s="14" t="s">
        <v>287</v>
      </c>
      <c r="H260" s="6" t="str">
        <f>VLOOKUP(Table1[[#This Row],[LastName]]&amp;"."&amp;Table1[[#This Row],[FirstName]],Fencers!C:H,6,FALSE)</f>
        <v>Men</v>
      </c>
      <c r="I260" s="5" t="str">
        <f>VLOOKUP(Table1[[#This Row],[LastName]]&amp;"."&amp;Table1[[#This Row],[FirstName]],Fencers!C:G,4,FALSE)</f>
        <v>CSFC</v>
      </c>
      <c r="J260" s="5" t="str">
        <f>VLOOKUP(Table1[[#This Row],[LastName]]&amp;"."&amp;Table1[[#This Row],[FirstName]],Fencers!C:H,5,FALSE)</f>
        <v>AU</v>
      </c>
      <c r="K260" s="4">
        <f>VLOOKUP(Table1[[#This Row],[LastName]]&amp;"."&amp;Table1[[#This Row],[FirstName]],Fencers!C:G,3,FALSE)</f>
        <v>12</v>
      </c>
      <c r="L260" s="17" t="s">
        <v>333</v>
      </c>
      <c r="M260" s="6">
        <f>IF(Table1[[#This Row],[Rank]]="Cancelled",1,IF(Table1[[#This Row],[Rank]]&gt;32,0,IF(L260=0,VLOOKUP(C260,'Ranking Values'!A:C,2,FALSE),VLOOKUP(C260,'Ranking Values'!A:C,3,FALSE))))</f>
        <v>11</v>
      </c>
    </row>
    <row r="261" spans="1:13" x14ac:dyDescent="0.35">
      <c r="A261" s="14" t="s">
        <v>108</v>
      </c>
      <c r="B261" s="14" t="s">
        <v>145</v>
      </c>
      <c r="C261" s="3">
        <v>3</v>
      </c>
      <c r="D261" s="5">
        <v>44122</v>
      </c>
      <c r="E261" s="15" t="s">
        <v>334</v>
      </c>
      <c r="F261" s="14" t="s">
        <v>288</v>
      </c>
      <c r="G261" s="14" t="s">
        <v>287</v>
      </c>
      <c r="H261" s="6" t="str">
        <f>VLOOKUP(Table1[[#This Row],[LastName]]&amp;"."&amp;Table1[[#This Row],[FirstName]],Fencers!C:H,6,FALSE)</f>
        <v>Men</v>
      </c>
      <c r="I261" s="5" t="str">
        <f>VLOOKUP(Table1[[#This Row],[LastName]]&amp;"."&amp;Table1[[#This Row],[FirstName]],Fencers!C:G,4,FALSE)</f>
        <v>ASC</v>
      </c>
      <c r="J261" s="5" t="str">
        <f>VLOOKUP(Table1[[#This Row],[LastName]]&amp;"."&amp;Table1[[#This Row],[FirstName]],Fencers!C:H,5,FALSE)</f>
        <v>AU</v>
      </c>
      <c r="K261" s="4">
        <f>VLOOKUP(Table1[[#This Row],[LastName]]&amp;"."&amp;Table1[[#This Row],[FirstName]],Fencers!C:G,3,FALSE)</f>
        <v>9</v>
      </c>
      <c r="L261" s="17" t="s">
        <v>333</v>
      </c>
      <c r="M261" s="6">
        <f>IF(Table1[[#This Row],[Rank]]="Cancelled",1,IF(Table1[[#This Row],[Rank]]&gt;32,0,IF(L261=0,VLOOKUP(C261,'Ranking Values'!A:C,2,FALSE),VLOOKUP(C261,'Ranking Values'!A:C,3,FALSE))))</f>
        <v>10</v>
      </c>
    </row>
    <row r="262" spans="1:13" x14ac:dyDescent="0.35">
      <c r="A262" s="14" t="s">
        <v>119</v>
      </c>
      <c r="B262" s="14" t="s">
        <v>133</v>
      </c>
      <c r="C262" s="3">
        <v>3</v>
      </c>
      <c r="D262" s="5">
        <v>44122</v>
      </c>
      <c r="E262" s="15" t="s">
        <v>334</v>
      </c>
      <c r="F262" s="14" t="s">
        <v>288</v>
      </c>
      <c r="G262" s="14" t="s">
        <v>287</v>
      </c>
      <c r="H262" s="6" t="str">
        <f>VLOOKUP(Table1[[#This Row],[LastName]]&amp;"."&amp;Table1[[#This Row],[FirstName]],Fencers!C:H,6,FALSE)</f>
        <v>Men</v>
      </c>
      <c r="I262" s="5" t="str">
        <f>VLOOKUP(Table1[[#This Row],[LastName]]&amp;"."&amp;Table1[[#This Row],[FirstName]],Fencers!C:G,4,FALSE)</f>
        <v>ASC</v>
      </c>
      <c r="J262" s="5" t="str">
        <f>VLOOKUP(Table1[[#This Row],[LastName]]&amp;"."&amp;Table1[[#This Row],[FirstName]],Fencers!C:H,5,FALSE)</f>
        <v>AU</v>
      </c>
      <c r="K262" s="4">
        <f>VLOOKUP(Table1[[#This Row],[LastName]]&amp;"."&amp;Table1[[#This Row],[FirstName]],Fencers!C:G,3,FALSE)</f>
        <v>12</v>
      </c>
      <c r="L262" s="17" t="s">
        <v>333</v>
      </c>
      <c r="M262" s="6">
        <f>IF(Table1[[#This Row],[Rank]]="Cancelled",1,IF(Table1[[#This Row],[Rank]]&gt;32,0,IF(L262=0,VLOOKUP(C262,'Ranking Values'!A:C,2,FALSE),VLOOKUP(C262,'Ranking Values'!A:C,3,FALSE))))</f>
        <v>10</v>
      </c>
    </row>
    <row r="263" spans="1:13" x14ac:dyDescent="0.35">
      <c r="A263" s="14" t="s">
        <v>350</v>
      </c>
      <c r="B263" s="14" t="s">
        <v>351</v>
      </c>
      <c r="C263" s="3">
        <v>5</v>
      </c>
      <c r="D263" s="5">
        <v>44122</v>
      </c>
      <c r="E263" s="15" t="s">
        <v>334</v>
      </c>
      <c r="F263" s="14" t="s">
        <v>288</v>
      </c>
      <c r="G263" s="14" t="s">
        <v>287</v>
      </c>
      <c r="H263" s="6" t="str">
        <f>VLOOKUP(Table1[[#This Row],[LastName]]&amp;"."&amp;Table1[[#This Row],[FirstName]],Fencers!C:H,6,FALSE)</f>
        <v>Men</v>
      </c>
      <c r="I263" s="5" t="str">
        <f>VLOOKUP(Table1[[#This Row],[LastName]]&amp;"."&amp;Table1[[#This Row],[FirstName]],Fencers!C:G,4,FALSE)</f>
        <v>ASC</v>
      </c>
      <c r="J263" s="5" t="str">
        <f>VLOOKUP(Table1[[#This Row],[LastName]]&amp;"."&amp;Table1[[#This Row],[FirstName]],Fencers!C:H,5,FALSE)</f>
        <v>AU</v>
      </c>
      <c r="K263" s="4">
        <f>VLOOKUP(Table1[[#This Row],[LastName]]&amp;"."&amp;Table1[[#This Row],[FirstName]],Fencers!C:G,3,FALSE)</f>
        <v>120</v>
      </c>
      <c r="L263" s="17" t="s">
        <v>333</v>
      </c>
      <c r="M263" s="6">
        <f>IF(Table1[[#This Row],[Rank]]="Cancelled",1,IF(Table1[[#This Row],[Rank]]&gt;32,0,IF(L263=0,VLOOKUP(C263,'Ranking Values'!A:C,2,FALSE),VLOOKUP(C263,'Ranking Values'!A:C,3,FALSE))))</f>
        <v>8</v>
      </c>
    </row>
    <row r="264" spans="1:13" x14ac:dyDescent="0.35">
      <c r="A264" s="14" t="s">
        <v>126</v>
      </c>
      <c r="B264" s="14" t="s">
        <v>139</v>
      </c>
      <c r="C264" s="3">
        <v>1</v>
      </c>
      <c r="D264" s="5">
        <v>44122</v>
      </c>
      <c r="E264" s="15" t="s">
        <v>334</v>
      </c>
      <c r="F264" s="14" t="s">
        <v>288</v>
      </c>
      <c r="G264" s="14" t="s">
        <v>287</v>
      </c>
      <c r="H264" s="6" t="str">
        <f>VLOOKUP(Table1[[#This Row],[LastName]]&amp;"."&amp;Table1[[#This Row],[FirstName]],Fencers!C:H,6,FALSE)</f>
        <v>Women</v>
      </c>
      <c r="I264" s="5" t="str">
        <f>VLOOKUP(Table1[[#This Row],[LastName]]&amp;"."&amp;Table1[[#This Row],[FirstName]],Fencers!C:G,4,FALSE)</f>
        <v>ASC</v>
      </c>
      <c r="J264" s="5" t="str">
        <f>VLOOKUP(Table1[[#This Row],[LastName]]&amp;"."&amp;Table1[[#This Row],[FirstName]],Fencers!C:H,5,FALSE)</f>
        <v>AU</v>
      </c>
      <c r="K264" s="4">
        <f>VLOOKUP(Table1[[#This Row],[LastName]]&amp;"."&amp;Table1[[#This Row],[FirstName]],Fencers!C:G,3,FALSE)</f>
        <v>10</v>
      </c>
      <c r="L264" s="17" t="s">
        <v>333</v>
      </c>
      <c r="M264" s="6">
        <f>IF(Table1[[#This Row],[Rank]]="Cancelled",1,IF(Table1[[#This Row],[Rank]]&gt;32,0,IF(L264=0,VLOOKUP(C264,'Ranking Values'!A:C,2,FALSE),VLOOKUP(C264,'Ranking Values'!A:C,3,FALSE))))</f>
        <v>12</v>
      </c>
    </row>
    <row r="265" spans="1:13" x14ac:dyDescent="0.35">
      <c r="A265" s="14" t="s">
        <v>117</v>
      </c>
      <c r="B265" s="14" t="s">
        <v>118</v>
      </c>
      <c r="C265" s="3">
        <v>2</v>
      </c>
      <c r="D265" s="5">
        <v>44122</v>
      </c>
      <c r="E265" s="15" t="s">
        <v>334</v>
      </c>
      <c r="F265" s="14" t="s">
        <v>288</v>
      </c>
      <c r="G265" s="14" t="s">
        <v>287</v>
      </c>
      <c r="H265" s="6" t="str">
        <f>VLOOKUP(Table1[[#This Row],[LastName]]&amp;"."&amp;Table1[[#This Row],[FirstName]],Fencers!C:H,6,FALSE)</f>
        <v>Women</v>
      </c>
      <c r="I265" s="5" t="str">
        <f>VLOOKUP(Table1[[#This Row],[LastName]]&amp;"."&amp;Table1[[#This Row],[FirstName]],Fencers!C:G,4,FALSE)</f>
        <v>AHFC</v>
      </c>
      <c r="J265" s="5" t="str">
        <f>VLOOKUP(Table1[[#This Row],[LastName]]&amp;"."&amp;Table1[[#This Row],[FirstName]],Fencers!C:H,5,FALSE)</f>
        <v>AU</v>
      </c>
      <c r="K265" s="4">
        <f>VLOOKUP(Table1[[#This Row],[LastName]]&amp;"."&amp;Table1[[#This Row],[FirstName]],Fencers!C:G,3,FALSE)</f>
        <v>12</v>
      </c>
      <c r="L265" s="17" t="s">
        <v>333</v>
      </c>
      <c r="M265" s="6">
        <f>IF(Table1[[#This Row],[Rank]]="Cancelled",1,IF(Table1[[#This Row],[Rank]]&gt;32,0,IF(L265=0,VLOOKUP(C265,'Ranking Values'!A:C,2,FALSE),VLOOKUP(C265,'Ranking Values'!A:C,3,FALSE))))</f>
        <v>11</v>
      </c>
    </row>
    <row r="266" spans="1:13" x14ac:dyDescent="0.35">
      <c r="A266" s="14" t="s">
        <v>149</v>
      </c>
      <c r="B266" s="14" t="s">
        <v>155</v>
      </c>
      <c r="C266" s="3">
        <v>3</v>
      </c>
      <c r="D266" s="5">
        <v>44122</v>
      </c>
      <c r="E266" s="15" t="s">
        <v>334</v>
      </c>
      <c r="F266" s="14" t="s">
        <v>288</v>
      </c>
      <c r="G266" s="14" t="s">
        <v>287</v>
      </c>
      <c r="H266" s="6" t="str">
        <f>VLOOKUP(Table1[[#This Row],[LastName]]&amp;"."&amp;Table1[[#This Row],[FirstName]],Fencers!C:H,6,FALSE)</f>
        <v>Women</v>
      </c>
      <c r="I266" s="5" t="str">
        <f>VLOOKUP(Table1[[#This Row],[LastName]]&amp;"."&amp;Table1[[#This Row],[FirstName]],Fencers!C:G,4,FALSE)</f>
        <v>ASC</v>
      </c>
      <c r="J266" s="5" t="str">
        <f>VLOOKUP(Table1[[#This Row],[LastName]]&amp;"."&amp;Table1[[#This Row],[FirstName]],Fencers!C:H,5,FALSE)</f>
        <v>AU</v>
      </c>
      <c r="K266" s="4">
        <f>VLOOKUP(Table1[[#This Row],[LastName]]&amp;"."&amp;Table1[[#This Row],[FirstName]],Fencers!C:G,3,FALSE)</f>
        <v>10</v>
      </c>
      <c r="L266" s="17" t="s">
        <v>333</v>
      </c>
      <c r="M266" s="6">
        <f>IF(Table1[[#This Row],[Rank]]="Cancelled",1,IF(Table1[[#This Row],[Rank]]&gt;32,0,IF(L266=0,VLOOKUP(C266,'Ranking Values'!A:C,2,FALSE),VLOOKUP(C266,'Ranking Values'!A:C,3,FALSE))))</f>
        <v>10</v>
      </c>
    </row>
    <row r="267" spans="1:13" x14ac:dyDescent="0.35">
      <c r="A267" s="14" t="s">
        <v>31</v>
      </c>
      <c r="B267" s="14" t="s">
        <v>90</v>
      </c>
      <c r="C267" s="3">
        <v>1</v>
      </c>
      <c r="D267" s="5">
        <v>44122</v>
      </c>
      <c r="E267" s="15" t="s">
        <v>334</v>
      </c>
      <c r="F267" s="14" t="s">
        <v>286</v>
      </c>
      <c r="G267" s="14" t="s">
        <v>289</v>
      </c>
      <c r="H267" s="6" t="str">
        <f>VLOOKUP(Table1[[#This Row],[LastName]]&amp;"."&amp;Table1[[#This Row],[FirstName]],Fencers!C:H,6,FALSE)</f>
        <v>Men</v>
      </c>
      <c r="I267" s="5" t="str">
        <f>VLOOKUP(Table1[[#This Row],[LastName]]&amp;"."&amp;Table1[[#This Row],[FirstName]],Fencers!C:G,4,FALSE)</f>
        <v>AHFC</v>
      </c>
      <c r="J267" s="5" t="str">
        <f>VLOOKUP(Table1[[#This Row],[LastName]]&amp;"."&amp;Table1[[#This Row],[FirstName]],Fencers!C:H,5,FALSE)</f>
        <v>AU</v>
      </c>
      <c r="K267" s="4">
        <f>VLOOKUP(Table1[[#This Row],[LastName]]&amp;"."&amp;Table1[[#This Row],[FirstName]],Fencers!C:G,3,FALSE)</f>
        <v>12</v>
      </c>
      <c r="L267" s="17" t="s">
        <v>333</v>
      </c>
      <c r="M267" s="6">
        <f>IF(Table1[[#This Row],[Rank]]="Cancelled",1,IF(Table1[[#This Row],[Rank]]&gt;32,0,IF(L267=0,VLOOKUP(C267,'Ranking Values'!A:C,2,FALSE),VLOOKUP(C267,'Ranking Values'!A:C,3,FALSE))))</f>
        <v>12</v>
      </c>
    </row>
    <row r="268" spans="1:13" x14ac:dyDescent="0.35">
      <c r="A268" s="14" t="s">
        <v>128</v>
      </c>
      <c r="B268" s="14" t="s">
        <v>141</v>
      </c>
      <c r="C268" s="3">
        <v>2</v>
      </c>
      <c r="D268" s="5">
        <v>44122</v>
      </c>
      <c r="E268" s="15" t="s">
        <v>334</v>
      </c>
      <c r="F268" s="14" t="s">
        <v>286</v>
      </c>
      <c r="G268" s="14" t="s">
        <v>289</v>
      </c>
      <c r="H268" s="6" t="str">
        <f>VLOOKUP(Table1[[#This Row],[LastName]]&amp;"."&amp;Table1[[#This Row],[FirstName]],Fencers!C:H,6,FALSE)</f>
        <v>Men</v>
      </c>
      <c r="I268" s="5" t="str">
        <f>VLOOKUP(Table1[[#This Row],[LastName]]&amp;"."&amp;Table1[[#This Row],[FirstName]],Fencers!C:G,4,FALSE)</f>
        <v>ASC</v>
      </c>
      <c r="J268" s="5" t="str">
        <f>VLOOKUP(Table1[[#This Row],[LastName]]&amp;"."&amp;Table1[[#This Row],[FirstName]],Fencers!C:H,5,FALSE)</f>
        <v>AU</v>
      </c>
      <c r="K268" s="4">
        <f>VLOOKUP(Table1[[#This Row],[LastName]]&amp;"."&amp;Table1[[#This Row],[FirstName]],Fencers!C:G,3,FALSE)</f>
        <v>11</v>
      </c>
      <c r="L268" s="17" t="s">
        <v>333</v>
      </c>
      <c r="M268" s="6">
        <f>IF(Table1[[#This Row],[Rank]]="Cancelled",1,IF(Table1[[#This Row],[Rank]]&gt;32,0,IF(L268=0,VLOOKUP(C268,'Ranking Values'!A:C,2,FALSE),VLOOKUP(C268,'Ranking Values'!A:C,3,FALSE))))</f>
        <v>11</v>
      </c>
    </row>
    <row r="269" spans="1:13" x14ac:dyDescent="0.35">
      <c r="A269" s="14" t="s">
        <v>127</v>
      </c>
      <c r="B269" s="14" t="s">
        <v>140</v>
      </c>
      <c r="C269" s="3">
        <v>3</v>
      </c>
      <c r="D269" s="5">
        <v>44122</v>
      </c>
      <c r="E269" s="15" t="s">
        <v>334</v>
      </c>
      <c r="F269" s="14" t="s">
        <v>286</v>
      </c>
      <c r="G269" s="14" t="s">
        <v>289</v>
      </c>
      <c r="H269" s="6" t="str">
        <f>VLOOKUP(Table1[[#This Row],[LastName]]&amp;"."&amp;Table1[[#This Row],[FirstName]],Fencers!C:H,6,FALSE)</f>
        <v>Men</v>
      </c>
      <c r="I269" s="5" t="str">
        <f>VLOOKUP(Table1[[#This Row],[LastName]]&amp;"."&amp;Table1[[#This Row],[FirstName]],Fencers!C:G,4,FALSE)</f>
        <v>ASC</v>
      </c>
      <c r="J269" s="5" t="str">
        <f>VLOOKUP(Table1[[#This Row],[LastName]]&amp;"."&amp;Table1[[#This Row],[FirstName]],Fencers!C:H,5,FALSE)</f>
        <v>AU</v>
      </c>
      <c r="K269" s="4">
        <f>VLOOKUP(Table1[[#This Row],[LastName]]&amp;"."&amp;Table1[[#This Row],[FirstName]],Fencers!C:G,3,FALSE)</f>
        <v>12</v>
      </c>
      <c r="L269" s="17" t="s">
        <v>333</v>
      </c>
      <c r="M269" s="6">
        <f>IF(Table1[[#This Row],[Rank]]="Cancelled",1,IF(Table1[[#This Row],[Rank]]&gt;32,0,IF(L269=0,VLOOKUP(C269,'Ranking Values'!A:C,2,FALSE),VLOOKUP(C269,'Ranking Values'!A:C,3,FALSE))))</f>
        <v>10</v>
      </c>
    </row>
    <row r="270" spans="1:13" x14ac:dyDescent="0.35">
      <c r="A270" s="14" t="s">
        <v>167</v>
      </c>
      <c r="B270" s="14" t="s">
        <v>173</v>
      </c>
      <c r="C270" s="3">
        <v>1</v>
      </c>
      <c r="D270" s="5">
        <v>44122</v>
      </c>
      <c r="E270" s="15" t="s">
        <v>334</v>
      </c>
      <c r="F270" s="14" t="s">
        <v>286</v>
      </c>
      <c r="G270" s="14" t="s">
        <v>289</v>
      </c>
      <c r="H270" s="6" t="str">
        <f>VLOOKUP(Table1[[#This Row],[LastName]]&amp;"."&amp;Table1[[#This Row],[FirstName]],Fencers!C:H,6,FALSE)</f>
        <v>Women</v>
      </c>
      <c r="I270" s="5" t="str">
        <f>VLOOKUP(Table1[[#This Row],[LastName]]&amp;"."&amp;Table1[[#This Row],[FirstName]],Fencers!C:G,4,FALSE)</f>
        <v>AHFC</v>
      </c>
      <c r="J270" s="5" t="str">
        <f>VLOOKUP(Table1[[#This Row],[LastName]]&amp;"."&amp;Table1[[#This Row],[FirstName]],Fencers!C:H,5,FALSE)</f>
        <v>AU</v>
      </c>
      <c r="K270" s="4">
        <f>VLOOKUP(Table1[[#This Row],[LastName]]&amp;"."&amp;Table1[[#This Row],[FirstName]],Fencers!C:G,3,FALSE)</f>
        <v>14</v>
      </c>
      <c r="L270" s="17" t="s">
        <v>333</v>
      </c>
      <c r="M270" s="6">
        <f>IF(Table1[[#This Row],[Rank]]="Cancelled",1,IF(Table1[[#This Row],[Rank]]&gt;32,0,IF(L270=0,VLOOKUP(C270,'Ranking Values'!A:C,2,FALSE),VLOOKUP(C270,'Ranking Values'!A:C,3,FALSE))))</f>
        <v>12</v>
      </c>
    </row>
    <row r="271" spans="1:13" x14ac:dyDescent="0.35">
      <c r="A271" s="14" t="s">
        <v>348</v>
      </c>
      <c r="B271" s="14" t="s">
        <v>349</v>
      </c>
      <c r="C271" s="3">
        <v>2</v>
      </c>
      <c r="D271" s="5">
        <v>44122</v>
      </c>
      <c r="E271" s="15" t="s">
        <v>334</v>
      </c>
      <c r="F271" s="14" t="s">
        <v>286</v>
      </c>
      <c r="G271" s="14" t="s">
        <v>289</v>
      </c>
      <c r="H271" s="6" t="str">
        <f>VLOOKUP(Table1[[#This Row],[LastName]]&amp;"."&amp;Table1[[#This Row],[FirstName]],Fencers!C:H,6,FALSE)</f>
        <v>Women</v>
      </c>
      <c r="I271" s="5" t="str">
        <f>VLOOKUP(Table1[[#This Row],[LastName]]&amp;"."&amp;Table1[[#This Row],[FirstName]],Fencers!C:G,4,FALSE)</f>
        <v>F4A</v>
      </c>
      <c r="J271" s="5" t="str">
        <f>VLOOKUP(Table1[[#This Row],[LastName]]&amp;"."&amp;Table1[[#This Row],[FirstName]],Fencers!C:H,5,FALSE)</f>
        <v>AU</v>
      </c>
      <c r="K271" s="4">
        <f>VLOOKUP(Table1[[#This Row],[LastName]]&amp;"."&amp;Table1[[#This Row],[FirstName]],Fencers!C:G,3,FALSE)</f>
        <v>120</v>
      </c>
      <c r="L271" s="17" t="s">
        <v>333</v>
      </c>
      <c r="M271" s="6">
        <f>IF(Table1[[#This Row],[Rank]]="Cancelled",1,IF(Table1[[#This Row],[Rank]]&gt;32,0,IF(L271=0,VLOOKUP(C271,'Ranking Values'!A:C,2,FALSE),VLOOKUP(C271,'Ranking Values'!A:C,3,FALSE))))</f>
        <v>11</v>
      </c>
    </row>
    <row r="272" spans="1:13" x14ac:dyDescent="0.35">
      <c r="A272" s="14" t="s">
        <v>123</v>
      </c>
      <c r="B272" s="14" t="s">
        <v>136</v>
      </c>
      <c r="C272" s="3">
        <v>3</v>
      </c>
      <c r="D272" s="5">
        <v>44122</v>
      </c>
      <c r="E272" s="15" t="s">
        <v>334</v>
      </c>
      <c r="F272" s="14" t="s">
        <v>286</v>
      </c>
      <c r="G272" s="14" t="s">
        <v>289</v>
      </c>
      <c r="H272" s="6" t="str">
        <f>VLOOKUP(Table1[[#This Row],[LastName]]&amp;"."&amp;Table1[[#This Row],[FirstName]],Fencers!C:H,6,FALSE)</f>
        <v>Women</v>
      </c>
      <c r="I272" s="5" t="str">
        <f>VLOOKUP(Table1[[#This Row],[LastName]]&amp;"."&amp;Table1[[#This Row],[FirstName]],Fencers!C:G,4,FALSE)</f>
        <v>ASC</v>
      </c>
      <c r="J272" s="5" t="str">
        <f>VLOOKUP(Table1[[#This Row],[LastName]]&amp;"."&amp;Table1[[#This Row],[FirstName]],Fencers!C:H,5,FALSE)</f>
        <v>AU</v>
      </c>
      <c r="K272" s="4">
        <f>VLOOKUP(Table1[[#This Row],[LastName]]&amp;"."&amp;Table1[[#This Row],[FirstName]],Fencers!C:G,3,FALSE)</f>
        <v>12</v>
      </c>
      <c r="L272" s="17" t="s">
        <v>333</v>
      </c>
      <c r="M272" s="6">
        <f>IF(Table1[[#This Row],[Rank]]="Cancelled",1,IF(Table1[[#This Row],[Rank]]&gt;32,0,IF(L272=0,VLOOKUP(C272,'Ranking Values'!A:C,2,FALSE),VLOOKUP(C272,'Ranking Values'!A:C,3,FALSE))))</f>
        <v>10</v>
      </c>
    </row>
    <row r="273" spans="1:13" x14ac:dyDescent="0.35">
      <c r="A273" s="14" t="s">
        <v>108</v>
      </c>
      <c r="B273" s="14" t="s">
        <v>144</v>
      </c>
      <c r="C273" s="3">
        <v>1</v>
      </c>
      <c r="D273" s="5">
        <v>44122</v>
      </c>
      <c r="E273" s="15" t="s">
        <v>334</v>
      </c>
      <c r="F273" s="14" t="s">
        <v>286</v>
      </c>
      <c r="G273" s="14" t="s">
        <v>287</v>
      </c>
      <c r="H273" s="6" t="str">
        <f>VLOOKUP(Table1[[#This Row],[LastName]]&amp;"."&amp;Table1[[#This Row],[FirstName]],Fencers!C:H,6,FALSE)</f>
        <v>Men</v>
      </c>
      <c r="I273" s="5" t="str">
        <f>VLOOKUP(Table1[[#This Row],[LastName]]&amp;"."&amp;Table1[[#This Row],[FirstName]],Fencers!C:G,4,FALSE)</f>
        <v>ASC</v>
      </c>
      <c r="J273" s="5" t="str">
        <f>VLOOKUP(Table1[[#This Row],[LastName]]&amp;"."&amp;Table1[[#This Row],[FirstName]],Fencers!C:H,5,FALSE)</f>
        <v>AU</v>
      </c>
      <c r="K273" s="4">
        <f>VLOOKUP(Table1[[#This Row],[LastName]]&amp;"."&amp;Table1[[#This Row],[FirstName]],Fencers!C:G,3,FALSE)</f>
        <v>13</v>
      </c>
      <c r="L273" s="17" t="s">
        <v>333</v>
      </c>
      <c r="M273" s="6">
        <f>IF(Table1[[#This Row],[Rank]]="Cancelled",1,IF(Table1[[#This Row],[Rank]]&gt;32,0,IF(L273=0,VLOOKUP(C273,'Ranking Values'!A:C,2,FALSE),VLOOKUP(C273,'Ranking Values'!A:C,3,FALSE))))</f>
        <v>12</v>
      </c>
    </row>
    <row r="274" spans="1:13" x14ac:dyDescent="0.35">
      <c r="A274" s="14" t="s">
        <v>227</v>
      </c>
      <c r="B274" s="14" t="s">
        <v>140</v>
      </c>
      <c r="C274" s="3">
        <v>2</v>
      </c>
      <c r="D274" s="5">
        <v>44122</v>
      </c>
      <c r="E274" s="15" t="s">
        <v>334</v>
      </c>
      <c r="F274" s="14" t="s">
        <v>286</v>
      </c>
      <c r="G274" s="14" t="s">
        <v>287</v>
      </c>
      <c r="H274" s="6" t="str">
        <f>VLOOKUP(Table1[[#This Row],[LastName]]&amp;"."&amp;Table1[[#This Row],[FirstName]],Fencers!C:H,6,FALSE)</f>
        <v>Men</v>
      </c>
      <c r="I274" s="5" t="str">
        <f>VLOOKUP(Table1[[#This Row],[LastName]]&amp;"."&amp;Table1[[#This Row],[FirstName]],Fencers!C:G,4,FALSE)</f>
        <v>ASC</v>
      </c>
      <c r="J274" s="5" t="str">
        <f>VLOOKUP(Table1[[#This Row],[LastName]]&amp;"."&amp;Table1[[#This Row],[FirstName]],Fencers!C:H,5,FALSE)</f>
        <v>AU</v>
      </c>
      <c r="K274" s="4">
        <f>VLOOKUP(Table1[[#This Row],[LastName]]&amp;"."&amp;Table1[[#This Row],[FirstName]],Fencers!C:G,3,FALSE)</f>
        <v>13</v>
      </c>
      <c r="L274" s="17" t="s">
        <v>333</v>
      </c>
      <c r="M274" s="6">
        <f>IF(Table1[[#This Row],[Rank]]="Cancelled",1,IF(Table1[[#This Row],[Rank]]&gt;32,0,IF(L274=0,VLOOKUP(C274,'Ranking Values'!A:C,2,FALSE),VLOOKUP(C274,'Ranking Values'!A:C,3,FALSE))))</f>
        <v>11</v>
      </c>
    </row>
    <row r="275" spans="1:13" x14ac:dyDescent="0.35">
      <c r="A275" s="14" t="s">
        <v>85</v>
      </c>
      <c r="B275" s="14" t="s">
        <v>87</v>
      </c>
      <c r="C275" s="3">
        <v>3</v>
      </c>
      <c r="D275" s="5">
        <v>44122</v>
      </c>
      <c r="E275" s="15" t="s">
        <v>334</v>
      </c>
      <c r="F275" s="14" t="s">
        <v>286</v>
      </c>
      <c r="G275" s="14" t="s">
        <v>287</v>
      </c>
      <c r="H275" s="6" t="str">
        <f>VLOOKUP(Table1[[#This Row],[LastName]]&amp;"."&amp;Table1[[#This Row],[FirstName]],Fencers!C:H,6,FALSE)</f>
        <v>Men</v>
      </c>
      <c r="I275" s="5" t="str">
        <f>VLOOKUP(Table1[[#This Row],[LastName]]&amp;"."&amp;Table1[[#This Row],[FirstName]],Fencers!C:G,4,FALSE)</f>
        <v>AHFC</v>
      </c>
      <c r="J275" s="5" t="str">
        <f>VLOOKUP(Table1[[#This Row],[LastName]]&amp;"."&amp;Table1[[#This Row],[FirstName]],Fencers!C:H,5,FALSE)</f>
        <v>AU</v>
      </c>
      <c r="K275" s="4">
        <f>VLOOKUP(Table1[[#This Row],[LastName]]&amp;"."&amp;Table1[[#This Row],[FirstName]],Fencers!C:G,3,FALSE)</f>
        <v>12</v>
      </c>
      <c r="L275" s="17" t="s">
        <v>333</v>
      </c>
      <c r="M275" s="6">
        <f>IF(Table1[[#This Row],[Rank]]="Cancelled",1,IF(Table1[[#This Row],[Rank]]&gt;32,0,IF(L275=0,VLOOKUP(C275,'Ranking Values'!A:C,2,FALSE),VLOOKUP(C275,'Ranking Values'!A:C,3,FALSE))))</f>
        <v>10</v>
      </c>
    </row>
    <row r="276" spans="1:13" x14ac:dyDescent="0.35">
      <c r="A276" s="14" t="s">
        <v>279</v>
      </c>
      <c r="B276" s="14" t="s">
        <v>280</v>
      </c>
      <c r="C276" s="3">
        <v>3</v>
      </c>
      <c r="D276" s="5">
        <v>44122</v>
      </c>
      <c r="E276" s="15" t="s">
        <v>334</v>
      </c>
      <c r="F276" s="14" t="s">
        <v>286</v>
      </c>
      <c r="G276" s="14" t="s">
        <v>287</v>
      </c>
      <c r="H276" s="6" t="str">
        <f>VLOOKUP(Table1[[#This Row],[LastName]]&amp;"."&amp;Table1[[#This Row],[FirstName]],Fencers!C:H,6,FALSE)</f>
        <v>Men</v>
      </c>
      <c r="I276" s="5" t="str">
        <f>VLOOKUP(Table1[[#This Row],[LastName]]&amp;"."&amp;Table1[[#This Row],[FirstName]],Fencers!C:G,4,FALSE)</f>
        <v>CSFC</v>
      </c>
      <c r="J276" s="5" t="str">
        <f>VLOOKUP(Table1[[#This Row],[LastName]]&amp;"."&amp;Table1[[#This Row],[FirstName]],Fencers!C:H,5,FALSE)</f>
        <v>AU</v>
      </c>
      <c r="K276" s="4">
        <f>VLOOKUP(Table1[[#This Row],[LastName]]&amp;"."&amp;Table1[[#This Row],[FirstName]],Fencers!C:G,3,FALSE)</f>
        <v>14</v>
      </c>
      <c r="L276" s="17" t="s">
        <v>333</v>
      </c>
      <c r="M276" s="6">
        <f>IF(Table1[[#This Row],[Rank]]="Cancelled",1,IF(Table1[[#This Row],[Rank]]&gt;32,0,IF(L276=0,VLOOKUP(C276,'Ranking Values'!A:C,2,FALSE),VLOOKUP(C276,'Ranking Values'!A:C,3,FALSE))))</f>
        <v>10</v>
      </c>
    </row>
    <row r="277" spans="1:13" x14ac:dyDescent="0.35">
      <c r="A277" s="14" t="s">
        <v>106</v>
      </c>
      <c r="B277" s="14" t="s">
        <v>112</v>
      </c>
      <c r="C277" s="3">
        <v>5</v>
      </c>
      <c r="D277" s="5">
        <v>44122</v>
      </c>
      <c r="E277" s="15" t="s">
        <v>334</v>
      </c>
      <c r="F277" s="14" t="s">
        <v>286</v>
      </c>
      <c r="G277" s="14" t="s">
        <v>287</v>
      </c>
      <c r="H277" s="6" t="str">
        <f>VLOOKUP(Table1[[#This Row],[LastName]]&amp;"."&amp;Table1[[#This Row],[FirstName]],Fencers!C:H,6,FALSE)</f>
        <v>Men</v>
      </c>
      <c r="I277" s="5" t="str">
        <f>VLOOKUP(Table1[[#This Row],[LastName]]&amp;"."&amp;Table1[[#This Row],[FirstName]],Fencers!C:G,4,FALSE)</f>
        <v>ASC</v>
      </c>
      <c r="J277" s="5" t="str">
        <f>VLOOKUP(Table1[[#This Row],[LastName]]&amp;"."&amp;Table1[[#This Row],[FirstName]],Fencers!C:H,5,FALSE)</f>
        <v>AU</v>
      </c>
      <c r="K277" s="4">
        <f>VLOOKUP(Table1[[#This Row],[LastName]]&amp;"."&amp;Table1[[#This Row],[FirstName]],Fencers!C:G,3,FALSE)</f>
        <v>13</v>
      </c>
      <c r="L277" s="17" t="s">
        <v>333</v>
      </c>
      <c r="M277" s="6">
        <f>IF(Table1[[#This Row],[Rank]]="Cancelled",1,IF(Table1[[#This Row],[Rank]]&gt;32,0,IF(L277=0,VLOOKUP(C277,'Ranking Values'!A:C,2,FALSE),VLOOKUP(C277,'Ranking Values'!A:C,3,FALSE))))</f>
        <v>8</v>
      </c>
    </row>
    <row r="278" spans="1:13" x14ac:dyDescent="0.35">
      <c r="A278" s="14" t="s">
        <v>98</v>
      </c>
      <c r="B278" s="14" t="s">
        <v>102</v>
      </c>
      <c r="C278" s="3">
        <v>1</v>
      </c>
      <c r="D278" s="5">
        <v>44122</v>
      </c>
      <c r="E278" s="15" t="s">
        <v>334</v>
      </c>
      <c r="F278" s="14" t="s">
        <v>286</v>
      </c>
      <c r="G278" s="14" t="s">
        <v>287</v>
      </c>
      <c r="H278" s="6" t="str">
        <f>VLOOKUP(Table1[[#This Row],[LastName]]&amp;"."&amp;Table1[[#This Row],[FirstName]],Fencers!C:H,6,FALSE)</f>
        <v>Women</v>
      </c>
      <c r="I278" s="5" t="str">
        <f>VLOOKUP(Table1[[#This Row],[LastName]]&amp;"."&amp;Table1[[#This Row],[FirstName]],Fencers!C:G,4,FALSE)</f>
        <v>AHFC</v>
      </c>
      <c r="J278" s="5" t="str">
        <f>VLOOKUP(Table1[[#This Row],[LastName]]&amp;"."&amp;Table1[[#This Row],[FirstName]],Fencers!C:H,5,FALSE)</f>
        <v>AU</v>
      </c>
      <c r="K278" s="4">
        <f>VLOOKUP(Table1[[#This Row],[LastName]]&amp;"."&amp;Table1[[#This Row],[FirstName]],Fencers!C:G,3,FALSE)</f>
        <v>13</v>
      </c>
      <c r="L278" s="17" t="s">
        <v>333</v>
      </c>
      <c r="M278" s="6">
        <f>IF(Table1[[#This Row],[Rank]]="Cancelled",1,IF(Table1[[#This Row],[Rank]]&gt;32,0,IF(L278=0,VLOOKUP(C278,'Ranking Values'!A:C,2,FALSE),VLOOKUP(C278,'Ranking Values'!A:C,3,FALSE))))</f>
        <v>12</v>
      </c>
    </row>
    <row r="279" spans="1:13" x14ac:dyDescent="0.35">
      <c r="A279" s="14" t="s">
        <v>124</v>
      </c>
      <c r="B279" s="14" t="s">
        <v>137</v>
      </c>
      <c r="C279" s="3">
        <v>2</v>
      </c>
      <c r="D279" s="5">
        <v>44122</v>
      </c>
      <c r="E279" s="15" t="s">
        <v>334</v>
      </c>
      <c r="F279" s="14" t="s">
        <v>286</v>
      </c>
      <c r="G279" s="14" t="s">
        <v>287</v>
      </c>
      <c r="H279" s="6" t="str">
        <f>VLOOKUP(Table1[[#This Row],[LastName]]&amp;"."&amp;Table1[[#This Row],[FirstName]],Fencers!C:H,6,FALSE)</f>
        <v>Women</v>
      </c>
      <c r="I279" s="5" t="str">
        <f>VLOOKUP(Table1[[#This Row],[LastName]]&amp;"."&amp;Table1[[#This Row],[FirstName]],Fencers!C:G,4,FALSE)</f>
        <v>CSFC</v>
      </c>
      <c r="J279" s="5" t="str">
        <f>VLOOKUP(Table1[[#This Row],[LastName]]&amp;"."&amp;Table1[[#This Row],[FirstName]],Fencers!C:H,5,FALSE)</f>
        <v>AU</v>
      </c>
      <c r="K279" s="4">
        <f>VLOOKUP(Table1[[#This Row],[LastName]]&amp;"."&amp;Table1[[#This Row],[FirstName]],Fencers!C:G,3,FALSE)</f>
        <v>13</v>
      </c>
      <c r="L279" s="17" t="s">
        <v>333</v>
      </c>
      <c r="M279" s="6">
        <f>IF(Table1[[#This Row],[Rank]]="Cancelled",1,IF(Table1[[#This Row],[Rank]]&gt;32,0,IF(L279=0,VLOOKUP(C279,'Ranking Values'!A:C,2,FALSE),VLOOKUP(C279,'Ranking Values'!A:C,3,FALSE))))</f>
        <v>11</v>
      </c>
    </row>
    <row r="280" spans="1:13" x14ac:dyDescent="0.35">
      <c r="A280" s="14" t="s">
        <v>167</v>
      </c>
      <c r="B280" s="14" t="s">
        <v>173</v>
      </c>
      <c r="C280" s="3">
        <v>3</v>
      </c>
      <c r="D280" s="5">
        <v>44122</v>
      </c>
      <c r="E280" s="15" t="s">
        <v>334</v>
      </c>
      <c r="F280" s="14" t="s">
        <v>286</v>
      </c>
      <c r="G280" s="14" t="s">
        <v>287</v>
      </c>
      <c r="H280" s="6" t="str">
        <f>VLOOKUP(Table1[[#This Row],[LastName]]&amp;"."&amp;Table1[[#This Row],[FirstName]],Fencers!C:H,6,FALSE)</f>
        <v>Women</v>
      </c>
      <c r="I280" s="5" t="str">
        <f>VLOOKUP(Table1[[#This Row],[LastName]]&amp;"."&amp;Table1[[#This Row],[FirstName]],Fencers!C:G,4,FALSE)</f>
        <v>AHFC</v>
      </c>
      <c r="J280" s="5" t="str">
        <f>VLOOKUP(Table1[[#This Row],[LastName]]&amp;"."&amp;Table1[[#This Row],[FirstName]],Fencers!C:H,5,FALSE)</f>
        <v>AU</v>
      </c>
      <c r="K280" s="4">
        <f>VLOOKUP(Table1[[#This Row],[LastName]]&amp;"."&amp;Table1[[#This Row],[FirstName]],Fencers!C:G,3,FALSE)</f>
        <v>14</v>
      </c>
      <c r="L280" s="17" t="s">
        <v>333</v>
      </c>
      <c r="M280" s="6">
        <f>IF(Table1[[#This Row],[Rank]]="Cancelled",1,IF(Table1[[#This Row],[Rank]]&gt;32,0,IF(L280=0,VLOOKUP(C280,'Ranking Values'!A:C,2,FALSE),VLOOKUP(C280,'Ranking Values'!A:C,3,FALSE))))</f>
        <v>10</v>
      </c>
    </row>
    <row r="281" spans="1:13" x14ac:dyDescent="0.35">
      <c r="A281" s="14" t="s">
        <v>194</v>
      </c>
      <c r="B281" s="14" t="s">
        <v>53</v>
      </c>
      <c r="C281" s="14" t="s">
        <v>18</v>
      </c>
      <c r="D281" s="5">
        <v>44129</v>
      </c>
      <c r="E281" s="15" t="s">
        <v>334</v>
      </c>
      <c r="F281" s="14" t="s">
        <v>325</v>
      </c>
      <c r="G281" s="14" t="s">
        <v>316</v>
      </c>
      <c r="H281" s="6" t="str">
        <f>VLOOKUP(Table1[[#This Row],[LastName]]&amp;"."&amp;Table1[[#This Row],[FirstName]],Fencers!C:H,6,FALSE)</f>
        <v>Men</v>
      </c>
      <c r="I281" s="5" t="str">
        <f>VLOOKUP(Table1[[#This Row],[LastName]]&amp;"."&amp;Table1[[#This Row],[FirstName]],Fencers!C:G,4,FALSE)</f>
        <v>ASC</v>
      </c>
      <c r="J281" s="5" t="str">
        <f>VLOOKUP(Table1[[#This Row],[LastName]]&amp;"."&amp;Table1[[#This Row],[FirstName]],Fencers!C:H,5,FALSE)</f>
        <v>AU</v>
      </c>
      <c r="K281" s="4">
        <f>VLOOKUP(Table1[[#This Row],[LastName]]&amp;"."&amp;Table1[[#This Row],[FirstName]],Fencers!C:G,3,FALSE)</f>
        <v>12</v>
      </c>
      <c r="L281" s="17" t="s">
        <v>333</v>
      </c>
      <c r="M281" s="6">
        <f>IF(Table1[[#This Row],[Rank]]="Cancelled",1,IF(Table1[[#This Row],[Rank]]&gt;32,0,IF(L281=0,VLOOKUP(C281,'Ranking Values'!A:C,2,FALSE),VLOOKUP(C281,'Ranking Values'!A:C,3,FALSE))))</f>
        <v>1</v>
      </c>
    </row>
    <row r="282" spans="1:13" x14ac:dyDescent="0.35">
      <c r="A282" s="14" t="s">
        <v>24</v>
      </c>
      <c r="B282" s="14" t="s">
        <v>114</v>
      </c>
      <c r="C282" s="14" t="s">
        <v>18</v>
      </c>
      <c r="D282" s="5">
        <v>44129</v>
      </c>
      <c r="E282" s="15" t="s">
        <v>334</v>
      </c>
      <c r="F282" s="14" t="s">
        <v>325</v>
      </c>
      <c r="G282" s="14" t="s">
        <v>316</v>
      </c>
      <c r="H282" s="6" t="str">
        <f>VLOOKUP(Table1[[#This Row],[LastName]]&amp;"."&amp;Table1[[#This Row],[FirstName]],Fencers!C:H,6,FALSE)</f>
        <v>Men</v>
      </c>
      <c r="I282" s="5" t="str">
        <f>VLOOKUP(Table1[[#This Row],[LastName]]&amp;"."&amp;Table1[[#This Row],[FirstName]],Fencers!C:G,4,FALSE)</f>
        <v>CSFC</v>
      </c>
      <c r="J282" s="5" t="str">
        <f>VLOOKUP(Table1[[#This Row],[LastName]]&amp;"."&amp;Table1[[#This Row],[FirstName]],Fencers!C:H,5,FALSE)</f>
        <v>AU</v>
      </c>
      <c r="K282" s="4">
        <f>VLOOKUP(Table1[[#This Row],[LastName]]&amp;"."&amp;Table1[[#This Row],[FirstName]],Fencers!C:G,3,FALSE)</f>
        <v>63</v>
      </c>
      <c r="L282" s="17" t="s">
        <v>333</v>
      </c>
      <c r="M282" s="6">
        <f>IF(Table1[[#This Row],[Rank]]="Cancelled",1,IF(Table1[[#This Row],[Rank]]&gt;32,0,IF(L282=0,VLOOKUP(C282,'Ranking Values'!A:C,2,FALSE),VLOOKUP(C282,'Ranking Values'!A:C,3,FALSE))))</f>
        <v>1</v>
      </c>
    </row>
    <row r="283" spans="1:13" x14ac:dyDescent="0.35">
      <c r="A283" s="14" t="s">
        <v>77</v>
      </c>
      <c r="B283" s="14" t="s">
        <v>78</v>
      </c>
      <c r="C283" s="14" t="s">
        <v>18</v>
      </c>
      <c r="D283" s="5">
        <v>44129</v>
      </c>
      <c r="E283" s="15" t="s">
        <v>334</v>
      </c>
      <c r="F283" s="14" t="s">
        <v>325</v>
      </c>
      <c r="G283" s="14" t="s">
        <v>316</v>
      </c>
      <c r="H283" s="6" t="str">
        <f>VLOOKUP(Table1[[#This Row],[LastName]]&amp;"."&amp;Table1[[#This Row],[FirstName]],Fencers!C:H,6,FALSE)</f>
        <v>Men</v>
      </c>
      <c r="I283" s="5" t="str">
        <f>VLOOKUP(Table1[[#This Row],[LastName]]&amp;"."&amp;Table1[[#This Row],[FirstName]],Fencers!C:G,4,FALSE)</f>
        <v>ASC</v>
      </c>
      <c r="J283" s="5" t="str">
        <f>VLOOKUP(Table1[[#This Row],[LastName]]&amp;"."&amp;Table1[[#This Row],[FirstName]],Fencers!C:H,5,FALSE)</f>
        <v>AU</v>
      </c>
      <c r="K283" s="4">
        <f>VLOOKUP(Table1[[#This Row],[LastName]]&amp;"."&amp;Table1[[#This Row],[FirstName]],Fencers!C:G,3,FALSE)</f>
        <v>23</v>
      </c>
      <c r="L283" s="17" t="s">
        <v>333</v>
      </c>
      <c r="M283" s="6">
        <f>IF(Table1[[#This Row],[Rank]]="Cancelled",1,IF(Table1[[#This Row],[Rank]]&gt;32,0,IF(L283=0,VLOOKUP(C283,'Ranking Values'!A:C,2,FALSE),VLOOKUP(C283,'Ranking Values'!A:C,3,FALSE))))</f>
        <v>1</v>
      </c>
    </row>
    <row r="284" spans="1:13" x14ac:dyDescent="0.35">
      <c r="A284" s="14" t="s">
        <v>79</v>
      </c>
      <c r="B284" s="14" t="s">
        <v>49</v>
      </c>
      <c r="C284" s="14" t="s">
        <v>18</v>
      </c>
      <c r="D284" s="5">
        <v>44129</v>
      </c>
      <c r="E284" s="15" t="s">
        <v>334</v>
      </c>
      <c r="F284" s="14" t="s">
        <v>322</v>
      </c>
      <c r="G284" s="14" t="s">
        <v>289</v>
      </c>
      <c r="H284" s="6" t="str">
        <f>VLOOKUP(Table1[[#This Row],[LastName]]&amp;"."&amp;Table1[[#This Row],[FirstName]],Fencers!C:H,6,FALSE)</f>
        <v>Men</v>
      </c>
      <c r="I284" s="5" t="str">
        <f>VLOOKUP(Table1[[#This Row],[LastName]]&amp;"."&amp;Table1[[#This Row],[FirstName]],Fencers!C:G,4,FALSE)</f>
        <v>ASC</v>
      </c>
      <c r="J284" s="5" t="str">
        <f>VLOOKUP(Table1[[#This Row],[LastName]]&amp;"."&amp;Table1[[#This Row],[FirstName]],Fencers!C:H,5,FALSE)</f>
        <v>AU</v>
      </c>
      <c r="K284" s="4">
        <f>VLOOKUP(Table1[[#This Row],[LastName]]&amp;"."&amp;Table1[[#This Row],[FirstName]],Fencers!C:G,3,FALSE)</f>
        <v>17</v>
      </c>
      <c r="L284" s="17" t="s">
        <v>333</v>
      </c>
      <c r="M284" s="6">
        <f>IF(Table1[[#This Row],[Rank]]="Cancelled",1,IF(Table1[[#This Row],[Rank]]&gt;32,0,IF(L284=0,VLOOKUP(C284,'Ranking Values'!A:C,2,FALSE),VLOOKUP(C284,'Ranking Values'!A:C,3,FALSE))))</f>
        <v>1</v>
      </c>
    </row>
    <row r="285" spans="1:13" x14ac:dyDescent="0.35">
      <c r="A285" s="14" t="s">
        <v>124</v>
      </c>
      <c r="B285" s="14" t="s">
        <v>137</v>
      </c>
      <c r="C285" s="14" t="s">
        <v>18</v>
      </c>
      <c r="D285" s="5">
        <v>44129</v>
      </c>
      <c r="E285" s="15" t="s">
        <v>334</v>
      </c>
      <c r="F285" s="14" t="s">
        <v>322</v>
      </c>
      <c r="G285" s="14" t="s">
        <v>316</v>
      </c>
      <c r="H285" s="6" t="str">
        <f>VLOOKUP(Table1[[#This Row],[LastName]]&amp;"."&amp;Table1[[#This Row],[FirstName]],Fencers!C:H,6,FALSE)</f>
        <v>Women</v>
      </c>
      <c r="I285" s="5" t="str">
        <f>VLOOKUP(Table1[[#This Row],[LastName]]&amp;"."&amp;Table1[[#This Row],[FirstName]],Fencers!C:G,4,FALSE)</f>
        <v>CSFC</v>
      </c>
      <c r="J285" s="5" t="str">
        <f>VLOOKUP(Table1[[#This Row],[LastName]]&amp;"."&amp;Table1[[#This Row],[FirstName]],Fencers!C:H,5,FALSE)</f>
        <v>AU</v>
      </c>
      <c r="K285" s="4">
        <f>VLOOKUP(Table1[[#This Row],[LastName]]&amp;"."&amp;Table1[[#This Row],[FirstName]],Fencers!C:G,3,FALSE)</f>
        <v>13</v>
      </c>
      <c r="L285" s="17" t="s">
        <v>333</v>
      </c>
      <c r="M285" s="6">
        <f>IF(Table1[[#This Row],[Rank]]="Cancelled",1,IF(Table1[[#This Row],[Rank]]&gt;32,0,IF(L285=0,VLOOKUP(C285,'Ranking Values'!A:C,2,FALSE),VLOOKUP(C285,'Ranking Values'!A:C,3,FALSE))))</f>
        <v>1</v>
      </c>
    </row>
    <row r="286" spans="1:13" x14ac:dyDescent="0.35">
      <c r="A286" s="14" t="s">
        <v>69</v>
      </c>
      <c r="B286" s="14" t="s">
        <v>70</v>
      </c>
      <c r="C286" s="14" t="s">
        <v>18</v>
      </c>
      <c r="D286" s="5">
        <v>44129</v>
      </c>
      <c r="E286" s="15" t="s">
        <v>334</v>
      </c>
      <c r="F286" s="14" t="s">
        <v>322</v>
      </c>
      <c r="G286" s="14" t="s">
        <v>316</v>
      </c>
      <c r="H286" s="6" t="str">
        <f>VLOOKUP(Table1[[#This Row],[LastName]]&amp;"."&amp;Table1[[#This Row],[FirstName]],Fencers!C:H,6,FALSE)</f>
        <v>Women</v>
      </c>
      <c r="I286" s="5" t="str">
        <f>VLOOKUP(Table1[[#This Row],[LastName]]&amp;"."&amp;Table1[[#This Row],[FirstName]],Fencers!C:G,4,FALSE)</f>
        <v>ASC</v>
      </c>
      <c r="J286" s="5" t="str">
        <f>VLOOKUP(Table1[[#This Row],[LastName]]&amp;"."&amp;Table1[[#This Row],[FirstName]],Fencers!C:H,5,FALSE)</f>
        <v>AU</v>
      </c>
      <c r="K286" s="4">
        <f>VLOOKUP(Table1[[#This Row],[LastName]]&amp;"."&amp;Table1[[#This Row],[FirstName]],Fencers!C:G,3,FALSE)</f>
        <v>17</v>
      </c>
      <c r="L286" s="17" t="s">
        <v>333</v>
      </c>
      <c r="M286" s="6">
        <f>IF(Table1[[#This Row],[Rank]]="Cancelled",1,IF(Table1[[#This Row],[Rank]]&gt;32,0,IF(L286=0,VLOOKUP(C286,'Ranking Values'!A:C,2,FALSE),VLOOKUP(C286,'Ranking Values'!A:C,3,FALSE))))</f>
        <v>1</v>
      </c>
    </row>
    <row r="287" spans="1:13" x14ac:dyDescent="0.35">
      <c r="A287" s="14" t="s">
        <v>79</v>
      </c>
      <c r="B287" s="14" t="s">
        <v>49</v>
      </c>
      <c r="C287" s="14" t="s">
        <v>18</v>
      </c>
      <c r="D287" s="5">
        <v>44129</v>
      </c>
      <c r="E287" s="15" t="s">
        <v>334</v>
      </c>
      <c r="F287" s="14" t="s">
        <v>323</v>
      </c>
      <c r="G287" s="14" t="s">
        <v>289</v>
      </c>
      <c r="H287" s="6" t="str">
        <f>VLOOKUP(Table1[[#This Row],[LastName]]&amp;"."&amp;Table1[[#This Row],[FirstName]],Fencers!C:H,6,FALSE)</f>
        <v>Men</v>
      </c>
      <c r="I287" s="5" t="str">
        <f>VLOOKUP(Table1[[#This Row],[LastName]]&amp;"."&amp;Table1[[#This Row],[FirstName]],Fencers!C:G,4,FALSE)</f>
        <v>ASC</v>
      </c>
      <c r="J287" s="5" t="str">
        <f>VLOOKUP(Table1[[#This Row],[LastName]]&amp;"."&amp;Table1[[#This Row],[FirstName]],Fencers!C:H,5,FALSE)</f>
        <v>AU</v>
      </c>
      <c r="K287" s="4">
        <f>VLOOKUP(Table1[[#This Row],[LastName]]&amp;"."&amp;Table1[[#This Row],[FirstName]],Fencers!C:G,3,FALSE)</f>
        <v>17</v>
      </c>
      <c r="L287" s="17" t="s">
        <v>333</v>
      </c>
      <c r="M287" s="6">
        <f>IF(Table1[[#This Row],[Rank]]="Cancelled",1,IF(Table1[[#This Row],[Rank]]&gt;32,0,IF(L287=0,VLOOKUP(C287,'Ranking Values'!A:C,2,FALSE),VLOOKUP(C287,'Ranking Values'!A:C,3,FALSE))))</f>
        <v>1</v>
      </c>
    </row>
    <row r="288" spans="1:13" x14ac:dyDescent="0.35">
      <c r="A288" s="14" t="s">
        <v>124</v>
      </c>
      <c r="B288" s="14" t="s">
        <v>137</v>
      </c>
      <c r="C288" s="14" t="s">
        <v>18</v>
      </c>
      <c r="D288" s="5">
        <v>44129</v>
      </c>
      <c r="E288" s="15" t="s">
        <v>334</v>
      </c>
      <c r="F288" s="14" t="s">
        <v>323</v>
      </c>
      <c r="G288" s="14" t="s">
        <v>316</v>
      </c>
      <c r="H288" s="6" t="str">
        <f>VLOOKUP(Table1[[#This Row],[LastName]]&amp;"."&amp;Table1[[#This Row],[FirstName]],Fencers!C:H,6,FALSE)</f>
        <v>Women</v>
      </c>
      <c r="I288" s="5" t="str">
        <f>VLOOKUP(Table1[[#This Row],[LastName]]&amp;"."&amp;Table1[[#This Row],[FirstName]],Fencers!C:G,4,FALSE)</f>
        <v>CSFC</v>
      </c>
      <c r="J288" s="5" t="str">
        <f>VLOOKUP(Table1[[#This Row],[LastName]]&amp;"."&amp;Table1[[#This Row],[FirstName]],Fencers!C:H,5,FALSE)</f>
        <v>AU</v>
      </c>
      <c r="K288" s="4">
        <f>VLOOKUP(Table1[[#This Row],[LastName]]&amp;"."&amp;Table1[[#This Row],[FirstName]],Fencers!C:G,3,FALSE)</f>
        <v>13</v>
      </c>
      <c r="L288" s="17" t="s">
        <v>333</v>
      </c>
      <c r="M288" s="6">
        <f>IF(Table1[[#This Row],[Rank]]="Cancelled",1,IF(Table1[[#This Row],[Rank]]&gt;32,0,IF(L288=0,VLOOKUP(C288,'Ranking Values'!A:C,2,FALSE),VLOOKUP(C288,'Ranking Values'!A:C,3,FALSE))))</f>
        <v>1</v>
      </c>
    </row>
    <row r="289" spans="1:13" x14ac:dyDescent="0.35">
      <c r="A289" s="14" t="s">
        <v>69</v>
      </c>
      <c r="B289" s="14" t="s">
        <v>70</v>
      </c>
      <c r="C289" s="14" t="s">
        <v>18</v>
      </c>
      <c r="D289" s="5">
        <v>44129</v>
      </c>
      <c r="E289" s="15" t="s">
        <v>334</v>
      </c>
      <c r="F289" s="14" t="s">
        <v>323</v>
      </c>
      <c r="G289" s="14" t="s">
        <v>316</v>
      </c>
      <c r="H289" s="6" t="str">
        <f>VLOOKUP(Table1[[#This Row],[LastName]]&amp;"."&amp;Table1[[#This Row],[FirstName]],Fencers!C:H,6,FALSE)</f>
        <v>Women</v>
      </c>
      <c r="I289" s="5" t="str">
        <f>VLOOKUP(Table1[[#This Row],[LastName]]&amp;"."&amp;Table1[[#This Row],[FirstName]],Fencers!C:G,4,FALSE)</f>
        <v>ASC</v>
      </c>
      <c r="J289" s="5" t="str">
        <f>VLOOKUP(Table1[[#This Row],[LastName]]&amp;"."&amp;Table1[[#This Row],[FirstName]],Fencers!C:H,5,FALSE)</f>
        <v>AU</v>
      </c>
      <c r="K289" s="4">
        <f>VLOOKUP(Table1[[#This Row],[LastName]]&amp;"."&amp;Table1[[#This Row],[FirstName]],Fencers!C:G,3,FALSE)</f>
        <v>17</v>
      </c>
      <c r="L289" s="17" t="s">
        <v>333</v>
      </c>
      <c r="M289" s="6">
        <f>IF(Table1[[#This Row],[Rank]]="Cancelled",1,IF(Table1[[#This Row],[Rank]]&gt;32,0,IF(L289=0,VLOOKUP(C289,'Ranking Values'!A:C,2,FALSE),VLOOKUP(C289,'Ranking Values'!A:C,3,FALSE))))</f>
        <v>1</v>
      </c>
    </row>
    <row r="290" spans="1:13" x14ac:dyDescent="0.35">
      <c r="A290" s="14" t="s">
        <v>20</v>
      </c>
      <c r="B290" s="14" t="s">
        <v>34</v>
      </c>
      <c r="C290" s="3">
        <v>1</v>
      </c>
      <c r="D290" s="5">
        <v>44129</v>
      </c>
      <c r="E290" s="15" t="s">
        <v>334</v>
      </c>
      <c r="F290" s="14" t="s">
        <v>323</v>
      </c>
      <c r="G290" s="14" t="s">
        <v>287</v>
      </c>
      <c r="H290" s="6" t="str">
        <f>VLOOKUP(Table1[[#This Row],[LastName]]&amp;"."&amp;Table1[[#This Row],[FirstName]],Fencers!C:H,6,FALSE)</f>
        <v>Men</v>
      </c>
      <c r="I290" s="5" t="str">
        <f>VLOOKUP(Table1[[#This Row],[LastName]]&amp;"."&amp;Table1[[#This Row],[FirstName]],Fencers!C:G,4,FALSE)</f>
        <v>ASC</v>
      </c>
      <c r="J290" s="5" t="str">
        <f>VLOOKUP(Table1[[#This Row],[LastName]]&amp;"."&amp;Table1[[#This Row],[FirstName]],Fencers!C:H,5,FALSE)</f>
        <v>AU</v>
      </c>
      <c r="K290" s="4">
        <f>VLOOKUP(Table1[[#This Row],[LastName]]&amp;"."&amp;Table1[[#This Row],[FirstName]],Fencers!C:G,3,FALSE)</f>
        <v>17</v>
      </c>
      <c r="L290" s="17" t="s">
        <v>333</v>
      </c>
      <c r="M290" s="6">
        <f>IF(Table1[[#This Row],[Rank]]="Cancelled",1,IF(Table1[[#This Row],[Rank]]&gt;32,0,IF(L290=0,VLOOKUP(C290,'Ranking Values'!A:C,2,FALSE),VLOOKUP(C290,'Ranking Values'!A:C,3,FALSE))))</f>
        <v>12</v>
      </c>
    </row>
    <row r="291" spans="1:13" x14ac:dyDescent="0.35">
      <c r="A291" s="14" t="s">
        <v>22</v>
      </c>
      <c r="B291" s="14" t="s">
        <v>36</v>
      </c>
      <c r="C291" s="3">
        <v>2</v>
      </c>
      <c r="D291" s="5">
        <v>44129</v>
      </c>
      <c r="E291" s="15" t="s">
        <v>334</v>
      </c>
      <c r="F291" s="14" t="s">
        <v>323</v>
      </c>
      <c r="G291" s="14" t="s">
        <v>287</v>
      </c>
      <c r="H291" s="6" t="str">
        <f>VLOOKUP(Table1[[#This Row],[LastName]]&amp;"."&amp;Table1[[#This Row],[FirstName]],Fencers!C:H,6,FALSE)</f>
        <v>Men</v>
      </c>
      <c r="I291" s="5" t="str">
        <f>VLOOKUP(Table1[[#This Row],[LastName]]&amp;"."&amp;Table1[[#This Row],[FirstName]],Fencers!C:G,4,FALSE)</f>
        <v>AHFC</v>
      </c>
      <c r="J291" s="5" t="str">
        <f>VLOOKUP(Table1[[#This Row],[LastName]]&amp;"."&amp;Table1[[#This Row],[FirstName]],Fencers!C:H,5,FALSE)</f>
        <v>AU</v>
      </c>
      <c r="K291" s="4">
        <f>VLOOKUP(Table1[[#This Row],[LastName]]&amp;"."&amp;Table1[[#This Row],[FirstName]],Fencers!C:G,3,FALSE)</f>
        <v>15</v>
      </c>
      <c r="L291" s="17" t="s">
        <v>333</v>
      </c>
      <c r="M291" s="6">
        <f>IF(Table1[[#This Row],[Rank]]="Cancelled",1,IF(Table1[[#This Row],[Rank]]&gt;32,0,IF(L291=0,VLOOKUP(C291,'Ranking Values'!A:C,2,FALSE),VLOOKUP(C291,'Ranking Values'!A:C,3,FALSE))))</f>
        <v>11</v>
      </c>
    </row>
    <row r="292" spans="1:13" x14ac:dyDescent="0.35">
      <c r="A292" s="14" t="s">
        <v>108</v>
      </c>
      <c r="B292" s="14" t="s">
        <v>144</v>
      </c>
      <c r="C292" s="3">
        <v>3</v>
      </c>
      <c r="D292" s="5">
        <v>44129</v>
      </c>
      <c r="E292" s="15" t="s">
        <v>334</v>
      </c>
      <c r="F292" s="14" t="s">
        <v>323</v>
      </c>
      <c r="G292" s="14" t="s">
        <v>287</v>
      </c>
      <c r="H292" s="6" t="str">
        <f>VLOOKUP(Table1[[#This Row],[LastName]]&amp;"."&amp;Table1[[#This Row],[FirstName]],Fencers!C:H,6,FALSE)</f>
        <v>Men</v>
      </c>
      <c r="I292" s="5" t="str">
        <f>VLOOKUP(Table1[[#This Row],[LastName]]&amp;"."&amp;Table1[[#This Row],[FirstName]],Fencers!C:G,4,FALSE)</f>
        <v>ASC</v>
      </c>
      <c r="J292" s="5" t="str">
        <f>VLOOKUP(Table1[[#This Row],[LastName]]&amp;"."&amp;Table1[[#This Row],[FirstName]],Fencers!C:H,5,FALSE)</f>
        <v>AU</v>
      </c>
      <c r="K292" s="4">
        <f>VLOOKUP(Table1[[#This Row],[LastName]]&amp;"."&amp;Table1[[#This Row],[FirstName]],Fencers!C:G,3,FALSE)</f>
        <v>13</v>
      </c>
      <c r="L292" s="17" t="s">
        <v>333</v>
      </c>
      <c r="M292" s="6">
        <f>IF(Table1[[#This Row],[Rank]]="Cancelled",1,IF(Table1[[#This Row],[Rank]]&gt;32,0,IF(L292=0,VLOOKUP(C292,'Ranking Values'!A:C,2,FALSE),VLOOKUP(C292,'Ranking Values'!A:C,3,FALSE))))</f>
        <v>10</v>
      </c>
    </row>
    <row r="293" spans="1:13" x14ac:dyDescent="0.35">
      <c r="A293" s="14" t="s">
        <v>227</v>
      </c>
      <c r="B293" s="14" t="s">
        <v>140</v>
      </c>
      <c r="C293" s="3">
        <v>3</v>
      </c>
      <c r="D293" s="5">
        <v>44129</v>
      </c>
      <c r="E293" s="15" t="s">
        <v>334</v>
      </c>
      <c r="F293" s="14" t="s">
        <v>323</v>
      </c>
      <c r="G293" s="14" t="s">
        <v>287</v>
      </c>
      <c r="H293" s="6" t="str">
        <f>VLOOKUP(Table1[[#This Row],[LastName]]&amp;"."&amp;Table1[[#This Row],[FirstName]],Fencers!C:H,6,FALSE)</f>
        <v>Men</v>
      </c>
      <c r="I293" s="5" t="str">
        <f>VLOOKUP(Table1[[#This Row],[LastName]]&amp;"."&amp;Table1[[#This Row],[FirstName]],Fencers!C:G,4,FALSE)</f>
        <v>ASC</v>
      </c>
      <c r="J293" s="5" t="str">
        <f>VLOOKUP(Table1[[#This Row],[LastName]]&amp;"."&amp;Table1[[#This Row],[FirstName]],Fencers!C:H,5,FALSE)</f>
        <v>AU</v>
      </c>
      <c r="K293" s="4">
        <f>VLOOKUP(Table1[[#This Row],[LastName]]&amp;"."&amp;Table1[[#This Row],[FirstName]],Fencers!C:G,3,FALSE)</f>
        <v>13</v>
      </c>
      <c r="L293" s="17" t="s">
        <v>333</v>
      </c>
      <c r="M293" s="6">
        <f>IF(Table1[[#This Row],[Rank]]="Cancelled",1,IF(Table1[[#This Row],[Rank]]&gt;32,0,IF(L293=0,VLOOKUP(C293,'Ranking Values'!A:C,2,FALSE),VLOOKUP(C293,'Ranking Values'!A:C,3,FALSE))))</f>
        <v>10</v>
      </c>
    </row>
    <row r="294" spans="1:13" x14ac:dyDescent="0.35">
      <c r="A294" s="14" t="s">
        <v>22</v>
      </c>
      <c r="B294" s="14" t="s">
        <v>36</v>
      </c>
      <c r="C294" s="3">
        <v>1</v>
      </c>
      <c r="D294" s="5">
        <v>44129</v>
      </c>
      <c r="E294" s="15" t="s">
        <v>334</v>
      </c>
      <c r="F294" s="14" t="s">
        <v>322</v>
      </c>
      <c r="G294" s="14" t="s">
        <v>287</v>
      </c>
      <c r="H294" s="6" t="str">
        <f>VLOOKUP(Table1[[#This Row],[LastName]]&amp;"."&amp;Table1[[#This Row],[FirstName]],Fencers!C:H,6,FALSE)</f>
        <v>Men</v>
      </c>
      <c r="I294" s="5" t="str">
        <f>VLOOKUP(Table1[[#This Row],[LastName]]&amp;"."&amp;Table1[[#This Row],[FirstName]],Fencers!C:G,4,FALSE)</f>
        <v>AHFC</v>
      </c>
      <c r="J294" s="5" t="str">
        <f>VLOOKUP(Table1[[#This Row],[LastName]]&amp;"."&amp;Table1[[#This Row],[FirstName]],Fencers!C:H,5,FALSE)</f>
        <v>AU</v>
      </c>
      <c r="K294" s="4">
        <f>VLOOKUP(Table1[[#This Row],[LastName]]&amp;"."&amp;Table1[[#This Row],[FirstName]],Fencers!C:G,3,FALSE)</f>
        <v>15</v>
      </c>
      <c r="L294" s="17" t="s">
        <v>333</v>
      </c>
      <c r="M294" s="6">
        <f>IF(Table1[[#This Row],[Rank]]="Cancelled",1,IF(Table1[[#This Row],[Rank]]&gt;32,0,IF(L294=0,VLOOKUP(C294,'Ranking Values'!A:C,2,FALSE),VLOOKUP(C294,'Ranking Values'!A:C,3,FALSE))))</f>
        <v>12</v>
      </c>
    </row>
    <row r="295" spans="1:13" x14ac:dyDescent="0.35">
      <c r="A295" s="14" t="s">
        <v>108</v>
      </c>
      <c r="B295" s="14" t="s">
        <v>144</v>
      </c>
      <c r="C295" s="3">
        <v>2</v>
      </c>
      <c r="D295" s="5">
        <v>44129</v>
      </c>
      <c r="E295" s="15" t="s">
        <v>334</v>
      </c>
      <c r="F295" s="14" t="s">
        <v>322</v>
      </c>
      <c r="G295" s="14" t="s">
        <v>287</v>
      </c>
      <c r="H295" s="6" t="str">
        <f>VLOOKUP(Table1[[#This Row],[LastName]]&amp;"."&amp;Table1[[#This Row],[FirstName]],Fencers!C:H,6,FALSE)</f>
        <v>Men</v>
      </c>
      <c r="I295" s="5" t="str">
        <f>VLOOKUP(Table1[[#This Row],[LastName]]&amp;"."&amp;Table1[[#This Row],[FirstName]],Fencers!C:G,4,FALSE)</f>
        <v>ASC</v>
      </c>
      <c r="J295" s="5" t="str">
        <f>VLOOKUP(Table1[[#This Row],[LastName]]&amp;"."&amp;Table1[[#This Row],[FirstName]],Fencers!C:H,5,FALSE)</f>
        <v>AU</v>
      </c>
      <c r="K295" s="4">
        <f>VLOOKUP(Table1[[#This Row],[LastName]]&amp;"."&amp;Table1[[#This Row],[FirstName]],Fencers!C:G,3,FALSE)</f>
        <v>13</v>
      </c>
      <c r="L295" s="17" t="s">
        <v>333</v>
      </c>
      <c r="M295" s="6">
        <f>IF(Table1[[#This Row],[Rank]]="Cancelled",1,IF(Table1[[#This Row],[Rank]]&gt;32,0,IF(L295=0,VLOOKUP(C295,'Ranking Values'!A:C,2,FALSE),VLOOKUP(C295,'Ranking Values'!A:C,3,FALSE))))</f>
        <v>11</v>
      </c>
    </row>
    <row r="296" spans="1:13" x14ac:dyDescent="0.35">
      <c r="A296" s="14" t="s">
        <v>227</v>
      </c>
      <c r="B296" s="14" t="s">
        <v>140</v>
      </c>
      <c r="C296" s="3">
        <v>3</v>
      </c>
      <c r="D296" s="5">
        <v>44129</v>
      </c>
      <c r="E296" s="15" t="s">
        <v>334</v>
      </c>
      <c r="F296" s="14" t="s">
        <v>322</v>
      </c>
      <c r="G296" s="14" t="s">
        <v>287</v>
      </c>
      <c r="H296" s="6" t="str">
        <f>VLOOKUP(Table1[[#This Row],[LastName]]&amp;"."&amp;Table1[[#This Row],[FirstName]],Fencers!C:H,6,FALSE)</f>
        <v>Men</v>
      </c>
      <c r="I296" s="5" t="str">
        <f>VLOOKUP(Table1[[#This Row],[LastName]]&amp;"."&amp;Table1[[#This Row],[FirstName]],Fencers!C:G,4,FALSE)</f>
        <v>ASC</v>
      </c>
      <c r="J296" s="5" t="str">
        <f>VLOOKUP(Table1[[#This Row],[LastName]]&amp;"."&amp;Table1[[#This Row],[FirstName]],Fencers!C:H,5,FALSE)</f>
        <v>AU</v>
      </c>
      <c r="K296" s="4">
        <f>VLOOKUP(Table1[[#This Row],[LastName]]&amp;"."&amp;Table1[[#This Row],[FirstName]],Fencers!C:G,3,FALSE)</f>
        <v>13</v>
      </c>
      <c r="L296" s="17" t="s">
        <v>333</v>
      </c>
      <c r="M296" s="6">
        <f>IF(Table1[[#This Row],[Rank]]="Cancelled",1,IF(Table1[[#This Row],[Rank]]&gt;32,0,IF(L296=0,VLOOKUP(C296,'Ranking Values'!A:C,2,FALSE),VLOOKUP(C296,'Ranking Values'!A:C,3,FALSE))))</f>
        <v>10</v>
      </c>
    </row>
    <row r="297" spans="1:13" x14ac:dyDescent="0.35">
      <c r="A297" s="14" t="s">
        <v>182</v>
      </c>
      <c r="B297" s="14" t="s">
        <v>183</v>
      </c>
      <c r="C297" s="3">
        <v>1</v>
      </c>
      <c r="D297" s="5">
        <v>44129</v>
      </c>
      <c r="E297" s="15" t="s">
        <v>334</v>
      </c>
      <c r="F297" s="14" t="s">
        <v>323</v>
      </c>
      <c r="G297" s="14" t="s">
        <v>287</v>
      </c>
      <c r="H297" s="6" t="str">
        <f>VLOOKUP(Table1[[#This Row],[LastName]]&amp;"."&amp;Table1[[#This Row],[FirstName]],Fencers!C:H,6,FALSE)</f>
        <v>Women</v>
      </c>
      <c r="I297" s="5" t="str">
        <f>VLOOKUP(Table1[[#This Row],[LastName]]&amp;"."&amp;Table1[[#This Row],[FirstName]],Fencers!C:G,4,FALSE)</f>
        <v>CSFC</v>
      </c>
      <c r="J297" s="5" t="str">
        <f>VLOOKUP(Table1[[#This Row],[LastName]]&amp;"."&amp;Table1[[#This Row],[FirstName]],Fencers!C:H,5,FALSE)</f>
        <v>AU</v>
      </c>
      <c r="K297" s="4">
        <f>VLOOKUP(Table1[[#This Row],[LastName]]&amp;"."&amp;Table1[[#This Row],[FirstName]],Fencers!C:G,3,FALSE)</f>
        <v>16</v>
      </c>
      <c r="L297" s="17" t="s">
        <v>333</v>
      </c>
      <c r="M297" s="6">
        <f>IF(Table1[[#This Row],[Rank]]="Cancelled",1,IF(Table1[[#This Row],[Rank]]&gt;32,0,IF(L297=0,VLOOKUP(C297,'Ranking Values'!A:C,2,FALSE),VLOOKUP(C297,'Ranking Values'!A:C,3,FALSE))))</f>
        <v>12</v>
      </c>
    </row>
    <row r="298" spans="1:13" x14ac:dyDescent="0.35">
      <c r="A298" s="14" t="s">
        <v>124</v>
      </c>
      <c r="B298" s="14" t="s">
        <v>137</v>
      </c>
      <c r="C298" s="3">
        <v>2</v>
      </c>
      <c r="D298" s="5">
        <v>44129</v>
      </c>
      <c r="E298" s="15" t="s">
        <v>334</v>
      </c>
      <c r="F298" s="14" t="s">
        <v>323</v>
      </c>
      <c r="G298" s="14" t="s">
        <v>287</v>
      </c>
      <c r="H298" s="6" t="str">
        <f>VLOOKUP(Table1[[#This Row],[LastName]]&amp;"."&amp;Table1[[#This Row],[FirstName]],Fencers!C:H,6,FALSE)</f>
        <v>Women</v>
      </c>
      <c r="I298" s="5" t="str">
        <f>VLOOKUP(Table1[[#This Row],[LastName]]&amp;"."&amp;Table1[[#This Row],[FirstName]],Fencers!C:G,4,FALSE)</f>
        <v>CSFC</v>
      </c>
      <c r="J298" s="5" t="str">
        <f>VLOOKUP(Table1[[#This Row],[LastName]]&amp;"."&amp;Table1[[#This Row],[FirstName]],Fencers!C:H,5,FALSE)</f>
        <v>AU</v>
      </c>
      <c r="K298" s="4">
        <f>VLOOKUP(Table1[[#This Row],[LastName]]&amp;"."&amp;Table1[[#This Row],[FirstName]],Fencers!C:G,3,FALSE)</f>
        <v>13</v>
      </c>
      <c r="L298" s="17" t="s">
        <v>333</v>
      </c>
      <c r="M298" s="6">
        <f>IF(Table1[[#This Row],[Rank]]="Cancelled",1,IF(Table1[[#This Row],[Rank]]&gt;32,0,IF(L298=0,VLOOKUP(C298,'Ranking Values'!A:C,2,FALSE),VLOOKUP(C298,'Ranking Values'!A:C,3,FALSE))))</f>
        <v>11</v>
      </c>
    </row>
    <row r="299" spans="1:13" x14ac:dyDescent="0.35">
      <c r="A299" s="14" t="s">
        <v>182</v>
      </c>
      <c r="B299" s="14" t="s">
        <v>183</v>
      </c>
      <c r="C299" s="3">
        <v>1</v>
      </c>
      <c r="D299" s="5">
        <v>44129</v>
      </c>
      <c r="E299" s="15" t="s">
        <v>334</v>
      </c>
      <c r="F299" s="14" t="s">
        <v>322</v>
      </c>
      <c r="G299" s="14" t="s">
        <v>287</v>
      </c>
      <c r="H299" s="6" t="str">
        <f>VLOOKUP(Table1[[#This Row],[LastName]]&amp;"."&amp;Table1[[#This Row],[FirstName]],Fencers!C:H,6,FALSE)</f>
        <v>Women</v>
      </c>
      <c r="I299" s="5" t="str">
        <f>VLOOKUP(Table1[[#This Row],[LastName]]&amp;"."&amp;Table1[[#This Row],[FirstName]],Fencers!C:G,4,FALSE)</f>
        <v>CSFC</v>
      </c>
      <c r="J299" s="5" t="str">
        <f>VLOOKUP(Table1[[#This Row],[LastName]]&amp;"."&amp;Table1[[#This Row],[FirstName]],Fencers!C:H,5,FALSE)</f>
        <v>AU</v>
      </c>
      <c r="K299" s="4">
        <f>VLOOKUP(Table1[[#This Row],[LastName]]&amp;"."&amp;Table1[[#This Row],[FirstName]],Fencers!C:G,3,FALSE)</f>
        <v>16</v>
      </c>
      <c r="L299" s="17" t="s">
        <v>333</v>
      </c>
      <c r="M299" s="6">
        <f>IF(Table1[[#This Row],[Rank]]="Cancelled",1,IF(Table1[[#This Row],[Rank]]&gt;32,0,IF(L299=0,VLOOKUP(C299,'Ranking Values'!A:C,2,FALSE),VLOOKUP(C299,'Ranking Values'!A:C,3,FALSE))))</f>
        <v>12</v>
      </c>
    </row>
    <row r="300" spans="1:13" x14ac:dyDescent="0.35">
      <c r="A300" s="14" t="s">
        <v>124</v>
      </c>
      <c r="B300" s="14" t="s">
        <v>137</v>
      </c>
      <c r="C300" s="3">
        <v>2</v>
      </c>
      <c r="D300" s="5">
        <v>44129</v>
      </c>
      <c r="E300" s="15" t="s">
        <v>334</v>
      </c>
      <c r="F300" s="14" t="s">
        <v>322</v>
      </c>
      <c r="G300" s="14" t="s">
        <v>287</v>
      </c>
      <c r="H300" s="6" t="str">
        <f>VLOOKUP(Table1[[#This Row],[LastName]]&amp;"."&amp;Table1[[#This Row],[FirstName]],Fencers!C:H,6,FALSE)</f>
        <v>Women</v>
      </c>
      <c r="I300" s="5" t="str">
        <f>VLOOKUP(Table1[[#This Row],[LastName]]&amp;"."&amp;Table1[[#This Row],[FirstName]],Fencers!C:G,4,FALSE)</f>
        <v>CSFC</v>
      </c>
      <c r="J300" s="5" t="str">
        <f>VLOOKUP(Table1[[#This Row],[LastName]]&amp;"."&amp;Table1[[#This Row],[FirstName]],Fencers!C:H,5,FALSE)</f>
        <v>AU</v>
      </c>
      <c r="K300" s="4">
        <f>VLOOKUP(Table1[[#This Row],[LastName]]&amp;"."&amp;Table1[[#This Row],[FirstName]],Fencers!C:G,3,FALSE)</f>
        <v>13</v>
      </c>
      <c r="L300" s="17" t="s">
        <v>333</v>
      </c>
      <c r="M300" s="6">
        <f>IF(Table1[[#This Row],[Rank]]="Cancelled",1,IF(Table1[[#This Row],[Rank]]&gt;32,0,IF(L300=0,VLOOKUP(C300,'Ranking Values'!A:C,2,FALSE),VLOOKUP(C300,'Ranking Values'!A:C,3,FALSE))))</f>
        <v>11</v>
      </c>
    </row>
    <row r="301" spans="1:13" x14ac:dyDescent="0.35">
      <c r="A301" s="14" t="s">
        <v>71</v>
      </c>
      <c r="B301" s="14" t="s">
        <v>72</v>
      </c>
      <c r="C301" s="3">
        <v>1</v>
      </c>
      <c r="D301" s="5">
        <v>44129</v>
      </c>
      <c r="E301" s="15" t="s">
        <v>334</v>
      </c>
      <c r="F301" s="14" t="s">
        <v>325</v>
      </c>
      <c r="G301" s="14" t="s">
        <v>289</v>
      </c>
      <c r="H301" s="6" t="str">
        <f>VLOOKUP(Table1[[#This Row],[LastName]]&amp;"."&amp;Table1[[#This Row],[FirstName]],Fencers!C:H,6,FALSE)</f>
        <v>Men</v>
      </c>
      <c r="I301" s="5" t="str">
        <f>VLOOKUP(Table1[[#This Row],[LastName]]&amp;"."&amp;Table1[[#This Row],[FirstName]],Fencers!C:G,4,FALSE)</f>
        <v>AHFC</v>
      </c>
      <c r="J301" s="5" t="str">
        <f>VLOOKUP(Table1[[#This Row],[LastName]]&amp;"."&amp;Table1[[#This Row],[FirstName]],Fencers!C:H,5,FALSE)</f>
        <v>AU</v>
      </c>
      <c r="K301" s="4">
        <f>VLOOKUP(Table1[[#This Row],[LastName]]&amp;"."&amp;Table1[[#This Row],[FirstName]],Fencers!C:G,3,FALSE)</f>
        <v>25</v>
      </c>
      <c r="L301" s="17" t="s">
        <v>333</v>
      </c>
      <c r="M301" s="6">
        <f>IF(Table1[[#This Row],[Rank]]="Cancelled",1,IF(Table1[[#This Row],[Rank]]&gt;32,0,IF(L301=0,VLOOKUP(C301,'Ranking Values'!A:C,2,FALSE),VLOOKUP(C301,'Ranking Values'!A:C,3,FALSE))))</f>
        <v>12</v>
      </c>
    </row>
    <row r="302" spans="1:13" x14ac:dyDescent="0.35">
      <c r="A302" s="14" t="s">
        <v>79</v>
      </c>
      <c r="B302" s="14" t="s">
        <v>49</v>
      </c>
      <c r="C302" s="3">
        <v>2</v>
      </c>
      <c r="D302" s="5">
        <v>44129</v>
      </c>
      <c r="E302" s="15" t="s">
        <v>334</v>
      </c>
      <c r="F302" s="14" t="s">
        <v>325</v>
      </c>
      <c r="G302" s="14" t="s">
        <v>289</v>
      </c>
      <c r="H302" s="6" t="str">
        <f>VLOOKUP(Table1[[#This Row],[LastName]]&amp;"."&amp;Table1[[#This Row],[FirstName]],Fencers!C:H,6,FALSE)</f>
        <v>Men</v>
      </c>
      <c r="I302" s="5" t="str">
        <f>VLOOKUP(Table1[[#This Row],[LastName]]&amp;"."&amp;Table1[[#This Row],[FirstName]],Fencers!C:G,4,FALSE)</f>
        <v>ASC</v>
      </c>
      <c r="J302" s="5" t="str">
        <f>VLOOKUP(Table1[[#This Row],[LastName]]&amp;"."&amp;Table1[[#This Row],[FirstName]],Fencers!C:H,5,FALSE)</f>
        <v>AU</v>
      </c>
      <c r="K302" s="4">
        <f>VLOOKUP(Table1[[#This Row],[LastName]]&amp;"."&amp;Table1[[#This Row],[FirstName]],Fencers!C:G,3,FALSE)</f>
        <v>17</v>
      </c>
      <c r="L302" s="17" t="s">
        <v>333</v>
      </c>
      <c r="M302" s="6">
        <f>IF(Table1[[#This Row],[Rank]]="Cancelled",1,IF(Table1[[#This Row],[Rank]]&gt;32,0,IF(L302=0,VLOOKUP(C302,'Ranking Values'!A:C,2,FALSE),VLOOKUP(C302,'Ranking Values'!A:C,3,FALSE))))</f>
        <v>11</v>
      </c>
    </row>
    <row r="303" spans="1:13" x14ac:dyDescent="0.35">
      <c r="A303" s="14" t="s">
        <v>108</v>
      </c>
      <c r="B303" s="14" t="s">
        <v>115</v>
      </c>
      <c r="C303" s="3">
        <v>3</v>
      </c>
      <c r="D303" s="5">
        <v>44129</v>
      </c>
      <c r="E303" s="15" t="s">
        <v>334</v>
      </c>
      <c r="F303" s="14" t="s">
        <v>325</v>
      </c>
      <c r="G303" s="14" t="s">
        <v>289</v>
      </c>
      <c r="H303" s="6" t="str">
        <f>VLOOKUP(Table1[[#This Row],[LastName]]&amp;"."&amp;Table1[[#This Row],[FirstName]],Fencers!C:H,6,FALSE)</f>
        <v>Men</v>
      </c>
      <c r="I303" s="5" t="str">
        <f>VLOOKUP(Table1[[#This Row],[LastName]]&amp;"."&amp;Table1[[#This Row],[FirstName]],Fencers!C:G,4,FALSE)</f>
        <v>ASC</v>
      </c>
      <c r="J303" s="5" t="str">
        <f>VLOOKUP(Table1[[#This Row],[LastName]]&amp;"."&amp;Table1[[#This Row],[FirstName]],Fencers!C:H,5,FALSE)</f>
        <v>AU</v>
      </c>
      <c r="K303" s="4">
        <f>VLOOKUP(Table1[[#This Row],[LastName]]&amp;"."&amp;Table1[[#This Row],[FirstName]],Fencers!C:G,3,FALSE)</f>
        <v>49</v>
      </c>
      <c r="L303" s="17" t="s">
        <v>333</v>
      </c>
      <c r="M303" s="6">
        <f>IF(Table1[[#This Row],[Rank]]="Cancelled",1,IF(Table1[[#This Row],[Rank]]&gt;32,0,IF(L303=0,VLOOKUP(C303,'Ranking Values'!A:C,2,FALSE),VLOOKUP(C303,'Ranking Values'!A:C,3,FALSE))))</f>
        <v>10</v>
      </c>
    </row>
    <row r="304" spans="1:13" x14ac:dyDescent="0.35">
      <c r="A304" s="14" t="s">
        <v>69</v>
      </c>
      <c r="B304" s="14" t="s">
        <v>314</v>
      </c>
      <c r="C304" s="3">
        <v>3</v>
      </c>
      <c r="D304" s="5">
        <v>44129</v>
      </c>
      <c r="E304" s="15" t="s">
        <v>334</v>
      </c>
      <c r="F304" s="14" t="s">
        <v>325</v>
      </c>
      <c r="G304" s="14" t="s">
        <v>289</v>
      </c>
      <c r="H304" s="6" t="str">
        <f>VLOOKUP(Table1[[#This Row],[LastName]]&amp;"."&amp;Table1[[#This Row],[FirstName]],Fencers!C:H,6,FALSE)</f>
        <v>Men</v>
      </c>
      <c r="I304" s="5" t="str">
        <f>VLOOKUP(Table1[[#This Row],[LastName]]&amp;"."&amp;Table1[[#This Row],[FirstName]],Fencers!C:G,4,FALSE)</f>
        <v>IND</v>
      </c>
      <c r="J304" s="5" t="str">
        <f>VLOOKUP(Table1[[#This Row],[LastName]]&amp;"."&amp;Table1[[#This Row],[FirstName]],Fencers!C:H,5,FALSE)</f>
        <v>AU</v>
      </c>
      <c r="K304" s="4">
        <f>VLOOKUP(Table1[[#This Row],[LastName]]&amp;"."&amp;Table1[[#This Row],[FirstName]],Fencers!C:G,3,FALSE)</f>
        <v>51</v>
      </c>
      <c r="L304" s="17" t="s">
        <v>333</v>
      </c>
      <c r="M304" s="6">
        <f>IF(Table1[[#This Row],[Rank]]="Cancelled",1,IF(Table1[[#This Row],[Rank]]&gt;32,0,IF(L304=0,VLOOKUP(C304,'Ranking Values'!A:C,2,FALSE),VLOOKUP(C304,'Ranking Values'!A:C,3,FALSE))))</f>
        <v>10</v>
      </c>
    </row>
    <row r="305" spans="1:13" x14ac:dyDescent="0.35">
      <c r="A305" s="14" t="s">
        <v>88</v>
      </c>
      <c r="B305" s="14" t="s">
        <v>89</v>
      </c>
      <c r="C305" s="3">
        <v>5</v>
      </c>
      <c r="D305" s="5">
        <v>44129</v>
      </c>
      <c r="E305" s="15" t="s">
        <v>334</v>
      </c>
      <c r="F305" s="14" t="s">
        <v>325</v>
      </c>
      <c r="G305" s="14" t="s">
        <v>289</v>
      </c>
      <c r="H305" s="6" t="str">
        <f>VLOOKUP(Table1[[#This Row],[LastName]]&amp;"."&amp;Table1[[#This Row],[FirstName]],Fencers!C:H,6,FALSE)</f>
        <v>Men</v>
      </c>
      <c r="I305" s="5" t="str">
        <f>VLOOKUP(Table1[[#This Row],[LastName]]&amp;"."&amp;Table1[[#This Row],[FirstName]],Fencers!C:G,4,FALSE)</f>
        <v>AHFC</v>
      </c>
      <c r="J305" s="5" t="str">
        <f>VLOOKUP(Table1[[#This Row],[LastName]]&amp;"."&amp;Table1[[#This Row],[FirstName]],Fencers!C:H,5,FALSE)</f>
        <v>AU</v>
      </c>
      <c r="K305" s="4">
        <f>VLOOKUP(Table1[[#This Row],[LastName]]&amp;"."&amp;Table1[[#This Row],[FirstName]],Fencers!C:G,3,FALSE)</f>
        <v>31</v>
      </c>
      <c r="L305" s="17" t="s">
        <v>333</v>
      </c>
      <c r="M305" s="6">
        <f>IF(Table1[[#This Row],[Rank]]="Cancelled",1,IF(Table1[[#This Row],[Rank]]&gt;32,0,IF(L305=0,VLOOKUP(C305,'Ranking Values'!A:C,2,FALSE),VLOOKUP(C305,'Ranking Values'!A:C,3,FALSE))))</f>
        <v>8</v>
      </c>
    </row>
    <row r="306" spans="1:13" x14ac:dyDescent="0.35">
      <c r="A306" s="14" t="s">
        <v>77</v>
      </c>
      <c r="B306" s="14" t="s">
        <v>78</v>
      </c>
      <c r="C306" s="3">
        <v>6</v>
      </c>
      <c r="D306" s="5">
        <v>44129</v>
      </c>
      <c r="E306" s="15" t="s">
        <v>334</v>
      </c>
      <c r="F306" s="14" t="s">
        <v>325</v>
      </c>
      <c r="G306" s="14" t="s">
        <v>289</v>
      </c>
      <c r="H306" s="6" t="str">
        <f>VLOOKUP(Table1[[#This Row],[LastName]]&amp;"."&amp;Table1[[#This Row],[FirstName]],Fencers!C:H,6,FALSE)</f>
        <v>Men</v>
      </c>
      <c r="I306" s="5" t="str">
        <f>VLOOKUP(Table1[[#This Row],[LastName]]&amp;"."&amp;Table1[[#This Row],[FirstName]],Fencers!C:G,4,FALSE)</f>
        <v>ASC</v>
      </c>
      <c r="J306" s="5" t="str">
        <f>VLOOKUP(Table1[[#This Row],[LastName]]&amp;"."&amp;Table1[[#This Row],[FirstName]],Fencers!C:H,5,FALSE)</f>
        <v>AU</v>
      </c>
      <c r="K306" s="4">
        <f>VLOOKUP(Table1[[#This Row],[LastName]]&amp;"."&amp;Table1[[#This Row],[FirstName]],Fencers!C:G,3,FALSE)</f>
        <v>23</v>
      </c>
      <c r="L306" s="17" t="s">
        <v>333</v>
      </c>
      <c r="M306" s="6">
        <f>IF(Table1[[#This Row],[Rank]]="Cancelled",1,IF(Table1[[#This Row],[Rank]]&gt;32,0,IF(L306=0,VLOOKUP(C306,'Ranking Values'!A:C,2,FALSE),VLOOKUP(C306,'Ranking Values'!A:C,3,FALSE))))</f>
        <v>7</v>
      </c>
    </row>
    <row r="307" spans="1:13" x14ac:dyDescent="0.35">
      <c r="A307" s="14" t="s">
        <v>127</v>
      </c>
      <c r="B307" s="14" t="s">
        <v>140</v>
      </c>
      <c r="C307" s="3">
        <v>7</v>
      </c>
      <c r="D307" s="5">
        <v>44129</v>
      </c>
      <c r="E307" s="15" t="s">
        <v>334</v>
      </c>
      <c r="F307" s="14" t="s">
        <v>325</v>
      </c>
      <c r="G307" s="14" t="s">
        <v>289</v>
      </c>
      <c r="H307" s="6" t="str">
        <f>VLOOKUP(Table1[[#This Row],[LastName]]&amp;"."&amp;Table1[[#This Row],[FirstName]],Fencers!C:H,6,FALSE)</f>
        <v>Men</v>
      </c>
      <c r="I307" s="5" t="str">
        <f>VLOOKUP(Table1[[#This Row],[LastName]]&amp;"."&amp;Table1[[#This Row],[FirstName]],Fencers!C:G,4,FALSE)</f>
        <v>ASC</v>
      </c>
      <c r="J307" s="5" t="str">
        <f>VLOOKUP(Table1[[#This Row],[LastName]]&amp;"."&amp;Table1[[#This Row],[FirstName]],Fencers!C:H,5,FALSE)</f>
        <v>AU</v>
      </c>
      <c r="K307" s="4">
        <f>VLOOKUP(Table1[[#This Row],[LastName]]&amp;"."&amp;Table1[[#This Row],[FirstName]],Fencers!C:G,3,FALSE)</f>
        <v>12</v>
      </c>
      <c r="L307" s="17" t="s">
        <v>333</v>
      </c>
      <c r="M307" s="6">
        <f>IF(Table1[[#This Row],[Rank]]="Cancelled",1,IF(Table1[[#This Row],[Rank]]&gt;32,0,IF(L307=0,VLOOKUP(C307,'Ranking Values'!A:C,2,FALSE),VLOOKUP(C307,'Ranking Values'!A:C,3,FALSE))))</f>
        <v>6</v>
      </c>
    </row>
    <row r="308" spans="1:13" x14ac:dyDescent="0.35">
      <c r="A308" s="14" t="s">
        <v>58</v>
      </c>
      <c r="B308" s="14" t="s">
        <v>59</v>
      </c>
      <c r="C308" s="3">
        <v>1</v>
      </c>
      <c r="D308" s="5">
        <v>44129</v>
      </c>
      <c r="E308" s="15" t="s">
        <v>334</v>
      </c>
      <c r="F308" s="14" t="s">
        <v>325</v>
      </c>
      <c r="G308" s="14" t="s">
        <v>289</v>
      </c>
      <c r="H308" s="6" t="str">
        <f>VLOOKUP(Table1[[#This Row],[LastName]]&amp;"."&amp;Table1[[#This Row],[FirstName]],Fencers!C:H,6,FALSE)</f>
        <v>Women</v>
      </c>
      <c r="I308" s="5" t="str">
        <f>VLOOKUP(Table1[[#This Row],[LastName]]&amp;"."&amp;Table1[[#This Row],[FirstName]],Fencers!C:G,4,FALSE)</f>
        <v>AHFC</v>
      </c>
      <c r="J308" s="5" t="str">
        <f>VLOOKUP(Table1[[#This Row],[LastName]]&amp;"."&amp;Table1[[#This Row],[FirstName]],Fencers!C:H,5,FALSE)</f>
        <v>AU</v>
      </c>
      <c r="K308" s="4">
        <f>VLOOKUP(Table1[[#This Row],[LastName]]&amp;"."&amp;Table1[[#This Row],[FirstName]],Fencers!C:G,3,FALSE)</f>
        <v>47</v>
      </c>
      <c r="L308" s="17" t="s">
        <v>333</v>
      </c>
      <c r="M308" s="6">
        <f>IF(Table1[[#This Row],[Rank]]="Cancelled",1,IF(Table1[[#This Row],[Rank]]&gt;32,0,IF(L308=0,VLOOKUP(C308,'Ranking Values'!A:C,2,FALSE),VLOOKUP(C308,'Ranking Values'!A:C,3,FALSE))))</f>
        <v>12</v>
      </c>
    </row>
    <row r="309" spans="1:13" x14ac:dyDescent="0.35">
      <c r="A309" s="14" t="s">
        <v>358</v>
      </c>
      <c r="B309" s="14" t="s">
        <v>359</v>
      </c>
      <c r="C309" s="3">
        <v>2</v>
      </c>
      <c r="D309" s="5">
        <v>44129</v>
      </c>
      <c r="E309" s="15" t="s">
        <v>334</v>
      </c>
      <c r="F309" s="14" t="s">
        <v>325</v>
      </c>
      <c r="G309" s="14" t="s">
        <v>289</v>
      </c>
      <c r="H309" s="6" t="str">
        <f>VLOOKUP(Table1[[#This Row],[LastName]]&amp;"."&amp;Table1[[#This Row],[FirstName]],Fencers!C:H,6,FALSE)</f>
        <v>Women</v>
      </c>
      <c r="I309" s="5" t="str">
        <f>VLOOKUP(Table1[[#This Row],[LastName]]&amp;"."&amp;Table1[[#This Row],[FirstName]],Fencers!C:G,4,FALSE)</f>
        <v>CSFC</v>
      </c>
      <c r="J309" s="5" t="str">
        <f>VLOOKUP(Table1[[#This Row],[LastName]]&amp;"."&amp;Table1[[#This Row],[FirstName]],Fencers!C:H,5,FALSE)</f>
        <v>AU</v>
      </c>
      <c r="K309" s="4">
        <f>VLOOKUP(Table1[[#This Row],[LastName]]&amp;"."&amp;Table1[[#This Row],[FirstName]],Fencers!C:G,3,FALSE)</f>
        <v>120</v>
      </c>
      <c r="L309" s="17" t="s">
        <v>333</v>
      </c>
      <c r="M309" s="6">
        <f>IF(Table1[[#This Row],[Rank]]="Cancelled",1,IF(Table1[[#This Row],[Rank]]&gt;32,0,IF(L309=0,VLOOKUP(C309,'Ranking Values'!A:C,2,FALSE),VLOOKUP(C309,'Ranking Values'!A:C,3,FALSE))))</f>
        <v>11</v>
      </c>
    </row>
    <row r="310" spans="1:13" x14ac:dyDescent="0.35">
      <c r="A310" s="14" t="s">
        <v>109</v>
      </c>
      <c r="B310" s="14" t="s">
        <v>116</v>
      </c>
      <c r="C310" s="3">
        <v>3</v>
      </c>
      <c r="D310" s="5">
        <v>44129</v>
      </c>
      <c r="E310" s="15" t="s">
        <v>334</v>
      </c>
      <c r="F310" s="14" t="s">
        <v>325</v>
      </c>
      <c r="G310" s="14" t="s">
        <v>289</v>
      </c>
      <c r="H310" s="6" t="str">
        <f>VLOOKUP(Table1[[#This Row],[LastName]]&amp;"."&amp;Table1[[#This Row],[FirstName]],Fencers!C:H,6,FALSE)</f>
        <v>Women</v>
      </c>
      <c r="I310" s="5" t="str">
        <f>VLOOKUP(Table1[[#This Row],[LastName]]&amp;"."&amp;Table1[[#This Row],[FirstName]],Fencers!C:G,4,FALSE)</f>
        <v>ASC</v>
      </c>
      <c r="J310" s="5" t="str">
        <f>VLOOKUP(Table1[[#This Row],[LastName]]&amp;"."&amp;Table1[[#This Row],[FirstName]],Fencers!C:H,5,FALSE)</f>
        <v>AU</v>
      </c>
      <c r="K310" s="4">
        <f>VLOOKUP(Table1[[#This Row],[LastName]]&amp;"."&amp;Table1[[#This Row],[FirstName]],Fencers!C:G,3,FALSE)</f>
        <v>59</v>
      </c>
      <c r="L310" s="17" t="s">
        <v>333</v>
      </c>
      <c r="M310" s="6">
        <f>IF(Table1[[#This Row],[Rank]]="Cancelled",1,IF(Table1[[#This Row],[Rank]]&gt;32,0,IF(L310=0,VLOOKUP(C310,'Ranking Values'!A:C,2,FALSE),VLOOKUP(C310,'Ranking Values'!A:C,3,FALSE))))</f>
        <v>10</v>
      </c>
    </row>
    <row r="311" spans="1:13" x14ac:dyDescent="0.35">
      <c r="A311" s="14" t="s">
        <v>108</v>
      </c>
      <c r="B311" s="14" t="s">
        <v>144</v>
      </c>
      <c r="C311" s="3">
        <v>1</v>
      </c>
      <c r="D311" s="5">
        <v>44129</v>
      </c>
      <c r="E311" s="15" t="s">
        <v>334</v>
      </c>
      <c r="F311" s="14" t="s">
        <v>325</v>
      </c>
      <c r="G311" s="14" t="s">
        <v>287</v>
      </c>
      <c r="H311" s="6" t="str">
        <f>VLOOKUP(Table1[[#This Row],[LastName]]&amp;"."&amp;Table1[[#This Row],[FirstName]],Fencers!C:H,6,FALSE)</f>
        <v>Men</v>
      </c>
      <c r="I311" s="5" t="str">
        <f>VLOOKUP(Table1[[#This Row],[LastName]]&amp;"."&amp;Table1[[#This Row],[FirstName]],Fencers!C:G,4,FALSE)</f>
        <v>ASC</v>
      </c>
      <c r="J311" s="5" t="str">
        <f>VLOOKUP(Table1[[#This Row],[LastName]]&amp;"."&amp;Table1[[#This Row],[FirstName]],Fencers!C:H,5,FALSE)</f>
        <v>AU</v>
      </c>
      <c r="K311" s="4">
        <f>VLOOKUP(Table1[[#This Row],[LastName]]&amp;"."&amp;Table1[[#This Row],[FirstName]],Fencers!C:G,3,FALSE)</f>
        <v>13</v>
      </c>
      <c r="L311" s="17" t="s">
        <v>333</v>
      </c>
      <c r="M311" s="6">
        <f>IF(Table1[[#This Row],[Rank]]="Cancelled",1,IF(Table1[[#This Row],[Rank]]&gt;32,0,IF(L311=0,VLOOKUP(C311,'Ranking Values'!A:C,2,FALSE),VLOOKUP(C311,'Ranking Values'!A:C,3,FALSE))))</f>
        <v>12</v>
      </c>
    </row>
    <row r="312" spans="1:13" x14ac:dyDescent="0.35">
      <c r="A312" s="14" t="s">
        <v>227</v>
      </c>
      <c r="B312" s="14" t="s">
        <v>140</v>
      </c>
      <c r="C312" s="3">
        <v>2</v>
      </c>
      <c r="D312" s="5">
        <v>44129</v>
      </c>
      <c r="E312" s="15" t="s">
        <v>334</v>
      </c>
      <c r="F312" s="14" t="s">
        <v>325</v>
      </c>
      <c r="G312" s="14" t="s">
        <v>287</v>
      </c>
      <c r="H312" s="6" t="str">
        <f>VLOOKUP(Table1[[#This Row],[LastName]]&amp;"."&amp;Table1[[#This Row],[FirstName]],Fencers!C:H,6,FALSE)</f>
        <v>Men</v>
      </c>
      <c r="I312" s="5" t="str">
        <f>VLOOKUP(Table1[[#This Row],[LastName]]&amp;"."&amp;Table1[[#This Row],[FirstName]],Fencers!C:G,4,FALSE)</f>
        <v>ASC</v>
      </c>
      <c r="J312" s="5" t="str">
        <f>VLOOKUP(Table1[[#This Row],[LastName]]&amp;"."&amp;Table1[[#This Row],[FirstName]],Fencers!C:H,5,FALSE)</f>
        <v>AU</v>
      </c>
      <c r="K312" s="4">
        <f>VLOOKUP(Table1[[#This Row],[LastName]]&amp;"."&amp;Table1[[#This Row],[FirstName]],Fencers!C:G,3,FALSE)</f>
        <v>13</v>
      </c>
      <c r="L312" s="17" t="s">
        <v>333</v>
      </c>
      <c r="M312" s="6">
        <f>IF(Table1[[#This Row],[Rank]]="Cancelled",1,IF(Table1[[#This Row],[Rank]]&gt;32,0,IF(L312=0,VLOOKUP(C312,'Ranking Values'!A:C,2,FALSE),VLOOKUP(C312,'Ranking Values'!A:C,3,FALSE))))</f>
        <v>11</v>
      </c>
    </row>
    <row r="313" spans="1:13" x14ac:dyDescent="0.35">
      <c r="A313" s="14" t="s">
        <v>77</v>
      </c>
      <c r="B313" s="14" t="s">
        <v>78</v>
      </c>
      <c r="C313" s="3">
        <v>3</v>
      </c>
      <c r="D313" s="5">
        <v>44129</v>
      </c>
      <c r="E313" s="15" t="s">
        <v>334</v>
      </c>
      <c r="F313" s="14" t="s">
        <v>325</v>
      </c>
      <c r="G313" s="14" t="s">
        <v>287</v>
      </c>
      <c r="H313" s="6" t="str">
        <f>VLOOKUP(Table1[[#This Row],[LastName]]&amp;"."&amp;Table1[[#This Row],[FirstName]],Fencers!C:H,6,FALSE)</f>
        <v>Men</v>
      </c>
      <c r="I313" s="5" t="str">
        <f>VLOOKUP(Table1[[#This Row],[LastName]]&amp;"."&amp;Table1[[#This Row],[FirstName]],Fencers!C:G,4,FALSE)</f>
        <v>ASC</v>
      </c>
      <c r="J313" s="5" t="str">
        <f>VLOOKUP(Table1[[#This Row],[LastName]]&amp;"."&amp;Table1[[#This Row],[FirstName]],Fencers!C:H,5,FALSE)</f>
        <v>AU</v>
      </c>
      <c r="K313" s="4">
        <f>VLOOKUP(Table1[[#This Row],[LastName]]&amp;"."&amp;Table1[[#This Row],[FirstName]],Fencers!C:G,3,FALSE)</f>
        <v>23</v>
      </c>
      <c r="L313" s="17" t="s">
        <v>333</v>
      </c>
      <c r="M313" s="6">
        <f>IF(Table1[[#This Row],[Rank]]="Cancelled",1,IF(Table1[[#This Row],[Rank]]&gt;32,0,IF(L313=0,VLOOKUP(C313,'Ranking Values'!A:C,2,FALSE),VLOOKUP(C313,'Ranking Values'!A:C,3,FALSE))))</f>
        <v>10</v>
      </c>
    </row>
    <row r="314" spans="1:13" x14ac:dyDescent="0.35">
      <c r="A314" s="14" t="s">
        <v>182</v>
      </c>
      <c r="B314" s="14" t="s">
        <v>183</v>
      </c>
      <c r="C314" s="3">
        <v>1</v>
      </c>
      <c r="D314" s="5">
        <v>44129</v>
      </c>
      <c r="E314" s="15" t="s">
        <v>334</v>
      </c>
      <c r="F314" s="14" t="s">
        <v>325</v>
      </c>
      <c r="G314" s="14" t="s">
        <v>287</v>
      </c>
      <c r="H314" s="6" t="str">
        <f>VLOOKUP(Table1[[#This Row],[LastName]]&amp;"."&amp;Table1[[#This Row],[FirstName]],Fencers!C:H,6,FALSE)</f>
        <v>Women</v>
      </c>
      <c r="I314" s="5" t="str">
        <f>VLOOKUP(Table1[[#This Row],[LastName]]&amp;"."&amp;Table1[[#This Row],[FirstName]],Fencers!C:G,4,FALSE)</f>
        <v>CSFC</v>
      </c>
      <c r="J314" s="5" t="str">
        <f>VLOOKUP(Table1[[#This Row],[LastName]]&amp;"."&amp;Table1[[#This Row],[FirstName]],Fencers!C:H,5,FALSE)</f>
        <v>AU</v>
      </c>
      <c r="K314" s="4">
        <f>VLOOKUP(Table1[[#This Row],[LastName]]&amp;"."&amp;Table1[[#This Row],[FirstName]],Fencers!C:G,3,FALSE)</f>
        <v>16</v>
      </c>
      <c r="L314" s="17" t="s">
        <v>333</v>
      </c>
      <c r="M314" s="6">
        <f>IF(Table1[[#This Row],[Rank]]="Cancelled",1,IF(Table1[[#This Row],[Rank]]&gt;32,0,IF(L314=0,VLOOKUP(C314,'Ranking Values'!A:C,2,FALSE),VLOOKUP(C314,'Ranking Values'!A:C,3,FALSE))))</f>
        <v>12</v>
      </c>
    </row>
    <row r="315" spans="1:13" x14ac:dyDescent="0.35">
      <c r="A315" s="14" t="s">
        <v>124</v>
      </c>
      <c r="B315" s="14" t="s">
        <v>137</v>
      </c>
      <c r="C315" s="3">
        <v>2</v>
      </c>
      <c r="D315" s="5">
        <v>44129</v>
      </c>
      <c r="E315" s="15" t="s">
        <v>334</v>
      </c>
      <c r="F315" s="14" t="s">
        <v>325</v>
      </c>
      <c r="G315" s="14" t="s">
        <v>287</v>
      </c>
      <c r="H315" s="6" t="str">
        <f>VLOOKUP(Table1[[#This Row],[LastName]]&amp;"."&amp;Table1[[#This Row],[FirstName]],Fencers!C:H,6,FALSE)</f>
        <v>Women</v>
      </c>
      <c r="I315" s="5" t="str">
        <f>VLOOKUP(Table1[[#This Row],[LastName]]&amp;"."&amp;Table1[[#This Row],[FirstName]],Fencers!C:G,4,FALSE)</f>
        <v>CSFC</v>
      </c>
      <c r="J315" s="5" t="str">
        <f>VLOOKUP(Table1[[#This Row],[LastName]]&amp;"."&amp;Table1[[#This Row],[FirstName]],Fencers!C:H,5,FALSE)</f>
        <v>AU</v>
      </c>
      <c r="K315" s="4">
        <f>VLOOKUP(Table1[[#This Row],[LastName]]&amp;"."&amp;Table1[[#This Row],[FirstName]],Fencers!C:G,3,FALSE)</f>
        <v>13</v>
      </c>
      <c r="L315" s="17" t="s">
        <v>333</v>
      </c>
      <c r="M315" s="6">
        <f>IF(Table1[[#This Row],[Rank]]="Cancelled",1,IF(Table1[[#This Row],[Rank]]&gt;32,0,IF(L315=0,VLOOKUP(C315,'Ranking Values'!A:C,2,FALSE),VLOOKUP(C315,'Ranking Values'!A:C,3,FALSE))))</f>
        <v>11</v>
      </c>
    </row>
    <row r="316" spans="1:13" x14ac:dyDescent="0.35">
      <c r="A316" s="14" t="s">
        <v>98</v>
      </c>
      <c r="B316" s="14" t="s">
        <v>102</v>
      </c>
      <c r="C316" s="3">
        <v>3</v>
      </c>
      <c r="D316" s="5">
        <v>44129</v>
      </c>
      <c r="E316" s="15" t="s">
        <v>334</v>
      </c>
      <c r="F316" s="14" t="s">
        <v>325</v>
      </c>
      <c r="G316" s="14" t="s">
        <v>287</v>
      </c>
      <c r="H316" s="6" t="str">
        <f>VLOOKUP(Table1[[#This Row],[LastName]]&amp;"."&amp;Table1[[#This Row],[FirstName]],Fencers!C:H,6,FALSE)</f>
        <v>Women</v>
      </c>
      <c r="I316" s="5" t="str">
        <f>VLOOKUP(Table1[[#This Row],[LastName]]&amp;"."&amp;Table1[[#This Row],[FirstName]],Fencers!C:G,4,FALSE)</f>
        <v>AHFC</v>
      </c>
      <c r="J316" s="5" t="str">
        <f>VLOOKUP(Table1[[#This Row],[LastName]]&amp;"."&amp;Table1[[#This Row],[FirstName]],Fencers!C:H,5,FALSE)</f>
        <v>AU</v>
      </c>
      <c r="K316" s="4">
        <f>VLOOKUP(Table1[[#This Row],[LastName]]&amp;"."&amp;Table1[[#This Row],[FirstName]],Fencers!C:G,3,FALSE)</f>
        <v>13</v>
      </c>
      <c r="L316" s="17" t="s">
        <v>333</v>
      </c>
      <c r="M316" s="6">
        <f>IF(Table1[[#This Row],[Rank]]="Cancelled",1,IF(Table1[[#This Row],[Rank]]&gt;32,0,IF(L316=0,VLOOKUP(C316,'Ranking Values'!A:C,2,FALSE),VLOOKUP(C316,'Ranking Values'!A:C,3,FALSE))))</f>
        <v>10</v>
      </c>
    </row>
    <row r="317" spans="1:13" x14ac:dyDescent="0.35">
      <c r="A317" s="14" t="s">
        <v>126</v>
      </c>
      <c r="B317" s="14" t="s">
        <v>139</v>
      </c>
      <c r="C317" s="3">
        <v>3</v>
      </c>
      <c r="D317" s="5">
        <v>44129</v>
      </c>
      <c r="E317" s="15" t="s">
        <v>334</v>
      </c>
      <c r="F317" s="14" t="s">
        <v>325</v>
      </c>
      <c r="G317" s="14" t="s">
        <v>287</v>
      </c>
      <c r="H317" s="6" t="str">
        <f>VLOOKUP(Table1[[#This Row],[LastName]]&amp;"."&amp;Table1[[#This Row],[FirstName]],Fencers!C:H,6,FALSE)</f>
        <v>Women</v>
      </c>
      <c r="I317" s="5" t="str">
        <f>VLOOKUP(Table1[[#This Row],[LastName]]&amp;"."&amp;Table1[[#This Row],[FirstName]],Fencers!C:G,4,FALSE)</f>
        <v>ASC</v>
      </c>
      <c r="J317" s="5" t="str">
        <f>VLOOKUP(Table1[[#This Row],[LastName]]&amp;"."&amp;Table1[[#This Row],[FirstName]],Fencers!C:H,5,FALSE)</f>
        <v>AU</v>
      </c>
      <c r="K317" s="4">
        <f>VLOOKUP(Table1[[#This Row],[LastName]]&amp;"."&amp;Table1[[#This Row],[FirstName]],Fencers!C:G,3,FALSE)</f>
        <v>10</v>
      </c>
      <c r="L317" s="17" t="s">
        <v>333</v>
      </c>
      <c r="M317" s="6">
        <f>IF(Table1[[#This Row],[Rank]]="Cancelled",1,IF(Table1[[#This Row],[Rank]]&gt;32,0,IF(L317=0,VLOOKUP(C317,'Ranking Values'!A:C,2,FALSE),VLOOKUP(C317,'Ranking Values'!A:C,3,FALSE))))</f>
        <v>10</v>
      </c>
    </row>
    <row r="318" spans="1:13" x14ac:dyDescent="0.35">
      <c r="A318" s="14" t="s">
        <v>148</v>
      </c>
      <c r="B318" s="14" t="s">
        <v>142</v>
      </c>
      <c r="C318" s="14" t="s">
        <v>18</v>
      </c>
      <c r="D318" s="5">
        <v>44143</v>
      </c>
      <c r="E318" s="15" t="s">
        <v>285</v>
      </c>
      <c r="F318" s="14" t="s">
        <v>317</v>
      </c>
      <c r="G318" s="14" t="s">
        <v>287</v>
      </c>
      <c r="H318" s="6" t="str">
        <f>VLOOKUP(Table1[[#This Row],[LastName]]&amp;"."&amp;Table1[[#This Row],[FirstName]],Fencers!C:H,6,FALSE)</f>
        <v>Men</v>
      </c>
      <c r="I318" s="5" t="str">
        <f>VLOOKUP(Table1[[#This Row],[LastName]]&amp;"."&amp;Table1[[#This Row],[FirstName]],Fencers!C:G,4,FALSE)</f>
        <v>AUFEC</v>
      </c>
      <c r="J318" s="5" t="str">
        <f>VLOOKUP(Table1[[#This Row],[LastName]]&amp;"."&amp;Table1[[#This Row],[FirstName]],Fencers!C:H,5,FALSE)</f>
        <v>AU</v>
      </c>
      <c r="K318" s="4">
        <f>VLOOKUP(Table1[[#This Row],[LastName]]&amp;"."&amp;Table1[[#This Row],[FirstName]],Fencers!C:G,3,FALSE)</f>
        <v>59</v>
      </c>
      <c r="L318" s="17" t="s">
        <v>360</v>
      </c>
      <c r="M318" s="6">
        <f>IF(Table1[[#This Row],[Rank]]="Cancelled",1,IF(Table1[[#This Row],[Rank]]&gt;32,0,IF(L318=0,VLOOKUP(C318,'Ranking Values'!A:C,2,FALSE),VLOOKUP(C318,'Ranking Values'!A:C,3,FALSE))))</f>
        <v>1</v>
      </c>
    </row>
    <row r="319" spans="1:13" x14ac:dyDescent="0.35">
      <c r="A319" s="14" t="s">
        <v>335</v>
      </c>
      <c r="B319" s="14" t="s">
        <v>336</v>
      </c>
      <c r="C319" s="14" t="s">
        <v>18</v>
      </c>
      <c r="D319" s="5">
        <v>44143</v>
      </c>
      <c r="E319" s="15" t="s">
        <v>285</v>
      </c>
      <c r="F319" s="14" t="s">
        <v>317</v>
      </c>
      <c r="G319" s="14" t="s">
        <v>287</v>
      </c>
      <c r="H319" s="6" t="str">
        <f>VLOOKUP(Table1[[#This Row],[LastName]]&amp;"."&amp;Table1[[#This Row],[FirstName]],Fencers!C:H,6,FALSE)</f>
        <v>Women</v>
      </c>
      <c r="I319" s="5" t="str">
        <f>VLOOKUP(Table1[[#This Row],[LastName]]&amp;"."&amp;Table1[[#This Row],[FirstName]],Fencers!C:G,4,FALSE)</f>
        <v>AUFeC</v>
      </c>
      <c r="J319" s="5" t="str">
        <f>VLOOKUP(Table1[[#This Row],[LastName]]&amp;"."&amp;Table1[[#This Row],[FirstName]],Fencers!C:H,5,FALSE)</f>
        <v>AU</v>
      </c>
      <c r="K319" s="4">
        <f>VLOOKUP(Table1[[#This Row],[LastName]]&amp;"."&amp;Table1[[#This Row],[FirstName]],Fencers!C:G,3,FALSE)</f>
        <v>41</v>
      </c>
      <c r="L319" s="17" t="s">
        <v>360</v>
      </c>
      <c r="M319" s="6">
        <f>IF(Table1[[#This Row],[Rank]]="Cancelled",1,IF(Table1[[#This Row],[Rank]]&gt;32,0,IF(L319=0,VLOOKUP(C319,'Ranking Values'!A:C,2,FALSE),VLOOKUP(C319,'Ranking Values'!A:C,3,FALSE))))</f>
        <v>1</v>
      </c>
    </row>
    <row r="320" spans="1:13" x14ac:dyDescent="0.35">
      <c r="A320" s="14" t="s">
        <v>24</v>
      </c>
      <c r="B320" s="14" t="s">
        <v>114</v>
      </c>
      <c r="C320" s="14" t="s">
        <v>18</v>
      </c>
      <c r="D320" s="5">
        <v>44143</v>
      </c>
      <c r="E320" s="15" t="s">
        <v>285</v>
      </c>
      <c r="F320" s="14" t="s">
        <v>317</v>
      </c>
      <c r="G320" s="14" t="s">
        <v>316</v>
      </c>
      <c r="H320" s="6" t="str">
        <f>VLOOKUP(Table1[[#This Row],[LastName]]&amp;"."&amp;Table1[[#This Row],[FirstName]],Fencers!C:H,6,FALSE)</f>
        <v>Men</v>
      </c>
      <c r="I320" s="5" t="str">
        <f>VLOOKUP(Table1[[#This Row],[LastName]]&amp;"."&amp;Table1[[#This Row],[FirstName]],Fencers!C:G,4,FALSE)</f>
        <v>CSFC</v>
      </c>
      <c r="J320" s="5" t="str">
        <f>VLOOKUP(Table1[[#This Row],[LastName]]&amp;"."&amp;Table1[[#This Row],[FirstName]],Fencers!C:H,5,FALSE)</f>
        <v>AU</v>
      </c>
      <c r="K320" s="4">
        <f>VLOOKUP(Table1[[#This Row],[LastName]]&amp;"."&amp;Table1[[#This Row],[FirstName]],Fencers!C:G,3,FALSE)</f>
        <v>63</v>
      </c>
      <c r="L320" s="17" t="s">
        <v>360</v>
      </c>
      <c r="M320" s="6">
        <f>IF(Table1[[#This Row],[Rank]]="Cancelled",1,IF(Table1[[#This Row],[Rank]]&gt;32,0,IF(L320=0,VLOOKUP(C320,'Ranking Values'!A:C,2,FALSE),VLOOKUP(C320,'Ranking Values'!A:C,3,FALSE))))</f>
        <v>1</v>
      </c>
    </row>
    <row r="321" spans="1:13" x14ac:dyDescent="0.35">
      <c r="A321" s="14" t="s">
        <v>25</v>
      </c>
      <c r="B321" s="14" t="s">
        <v>40</v>
      </c>
      <c r="C321" s="14" t="s">
        <v>18</v>
      </c>
      <c r="D321" s="5">
        <v>44143</v>
      </c>
      <c r="E321" s="15" t="s">
        <v>285</v>
      </c>
      <c r="F321" s="14" t="s">
        <v>317</v>
      </c>
      <c r="G321" s="14" t="s">
        <v>316</v>
      </c>
      <c r="H321" s="6" t="str">
        <f>VLOOKUP(Table1[[#This Row],[LastName]]&amp;"."&amp;Table1[[#This Row],[FirstName]],Fencers!C:H,6,FALSE)</f>
        <v>Men</v>
      </c>
      <c r="I321" s="5" t="str">
        <f>VLOOKUP(Table1[[#This Row],[LastName]]&amp;"."&amp;Table1[[#This Row],[FirstName]],Fencers!C:G,4,FALSE)</f>
        <v>CSFC</v>
      </c>
      <c r="J321" s="5" t="str">
        <f>VLOOKUP(Table1[[#This Row],[LastName]]&amp;"."&amp;Table1[[#This Row],[FirstName]],Fencers!C:H,5,FALSE)</f>
        <v>AU</v>
      </c>
      <c r="K321" s="4">
        <f>VLOOKUP(Table1[[#This Row],[LastName]]&amp;"."&amp;Table1[[#This Row],[FirstName]],Fencers!C:G,3,FALSE)</f>
        <v>41</v>
      </c>
      <c r="L321" s="17" t="s">
        <v>360</v>
      </c>
      <c r="M321" s="6">
        <f>IF(Table1[[#This Row],[Rank]]="Cancelled",1,IF(Table1[[#This Row],[Rank]]&gt;32,0,IF(L321=0,VLOOKUP(C321,'Ranking Values'!A:C,2,FALSE),VLOOKUP(C321,'Ranking Values'!A:C,3,FALSE))))</f>
        <v>1</v>
      </c>
    </row>
    <row r="322" spans="1:13" x14ac:dyDescent="0.35">
      <c r="A322" s="14" t="s">
        <v>299</v>
      </c>
      <c r="B322" s="14" t="s">
        <v>113</v>
      </c>
      <c r="C322" s="14" t="s">
        <v>18</v>
      </c>
      <c r="D322" s="5">
        <v>44143</v>
      </c>
      <c r="E322" s="15" t="s">
        <v>285</v>
      </c>
      <c r="F322" s="14" t="s">
        <v>317</v>
      </c>
      <c r="G322" s="14" t="s">
        <v>316</v>
      </c>
      <c r="H322" s="6" t="str">
        <f>VLOOKUP(Table1[[#This Row],[LastName]]&amp;"."&amp;Table1[[#This Row],[FirstName]],Fencers!C:H,6,FALSE)</f>
        <v>Men</v>
      </c>
      <c r="I322" s="5" t="str">
        <f>VLOOKUP(Table1[[#This Row],[LastName]]&amp;"."&amp;Table1[[#This Row],[FirstName]],Fencers!C:G,4,FALSE)</f>
        <v>CSFC</v>
      </c>
      <c r="J322" s="5" t="str">
        <f>VLOOKUP(Table1[[#This Row],[LastName]]&amp;"."&amp;Table1[[#This Row],[FirstName]],Fencers!C:H,5,FALSE)</f>
        <v>AU</v>
      </c>
      <c r="K322" s="4">
        <f>VLOOKUP(Table1[[#This Row],[LastName]]&amp;"."&amp;Table1[[#This Row],[FirstName]],Fencers!C:G,3,FALSE)</f>
        <v>48</v>
      </c>
      <c r="L322" s="17" t="s">
        <v>360</v>
      </c>
      <c r="M322" s="6">
        <f>IF(Table1[[#This Row],[Rank]]="Cancelled",1,IF(Table1[[#This Row],[Rank]]&gt;32,0,IF(L322=0,VLOOKUP(C322,'Ranking Values'!A:C,2,FALSE),VLOOKUP(C322,'Ranking Values'!A:C,3,FALSE))))</f>
        <v>1</v>
      </c>
    </row>
    <row r="323" spans="1:13" x14ac:dyDescent="0.35">
      <c r="A323" s="14" t="s">
        <v>330</v>
      </c>
      <c r="B323" s="14" t="s">
        <v>331</v>
      </c>
      <c r="C323" s="3">
        <v>1</v>
      </c>
      <c r="D323" s="5">
        <v>44143</v>
      </c>
      <c r="E323" s="15" t="s">
        <v>9</v>
      </c>
      <c r="F323" s="14" t="s">
        <v>308</v>
      </c>
      <c r="G323" s="14" t="s">
        <v>316</v>
      </c>
      <c r="H323" s="6" t="str">
        <f>VLOOKUP(Table1[[#This Row],[LastName]]&amp;"."&amp;Table1[[#This Row],[FirstName]],Fencers!C:H,6,FALSE)</f>
        <v>Men</v>
      </c>
      <c r="I323" s="5" t="str">
        <f>VLOOKUP(Table1[[#This Row],[LastName]]&amp;"."&amp;Table1[[#This Row],[FirstName]],Fencers!C:G,4,FALSE)</f>
        <v>CSFC</v>
      </c>
      <c r="J323" s="5" t="str">
        <f>VLOOKUP(Table1[[#This Row],[LastName]]&amp;"."&amp;Table1[[#This Row],[FirstName]],Fencers!C:H,5,FALSE)</f>
        <v>AU</v>
      </c>
      <c r="K323" s="4">
        <f>VLOOKUP(Table1[[#This Row],[LastName]]&amp;"."&amp;Table1[[#This Row],[FirstName]],Fencers!C:G,3,FALSE)</f>
        <v>33</v>
      </c>
      <c r="L323" s="17" t="s">
        <v>333</v>
      </c>
      <c r="M323" s="6">
        <f>IF(Table1[[#This Row],[Rank]]="Cancelled",1,IF(Table1[[#This Row],[Rank]]&gt;32,0,IF(L323=0,VLOOKUP(C323,'Ranking Values'!A:C,2,FALSE),VLOOKUP(C323,'Ranking Values'!A:C,3,FALSE))))</f>
        <v>12</v>
      </c>
    </row>
    <row r="324" spans="1:13" x14ac:dyDescent="0.35">
      <c r="A324" s="14" t="s">
        <v>25</v>
      </c>
      <c r="B324" s="14" t="s">
        <v>40</v>
      </c>
      <c r="C324" s="3">
        <v>2</v>
      </c>
      <c r="D324" s="5">
        <v>44143</v>
      </c>
      <c r="E324" s="15" t="s">
        <v>9</v>
      </c>
      <c r="F324" s="14" t="s">
        <v>308</v>
      </c>
      <c r="G324" s="14" t="s">
        <v>316</v>
      </c>
      <c r="H324" s="6" t="str">
        <f>VLOOKUP(Table1[[#This Row],[LastName]]&amp;"."&amp;Table1[[#This Row],[FirstName]],Fencers!C:H,6,FALSE)</f>
        <v>Men</v>
      </c>
      <c r="I324" s="5" t="str">
        <f>VLOOKUP(Table1[[#This Row],[LastName]]&amp;"."&amp;Table1[[#This Row],[FirstName]],Fencers!C:G,4,FALSE)</f>
        <v>CSFC</v>
      </c>
      <c r="J324" s="5" t="str">
        <f>VLOOKUP(Table1[[#This Row],[LastName]]&amp;"."&amp;Table1[[#This Row],[FirstName]],Fencers!C:H,5,FALSE)</f>
        <v>AU</v>
      </c>
      <c r="K324" s="4">
        <f>VLOOKUP(Table1[[#This Row],[LastName]]&amp;"."&amp;Table1[[#This Row],[FirstName]],Fencers!C:G,3,FALSE)</f>
        <v>41</v>
      </c>
      <c r="L324" s="17" t="s">
        <v>333</v>
      </c>
      <c r="M324" s="6">
        <f>IF(Table1[[#This Row],[Rank]]="Cancelled",1,IF(Table1[[#This Row],[Rank]]&gt;32,0,IF(L324=0,VLOOKUP(C324,'Ranking Values'!A:C,2,FALSE),VLOOKUP(C324,'Ranking Values'!A:C,3,FALSE))))</f>
        <v>11</v>
      </c>
    </row>
    <row r="325" spans="1:13" x14ac:dyDescent="0.35">
      <c r="A325" s="14" t="s">
        <v>24</v>
      </c>
      <c r="B325" s="14" t="s">
        <v>114</v>
      </c>
      <c r="C325" s="3">
        <v>3</v>
      </c>
      <c r="D325" s="5">
        <v>44143</v>
      </c>
      <c r="E325" s="15" t="s">
        <v>9</v>
      </c>
      <c r="F325" s="14" t="s">
        <v>308</v>
      </c>
      <c r="G325" s="14" t="s">
        <v>316</v>
      </c>
      <c r="H325" s="6" t="str">
        <f>VLOOKUP(Table1[[#This Row],[LastName]]&amp;"."&amp;Table1[[#This Row],[FirstName]],Fencers!C:H,6,FALSE)</f>
        <v>Men</v>
      </c>
      <c r="I325" s="5" t="str">
        <f>VLOOKUP(Table1[[#This Row],[LastName]]&amp;"."&amp;Table1[[#This Row],[FirstName]],Fencers!C:G,4,FALSE)</f>
        <v>CSFC</v>
      </c>
      <c r="J325" s="5" t="str">
        <f>VLOOKUP(Table1[[#This Row],[LastName]]&amp;"."&amp;Table1[[#This Row],[FirstName]],Fencers!C:H,5,FALSE)</f>
        <v>AU</v>
      </c>
      <c r="K325" s="4">
        <f>VLOOKUP(Table1[[#This Row],[LastName]]&amp;"."&amp;Table1[[#This Row],[FirstName]],Fencers!C:G,3,FALSE)</f>
        <v>63</v>
      </c>
      <c r="L325" s="17" t="s">
        <v>333</v>
      </c>
      <c r="M325" s="6">
        <f>IF(Table1[[#This Row],[Rank]]="Cancelled",1,IF(Table1[[#This Row],[Rank]]&gt;32,0,IF(L325=0,VLOOKUP(C325,'Ranking Values'!A:C,2,FALSE),VLOOKUP(C325,'Ranking Values'!A:C,3,FALSE))))</f>
        <v>10</v>
      </c>
    </row>
    <row r="326" spans="1:13" x14ac:dyDescent="0.35">
      <c r="A326" s="14" t="s">
        <v>69</v>
      </c>
      <c r="B326" s="14" t="s">
        <v>70</v>
      </c>
      <c r="C326" s="3">
        <v>3</v>
      </c>
      <c r="D326" s="5">
        <v>44143</v>
      </c>
      <c r="E326" s="15" t="s">
        <v>9</v>
      </c>
      <c r="F326" s="14" t="s">
        <v>308</v>
      </c>
      <c r="G326" s="14" t="s">
        <v>316</v>
      </c>
      <c r="H326" s="6" t="str">
        <f>VLOOKUP(Table1[[#This Row],[LastName]]&amp;"."&amp;Table1[[#This Row],[FirstName]],Fencers!C:H,6,FALSE)</f>
        <v>Women</v>
      </c>
      <c r="I326" s="5" t="str">
        <f>VLOOKUP(Table1[[#This Row],[LastName]]&amp;"."&amp;Table1[[#This Row],[FirstName]],Fencers!C:G,4,FALSE)</f>
        <v>ASC</v>
      </c>
      <c r="J326" s="5" t="str">
        <f>VLOOKUP(Table1[[#This Row],[LastName]]&amp;"."&amp;Table1[[#This Row],[FirstName]],Fencers!C:H,5,FALSE)</f>
        <v>AU</v>
      </c>
      <c r="K326" s="4">
        <f>VLOOKUP(Table1[[#This Row],[LastName]]&amp;"."&amp;Table1[[#This Row],[FirstName]],Fencers!C:G,3,FALSE)</f>
        <v>17</v>
      </c>
      <c r="L326" s="17" t="s">
        <v>333</v>
      </c>
      <c r="M326" s="6">
        <f>IF(Table1[[#This Row],[Rank]]="Cancelled",1,IF(Table1[[#This Row],[Rank]]&gt;32,0,IF(L326=0,VLOOKUP(C326,'Ranking Values'!A:C,2,FALSE),VLOOKUP(C326,'Ranking Values'!A:C,3,FALSE))))</f>
        <v>10</v>
      </c>
    </row>
    <row r="327" spans="1:13" x14ac:dyDescent="0.35">
      <c r="A327" s="14" t="s">
        <v>62</v>
      </c>
      <c r="B327" s="14" t="s">
        <v>64</v>
      </c>
      <c r="C327" s="3">
        <v>1</v>
      </c>
      <c r="D327" s="5">
        <v>44143</v>
      </c>
      <c r="E327" s="15" t="s">
        <v>9</v>
      </c>
      <c r="F327" s="14" t="s">
        <v>308</v>
      </c>
      <c r="G327" s="14" t="s">
        <v>289</v>
      </c>
      <c r="H327" s="6" t="str">
        <f>VLOOKUP(Table1[[#This Row],[LastName]]&amp;"."&amp;Table1[[#This Row],[FirstName]],Fencers!C:H,6,FALSE)</f>
        <v>Men</v>
      </c>
      <c r="I327" s="5" t="str">
        <f>VLOOKUP(Table1[[#This Row],[LastName]]&amp;"."&amp;Table1[[#This Row],[FirstName]],Fencers!C:G,4,FALSE)</f>
        <v>CSFC</v>
      </c>
      <c r="J327" s="5" t="str">
        <f>VLOOKUP(Table1[[#This Row],[LastName]]&amp;"."&amp;Table1[[#This Row],[FirstName]],Fencers!C:H,5,FALSE)</f>
        <v>AU</v>
      </c>
      <c r="K327" s="4">
        <f>VLOOKUP(Table1[[#This Row],[LastName]]&amp;"."&amp;Table1[[#This Row],[FirstName]],Fencers!C:G,3,FALSE)</f>
        <v>46</v>
      </c>
      <c r="L327" s="17" t="s">
        <v>333</v>
      </c>
      <c r="M327" s="6">
        <f>IF(Table1[[#This Row],[Rank]]="Cancelled",1,IF(Table1[[#This Row],[Rank]]&gt;32,0,IF(L327=0,VLOOKUP(C327,'Ranking Values'!A:C,2,FALSE),VLOOKUP(C327,'Ranking Values'!A:C,3,FALSE))))</f>
        <v>12</v>
      </c>
    </row>
    <row r="328" spans="1:13" x14ac:dyDescent="0.35">
      <c r="A328" s="14" t="s">
        <v>71</v>
      </c>
      <c r="B328" s="14" t="s">
        <v>72</v>
      </c>
      <c r="C328" s="3">
        <v>2</v>
      </c>
      <c r="D328" s="5">
        <v>44143</v>
      </c>
      <c r="E328" s="15" t="s">
        <v>9</v>
      </c>
      <c r="F328" s="14" t="s">
        <v>308</v>
      </c>
      <c r="G328" s="14" t="s">
        <v>289</v>
      </c>
      <c r="H328" s="6" t="str">
        <f>VLOOKUP(Table1[[#This Row],[LastName]]&amp;"."&amp;Table1[[#This Row],[FirstName]],Fencers!C:H,6,FALSE)</f>
        <v>Men</v>
      </c>
      <c r="I328" s="5" t="str">
        <f>VLOOKUP(Table1[[#This Row],[LastName]]&amp;"."&amp;Table1[[#This Row],[FirstName]],Fencers!C:G,4,FALSE)</f>
        <v>AHFC</v>
      </c>
      <c r="J328" s="5" t="str">
        <f>VLOOKUP(Table1[[#This Row],[LastName]]&amp;"."&amp;Table1[[#This Row],[FirstName]],Fencers!C:H,5,FALSE)</f>
        <v>AU</v>
      </c>
      <c r="K328" s="4">
        <f>VLOOKUP(Table1[[#This Row],[LastName]]&amp;"."&amp;Table1[[#This Row],[FirstName]],Fencers!C:G,3,FALSE)</f>
        <v>25</v>
      </c>
      <c r="L328" s="17" t="s">
        <v>333</v>
      </c>
      <c r="M328" s="6">
        <f>IF(Table1[[#This Row],[Rank]]="Cancelled",1,IF(Table1[[#This Row],[Rank]]&gt;32,0,IF(L328=0,VLOOKUP(C328,'Ranking Values'!A:C,2,FALSE),VLOOKUP(C328,'Ranking Values'!A:C,3,FALSE))))</f>
        <v>11</v>
      </c>
    </row>
    <row r="329" spans="1:13" x14ac:dyDescent="0.35">
      <c r="A329" s="14" t="s">
        <v>69</v>
      </c>
      <c r="B329" s="14" t="s">
        <v>314</v>
      </c>
      <c r="C329" s="3">
        <v>3</v>
      </c>
      <c r="D329" s="5">
        <v>44143</v>
      </c>
      <c r="E329" s="15" t="s">
        <v>9</v>
      </c>
      <c r="F329" s="14" t="s">
        <v>308</v>
      </c>
      <c r="G329" s="14" t="s">
        <v>289</v>
      </c>
      <c r="H329" s="6" t="str">
        <f>VLOOKUP(Table1[[#This Row],[LastName]]&amp;"."&amp;Table1[[#This Row],[FirstName]],Fencers!C:H,6,FALSE)</f>
        <v>Men</v>
      </c>
      <c r="I329" s="5" t="str">
        <f>VLOOKUP(Table1[[#This Row],[LastName]]&amp;"."&amp;Table1[[#This Row],[FirstName]],Fencers!C:G,4,FALSE)</f>
        <v>IND</v>
      </c>
      <c r="J329" s="5" t="str">
        <f>VLOOKUP(Table1[[#This Row],[LastName]]&amp;"."&amp;Table1[[#This Row],[FirstName]],Fencers!C:H,5,FALSE)</f>
        <v>AU</v>
      </c>
      <c r="K329" s="4">
        <f>VLOOKUP(Table1[[#This Row],[LastName]]&amp;"."&amp;Table1[[#This Row],[FirstName]],Fencers!C:G,3,FALSE)</f>
        <v>51</v>
      </c>
      <c r="L329" s="17" t="s">
        <v>333</v>
      </c>
      <c r="M329" s="6">
        <f>IF(Table1[[#This Row],[Rank]]="Cancelled",1,IF(Table1[[#This Row],[Rank]]&gt;32,0,IF(L329=0,VLOOKUP(C329,'Ranking Values'!A:C,2,FALSE),VLOOKUP(C329,'Ranking Values'!A:C,3,FALSE))))</f>
        <v>10</v>
      </c>
    </row>
    <row r="330" spans="1:13" x14ac:dyDescent="0.35">
      <c r="A330" s="14" t="s">
        <v>31</v>
      </c>
      <c r="B330" s="14" t="s">
        <v>46</v>
      </c>
      <c r="C330" s="3">
        <v>3</v>
      </c>
      <c r="D330" s="5">
        <v>44143</v>
      </c>
      <c r="E330" s="15" t="s">
        <v>9</v>
      </c>
      <c r="F330" s="14" t="s">
        <v>308</v>
      </c>
      <c r="G330" s="14" t="s">
        <v>289</v>
      </c>
      <c r="H330" s="6" t="str">
        <f>VLOOKUP(Table1[[#This Row],[LastName]]&amp;"."&amp;Table1[[#This Row],[FirstName]],Fencers!C:H,6,FALSE)</f>
        <v>Men</v>
      </c>
      <c r="I330" s="5" t="str">
        <f>VLOOKUP(Table1[[#This Row],[LastName]]&amp;"."&amp;Table1[[#This Row],[FirstName]],Fencers!C:G,4,FALSE)</f>
        <v>AHFC</v>
      </c>
      <c r="J330" s="5" t="str">
        <f>VLOOKUP(Table1[[#This Row],[LastName]]&amp;"."&amp;Table1[[#This Row],[FirstName]],Fencers!C:H,5,FALSE)</f>
        <v>AU</v>
      </c>
      <c r="K330" s="4">
        <f>VLOOKUP(Table1[[#This Row],[LastName]]&amp;"."&amp;Table1[[#This Row],[FirstName]],Fencers!C:G,3,FALSE)</f>
        <v>43</v>
      </c>
      <c r="L330" s="17" t="s">
        <v>333</v>
      </c>
      <c r="M330" s="6">
        <f>IF(Table1[[#This Row],[Rank]]="Cancelled",1,IF(Table1[[#This Row],[Rank]]&gt;32,0,IF(L330=0,VLOOKUP(C330,'Ranking Values'!A:C,2,FALSE),VLOOKUP(C330,'Ranking Values'!A:C,3,FALSE))))</f>
        <v>10</v>
      </c>
    </row>
    <row r="331" spans="1:13" x14ac:dyDescent="0.35">
      <c r="A331" s="14" t="s">
        <v>306</v>
      </c>
      <c r="B331" s="14" t="s">
        <v>307</v>
      </c>
      <c r="C331" s="3">
        <v>1</v>
      </c>
      <c r="D331" s="5">
        <v>44143</v>
      </c>
      <c r="E331" s="15" t="s">
        <v>9</v>
      </c>
      <c r="F331" s="14" t="s">
        <v>308</v>
      </c>
      <c r="G331" s="14" t="s">
        <v>289</v>
      </c>
      <c r="H331" s="6" t="str">
        <f>VLOOKUP(Table1[[#This Row],[LastName]]&amp;"."&amp;Table1[[#This Row],[FirstName]],Fencers!C:H,6,FALSE)</f>
        <v>Women</v>
      </c>
      <c r="I331" s="5" t="str">
        <f>VLOOKUP(Table1[[#This Row],[LastName]]&amp;"."&amp;Table1[[#This Row],[FirstName]],Fencers!C:G,4,FALSE)</f>
        <v>ASC</v>
      </c>
      <c r="J331" s="5" t="str">
        <f>VLOOKUP(Table1[[#This Row],[LastName]]&amp;"."&amp;Table1[[#This Row],[FirstName]],Fencers!C:H,5,FALSE)</f>
        <v>AU</v>
      </c>
      <c r="K331" s="4">
        <f>VLOOKUP(Table1[[#This Row],[LastName]]&amp;"."&amp;Table1[[#This Row],[FirstName]],Fencers!C:G,3,FALSE)</f>
        <v>20</v>
      </c>
      <c r="L331" s="17" t="s">
        <v>333</v>
      </c>
      <c r="M331" s="6">
        <f>IF(Table1[[#This Row],[Rank]]="Cancelled",1,IF(Table1[[#This Row],[Rank]]&gt;32,0,IF(L331=0,VLOOKUP(C331,'Ranking Values'!A:C,2,FALSE),VLOOKUP(C331,'Ranking Values'!A:C,3,FALSE))))</f>
        <v>12</v>
      </c>
    </row>
    <row r="332" spans="1:13" x14ac:dyDescent="0.35">
      <c r="A332" s="14" t="s">
        <v>62</v>
      </c>
      <c r="B332" s="14" t="s">
        <v>65</v>
      </c>
      <c r="C332" s="3">
        <v>2</v>
      </c>
      <c r="D332" s="5">
        <v>44143</v>
      </c>
      <c r="E332" s="15" t="s">
        <v>9</v>
      </c>
      <c r="F332" s="14" t="s">
        <v>308</v>
      </c>
      <c r="G332" s="14" t="s">
        <v>289</v>
      </c>
      <c r="H332" s="6" t="str">
        <f>VLOOKUP(Table1[[#This Row],[LastName]]&amp;"."&amp;Table1[[#This Row],[FirstName]],Fencers!C:H,6,FALSE)</f>
        <v>Women</v>
      </c>
      <c r="I332" s="5" t="str">
        <f>VLOOKUP(Table1[[#This Row],[LastName]]&amp;"."&amp;Table1[[#This Row],[FirstName]],Fencers!C:G,4,FALSE)</f>
        <v>CSFC</v>
      </c>
      <c r="J332" s="5" t="str">
        <f>VLOOKUP(Table1[[#This Row],[LastName]]&amp;"."&amp;Table1[[#This Row],[FirstName]],Fencers!C:H,5,FALSE)</f>
        <v>AU</v>
      </c>
      <c r="K332" s="4">
        <f>VLOOKUP(Table1[[#This Row],[LastName]]&amp;"."&amp;Table1[[#This Row],[FirstName]],Fencers!C:G,3,FALSE)</f>
        <v>44</v>
      </c>
      <c r="L332" s="17" t="s">
        <v>333</v>
      </c>
      <c r="M332" s="6">
        <f>IF(Table1[[#This Row],[Rank]]="Cancelled",1,IF(Table1[[#This Row],[Rank]]&gt;32,0,IF(L332=0,VLOOKUP(C332,'Ranking Values'!A:C,2,FALSE),VLOOKUP(C332,'Ranking Values'!A:C,3,FALSE))))</f>
        <v>11</v>
      </c>
    </row>
    <row r="333" spans="1:13" x14ac:dyDescent="0.35">
      <c r="A333" s="14" t="s">
        <v>58</v>
      </c>
      <c r="B333" s="14" t="s">
        <v>59</v>
      </c>
      <c r="C333" s="3">
        <v>3</v>
      </c>
      <c r="D333" s="5">
        <v>44143</v>
      </c>
      <c r="E333" s="15" t="s">
        <v>9</v>
      </c>
      <c r="F333" s="14" t="s">
        <v>308</v>
      </c>
      <c r="G333" s="14" t="s">
        <v>289</v>
      </c>
      <c r="H333" s="6" t="str">
        <f>VLOOKUP(Table1[[#This Row],[LastName]]&amp;"."&amp;Table1[[#This Row],[FirstName]],Fencers!C:H,6,FALSE)</f>
        <v>Women</v>
      </c>
      <c r="I333" s="5" t="str">
        <f>VLOOKUP(Table1[[#This Row],[LastName]]&amp;"."&amp;Table1[[#This Row],[FirstName]],Fencers!C:G,4,FALSE)</f>
        <v>AHFC</v>
      </c>
      <c r="J333" s="5" t="str">
        <f>VLOOKUP(Table1[[#This Row],[LastName]]&amp;"."&amp;Table1[[#This Row],[FirstName]],Fencers!C:H,5,FALSE)</f>
        <v>AU</v>
      </c>
      <c r="K333" s="4">
        <f>VLOOKUP(Table1[[#This Row],[LastName]]&amp;"."&amp;Table1[[#This Row],[FirstName]],Fencers!C:G,3,FALSE)</f>
        <v>47</v>
      </c>
      <c r="L333" s="17" t="s">
        <v>333</v>
      </c>
      <c r="M333" s="6">
        <f>IF(Table1[[#This Row],[Rank]]="Cancelled",1,IF(Table1[[#This Row],[Rank]]&gt;32,0,IF(L333=0,VLOOKUP(C333,'Ranking Values'!A:C,2,FALSE),VLOOKUP(C333,'Ranking Values'!A:C,3,FALSE))))</f>
        <v>10</v>
      </c>
    </row>
    <row r="334" spans="1:13" x14ac:dyDescent="0.35">
      <c r="A334" s="14" t="s">
        <v>30</v>
      </c>
      <c r="B334" s="14" t="s">
        <v>45</v>
      </c>
      <c r="C334" s="3">
        <v>3</v>
      </c>
      <c r="D334" s="5">
        <v>44143</v>
      </c>
      <c r="E334" s="15" t="s">
        <v>9</v>
      </c>
      <c r="F334" s="14" t="s">
        <v>308</v>
      </c>
      <c r="G334" s="14" t="s">
        <v>289</v>
      </c>
      <c r="H334" s="6" t="str">
        <f>VLOOKUP(Table1[[#This Row],[LastName]]&amp;"."&amp;Table1[[#This Row],[FirstName]],Fencers!C:H,6,FALSE)</f>
        <v>Women</v>
      </c>
      <c r="I334" s="5" t="str">
        <f>VLOOKUP(Table1[[#This Row],[LastName]]&amp;"."&amp;Table1[[#This Row],[FirstName]],Fencers!C:G,4,FALSE)</f>
        <v>ASC</v>
      </c>
      <c r="J334" s="5" t="str">
        <f>VLOOKUP(Table1[[#This Row],[LastName]]&amp;"."&amp;Table1[[#This Row],[FirstName]],Fencers!C:H,5,FALSE)</f>
        <v>AU</v>
      </c>
      <c r="K334" s="4">
        <f>VLOOKUP(Table1[[#This Row],[LastName]]&amp;"."&amp;Table1[[#This Row],[FirstName]],Fencers!C:G,3,FALSE)</f>
        <v>72</v>
      </c>
      <c r="L334" s="17" t="s">
        <v>333</v>
      </c>
      <c r="M334" s="6">
        <f>IF(Table1[[#This Row],[Rank]]="Cancelled",1,IF(Table1[[#This Row],[Rank]]&gt;32,0,IF(L334=0,VLOOKUP(C334,'Ranking Values'!A:C,2,FALSE),VLOOKUP(C334,'Ranking Values'!A:C,3,FALSE))))</f>
        <v>10</v>
      </c>
    </row>
    <row r="335" spans="1:13" x14ac:dyDescent="0.35">
      <c r="A335" s="14" t="s">
        <v>109</v>
      </c>
      <c r="B335" s="14" t="s">
        <v>116</v>
      </c>
      <c r="C335" s="3">
        <v>5</v>
      </c>
      <c r="D335" s="5">
        <v>44143</v>
      </c>
      <c r="E335" s="15" t="s">
        <v>9</v>
      </c>
      <c r="F335" s="14" t="s">
        <v>308</v>
      </c>
      <c r="G335" s="14" t="s">
        <v>289</v>
      </c>
      <c r="H335" s="6" t="str">
        <f>VLOOKUP(Table1[[#This Row],[LastName]]&amp;"."&amp;Table1[[#This Row],[FirstName]],Fencers!C:H,6,FALSE)</f>
        <v>Women</v>
      </c>
      <c r="I335" s="5" t="str">
        <f>VLOOKUP(Table1[[#This Row],[LastName]]&amp;"."&amp;Table1[[#This Row],[FirstName]],Fencers!C:G,4,FALSE)</f>
        <v>ASC</v>
      </c>
      <c r="J335" s="5" t="str">
        <f>VLOOKUP(Table1[[#This Row],[LastName]]&amp;"."&amp;Table1[[#This Row],[FirstName]],Fencers!C:H,5,FALSE)</f>
        <v>AU</v>
      </c>
      <c r="K335" s="4">
        <f>VLOOKUP(Table1[[#This Row],[LastName]]&amp;"."&amp;Table1[[#This Row],[FirstName]],Fencers!C:G,3,FALSE)</f>
        <v>59</v>
      </c>
      <c r="L335" s="17" t="s">
        <v>333</v>
      </c>
      <c r="M335" s="6">
        <f>IF(Table1[[#This Row],[Rank]]="Cancelled",1,IF(Table1[[#This Row],[Rank]]&gt;32,0,IF(L335=0,VLOOKUP(C335,'Ranking Values'!A:C,2,FALSE),VLOOKUP(C335,'Ranking Values'!A:C,3,FALSE))))</f>
        <v>8</v>
      </c>
    </row>
    <row r="336" spans="1:13" x14ac:dyDescent="0.35">
      <c r="A336" s="14" t="s">
        <v>31</v>
      </c>
      <c r="B336" s="14" t="s">
        <v>46</v>
      </c>
      <c r="C336" s="3">
        <v>1</v>
      </c>
      <c r="D336" s="5">
        <v>44143</v>
      </c>
      <c r="E336" s="15" t="s">
        <v>285</v>
      </c>
      <c r="F336" s="14" t="s">
        <v>317</v>
      </c>
      <c r="G336" s="14" t="s">
        <v>289</v>
      </c>
      <c r="H336" s="6" t="str">
        <f>VLOOKUP(Table1[[#This Row],[LastName]]&amp;"."&amp;Table1[[#This Row],[FirstName]],Fencers!C:H,6,FALSE)</f>
        <v>Men</v>
      </c>
      <c r="I336" s="5" t="str">
        <f>VLOOKUP(Table1[[#This Row],[LastName]]&amp;"."&amp;Table1[[#This Row],[FirstName]],Fencers!C:G,4,FALSE)</f>
        <v>AHFC</v>
      </c>
      <c r="J336" s="5" t="str">
        <f>VLOOKUP(Table1[[#This Row],[LastName]]&amp;"."&amp;Table1[[#This Row],[FirstName]],Fencers!C:H,5,FALSE)</f>
        <v>AU</v>
      </c>
      <c r="K336" s="4">
        <f>VLOOKUP(Table1[[#This Row],[LastName]]&amp;"."&amp;Table1[[#This Row],[FirstName]],Fencers!C:G,3,FALSE)</f>
        <v>43</v>
      </c>
      <c r="L336" s="17" t="s">
        <v>360</v>
      </c>
      <c r="M336" s="6">
        <f>IF(Table1[[#This Row],[Rank]]="Cancelled",1,IF(Table1[[#This Row],[Rank]]&gt;32,0,IF(L336=0,VLOOKUP(C336,'Ranking Values'!A:C,2,FALSE),VLOOKUP(C336,'Ranking Values'!A:C,3,FALSE))))</f>
        <v>12</v>
      </c>
    </row>
    <row r="337" spans="1:13" x14ac:dyDescent="0.35">
      <c r="A337" s="14" t="s">
        <v>62</v>
      </c>
      <c r="B337" s="14" t="s">
        <v>64</v>
      </c>
      <c r="C337" s="3">
        <v>2</v>
      </c>
      <c r="D337" s="5">
        <v>44143</v>
      </c>
      <c r="E337" s="15" t="s">
        <v>285</v>
      </c>
      <c r="F337" s="14" t="s">
        <v>317</v>
      </c>
      <c r="G337" s="14" t="s">
        <v>289</v>
      </c>
      <c r="H337" s="6" t="str">
        <f>VLOOKUP(Table1[[#This Row],[LastName]]&amp;"."&amp;Table1[[#This Row],[FirstName]],Fencers!C:H,6,FALSE)</f>
        <v>Men</v>
      </c>
      <c r="I337" s="5" t="str">
        <f>VLOOKUP(Table1[[#This Row],[LastName]]&amp;"."&amp;Table1[[#This Row],[FirstName]],Fencers!C:G,4,FALSE)</f>
        <v>CSFC</v>
      </c>
      <c r="J337" s="5" t="str">
        <f>VLOOKUP(Table1[[#This Row],[LastName]]&amp;"."&amp;Table1[[#This Row],[FirstName]],Fencers!C:H,5,FALSE)</f>
        <v>AU</v>
      </c>
      <c r="K337" s="4">
        <f>VLOOKUP(Table1[[#This Row],[LastName]]&amp;"."&amp;Table1[[#This Row],[FirstName]],Fencers!C:G,3,FALSE)</f>
        <v>46</v>
      </c>
      <c r="L337" s="17" t="s">
        <v>360</v>
      </c>
      <c r="M337" s="6">
        <f>IF(Table1[[#This Row],[Rank]]="Cancelled",1,IF(Table1[[#This Row],[Rank]]&gt;32,0,IF(L337=0,VLOOKUP(C337,'Ranking Values'!A:C,2,FALSE),VLOOKUP(C337,'Ranking Values'!A:C,3,FALSE))))</f>
        <v>11</v>
      </c>
    </row>
    <row r="338" spans="1:13" x14ac:dyDescent="0.35">
      <c r="A338" s="14" t="s">
        <v>69</v>
      </c>
      <c r="B338" s="14" t="s">
        <v>314</v>
      </c>
      <c r="C338" s="3">
        <v>3</v>
      </c>
      <c r="D338" s="5">
        <v>44143</v>
      </c>
      <c r="E338" s="15" t="s">
        <v>285</v>
      </c>
      <c r="F338" s="14" t="s">
        <v>317</v>
      </c>
      <c r="G338" s="14" t="s">
        <v>289</v>
      </c>
      <c r="H338" s="6" t="str">
        <f>VLOOKUP(Table1[[#This Row],[LastName]]&amp;"."&amp;Table1[[#This Row],[FirstName]],Fencers!C:H,6,FALSE)</f>
        <v>Men</v>
      </c>
      <c r="I338" s="5" t="str">
        <f>VLOOKUP(Table1[[#This Row],[LastName]]&amp;"."&amp;Table1[[#This Row],[FirstName]],Fencers!C:G,4,FALSE)</f>
        <v>IND</v>
      </c>
      <c r="J338" s="5" t="str">
        <f>VLOOKUP(Table1[[#This Row],[LastName]]&amp;"."&amp;Table1[[#This Row],[FirstName]],Fencers!C:H,5,FALSE)</f>
        <v>AU</v>
      </c>
      <c r="K338" s="4">
        <f>VLOOKUP(Table1[[#This Row],[LastName]]&amp;"."&amp;Table1[[#This Row],[FirstName]],Fencers!C:G,3,FALSE)</f>
        <v>51</v>
      </c>
      <c r="L338" s="17" t="s">
        <v>360</v>
      </c>
      <c r="M338" s="6">
        <f>IF(Table1[[#This Row],[Rank]]="Cancelled",1,IF(Table1[[#This Row],[Rank]]&gt;32,0,IF(L338=0,VLOOKUP(C338,'Ranking Values'!A:C,2,FALSE),VLOOKUP(C338,'Ranking Values'!A:C,3,FALSE))))</f>
        <v>10</v>
      </c>
    </row>
    <row r="339" spans="1:13" x14ac:dyDescent="0.35">
      <c r="A339" s="14" t="s">
        <v>58</v>
      </c>
      <c r="B339" s="14" t="s">
        <v>59</v>
      </c>
      <c r="C339" s="3">
        <v>1</v>
      </c>
      <c r="D339" s="5">
        <v>44143</v>
      </c>
      <c r="E339" s="15" t="s">
        <v>285</v>
      </c>
      <c r="F339" s="14" t="s">
        <v>317</v>
      </c>
      <c r="G339" s="14" t="s">
        <v>289</v>
      </c>
      <c r="H339" s="6" t="str">
        <f>VLOOKUP(Table1[[#This Row],[LastName]]&amp;"."&amp;Table1[[#This Row],[FirstName]],Fencers!C:H,6,FALSE)</f>
        <v>Women</v>
      </c>
      <c r="I339" s="5" t="str">
        <f>VLOOKUP(Table1[[#This Row],[LastName]]&amp;"."&amp;Table1[[#This Row],[FirstName]],Fencers!C:G,4,FALSE)</f>
        <v>AHFC</v>
      </c>
      <c r="J339" s="5" t="str">
        <f>VLOOKUP(Table1[[#This Row],[LastName]]&amp;"."&amp;Table1[[#This Row],[FirstName]],Fencers!C:H,5,FALSE)</f>
        <v>AU</v>
      </c>
      <c r="K339" s="4">
        <f>VLOOKUP(Table1[[#This Row],[LastName]]&amp;"."&amp;Table1[[#This Row],[FirstName]],Fencers!C:G,3,FALSE)</f>
        <v>47</v>
      </c>
      <c r="L339" s="17" t="s">
        <v>360</v>
      </c>
      <c r="M339" s="6">
        <f>IF(Table1[[#This Row],[Rank]]="Cancelled",1,IF(Table1[[#This Row],[Rank]]&gt;32,0,IF(L339=0,VLOOKUP(C339,'Ranking Values'!A:C,2,FALSE),VLOOKUP(C339,'Ranking Values'!A:C,3,FALSE))))</f>
        <v>12</v>
      </c>
    </row>
    <row r="340" spans="1:13" x14ac:dyDescent="0.35">
      <c r="A340" s="14" t="s">
        <v>62</v>
      </c>
      <c r="B340" s="14" t="s">
        <v>65</v>
      </c>
      <c r="C340" s="3">
        <v>2</v>
      </c>
      <c r="D340" s="5">
        <v>44143</v>
      </c>
      <c r="E340" s="15" t="s">
        <v>285</v>
      </c>
      <c r="F340" s="14" t="s">
        <v>317</v>
      </c>
      <c r="G340" s="14" t="s">
        <v>289</v>
      </c>
      <c r="H340" s="6" t="str">
        <f>VLOOKUP(Table1[[#This Row],[LastName]]&amp;"."&amp;Table1[[#This Row],[FirstName]],Fencers!C:H,6,FALSE)</f>
        <v>Women</v>
      </c>
      <c r="I340" s="5" t="str">
        <f>VLOOKUP(Table1[[#This Row],[LastName]]&amp;"."&amp;Table1[[#This Row],[FirstName]],Fencers!C:G,4,FALSE)</f>
        <v>CSFC</v>
      </c>
      <c r="J340" s="5" t="str">
        <f>VLOOKUP(Table1[[#This Row],[LastName]]&amp;"."&amp;Table1[[#This Row],[FirstName]],Fencers!C:H,5,FALSE)</f>
        <v>AU</v>
      </c>
      <c r="K340" s="4">
        <f>VLOOKUP(Table1[[#This Row],[LastName]]&amp;"."&amp;Table1[[#This Row],[FirstName]],Fencers!C:G,3,FALSE)</f>
        <v>44</v>
      </c>
      <c r="L340" s="17" t="s">
        <v>360</v>
      </c>
      <c r="M340" s="6">
        <f>IF(Table1[[#This Row],[Rank]]="Cancelled",1,IF(Table1[[#This Row],[Rank]]&gt;32,0,IF(L340=0,VLOOKUP(C340,'Ranking Values'!A:C,2,FALSE),VLOOKUP(C340,'Ranking Values'!A:C,3,FALSE))))</f>
        <v>11</v>
      </c>
    </row>
    <row r="341" spans="1:13" x14ac:dyDescent="0.35">
      <c r="A341" s="14" t="s">
        <v>109</v>
      </c>
      <c r="B341" s="14" t="s">
        <v>116</v>
      </c>
      <c r="C341" s="3">
        <v>3</v>
      </c>
      <c r="D341" s="5">
        <v>44143</v>
      </c>
      <c r="E341" s="15" t="s">
        <v>285</v>
      </c>
      <c r="F341" s="14" t="s">
        <v>317</v>
      </c>
      <c r="G341" s="14" t="s">
        <v>289</v>
      </c>
      <c r="H341" s="6" t="str">
        <f>VLOOKUP(Table1[[#This Row],[LastName]]&amp;"."&amp;Table1[[#This Row],[FirstName]],Fencers!C:H,6,FALSE)</f>
        <v>Women</v>
      </c>
      <c r="I341" s="5" t="str">
        <f>VLOOKUP(Table1[[#This Row],[LastName]]&amp;"."&amp;Table1[[#This Row],[FirstName]],Fencers!C:G,4,FALSE)</f>
        <v>ASC</v>
      </c>
      <c r="J341" s="5" t="str">
        <f>VLOOKUP(Table1[[#This Row],[LastName]]&amp;"."&amp;Table1[[#This Row],[FirstName]],Fencers!C:H,5,FALSE)</f>
        <v>AU</v>
      </c>
      <c r="K341" s="4">
        <f>VLOOKUP(Table1[[#This Row],[LastName]]&amp;"."&amp;Table1[[#This Row],[FirstName]],Fencers!C:G,3,FALSE)</f>
        <v>59</v>
      </c>
      <c r="L341" s="17" t="s">
        <v>360</v>
      </c>
      <c r="M341" s="6">
        <f>IF(Table1[[#This Row],[Rank]]="Cancelled",1,IF(Table1[[#This Row],[Rank]]&gt;32,0,IF(L341=0,VLOOKUP(C341,'Ranking Values'!A:C,2,FALSE),VLOOKUP(C341,'Ranking Values'!A:C,3,FALSE))))</f>
        <v>10</v>
      </c>
    </row>
    <row r="342" spans="1:13" x14ac:dyDescent="0.35">
      <c r="A342" s="14" t="s">
        <v>147</v>
      </c>
      <c r="B342" s="14" t="s">
        <v>84</v>
      </c>
      <c r="C342" s="3">
        <v>1</v>
      </c>
      <c r="D342" s="5">
        <v>44143</v>
      </c>
      <c r="E342" s="15" t="s">
        <v>9</v>
      </c>
      <c r="F342" s="14" t="s">
        <v>308</v>
      </c>
      <c r="G342" s="14" t="s">
        <v>287</v>
      </c>
      <c r="H342" s="6" t="str">
        <f>VLOOKUP(Table1[[#This Row],[LastName]]&amp;"."&amp;Table1[[#This Row],[FirstName]],Fencers!C:H,6,FALSE)</f>
        <v>Women</v>
      </c>
      <c r="I342" s="5" t="str">
        <f>VLOOKUP(Table1[[#This Row],[LastName]]&amp;"."&amp;Table1[[#This Row],[FirstName]],Fencers!C:G,4,FALSE)</f>
        <v>ASC</v>
      </c>
      <c r="J342" s="5" t="str">
        <f>VLOOKUP(Table1[[#This Row],[LastName]]&amp;"."&amp;Table1[[#This Row],[FirstName]],Fencers!C:H,5,FALSE)</f>
        <v>AU</v>
      </c>
      <c r="K342" s="4">
        <f>VLOOKUP(Table1[[#This Row],[LastName]]&amp;"."&amp;Table1[[#This Row],[FirstName]],Fencers!C:G,3,FALSE)</f>
        <v>24</v>
      </c>
      <c r="L342" s="17" t="s">
        <v>333</v>
      </c>
      <c r="M342" s="6">
        <f>IF(Table1[[#This Row],[Rank]]="Cancelled",1,IF(Table1[[#This Row],[Rank]]&gt;32,0,IF(L342=0,VLOOKUP(C342,'Ranking Values'!A:C,2,FALSE),VLOOKUP(C342,'Ranking Values'!A:C,3,FALSE))))</f>
        <v>12</v>
      </c>
    </row>
    <row r="343" spans="1:13" x14ac:dyDescent="0.35">
      <c r="A343" s="14" t="s">
        <v>335</v>
      </c>
      <c r="B343" s="14" t="s">
        <v>336</v>
      </c>
      <c r="C343" s="3">
        <v>2</v>
      </c>
      <c r="D343" s="5">
        <v>44143</v>
      </c>
      <c r="E343" s="15" t="s">
        <v>9</v>
      </c>
      <c r="F343" s="14" t="s">
        <v>308</v>
      </c>
      <c r="G343" s="14" t="s">
        <v>287</v>
      </c>
      <c r="H343" s="6" t="str">
        <f>VLOOKUP(Table1[[#This Row],[LastName]]&amp;"."&amp;Table1[[#This Row],[FirstName]],Fencers!C:H,6,FALSE)</f>
        <v>Women</v>
      </c>
      <c r="I343" s="5" t="str">
        <f>VLOOKUP(Table1[[#This Row],[LastName]]&amp;"."&amp;Table1[[#This Row],[FirstName]],Fencers!C:G,4,FALSE)</f>
        <v>AUFeC</v>
      </c>
      <c r="J343" s="5" t="str">
        <f>VLOOKUP(Table1[[#This Row],[LastName]]&amp;"."&amp;Table1[[#This Row],[FirstName]],Fencers!C:H,5,FALSE)</f>
        <v>AU</v>
      </c>
      <c r="K343" s="4">
        <f>VLOOKUP(Table1[[#This Row],[LastName]]&amp;"."&amp;Table1[[#This Row],[FirstName]],Fencers!C:G,3,FALSE)</f>
        <v>41</v>
      </c>
      <c r="L343" s="17" t="s">
        <v>333</v>
      </c>
      <c r="M343" s="6">
        <f>IF(Table1[[#This Row],[Rank]]="Cancelled",1,IF(Table1[[#This Row],[Rank]]&gt;32,0,IF(L343=0,VLOOKUP(C343,'Ranking Values'!A:C,2,FALSE),VLOOKUP(C343,'Ranking Values'!A:C,3,FALSE))))</f>
        <v>11</v>
      </c>
    </row>
    <row r="344" spans="1:13" x14ac:dyDescent="0.35">
      <c r="A344" s="14" t="s">
        <v>182</v>
      </c>
      <c r="B344" s="14" t="s">
        <v>183</v>
      </c>
      <c r="C344" s="3">
        <v>3</v>
      </c>
      <c r="D344" s="5">
        <v>44143</v>
      </c>
      <c r="E344" s="15" t="s">
        <v>9</v>
      </c>
      <c r="F344" s="14" t="s">
        <v>308</v>
      </c>
      <c r="G344" s="14" t="s">
        <v>287</v>
      </c>
      <c r="H344" s="6" t="str">
        <f>VLOOKUP(Table1[[#This Row],[LastName]]&amp;"."&amp;Table1[[#This Row],[FirstName]],Fencers!C:H,6,FALSE)</f>
        <v>Women</v>
      </c>
      <c r="I344" s="5" t="str">
        <f>VLOOKUP(Table1[[#This Row],[LastName]]&amp;"."&amp;Table1[[#This Row],[FirstName]],Fencers!C:G,4,FALSE)</f>
        <v>CSFC</v>
      </c>
      <c r="J344" s="5" t="str">
        <f>VLOOKUP(Table1[[#This Row],[LastName]]&amp;"."&amp;Table1[[#This Row],[FirstName]],Fencers!C:H,5,FALSE)</f>
        <v>AU</v>
      </c>
      <c r="K344" s="4">
        <f>VLOOKUP(Table1[[#This Row],[LastName]]&amp;"."&amp;Table1[[#This Row],[FirstName]],Fencers!C:G,3,FALSE)</f>
        <v>16</v>
      </c>
      <c r="L344" s="17" t="s">
        <v>333</v>
      </c>
      <c r="M344" s="6">
        <f>IF(Table1[[#This Row],[Rank]]="Cancelled",1,IF(Table1[[#This Row],[Rank]]&gt;32,0,IF(L344=0,VLOOKUP(C344,'Ranking Values'!A:C,2,FALSE),VLOOKUP(C344,'Ranking Values'!A:C,3,FALSE))))</f>
        <v>10</v>
      </c>
    </row>
    <row r="345" spans="1:13" x14ac:dyDescent="0.35">
      <c r="A345" s="14" t="s">
        <v>22</v>
      </c>
      <c r="B345" s="14" t="s">
        <v>36</v>
      </c>
      <c r="C345" s="3">
        <v>1</v>
      </c>
      <c r="D345" s="5">
        <v>44143</v>
      </c>
      <c r="E345" s="15" t="s">
        <v>9</v>
      </c>
      <c r="F345" s="14" t="s">
        <v>308</v>
      </c>
      <c r="G345" s="14" t="s">
        <v>287</v>
      </c>
      <c r="H345" s="6" t="str">
        <f>VLOOKUP(Table1[[#This Row],[LastName]]&amp;"."&amp;Table1[[#This Row],[FirstName]],Fencers!C:H,6,FALSE)</f>
        <v>Men</v>
      </c>
      <c r="I345" s="5" t="str">
        <f>VLOOKUP(Table1[[#This Row],[LastName]]&amp;"."&amp;Table1[[#This Row],[FirstName]],Fencers!C:G,4,FALSE)</f>
        <v>AHFC</v>
      </c>
      <c r="J345" s="5" t="str">
        <f>VLOOKUP(Table1[[#This Row],[LastName]]&amp;"."&amp;Table1[[#This Row],[FirstName]],Fencers!C:H,5,FALSE)</f>
        <v>AU</v>
      </c>
      <c r="K345" s="4">
        <f>VLOOKUP(Table1[[#This Row],[LastName]]&amp;"."&amp;Table1[[#This Row],[FirstName]],Fencers!C:G,3,FALSE)</f>
        <v>15</v>
      </c>
      <c r="L345" s="17" t="s">
        <v>333</v>
      </c>
      <c r="M345" s="6">
        <f>IF(Table1[[#This Row],[Rank]]="Cancelled",1,IF(Table1[[#This Row],[Rank]]&gt;32,0,IF(L345=0,VLOOKUP(C345,'Ranking Values'!A:C,2,FALSE),VLOOKUP(C345,'Ranking Values'!A:C,3,FALSE))))</f>
        <v>12</v>
      </c>
    </row>
    <row r="346" spans="1:13" x14ac:dyDescent="0.35">
      <c r="A346" s="14" t="s">
        <v>163</v>
      </c>
      <c r="B346" s="14" t="s">
        <v>170</v>
      </c>
      <c r="C346" s="3">
        <v>2</v>
      </c>
      <c r="D346" s="5">
        <v>44143</v>
      </c>
      <c r="E346" s="15" t="s">
        <v>9</v>
      </c>
      <c r="F346" s="14" t="s">
        <v>308</v>
      </c>
      <c r="G346" s="14" t="s">
        <v>287</v>
      </c>
      <c r="H346" s="6" t="str">
        <f>VLOOKUP(Table1[[#This Row],[LastName]]&amp;"."&amp;Table1[[#This Row],[FirstName]],Fencers!C:H,6,FALSE)</f>
        <v>Men</v>
      </c>
      <c r="I346" s="5" t="str">
        <f>VLOOKUP(Table1[[#This Row],[LastName]]&amp;"."&amp;Table1[[#This Row],[FirstName]],Fencers!C:G,4,FALSE)</f>
        <v>AHFC</v>
      </c>
      <c r="J346" s="5" t="str">
        <f>VLOOKUP(Table1[[#This Row],[LastName]]&amp;"."&amp;Table1[[#This Row],[FirstName]],Fencers!C:H,5,FALSE)</f>
        <v>AU</v>
      </c>
      <c r="K346" s="4">
        <f>VLOOKUP(Table1[[#This Row],[LastName]]&amp;"."&amp;Table1[[#This Row],[FirstName]],Fencers!C:G,3,FALSE)</f>
        <v>49</v>
      </c>
      <c r="L346" s="17" t="s">
        <v>333</v>
      </c>
      <c r="M346" s="6">
        <f>IF(Table1[[#This Row],[Rank]]="Cancelled",1,IF(Table1[[#This Row],[Rank]]&gt;32,0,IF(L346=0,VLOOKUP(C346,'Ranking Values'!A:C,2,FALSE),VLOOKUP(C346,'Ranking Values'!A:C,3,FALSE))))</f>
        <v>11</v>
      </c>
    </row>
    <row r="347" spans="1:13" x14ac:dyDescent="0.35">
      <c r="A347" s="14" t="s">
        <v>148</v>
      </c>
      <c r="B347" s="14" t="s">
        <v>142</v>
      </c>
      <c r="C347" s="3">
        <v>3</v>
      </c>
      <c r="D347" s="5">
        <v>44143</v>
      </c>
      <c r="E347" s="15" t="s">
        <v>9</v>
      </c>
      <c r="F347" s="14" t="s">
        <v>308</v>
      </c>
      <c r="G347" s="14" t="s">
        <v>287</v>
      </c>
      <c r="H347" s="6" t="str">
        <f>VLOOKUP(Table1[[#This Row],[LastName]]&amp;"."&amp;Table1[[#This Row],[FirstName]],Fencers!C:H,6,FALSE)</f>
        <v>Men</v>
      </c>
      <c r="I347" s="5" t="str">
        <f>VLOOKUP(Table1[[#This Row],[LastName]]&amp;"."&amp;Table1[[#This Row],[FirstName]],Fencers!C:G,4,FALSE)</f>
        <v>AUFEC</v>
      </c>
      <c r="J347" s="5" t="str">
        <f>VLOOKUP(Table1[[#This Row],[LastName]]&amp;"."&amp;Table1[[#This Row],[FirstName]],Fencers!C:H,5,FALSE)</f>
        <v>AU</v>
      </c>
      <c r="K347" s="4">
        <f>VLOOKUP(Table1[[#This Row],[LastName]]&amp;"."&amp;Table1[[#This Row],[FirstName]],Fencers!C:G,3,FALSE)</f>
        <v>59</v>
      </c>
      <c r="L347" s="17" t="s">
        <v>333</v>
      </c>
      <c r="M347" s="6">
        <f>IF(Table1[[#This Row],[Rank]]="Cancelled",1,IF(Table1[[#This Row],[Rank]]&gt;32,0,IF(L347=0,VLOOKUP(C347,'Ranking Values'!A:C,2,FALSE),VLOOKUP(C347,'Ranking Values'!A:C,3,FALSE))))</f>
        <v>10</v>
      </c>
    </row>
    <row r="348" spans="1:13" x14ac:dyDescent="0.35">
      <c r="A348" s="14" t="s">
        <v>227</v>
      </c>
      <c r="B348" s="14" t="s">
        <v>140</v>
      </c>
      <c r="C348" s="3">
        <v>3</v>
      </c>
      <c r="D348" s="5">
        <v>44143</v>
      </c>
      <c r="E348" s="15" t="s">
        <v>9</v>
      </c>
      <c r="F348" s="14" t="s">
        <v>308</v>
      </c>
      <c r="G348" s="14" t="s">
        <v>287</v>
      </c>
      <c r="H348" s="6" t="str">
        <f>VLOOKUP(Table1[[#This Row],[LastName]]&amp;"."&amp;Table1[[#This Row],[FirstName]],Fencers!C:H,6,FALSE)</f>
        <v>Men</v>
      </c>
      <c r="I348" s="5" t="str">
        <f>VLOOKUP(Table1[[#This Row],[LastName]]&amp;"."&amp;Table1[[#This Row],[FirstName]],Fencers!C:G,4,FALSE)</f>
        <v>ASC</v>
      </c>
      <c r="J348" s="5" t="str">
        <f>VLOOKUP(Table1[[#This Row],[LastName]]&amp;"."&amp;Table1[[#This Row],[FirstName]],Fencers!C:H,5,FALSE)</f>
        <v>AU</v>
      </c>
      <c r="K348" s="4">
        <f>VLOOKUP(Table1[[#This Row],[LastName]]&amp;"."&amp;Table1[[#This Row],[FirstName]],Fencers!C:G,3,FALSE)</f>
        <v>13</v>
      </c>
      <c r="L348" s="17" t="s">
        <v>333</v>
      </c>
      <c r="M348" s="6">
        <f>IF(Table1[[#This Row],[Rank]]="Cancelled",1,IF(Table1[[#This Row],[Rank]]&gt;32,0,IF(L348=0,VLOOKUP(C348,'Ranking Values'!A:C,2,FALSE),VLOOKUP(C348,'Ranking Values'!A:C,3,FALSE))))</f>
        <v>10</v>
      </c>
    </row>
    <row r="349" spans="1:13" x14ac:dyDescent="0.35">
      <c r="A349" s="14" t="s">
        <v>108</v>
      </c>
      <c r="B349" s="14" t="s">
        <v>144</v>
      </c>
      <c r="C349" s="3">
        <v>5</v>
      </c>
      <c r="D349" s="5">
        <v>44143</v>
      </c>
      <c r="E349" s="15" t="s">
        <v>9</v>
      </c>
      <c r="F349" s="14" t="s">
        <v>308</v>
      </c>
      <c r="G349" s="14" t="s">
        <v>287</v>
      </c>
      <c r="H349" s="6" t="str">
        <f>VLOOKUP(Table1[[#This Row],[LastName]]&amp;"."&amp;Table1[[#This Row],[FirstName]],Fencers!C:H,6,FALSE)</f>
        <v>Men</v>
      </c>
      <c r="I349" s="5" t="str">
        <f>VLOOKUP(Table1[[#This Row],[LastName]]&amp;"."&amp;Table1[[#This Row],[FirstName]],Fencers!C:G,4,FALSE)</f>
        <v>ASC</v>
      </c>
      <c r="J349" s="5" t="str">
        <f>VLOOKUP(Table1[[#This Row],[LastName]]&amp;"."&amp;Table1[[#This Row],[FirstName]],Fencers!C:H,5,FALSE)</f>
        <v>AU</v>
      </c>
      <c r="K349" s="4">
        <f>VLOOKUP(Table1[[#This Row],[LastName]]&amp;"."&amp;Table1[[#This Row],[FirstName]],Fencers!C:G,3,FALSE)</f>
        <v>13</v>
      </c>
      <c r="L349" s="17" t="s">
        <v>333</v>
      </c>
      <c r="M349" s="6">
        <f>IF(Table1[[#This Row],[Rank]]="Cancelled",1,IF(Table1[[#This Row],[Rank]]&gt;32,0,IF(L349=0,VLOOKUP(C349,'Ranking Values'!A:C,2,FALSE),VLOOKUP(C349,'Ranking Values'!A:C,3,FALSE))))</f>
        <v>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2C63-3138-4797-9031-4D23D1E34599}">
  <dimension ref="A1:U224"/>
  <sheetViews>
    <sheetView tabSelected="1" workbookViewId="0"/>
  </sheetViews>
  <sheetFormatPr defaultRowHeight="14.5" x14ac:dyDescent="0.35"/>
  <cols>
    <col min="1" max="1" width="12.36328125" bestFit="1" customWidth="1"/>
    <col min="2" max="2" width="10.453125" bestFit="1" customWidth="1"/>
    <col min="3" max="3" width="9.26953125" bestFit="1" customWidth="1"/>
    <col min="4" max="4" width="14.1796875" bestFit="1" customWidth="1"/>
    <col min="5" max="5" width="27.08984375" bestFit="1" customWidth="1"/>
    <col min="6" max="6" width="6.81640625" bestFit="1" customWidth="1"/>
    <col min="7" max="7" width="11.81640625" style="18" bestFit="1" customWidth="1"/>
    <col min="8" max="8" width="6.90625" style="18" bestFit="1" customWidth="1"/>
    <col min="9" max="9" width="5.6328125" style="18" bestFit="1" customWidth="1"/>
    <col min="10" max="10" width="6.6328125" style="18" bestFit="1" customWidth="1"/>
    <col min="11" max="11" width="6.453125" style="18" bestFit="1" customWidth="1"/>
    <col min="12" max="12" width="5.7265625" style="18" bestFit="1" customWidth="1"/>
    <col min="13" max="13" width="7.54296875" style="20" bestFit="1" customWidth="1"/>
    <col min="14" max="15" width="7.54296875" bestFit="1" customWidth="1"/>
    <col min="16" max="16" width="6.81640625" bestFit="1" customWidth="1"/>
    <col min="17" max="17" width="6" bestFit="1" customWidth="1"/>
    <col min="18" max="18" width="8" bestFit="1" customWidth="1"/>
    <col min="19" max="19" width="7.08984375" bestFit="1" customWidth="1"/>
    <col min="20" max="20" width="9" bestFit="1" customWidth="1"/>
    <col min="21" max="21" width="6" bestFit="1" customWidth="1"/>
  </cols>
  <sheetData>
    <row r="1" spans="1:21" s="23" customFormat="1" ht="29" x14ac:dyDescent="0.35">
      <c r="A1" s="22" t="s">
        <v>340</v>
      </c>
      <c r="G1" s="24" t="s">
        <v>339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/>
      <c r="S1"/>
      <c r="T1"/>
      <c r="U1"/>
    </row>
    <row r="2" spans="1:21" s="23" customFormat="1" ht="29" x14ac:dyDescent="0.35">
      <c r="G2" s="25" t="s">
        <v>285</v>
      </c>
      <c r="H2" s="25" t="s">
        <v>285</v>
      </c>
      <c r="I2" s="25" t="s">
        <v>285</v>
      </c>
      <c r="J2" s="25" t="s">
        <v>285</v>
      </c>
      <c r="K2" s="25" t="s">
        <v>285</v>
      </c>
      <c r="L2" s="25" t="s">
        <v>285</v>
      </c>
      <c r="M2" s="25" t="s">
        <v>334</v>
      </c>
      <c r="N2" s="25" t="s">
        <v>334</v>
      </c>
      <c r="O2" s="25" t="s">
        <v>334</v>
      </c>
      <c r="P2" s="25" t="s">
        <v>9</v>
      </c>
      <c r="Q2" s="25" t="s">
        <v>338</v>
      </c>
      <c r="R2"/>
      <c r="S2"/>
      <c r="T2"/>
      <c r="U2"/>
    </row>
    <row r="3" spans="1:21" s="23" customFormat="1" x14ac:dyDescent="0.35">
      <c r="A3" s="22" t="s">
        <v>337</v>
      </c>
      <c r="B3" s="22" t="s">
        <v>320</v>
      </c>
      <c r="C3" s="22" t="s">
        <v>5</v>
      </c>
      <c r="D3" s="22" t="s">
        <v>7</v>
      </c>
      <c r="E3" s="22" t="s">
        <v>6</v>
      </c>
      <c r="F3" s="22" t="s">
        <v>11</v>
      </c>
      <c r="G3" s="25" t="s">
        <v>341</v>
      </c>
      <c r="H3" s="25" t="s">
        <v>342</v>
      </c>
      <c r="I3" s="25" t="s">
        <v>343</v>
      </c>
      <c r="J3" s="25" t="s">
        <v>344</v>
      </c>
      <c r="K3" s="25" t="s">
        <v>345</v>
      </c>
      <c r="L3" t="s">
        <v>361</v>
      </c>
      <c r="M3" s="25" t="s">
        <v>346</v>
      </c>
      <c r="N3" t="s">
        <v>347</v>
      </c>
      <c r="O3" t="s">
        <v>357</v>
      </c>
      <c r="P3" t="s">
        <v>361</v>
      </c>
      <c r="Q3" s="25"/>
      <c r="R3"/>
      <c r="S3"/>
      <c r="T3"/>
      <c r="U3"/>
    </row>
    <row r="4" spans="1:21" x14ac:dyDescent="0.35">
      <c r="A4" t="s">
        <v>289</v>
      </c>
      <c r="B4" t="s">
        <v>308</v>
      </c>
      <c r="C4" t="s">
        <v>319</v>
      </c>
      <c r="D4" t="s">
        <v>64</v>
      </c>
      <c r="E4" t="s">
        <v>62</v>
      </c>
      <c r="F4" t="s">
        <v>50</v>
      </c>
      <c r="G4" s="19"/>
      <c r="H4" s="19">
        <v>8</v>
      </c>
      <c r="I4" s="19">
        <v>4</v>
      </c>
      <c r="J4" s="19"/>
      <c r="K4" s="19"/>
      <c r="L4" s="19"/>
      <c r="M4" s="19">
        <v>10</v>
      </c>
      <c r="N4" s="19"/>
      <c r="O4" s="19"/>
      <c r="P4" s="19">
        <v>12</v>
      </c>
      <c r="Q4" s="21">
        <v>34</v>
      </c>
    </row>
    <row r="5" spans="1:21" x14ac:dyDescent="0.35">
      <c r="D5" t="s">
        <v>72</v>
      </c>
      <c r="E5" t="s">
        <v>71</v>
      </c>
      <c r="F5" t="s">
        <v>51</v>
      </c>
      <c r="G5" s="19"/>
      <c r="H5" s="19">
        <v>4</v>
      </c>
      <c r="I5" s="19">
        <v>8</v>
      </c>
      <c r="J5" s="19"/>
      <c r="K5" s="19"/>
      <c r="L5" s="19"/>
      <c r="M5" s="19">
        <v>8</v>
      </c>
      <c r="N5" s="19"/>
      <c r="O5" s="19"/>
      <c r="P5" s="19">
        <v>11</v>
      </c>
      <c r="Q5" s="21">
        <v>31</v>
      </c>
    </row>
    <row r="6" spans="1:21" x14ac:dyDescent="0.35">
      <c r="D6" t="s">
        <v>33</v>
      </c>
      <c r="E6" t="s">
        <v>20</v>
      </c>
      <c r="F6" t="s">
        <v>12</v>
      </c>
      <c r="G6" s="19"/>
      <c r="H6" s="19">
        <v>8</v>
      </c>
      <c r="I6" s="19">
        <v>9</v>
      </c>
      <c r="J6" s="19"/>
      <c r="K6" s="19"/>
      <c r="L6" s="19"/>
      <c r="M6" s="19">
        <v>11</v>
      </c>
      <c r="N6" s="19"/>
      <c r="O6" s="19"/>
      <c r="P6" s="19"/>
      <c r="Q6" s="21">
        <v>28</v>
      </c>
    </row>
    <row r="7" spans="1:21" x14ac:dyDescent="0.35">
      <c r="D7" t="s">
        <v>46</v>
      </c>
      <c r="E7" t="s">
        <v>31</v>
      </c>
      <c r="F7" t="s">
        <v>51</v>
      </c>
      <c r="G7" s="19"/>
      <c r="H7" s="19">
        <v>5</v>
      </c>
      <c r="I7" s="19">
        <v>8</v>
      </c>
      <c r="J7" s="19"/>
      <c r="K7" s="19"/>
      <c r="L7" s="19"/>
      <c r="M7" s="19"/>
      <c r="N7" s="19"/>
      <c r="O7" s="19"/>
      <c r="P7" s="19">
        <v>10</v>
      </c>
      <c r="Q7" s="21">
        <v>23</v>
      </c>
    </row>
    <row r="8" spans="1:21" x14ac:dyDescent="0.35">
      <c r="D8" t="s">
        <v>134</v>
      </c>
      <c r="E8" t="s">
        <v>121</v>
      </c>
      <c r="F8" t="s">
        <v>12</v>
      </c>
      <c r="G8" s="19"/>
      <c r="H8" s="19">
        <v>10</v>
      </c>
      <c r="I8" s="19"/>
      <c r="J8" s="19"/>
      <c r="K8" s="19"/>
      <c r="L8" s="19"/>
      <c r="M8" s="19">
        <v>12</v>
      </c>
      <c r="N8" s="19"/>
      <c r="O8" s="19"/>
      <c r="P8" s="19"/>
      <c r="Q8" s="21">
        <v>22</v>
      </c>
    </row>
    <row r="9" spans="1:21" x14ac:dyDescent="0.35">
      <c r="D9" t="s">
        <v>314</v>
      </c>
      <c r="E9" t="s">
        <v>69</v>
      </c>
      <c r="F9" t="s">
        <v>315</v>
      </c>
      <c r="G9" s="19"/>
      <c r="H9" s="19">
        <v>2</v>
      </c>
      <c r="I9" s="19">
        <v>2</v>
      </c>
      <c r="J9" s="19"/>
      <c r="K9" s="19"/>
      <c r="L9" s="19"/>
      <c r="M9" s="19">
        <v>4</v>
      </c>
      <c r="N9" s="19"/>
      <c r="O9" s="19"/>
      <c r="P9" s="19">
        <v>10</v>
      </c>
      <c r="Q9" s="21">
        <v>18</v>
      </c>
    </row>
    <row r="10" spans="1:21" x14ac:dyDescent="0.35">
      <c r="D10" t="s">
        <v>313</v>
      </c>
      <c r="E10" t="s">
        <v>312</v>
      </c>
      <c r="F10" t="s">
        <v>12</v>
      </c>
      <c r="G10" s="19"/>
      <c r="H10" s="19">
        <v>9</v>
      </c>
      <c r="I10" s="19"/>
      <c r="J10" s="19"/>
      <c r="K10" s="19"/>
      <c r="L10" s="19"/>
      <c r="M10" s="19">
        <v>7</v>
      </c>
      <c r="N10" s="19"/>
      <c r="O10" s="19"/>
      <c r="P10" s="19"/>
      <c r="Q10" s="21">
        <v>16</v>
      </c>
    </row>
    <row r="11" spans="1:21" x14ac:dyDescent="0.35">
      <c r="D11" t="s">
        <v>49</v>
      </c>
      <c r="E11" t="s">
        <v>79</v>
      </c>
      <c r="F11" t="s">
        <v>12</v>
      </c>
      <c r="G11" s="19"/>
      <c r="H11" s="19">
        <v>2</v>
      </c>
      <c r="I11" s="19">
        <v>3</v>
      </c>
      <c r="J11" s="19"/>
      <c r="K11" s="19"/>
      <c r="L11" s="19"/>
      <c r="M11" s="19">
        <v>10</v>
      </c>
      <c r="N11" s="19"/>
      <c r="O11" s="19"/>
      <c r="P11" s="19"/>
      <c r="Q11" s="21">
        <v>15</v>
      </c>
    </row>
    <row r="12" spans="1:21" x14ac:dyDescent="0.35">
      <c r="D12" t="s">
        <v>34</v>
      </c>
      <c r="E12" t="s">
        <v>20</v>
      </c>
      <c r="F12" t="s">
        <v>12</v>
      </c>
      <c r="G12" s="19"/>
      <c r="H12" s="19"/>
      <c r="I12" s="19">
        <v>10</v>
      </c>
      <c r="J12" s="19"/>
      <c r="K12" s="19"/>
      <c r="L12" s="19"/>
      <c r="M12" s="19">
        <v>5</v>
      </c>
      <c r="N12" s="19"/>
      <c r="O12" s="19"/>
      <c r="P12" s="19"/>
      <c r="Q12" s="21">
        <v>15</v>
      </c>
    </row>
    <row r="13" spans="1:21" x14ac:dyDescent="0.35">
      <c r="D13" t="s">
        <v>321</v>
      </c>
      <c r="E13" t="s">
        <v>332</v>
      </c>
      <c r="F13" t="s">
        <v>12</v>
      </c>
      <c r="G13" s="19"/>
      <c r="H13" s="19"/>
      <c r="I13" s="19">
        <v>5</v>
      </c>
      <c r="J13" s="19"/>
      <c r="K13" s="19"/>
      <c r="L13" s="19"/>
      <c r="M13" s="19">
        <v>6</v>
      </c>
      <c r="N13" s="19"/>
      <c r="O13" s="19"/>
      <c r="P13" s="19"/>
      <c r="Q13" s="21">
        <v>11</v>
      </c>
    </row>
    <row r="14" spans="1:21" x14ac:dyDescent="0.35">
      <c r="D14" t="s">
        <v>60</v>
      </c>
      <c r="E14" t="s">
        <v>58</v>
      </c>
      <c r="F14" t="s">
        <v>51</v>
      </c>
      <c r="G14" s="19"/>
      <c r="H14" s="19">
        <v>3</v>
      </c>
      <c r="I14" s="19">
        <v>6</v>
      </c>
      <c r="J14" s="19"/>
      <c r="K14" s="19"/>
      <c r="L14" s="19"/>
      <c r="M14" s="19"/>
      <c r="N14" s="19"/>
      <c r="O14" s="19"/>
      <c r="P14" s="19"/>
      <c r="Q14" s="21">
        <v>9</v>
      </c>
    </row>
    <row r="15" spans="1:21" x14ac:dyDescent="0.35">
      <c r="D15" t="s">
        <v>161</v>
      </c>
      <c r="E15" t="s">
        <v>160</v>
      </c>
      <c r="F15" t="s">
        <v>12</v>
      </c>
      <c r="G15" s="19"/>
      <c r="H15" s="19">
        <v>6</v>
      </c>
      <c r="I15" s="19"/>
      <c r="J15" s="19"/>
      <c r="K15" s="19"/>
      <c r="L15" s="19"/>
      <c r="M15" s="19"/>
      <c r="N15" s="19"/>
      <c r="O15" s="19"/>
      <c r="P15" s="19"/>
      <c r="Q15" s="21">
        <v>6</v>
      </c>
    </row>
    <row r="16" spans="1:21" x14ac:dyDescent="0.35">
      <c r="D16" t="s">
        <v>115</v>
      </c>
      <c r="E16" t="s">
        <v>108</v>
      </c>
      <c r="F16" t="s">
        <v>12</v>
      </c>
      <c r="G16" s="19"/>
      <c r="H16" s="19"/>
      <c r="I16" s="19">
        <v>2</v>
      </c>
      <c r="J16" s="19"/>
      <c r="K16" s="19"/>
      <c r="L16" s="19"/>
      <c r="M16" s="19">
        <v>4</v>
      </c>
      <c r="N16" s="19"/>
      <c r="O16" s="19"/>
      <c r="P16" s="19"/>
      <c r="Q16" s="21">
        <v>6</v>
      </c>
    </row>
    <row r="17" spans="2:17" x14ac:dyDescent="0.35">
      <c r="D17" t="s">
        <v>86</v>
      </c>
      <c r="E17" t="s">
        <v>85</v>
      </c>
      <c r="F17" t="s">
        <v>51</v>
      </c>
      <c r="G17" s="19"/>
      <c r="H17" s="19"/>
      <c r="I17" s="19">
        <v>2</v>
      </c>
      <c r="J17" s="19"/>
      <c r="K17" s="19"/>
      <c r="L17" s="19"/>
      <c r="M17" s="19"/>
      <c r="N17" s="19"/>
      <c r="O17" s="19"/>
      <c r="P17" s="19"/>
      <c r="Q17" s="21">
        <v>2</v>
      </c>
    </row>
    <row r="18" spans="2:17" x14ac:dyDescent="0.35">
      <c r="D18" t="s">
        <v>89</v>
      </c>
      <c r="E18" t="s">
        <v>88</v>
      </c>
      <c r="F18" t="s">
        <v>51</v>
      </c>
      <c r="G18" s="19"/>
      <c r="H18" s="19">
        <v>2</v>
      </c>
      <c r="I18" s="19"/>
      <c r="J18" s="19"/>
      <c r="K18" s="19"/>
      <c r="L18" s="19"/>
      <c r="M18" s="19"/>
      <c r="N18" s="19"/>
      <c r="O18" s="19"/>
      <c r="P18" s="19"/>
      <c r="Q18" s="21">
        <v>2</v>
      </c>
    </row>
    <row r="19" spans="2:17" x14ac:dyDescent="0.3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1"/>
    </row>
    <row r="20" spans="2:17" x14ac:dyDescent="0.35">
      <c r="C20" t="s">
        <v>318</v>
      </c>
      <c r="D20" t="s">
        <v>65</v>
      </c>
      <c r="E20" t="s">
        <v>62</v>
      </c>
      <c r="F20" t="s">
        <v>50</v>
      </c>
      <c r="G20" s="19"/>
      <c r="H20" s="19">
        <v>9</v>
      </c>
      <c r="I20" s="19">
        <v>10</v>
      </c>
      <c r="J20" s="19"/>
      <c r="K20" s="19"/>
      <c r="L20" s="19"/>
      <c r="M20" s="19">
        <v>12</v>
      </c>
      <c r="N20" s="19"/>
      <c r="O20" s="19"/>
      <c r="P20" s="19">
        <v>11</v>
      </c>
      <c r="Q20" s="21">
        <v>42</v>
      </c>
    </row>
    <row r="21" spans="2:17" x14ac:dyDescent="0.35">
      <c r="D21" t="s">
        <v>116</v>
      </c>
      <c r="E21" t="s">
        <v>109</v>
      </c>
      <c r="F21" t="s">
        <v>12</v>
      </c>
      <c r="G21" s="19"/>
      <c r="H21" s="19">
        <v>8</v>
      </c>
      <c r="I21" s="19">
        <v>8</v>
      </c>
      <c r="J21" s="19"/>
      <c r="K21" s="19"/>
      <c r="L21" s="19"/>
      <c r="M21" s="19">
        <v>10</v>
      </c>
      <c r="N21" s="19"/>
      <c r="O21" s="19"/>
      <c r="P21" s="19">
        <v>8</v>
      </c>
      <c r="Q21" s="21">
        <v>34</v>
      </c>
    </row>
    <row r="22" spans="2:17" x14ac:dyDescent="0.35">
      <c r="D22" t="s">
        <v>307</v>
      </c>
      <c r="E22" t="s">
        <v>306</v>
      </c>
      <c r="F22" t="s">
        <v>12</v>
      </c>
      <c r="G22" s="19"/>
      <c r="H22" s="19">
        <v>10</v>
      </c>
      <c r="I22" s="19"/>
      <c r="J22" s="19"/>
      <c r="K22" s="19"/>
      <c r="L22" s="19"/>
      <c r="M22" s="19"/>
      <c r="N22" s="19"/>
      <c r="O22" s="19"/>
      <c r="P22" s="19">
        <v>12</v>
      </c>
      <c r="Q22" s="21">
        <v>22</v>
      </c>
    </row>
    <row r="23" spans="2:17" x14ac:dyDescent="0.35">
      <c r="D23" t="s">
        <v>136</v>
      </c>
      <c r="E23" t="s">
        <v>123</v>
      </c>
      <c r="F23" t="s">
        <v>12</v>
      </c>
      <c r="G23" s="19"/>
      <c r="H23" s="19"/>
      <c r="I23" s="19"/>
      <c r="J23" s="19"/>
      <c r="K23" s="19"/>
      <c r="L23" s="19"/>
      <c r="M23" s="19">
        <v>11</v>
      </c>
      <c r="N23" s="19"/>
      <c r="O23" s="19"/>
      <c r="P23" s="19"/>
      <c r="Q23" s="21">
        <v>11</v>
      </c>
    </row>
    <row r="24" spans="2:17" x14ac:dyDescent="0.35">
      <c r="D24" t="s">
        <v>45</v>
      </c>
      <c r="E24" t="s">
        <v>30</v>
      </c>
      <c r="F24" t="s">
        <v>12</v>
      </c>
      <c r="G24" s="19"/>
      <c r="H24" s="19"/>
      <c r="I24" s="19"/>
      <c r="J24" s="19"/>
      <c r="K24" s="19"/>
      <c r="L24" s="19"/>
      <c r="M24" s="19"/>
      <c r="N24" s="19"/>
      <c r="O24" s="19"/>
      <c r="P24" s="19">
        <v>10</v>
      </c>
      <c r="Q24" s="21">
        <v>10</v>
      </c>
    </row>
    <row r="25" spans="2:17" x14ac:dyDescent="0.35">
      <c r="D25" t="s">
        <v>59</v>
      </c>
      <c r="E25" t="s">
        <v>58</v>
      </c>
      <c r="F25" t="s">
        <v>51</v>
      </c>
      <c r="G25" s="19"/>
      <c r="H25" s="19"/>
      <c r="I25" s="19"/>
      <c r="J25" s="19"/>
      <c r="K25" s="19"/>
      <c r="L25" s="19"/>
      <c r="M25" s="19"/>
      <c r="N25" s="19"/>
      <c r="O25" s="19"/>
      <c r="P25" s="19">
        <v>10</v>
      </c>
      <c r="Q25" s="21">
        <v>10</v>
      </c>
    </row>
    <row r="26" spans="2:17" x14ac:dyDescent="0.35">
      <c r="D26" t="s">
        <v>181</v>
      </c>
      <c r="E26" t="s">
        <v>180</v>
      </c>
      <c r="F26" t="s">
        <v>12</v>
      </c>
      <c r="G26" s="19"/>
      <c r="H26" s="19"/>
      <c r="I26" s="19">
        <v>9</v>
      </c>
      <c r="J26" s="19"/>
      <c r="K26" s="19"/>
      <c r="L26" s="19"/>
      <c r="M26" s="19"/>
      <c r="N26" s="19"/>
      <c r="O26" s="19"/>
      <c r="P26" s="19"/>
      <c r="Q26" s="21">
        <v>9</v>
      </c>
    </row>
    <row r="27" spans="2:17" x14ac:dyDescent="0.35">
      <c r="D27" t="s">
        <v>310</v>
      </c>
      <c r="E27" t="s">
        <v>309</v>
      </c>
      <c r="F27" t="s">
        <v>311</v>
      </c>
      <c r="G27" s="19"/>
      <c r="H27" s="19">
        <v>8</v>
      </c>
      <c r="I27" s="19"/>
      <c r="J27" s="19"/>
      <c r="K27" s="19"/>
      <c r="L27" s="19"/>
      <c r="M27" s="19"/>
      <c r="N27" s="19"/>
      <c r="O27" s="19"/>
      <c r="P27" s="19"/>
      <c r="Q27" s="21">
        <v>8</v>
      </c>
    </row>
    <row r="28" spans="2:17" x14ac:dyDescent="0.35"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1"/>
    </row>
    <row r="29" spans="2:17" x14ac:dyDescent="0.35">
      <c r="B29" t="s">
        <v>325</v>
      </c>
      <c r="C29" t="s">
        <v>319</v>
      </c>
      <c r="D29" t="s">
        <v>72</v>
      </c>
      <c r="E29" t="s">
        <v>71</v>
      </c>
      <c r="F29" t="s">
        <v>51</v>
      </c>
      <c r="G29" s="19"/>
      <c r="H29" s="19"/>
      <c r="I29" s="19"/>
      <c r="J29" s="19">
        <v>10</v>
      </c>
      <c r="K29" s="19"/>
      <c r="L29" s="19"/>
      <c r="M29" s="19"/>
      <c r="N29" s="19"/>
      <c r="O29" s="19">
        <v>12</v>
      </c>
      <c r="P29" s="19"/>
      <c r="Q29" s="21">
        <v>22</v>
      </c>
    </row>
    <row r="30" spans="2:17" x14ac:dyDescent="0.35">
      <c r="D30" t="s">
        <v>314</v>
      </c>
      <c r="E30" t="s">
        <v>69</v>
      </c>
      <c r="F30" t="s">
        <v>315</v>
      </c>
      <c r="G30" s="19"/>
      <c r="H30" s="19"/>
      <c r="I30" s="19"/>
      <c r="J30" s="19">
        <v>8</v>
      </c>
      <c r="K30" s="19"/>
      <c r="L30" s="19"/>
      <c r="M30" s="19"/>
      <c r="N30" s="19"/>
      <c r="O30" s="19">
        <v>10</v>
      </c>
      <c r="P30" s="19"/>
      <c r="Q30" s="21">
        <v>18</v>
      </c>
    </row>
    <row r="31" spans="2:17" x14ac:dyDescent="0.35">
      <c r="D31" t="s">
        <v>89</v>
      </c>
      <c r="E31" t="s">
        <v>88</v>
      </c>
      <c r="F31" t="s">
        <v>51</v>
      </c>
      <c r="G31" s="19"/>
      <c r="H31" s="19"/>
      <c r="I31" s="19"/>
      <c r="J31" s="19">
        <v>9</v>
      </c>
      <c r="K31" s="19"/>
      <c r="L31" s="19"/>
      <c r="M31" s="19"/>
      <c r="N31" s="19"/>
      <c r="O31" s="19">
        <v>8</v>
      </c>
      <c r="P31" s="19"/>
      <c r="Q31" s="21">
        <v>17</v>
      </c>
    </row>
    <row r="32" spans="2:17" x14ac:dyDescent="0.35">
      <c r="D32" t="s">
        <v>115</v>
      </c>
      <c r="E32" t="s">
        <v>108</v>
      </c>
      <c r="F32" t="s">
        <v>12</v>
      </c>
      <c r="G32" s="19"/>
      <c r="H32" s="19"/>
      <c r="I32" s="19"/>
      <c r="J32" s="19">
        <v>4</v>
      </c>
      <c r="K32" s="19"/>
      <c r="L32" s="19"/>
      <c r="M32" s="19"/>
      <c r="N32" s="19"/>
      <c r="O32" s="19">
        <v>10</v>
      </c>
      <c r="P32" s="19"/>
      <c r="Q32" s="21">
        <v>14</v>
      </c>
    </row>
    <row r="33" spans="2:17" x14ac:dyDescent="0.35">
      <c r="D33" t="s">
        <v>140</v>
      </c>
      <c r="E33" t="s">
        <v>127</v>
      </c>
      <c r="F33" t="s">
        <v>12</v>
      </c>
      <c r="G33" s="19"/>
      <c r="H33" s="19"/>
      <c r="I33" s="19"/>
      <c r="J33" s="19">
        <v>5</v>
      </c>
      <c r="K33" s="19"/>
      <c r="L33" s="19"/>
      <c r="M33" s="19"/>
      <c r="N33" s="19"/>
      <c r="O33" s="19">
        <v>6</v>
      </c>
      <c r="P33" s="19"/>
      <c r="Q33" s="21">
        <v>11</v>
      </c>
    </row>
    <row r="34" spans="2:17" x14ac:dyDescent="0.35">
      <c r="D34" t="s">
        <v>49</v>
      </c>
      <c r="E34" t="s">
        <v>79</v>
      </c>
      <c r="F34" t="s">
        <v>12</v>
      </c>
      <c r="G34" s="19"/>
      <c r="H34" s="19"/>
      <c r="I34" s="19"/>
      <c r="J34" s="19"/>
      <c r="K34" s="19"/>
      <c r="L34" s="19"/>
      <c r="M34" s="19"/>
      <c r="N34" s="19"/>
      <c r="O34" s="19">
        <v>11</v>
      </c>
      <c r="P34" s="19"/>
      <c r="Q34" s="21">
        <v>11</v>
      </c>
    </row>
    <row r="35" spans="2:17" x14ac:dyDescent="0.35">
      <c r="D35" t="s">
        <v>78</v>
      </c>
      <c r="E35" t="s">
        <v>77</v>
      </c>
      <c r="F35" t="s">
        <v>12</v>
      </c>
      <c r="G35" s="19"/>
      <c r="H35" s="19"/>
      <c r="I35" s="19"/>
      <c r="J35" s="19">
        <v>3</v>
      </c>
      <c r="K35" s="19"/>
      <c r="L35" s="19"/>
      <c r="M35" s="19"/>
      <c r="N35" s="19"/>
      <c r="O35" s="19">
        <v>7</v>
      </c>
      <c r="P35" s="19"/>
      <c r="Q35" s="21">
        <v>10</v>
      </c>
    </row>
    <row r="36" spans="2:17" x14ac:dyDescent="0.35">
      <c r="D36" t="s">
        <v>327</v>
      </c>
      <c r="E36" t="s">
        <v>326</v>
      </c>
      <c r="F36" t="s">
        <v>51</v>
      </c>
      <c r="G36" s="19"/>
      <c r="H36" s="19"/>
      <c r="I36" s="19"/>
      <c r="J36" s="19">
        <v>8</v>
      </c>
      <c r="K36" s="19"/>
      <c r="L36" s="19"/>
      <c r="M36" s="19"/>
      <c r="N36" s="19"/>
      <c r="O36" s="19"/>
      <c r="P36" s="19"/>
      <c r="Q36" s="21">
        <v>8</v>
      </c>
    </row>
    <row r="37" spans="2:17" x14ac:dyDescent="0.35">
      <c r="D37" t="s">
        <v>94</v>
      </c>
      <c r="E37" t="s">
        <v>93</v>
      </c>
      <c r="F37" t="s">
        <v>12</v>
      </c>
      <c r="G37" s="19"/>
      <c r="H37" s="19"/>
      <c r="I37" s="19"/>
      <c r="J37" s="19">
        <v>6</v>
      </c>
      <c r="K37" s="19"/>
      <c r="L37" s="19"/>
      <c r="M37" s="19"/>
      <c r="N37" s="19"/>
      <c r="O37" s="19"/>
      <c r="P37" s="19"/>
      <c r="Q37" s="21">
        <v>6</v>
      </c>
    </row>
    <row r="38" spans="2:17" x14ac:dyDescent="0.35">
      <c r="D38" t="s">
        <v>90</v>
      </c>
      <c r="E38" t="s">
        <v>31</v>
      </c>
      <c r="F38" t="s">
        <v>51</v>
      </c>
      <c r="G38" s="19"/>
      <c r="H38" s="19"/>
      <c r="I38" s="19"/>
      <c r="J38" s="19">
        <v>2</v>
      </c>
      <c r="K38" s="19"/>
      <c r="L38" s="19"/>
      <c r="M38" s="19"/>
      <c r="N38" s="19"/>
      <c r="O38" s="19"/>
      <c r="P38" s="19"/>
      <c r="Q38" s="21">
        <v>2</v>
      </c>
    </row>
    <row r="39" spans="2:17" x14ac:dyDescent="0.35"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1"/>
    </row>
    <row r="40" spans="2:17" x14ac:dyDescent="0.35">
      <c r="C40" t="s">
        <v>318</v>
      </c>
      <c r="D40" t="s">
        <v>116</v>
      </c>
      <c r="E40" t="s">
        <v>109</v>
      </c>
      <c r="F40" t="s">
        <v>12</v>
      </c>
      <c r="G40" s="19"/>
      <c r="H40" s="19"/>
      <c r="I40" s="19"/>
      <c r="J40" s="19">
        <v>8</v>
      </c>
      <c r="K40" s="19"/>
      <c r="L40" s="19"/>
      <c r="M40" s="19"/>
      <c r="N40" s="19"/>
      <c r="O40" s="19">
        <v>10</v>
      </c>
      <c r="P40" s="19"/>
      <c r="Q40" s="21">
        <v>18</v>
      </c>
    </row>
    <row r="41" spans="2:17" x14ac:dyDescent="0.35">
      <c r="D41" t="s">
        <v>59</v>
      </c>
      <c r="E41" t="s">
        <v>58</v>
      </c>
      <c r="F41" t="s">
        <v>51</v>
      </c>
      <c r="G41" s="19"/>
      <c r="H41" s="19"/>
      <c r="I41" s="19"/>
      <c r="J41" s="19"/>
      <c r="K41" s="19"/>
      <c r="L41" s="19"/>
      <c r="M41" s="19"/>
      <c r="N41" s="19"/>
      <c r="O41" s="19">
        <v>12</v>
      </c>
      <c r="P41" s="19"/>
      <c r="Q41" s="21">
        <v>12</v>
      </c>
    </row>
    <row r="42" spans="2:17" x14ac:dyDescent="0.35">
      <c r="D42" t="s">
        <v>359</v>
      </c>
      <c r="E42" t="s">
        <v>358</v>
      </c>
      <c r="F42" t="s">
        <v>50</v>
      </c>
      <c r="G42" s="19"/>
      <c r="H42" s="19"/>
      <c r="I42" s="19"/>
      <c r="J42" s="19"/>
      <c r="K42" s="19"/>
      <c r="L42" s="19"/>
      <c r="M42" s="19"/>
      <c r="N42" s="19"/>
      <c r="O42" s="19">
        <v>11</v>
      </c>
      <c r="P42" s="19"/>
      <c r="Q42" s="21">
        <v>11</v>
      </c>
    </row>
    <row r="43" spans="2:17" x14ac:dyDescent="0.35">
      <c r="D43" t="s">
        <v>136</v>
      </c>
      <c r="E43" t="s">
        <v>123</v>
      </c>
      <c r="F43" t="s">
        <v>12</v>
      </c>
      <c r="G43" s="19"/>
      <c r="H43" s="19"/>
      <c r="I43" s="19"/>
      <c r="J43" s="19">
        <v>10</v>
      </c>
      <c r="K43" s="19"/>
      <c r="L43" s="19"/>
      <c r="M43" s="19"/>
      <c r="N43" s="19"/>
      <c r="O43" s="19"/>
      <c r="P43" s="19"/>
      <c r="Q43" s="21">
        <v>10</v>
      </c>
    </row>
    <row r="44" spans="2:17" x14ac:dyDescent="0.35">
      <c r="D44" t="s">
        <v>173</v>
      </c>
      <c r="E44" t="s">
        <v>167</v>
      </c>
      <c r="F44" t="s">
        <v>51</v>
      </c>
      <c r="G44" s="19"/>
      <c r="H44" s="19"/>
      <c r="I44" s="19"/>
      <c r="J44" s="19">
        <v>9</v>
      </c>
      <c r="K44" s="19"/>
      <c r="L44" s="19"/>
      <c r="M44" s="19"/>
      <c r="N44" s="19"/>
      <c r="O44" s="19"/>
      <c r="P44" s="19"/>
      <c r="Q44" s="21">
        <v>9</v>
      </c>
    </row>
    <row r="45" spans="2:17" x14ac:dyDescent="0.35">
      <c r="D45" t="s">
        <v>208</v>
      </c>
      <c r="E45" t="s">
        <v>206</v>
      </c>
      <c r="F45" t="s">
        <v>51</v>
      </c>
      <c r="G45" s="19"/>
      <c r="H45" s="19"/>
      <c r="I45" s="19"/>
      <c r="J45" s="19">
        <v>8</v>
      </c>
      <c r="K45" s="19"/>
      <c r="L45" s="19"/>
      <c r="M45" s="19"/>
      <c r="N45" s="19"/>
      <c r="O45" s="19"/>
      <c r="P45" s="19"/>
      <c r="Q45" s="21">
        <v>8</v>
      </c>
    </row>
    <row r="46" spans="2:17" x14ac:dyDescent="0.35"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1"/>
    </row>
    <row r="47" spans="2:17" x14ac:dyDescent="0.35">
      <c r="B47" t="s">
        <v>292</v>
      </c>
      <c r="C47" t="s">
        <v>319</v>
      </c>
      <c r="D47" t="s">
        <v>186</v>
      </c>
      <c r="E47" t="s">
        <v>191</v>
      </c>
      <c r="F47" t="s">
        <v>209</v>
      </c>
      <c r="G47" s="19">
        <v>10</v>
      </c>
      <c r="H47" s="19"/>
      <c r="I47" s="19"/>
      <c r="J47" s="19"/>
      <c r="K47" s="19"/>
      <c r="L47" s="19"/>
      <c r="M47" s="19"/>
      <c r="N47" s="19">
        <v>12</v>
      </c>
      <c r="O47" s="19"/>
      <c r="P47" s="19"/>
      <c r="Q47" s="21">
        <v>22</v>
      </c>
    </row>
    <row r="48" spans="2:17" x14ac:dyDescent="0.35">
      <c r="D48" t="s">
        <v>295</v>
      </c>
      <c r="E48" t="s">
        <v>293</v>
      </c>
      <c r="F48" t="s">
        <v>209</v>
      </c>
      <c r="G48" s="19">
        <v>8</v>
      </c>
      <c r="H48" s="19"/>
      <c r="I48" s="19"/>
      <c r="J48" s="19"/>
      <c r="K48" s="19"/>
      <c r="L48" s="19"/>
      <c r="M48" s="19"/>
      <c r="N48" s="19"/>
      <c r="O48" s="19"/>
      <c r="P48" s="19"/>
      <c r="Q48" s="21">
        <v>8</v>
      </c>
    </row>
    <row r="49" spans="2:17" x14ac:dyDescent="0.35">
      <c r="D49" t="s">
        <v>295</v>
      </c>
      <c r="E49" t="s">
        <v>294</v>
      </c>
      <c r="F49" t="s">
        <v>209</v>
      </c>
      <c r="G49" s="19">
        <v>6</v>
      </c>
      <c r="H49" s="19"/>
      <c r="I49" s="19"/>
      <c r="J49" s="19"/>
      <c r="K49" s="19"/>
      <c r="L49" s="19"/>
      <c r="M49" s="19"/>
      <c r="N49" s="19"/>
      <c r="O49" s="19"/>
      <c r="P49" s="19"/>
      <c r="Q49" s="21">
        <v>6</v>
      </c>
    </row>
    <row r="50" spans="2:17" x14ac:dyDescent="0.35">
      <c r="D50" t="s">
        <v>49</v>
      </c>
      <c r="E50" t="s">
        <v>229</v>
      </c>
      <c r="F50" t="s">
        <v>51</v>
      </c>
      <c r="G50" s="19"/>
      <c r="H50" s="19"/>
      <c r="I50" s="19"/>
      <c r="J50" s="19"/>
      <c r="K50" s="19"/>
      <c r="L50" s="19"/>
      <c r="M50" s="19"/>
      <c r="N50" s="19">
        <v>11</v>
      </c>
      <c r="O50" s="19"/>
      <c r="P50" s="19"/>
      <c r="Q50" s="21">
        <v>11</v>
      </c>
    </row>
    <row r="51" spans="2:17" x14ac:dyDescent="0.35">
      <c r="D51" t="s">
        <v>355</v>
      </c>
      <c r="E51" t="s">
        <v>354</v>
      </c>
      <c r="F51" t="s">
        <v>209</v>
      </c>
      <c r="G51" s="19"/>
      <c r="H51" s="19"/>
      <c r="I51" s="19"/>
      <c r="J51" s="19"/>
      <c r="K51" s="19"/>
      <c r="L51" s="19"/>
      <c r="M51" s="19"/>
      <c r="N51" s="19">
        <v>10</v>
      </c>
      <c r="O51" s="19"/>
      <c r="P51" s="19"/>
      <c r="Q51" s="21">
        <v>10</v>
      </c>
    </row>
    <row r="52" spans="2:17" x14ac:dyDescent="0.35">
      <c r="D52" t="s">
        <v>190</v>
      </c>
      <c r="E52" t="s">
        <v>193</v>
      </c>
      <c r="F52" t="s">
        <v>209</v>
      </c>
      <c r="G52" s="19">
        <v>8</v>
      </c>
      <c r="H52" s="19"/>
      <c r="I52" s="19"/>
      <c r="J52" s="19"/>
      <c r="K52" s="19"/>
      <c r="L52" s="19"/>
      <c r="M52" s="19"/>
      <c r="N52" s="19"/>
      <c r="O52" s="19"/>
      <c r="P52" s="19"/>
      <c r="Q52" s="21">
        <v>8</v>
      </c>
    </row>
    <row r="53" spans="2:17" x14ac:dyDescent="0.35">
      <c r="D53" t="s">
        <v>249</v>
      </c>
      <c r="E53" t="s">
        <v>248</v>
      </c>
      <c r="F53" t="s">
        <v>51</v>
      </c>
      <c r="G53" s="19"/>
      <c r="H53" s="19"/>
      <c r="I53" s="19"/>
      <c r="J53" s="19"/>
      <c r="K53" s="19">
        <v>1</v>
      </c>
      <c r="L53" s="19"/>
      <c r="M53" s="19"/>
      <c r="N53" s="19"/>
      <c r="O53" s="19"/>
      <c r="P53" s="19"/>
      <c r="Q53" s="21">
        <v>1</v>
      </c>
    </row>
    <row r="54" spans="2:17" x14ac:dyDescent="0.35">
      <c r="D54" t="s">
        <v>133</v>
      </c>
      <c r="E54" t="s">
        <v>176</v>
      </c>
      <c r="F54" t="s">
        <v>12</v>
      </c>
      <c r="G54" s="19"/>
      <c r="H54" s="19"/>
      <c r="I54" s="19"/>
      <c r="J54" s="19"/>
      <c r="K54" s="19">
        <v>1</v>
      </c>
      <c r="L54" s="19"/>
      <c r="M54" s="19"/>
      <c r="N54" s="19"/>
      <c r="O54" s="19"/>
      <c r="P54" s="19"/>
      <c r="Q54" s="21">
        <v>1</v>
      </c>
    </row>
    <row r="55" spans="2:17" x14ac:dyDescent="0.35"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1"/>
    </row>
    <row r="56" spans="2:17" x14ac:dyDescent="0.35">
      <c r="C56" t="s">
        <v>318</v>
      </c>
      <c r="D56" t="s">
        <v>138</v>
      </c>
      <c r="E56" t="s">
        <v>125</v>
      </c>
      <c r="F56" t="s">
        <v>209</v>
      </c>
      <c r="G56" s="19">
        <v>9</v>
      </c>
      <c r="H56" s="19"/>
      <c r="I56" s="19"/>
      <c r="J56" s="19"/>
      <c r="K56" s="19"/>
      <c r="L56" s="19"/>
      <c r="M56" s="19"/>
      <c r="N56" s="19">
        <v>12</v>
      </c>
      <c r="O56" s="19"/>
      <c r="P56" s="19"/>
      <c r="Q56" s="21">
        <v>21</v>
      </c>
    </row>
    <row r="57" spans="2:17" x14ac:dyDescent="0.35">
      <c r="D57" t="s">
        <v>41</v>
      </c>
      <c r="E57" t="s">
        <v>356</v>
      </c>
      <c r="F57" t="s">
        <v>209</v>
      </c>
      <c r="G57" s="19"/>
      <c r="H57" s="19"/>
      <c r="I57" s="19"/>
      <c r="J57" s="19"/>
      <c r="K57" s="19"/>
      <c r="L57" s="19"/>
      <c r="M57" s="19"/>
      <c r="N57" s="19">
        <v>11</v>
      </c>
      <c r="O57" s="19"/>
      <c r="P57" s="19"/>
      <c r="Q57" s="21">
        <v>11</v>
      </c>
    </row>
    <row r="58" spans="2:17" x14ac:dyDescent="0.35"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1"/>
    </row>
    <row r="59" spans="2:17" x14ac:dyDescent="0.35">
      <c r="B59" t="s">
        <v>288</v>
      </c>
      <c r="C59" t="s">
        <v>319</v>
      </c>
      <c r="D59" t="s">
        <v>90</v>
      </c>
      <c r="E59" t="s">
        <v>31</v>
      </c>
      <c r="F59" t="s">
        <v>51</v>
      </c>
      <c r="G59" s="19">
        <v>9</v>
      </c>
      <c r="H59" s="19"/>
      <c r="I59" s="19"/>
      <c r="J59" s="19"/>
      <c r="K59" s="19">
        <v>10</v>
      </c>
      <c r="L59" s="19"/>
      <c r="M59" s="19"/>
      <c r="N59" s="19">
        <v>12</v>
      </c>
      <c r="O59" s="19"/>
      <c r="P59" s="19"/>
      <c r="Q59" s="21">
        <v>31</v>
      </c>
    </row>
    <row r="60" spans="2:17" x14ac:dyDescent="0.35">
      <c r="D60" t="s">
        <v>140</v>
      </c>
      <c r="E60" t="s">
        <v>127</v>
      </c>
      <c r="F60" t="s">
        <v>12</v>
      </c>
      <c r="G60" s="19">
        <v>10</v>
      </c>
      <c r="H60" s="19"/>
      <c r="I60" s="19"/>
      <c r="J60" s="19"/>
      <c r="K60" s="19">
        <v>9</v>
      </c>
      <c r="L60" s="19"/>
      <c r="M60" s="19"/>
      <c r="N60" s="19">
        <v>11</v>
      </c>
      <c r="O60" s="19"/>
      <c r="P60" s="19"/>
      <c r="Q60" s="21">
        <v>30</v>
      </c>
    </row>
    <row r="61" spans="2:17" x14ac:dyDescent="0.35">
      <c r="D61" t="s">
        <v>141</v>
      </c>
      <c r="E61" t="s">
        <v>128</v>
      </c>
      <c r="F61" t="s">
        <v>12</v>
      </c>
      <c r="G61" s="19">
        <v>8</v>
      </c>
      <c r="H61" s="19"/>
      <c r="I61" s="19"/>
      <c r="J61" s="19"/>
      <c r="K61" s="19">
        <v>8</v>
      </c>
      <c r="L61" s="19"/>
      <c r="M61" s="19"/>
      <c r="N61" s="19">
        <v>10</v>
      </c>
      <c r="O61" s="19"/>
      <c r="P61" s="19"/>
      <c r="Q61" s="21">
        <v>26</v>
      </c>
    </row>
    <row r="62" spans="2:17" x14ac:dyDescent="0.35">
      <c r="D62" t="s">
        <v>53</v>
      </c>
      <c r="E62" t="s">
        <v>194</v>
      </c>
      <c r="F62" t="s">
        <v>12</v>
      </c>
      <c r="G62" s="19">
        <v>8</v>
      </c>
      <c r="H62" s="19"/>
      <c r="I62" s="19"/>
      <c r="J62" s="19"/>
      <c r="K62" s="19">
        <v>6</v>
      </c>
      <c r="L62" s="19"/>
      <c r="M62" s="19"/>
      <c r="N62" s="19">
        <v>10</v>
      </c>
      <c r="O62" s="19"/>
      <c r="P62" s="19"/>
      <c r="Q62" s="21">
        <v>24</v>
      </c>
    </row>
    <row r="63" spans="2:17" x14ac:dyDescent="0.35">
      <c r="D63" t="s">
        <v>83</v>
      </c>
      <c r="E63" t="s">
        <v>130</v>
      </c>
      <c r="F63" t="s">
        <v>12</v>
      </c>
      <c r="G63" s="19"/>
      <c r="H63" s="19"/>
      <c r="I63" s="19"/>
      <c r="J63" s="19"/>
      <c r="K63" s="19">
        <v>5</v>
      </c>
      <c r="L63" s="19"/>
      <c r="M63" s="19"/>
      <c r="N63" s="19"/>
      <c r="O63" s="19"/>
      <c r="P63" s="19"/>
      <c r="Q63" s="21">
        <v>5</v>
      </c>
    </row>
    <row r="64" spans="2:17" x14ac:dyDescent="0.35">
      <c r="D64" t="s">
        <v>249</v>
      </c>
      <c r="E64" t="s">
        <v>248</v>
      </c>
      <c r="F64" t="s">
        <v>51</v>
      </c>
      <c r="G64" s="19"/>
      <c r="H64" s="19"/>
      <c r="I64" s="19"/>
      <c r="J64" s="19"/>
      <c r="K64" s="19">
        <v>4</v>
      </c>
      <c r="L64" s="19"/>
      <c r="M64" s="19"/>
      <c r="N64" s="19"/>
      <c r="O64" s="19"/>
      <c r="P64" s="19"/>
      <c r="Q64" s="21">
        <v>4</v>
      </c>
    </row>
    <row r="65" spans="2:17" x14ac:dyDescent="0.35"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1"/>
    </row>
    <row r="66" spans="2:17" x14ac:dyDescent="0.35">
      <c r="C66" t="s">
        <v>318</v>
      </c>
      <c r="D66" t="s">
        <v>136</v>
      </c>
      <c r="E66" t="s">
        <v>123</v>
      </c>
      <c r="F66" t="s">
        <v>12</v>
      </c>
      <c r="G66" s="19">
        <v>10</v>
      </c>
      <c r="H66" s="19"/>
      <c r="I66" s="19"/>
      <c r="J66" s="19"/>
      <c r="K66" s="19">
        <v>8</v>
      </c>
      <c r="L66" s="19"/>
      <c r="M66" s="19"/>
      <c r="N66" s="19">
        <v>12</v>
      </c>
      <c r="O66" s="19"/>
      <c r="P66" s="19"/>
      <c r="Q66" s="21">
        <v>30</v>
      </c>
    </row>
    <row r="67" spans="2:17" x14ac:dyDescent="0.35">
      <c r="D67" t="s">
        <v>138</v>
      </c>
      <c r="E67" t="s">
        <v>125</v>
      </c>
      <c r="F67" t="s">
        <v>209</v>
      </c>
      <c r="G67" s="19">
        <v>8</v>
      </c>
      <c r="H67" s="19"/>
      <c r="I67" s="19"/>
      <c r="J67" s="19"/>
      <c r="K67" s="19"/>
      <c r="L67" s="19"/>
      <c r="M67" s="19"/>
      <c r="N67" s="19">
        <v>10</v>
      </c>
      <c r="O67" s="19"/>
      <c r="P67" s="19"/>
      <c r="Q67" s="21">
        <v>18</v>
      </c>
    </row>
    <row r="68" spans="2:17" x14ac:dyDescent="0.35">
      <c r="D68" t="s">
        <v>349</v>
      </c>
      <c r="E68" t="s">
        <v>348</v>
      </c>
      <c r="F68" t="s">
        <v>209</v>
      </c>
      <c r="G68" s="19"/>
      <c r="H68" s="19"/>
      <c r="I68" s="19"/>
      <c r="J68" s="19"/>
      <c r="K68" s="19"/>
      <c r="L68" s="19"/>
      <c r="M68" s="19"/>
      <c r="N68" s="19">
        <v>11</v>
      </c>
      <c r="O68" s="19"/>
      <c r="P68" s="19"/>
      <c r="Q68" s="21">
        <v>11</v>
      </c>
    </row>
    <row r="69" spans="2:17" x14ac:dyDescent="0.35">
      <c r="D69" t="s">
        <v>291</v>
      </c>
      <c r="E69" t="s">
        <v>290</v>
      </c>
      <c r="F69" t="s">
        <v>209</v>
      </c>
      <c r="G69" s="19">
        <v>9</v>
      </c>
      <c r="H69" s="19"/>
      <c r="I69" s="19"/>
      <c r="J69" s="19"/>
      <c r="K69" s="19"/>
      <c r="L69" s="19"/>
      <c r="M69" s="19"/>
      <c r="N69" s="19"/>
      <c r="O69" s="19"/>
      <c r="P69" s="19"/>
      <c r="Q69" s="21">
        <v>9</v>
      </c>
    </row>
    <row r="70" spans="2:17" x14ac:dyDescent="0.35">
      <c r="D70" t="s">
        <v>189</v>
      </c>
      <c r="E70" t="s">
        <v>193</v>
      </c>
      <c r="F70" t="s">
        <v>209</v>
      </c>
      <c r="G70" s="19">
        <v>8</v>
      </c>
      <c r="H70" s="19"/>
      <c r="I70" s="19"/>
      <c r="J70" s="19"/>
      <c r="K70" s="19"/>
      <c r="L70" s="19"/>
      <c r="M70" s="19"/>
      <c r="N70" s="19"/>
      <c r="O70" s="19"/>
      <c r="P70" s="19"/>
      <c r="Q70" s="21">
        <v>8</v>
      </c>
    </row>
    <row r="71" spans="2:17" x14ac:dyDescent="0.35"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1"/>
    </row>
    <row r="72" spans="2:17" x14ac:dyDescent="0.35">
      <c r="B72" t="s">
        <v>286</v>
      </c>
      <c r="C72" t="s">
        <v>319</v>
      </c>
      <c r="D72" t="s">
        <v>90</v>
      </c>
      <c r="E72" t="s">
        <v>31</v>
      </c>
      <c r="F72" t="s">
        <v>51</v>
      </c>
      <c r="G72" s="19">
        <v>9</v>
      </c>
      <c r="H72" s="19"/>
      <c r="I72" s="19"/>
      <c r="J72" s="19"/>
      <c r="K72" s="19">
        <v>10</v>
      </c>
      <c r="L72" s="19"/>
      <c r="M72" s="19"/>
      <c r="N72" s="19">
        <v>12</v>
      </c>
      <c r="O72" s="19"/>
      <c r="P72" s="19"/>
      <c r="Q72" s="21">
        <v>31</v>
      </c>
    </row>
    <row r="73" spans="2:17" x14ac:dyDescent="0.35">
      <c r="D73" t="s">
        <v>140</v>
      </c>
      <c r="E73" t="s">
        <v>127</v>
      </c>
      <c r="F73" t="s">
        <v>12</v>
      </c>
      <c r="G73" s="19">
        <v>8</v>
      </c>
      <c r="H73" s="19"/>
      <c r="I73" s="19"/>
      <c r="J73" s="19"/>
      <c r="K73" s="19">
        <v>9</v>
      </c>
      <c r="L73" s="19"/>
      <c r="M73" s="19"/>
      <c r="N73" s="19">
        <v>10</v>
      </c>
      <c r="O73" s="19"/>
      <c r="P73" s="19"/>
      <c r="Q73" s="21">
        <v>27</v>
      </c>
    </row>
    <row r="74" spans="2:17" x14ac:dyDescent="0.35">
      <c r="D74" t="s">
        <v>141</v>
      </c>
      <c r="E74" t="s">
        <v>128</v>
      </c>
      <c r="F74" t="s">
        <v>12</v>
      </c>
      <c r="G74" s="19"/>
      <c r="H74" s="19"/>
      <c r="I74" s="19"/>
      <c r="J74" s="19"/>
      <c r="K74" s="19"/>
      <c r="L74" s="19"/>
      <c r="M74" s="19"/>
      <c r="N74" s="19">
        <v>11</v>
      </c>
      <c r="O74" s="19"/>
      <c r="P74" s="19"/>
      <c r="Q74" s="21">
        <v>11</v>
      </c>
    </row>
    <row r="75" spans="2:17" x14ac:dyDescent="0.35">
      <c r="D75" t="s">
        <v>81</v>
      </c>
      <c r="E75" t="s">
        <v>99</v>
      </c>
      <c r="F75" t="s">
        <v>51</v>
      </c>
      <c r="G75" s="19">
        <v>10</v>
      </c>
      <c r="H75" s="19"/>
      <c r="I75" s="19"/>
      <c r="J75" s="19"/>
      <c r="K75" s="19"/>
      <c r="L75" s="19"/>
      <c r="M75" s="19"/>
      <c r="N75" s="19"/>
      <c r="O75" s="19"/>
      <c r="P75" s="19"/>
      <c r="Q75" s="21">
        <v>10</v>
      </c>
    </row>
    <row r="76" spans="2:17" x14ac:dyDescent="0.35"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1"/>
    </row>
    <row r="77" spans="2:17" x14ac:dyDescent="0.35">
      <c r="C77" t="s">
        <v>318</v>
      </c>
      <c r="D77" t="s">
        <v>136</v>
      </c>
      <c r="E77" t="s">
        <v>123</v>
      </c>
      <c r="F77" t="s">
        <v>12</v>
      </c>
      <c r="G77" s="19">
        <v>10</v>
      </c>
      <c r="H77" s="19"/>
      <c r="I77" s="19"/>
      <c r="J77" s="19"/>
      <c r="K77" s="19">
        <v>10</v>
      </c>
      <c r="L77" s="19"/>
      <c r="M77" s="19"/>
      <c r="N77" s="19">
        <v>10</v>
      </c>
      <c r="O77" s="19"/>
      <c r="P77" s="19"/>
      <c r="Q77" s="21">
        <v>30</v>
      </c>
    </row>
    <row r="78" spans="2:17" x14ac:dyDescent="0.35">
      <c r="D78" t="s">
        <v>173</v>
      </c>
      <c r="E78" t="s">
        <v>167</v>
      </c>
      <c r="F78" t="s">
        <v>51</v>
      </c>
      <c r="G78" s="19">
        <v>8</v>
      </c>
      <c r="H78" s="19"/>
      <c r="I78" s="19"/>
      <c r="J78" s="19"/>
      <c r="K78" s="19">
        <v>9</v>
      </c>
      <c r="L78" s="19"/>
      <c r="M78" s="19"/>
      <c r="N78" s="19">
        <v>12</v>
      </c>
      <c r="O78" s="19"/>
      <c r="P78" s="19"/>
      <c r="Q78" s="21">
        <v>29</v>
      </c>
    </row>
    <row r="79" spans="2:17" x14ac:dyDescent="0.35">
      <c r="D79" t="s">
        <v>349</v>
      </c>
      <c r="E79" t="s">
        <v>348</v>
      </c>
      <c r="F79" t="s">
        <v>209</v>
      </c>
      <c r="G79" s="19"/>
      <c r="H79" s="19"/>
      <c r="I79" s="19"/>
      <c r="J79" s="19"/>
      <c r="K79" s="19"/>
      <c r="L79" s="19"/>
      <c r="M79" s="19"/>
      <c r="N79" s="19">
        <v>11</v>
      </c>
      <c r="O79" s="19"/>
      <c r="P79" s="19"/>
      <c r="Q79" s="21">
        <v>11</v>
      </c>
    </row>
    <row r="80" spans="2:17" x14ac:dyDescent="0.35">
      <c r="D80" t="s">
        <v>234</v>
      </c>
      <c r="E80" t="s">
        <v>125</v>
      </c>
      <c r="F80" t="s">
        <v>209</v>
      </c>
      <c r="G80" s="19">
        <v>9</v>
      </c>
      <c r="H80" s="19"/>
      <c r="I80" s="19"/>
      <c r="J80" s="19"/>
      <c r="K80" s="19"/>
      <c r="L80" s="19"/>
      <c r="M80" s="19"/>
      <c r="N80" s="19"/>
      <c r="O80" s="19"/>
      <c r="P80" s="19"/>
      <c r="Q80" s="21">
        <v>9</v>
      </c>
    </row>
    <row r="81" spans="2:17" x14ac:dyDescent="0.35">
      <c r="D81" t="s">
        <v>189</v>
      </c>
      <c r="E81" t="s">
        <v>193</v>
      </c>
      <c r="F81" t="s">
        <v>209</v>
      </c>
      <c r="G81" s="19">
        <v>8</v>
      </c>
      <c r="H81" s="19"/>
      <c r="I81" s="19"/>
      <c r="J81" s="19"/>
      <c r="K81" s="19"/>
      <c r="L81" s="19"/>
      <c r="M81" s="19"/>
      <c r="N81" s="19"/>
      <c r="O81" s="19"/>
      <c r="P81" s="19"/>
      <c r="Q81" s="21">
        <v>8</v>
      </c>
    </row>
    <row r="82" spans="2:17" x14ac:dyDescent="0.35"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1"/>
    </row>
    <row r="83" spans="2:17" x14ac:dyDescent="0.35">
      <c r="B83" t="s">
        <v>322</v>
      </c>
      <c r="C83" t="s">
        <v>319</v>
      </c>
      <c r="D83" t="s">
        <v>49</v>
      </c>
      <c r="E83" t="s">
        <v>79</v>
      </c>
      <c r="F83" t="s">
        <v>12</v>
      </c>
      <c r="G83" s="19"/>
      <c r="H83" s="19"/>
      <c r="I83" s="19"/>
      <c r="J83" s="19"/>
      <c r="K83" s="19"/>
      <c r="L83" s="19"/>
      <c r="M83" s="19"/>
      <c r="N83" s="19"/>
      <c r="O83" s="19">
        <v>1</v>
      </c>
      <c r="P83" s="19"/>
      <c r="Q83" s="21">
        <v>1</v>
      </c>
    </row>
    <row r="84" spans="2:17" x14ac:dyDescent="0.35"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1"/>
    </row>
    <row r="85" spans="2:17" x14ac:dyDescent="0.35">
      <c r="B85" t="s">
        <v>323</v>
      </c>
      <c r="C85" t="s">
        <v>319</v>
      </c>
      <c r="D85" t="s">
        <v>49</v>
      </c>
      <c r="E85" t="s">
        <v>79</v>
      </c>
      <c r="F85" t="s">
        <v>12</v>
      </c>
      <c r="G85" s="19"/>
      <c r="H85" s="19"/>
      <c r="I85" s="19"/>
      <c r="J85" s="19">
        <v>1</v>
      </c>
      <c r="K85" s="19"/>
      <c r="L85" s="19"/>
      <c r="M85" s="19"/>
      <c r="N85" s="19"/>
      <c r="O85" s="19">
        <v>1</v>
      </c>
      <c r="P85" s="19"/>
      <c r="Q85" s="21">
        <v>2</v>
      </c>
    </row>
    <row r="86" spans="2:17" x14ac:dyDescent="0.35">
      <c r="D86" t="s">
        <v>33</v>
      </c>
      <c r="E86" t="s">
        <v>20</v>
      </c>
      <c r="F86" t="s">
        <v>12</v>
      </c>
      <c r="G86" s="19"/>
      <c r="H86" s="19"/>
      <c r="I86" s="19"/>
      <c r="J86" s="19">
        <v>1</v>
      </c>
      <c r="K86" s="19"/>
      <c r="L86" s="19"/>
      <c r="M86" s="19"/>
      <c r="N86" s="19"/>
      <c r="O86" s="19"/>
      <c r="P86" s="19"/>
      <c r="Q86" s="21">
        <v>1</v>
      </c>
    </row>
    <row r="87" spans="2:17" x14ac:dyDescent="0.35"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1"/>
    </row>
    <row r="88" spans="2:17" x14ac:dyDescent="0.35">
      <c r="B88" t="s">
        <v>317</v>
      </c>
      <c r="C88" t="s">
        <v>319</v>
      </c>
      <c r="D88" t="s">
        <v>64</v>
      </c>
      <c r="E88" t="s">
        <v>62</v>
      </c>
      <c r="F88" t="s">
        <v>50</v>
      </c>
      <c r="G88" s="19"/>
      <c r="H88" s="19">
        <v>9</v>
      </c>
      <c r="I88" s="19">
        <v>9</v>
      </c>
      <c r="J88" s="19"/>
      <c r="K88" s="19"/>
      <c r="L88" s="19">
        <v>11</v>
      </c>
      <c r="M88" s="19">
        <v>12</v>
      </c>
      <c r="N88" s="19"/>
      <c r="O88" s="19"/>
      <c r="P88" s="19"/>
      <c r="Q88" s="21">
        <v>41</v>
      </c>
    </row>
    <row r="89" spans="2:17" x14ac:dyDescent="0.35">
      <c r="D89" t="s">
        <v>46</v>
      </c>
      <c r="E89" t="s">
        <v>31</v>
      </c>
      <c r="F89" t="s">
        <v>51</v>
      </c>
      <c r="G89" s="19"/>
      <c r="H89" s="19">
        <v>8</v>
      </c>
      <c r="I89" s="19">
        <v>10</v>
      </c>
      <c r="J89" s="19"/>
      <c r="K89" s="19"/>
      <c r="L89" s="19">
        <v>12</v>
      </c>
      <c r="M89" s="19">
        <v>10</v>
      </c>
      <c r="N89" s="19"/>
      <c r="O89" s="19"/>
      <c r="P89" s="19"/>
      <c r="Q89" s="21">
        <v>40</v>
      </c>
    </row>
    <row r="90" spans="2:17" x14ac:dyDescent="0.35">
      <c r="D90" t="s">
        <v>314</v>
      </c>
      <c r="E90" t="s">
        <v>69</v>
      </c>
      <c r="F90" t="s">
        <v>315</v>
      </c>
      <c r="G90" s="19"/>
      <c r="H90" s="19">
        <v>8</v>
      </c>
      <c r="I90" s="19">
        <v>8</v>
      </c>
      <c r="J90" s="19"/>
      <c r="K90" s="19"/>
      <c r="L90" s="19">
        <v>10</v>
      </c>
      <c r="M90" s="19">
        <v>11</v>
      </c>
      <c r="N90" s="19"/>
      <c r="O90" s="19"/>
      <c r="P90" s="19"/>
      <c r="Q90" s="21">
        <v>37</v>
      </c>
    </row>
    <row r="91" spans="2:17" x14ac:dyDescent="0.35">
      <c r="D91" t="s">
        <v>115</v>
      </c>
      <c r="E91" t="s">
        <v>108</v>
      </c>
      <c r="F91" t="s">
        <v>12</v>
      </c>
      <c r="G91" s="19"/>
      <c r="H91" s="19">
        <v>6</v>
      </c>
      <c r="I91" s="19">
        <v>4</v>
      </c>
      <c r="J91" s="19"/>
      <c r="K91" s="19"/>
      <c r="L91" s="19"/>
      <c r="M91" s="19">
        <v>10</v>
      </c>
      <c r="N91" s="19"/>
      <c r="O91" s="19"/>
      <c r="P91" s="19"/>
      <c r="Q91" s="21">
        <v>20</v>
      </c>
    </row>
    <row r="92" spans="2:17" x14ac:dyDescent="0.35">
      <c r="D92" t="s">
        <v>60</v>
      </c>
      <c r="E92" t="s">
        <v>58</v>
      </c>
      <c r="F92" t="s">
        <v>51</v>
      </c>
      <c r="G92" s="19"/>
      <c r="H92" s="19">
        <v>10</v>
      </c>
      <c r="I92" s="19">
        <v>6</v>
      </c>
      <c r="J92" s="19"/>
      <c r="K92" s="19"/>
      <c r="L92" s="19"/>
      <c r="M92" s="19"/>
      <c r="N92" s="19"/>
      <c r="O92" s="19"/>
      <c r="P92" s="19"/>
      <c r="Q92" s="21">
        <v>16</v>
      </c>
    </row>
    <row r="93" spans="2:17" x14ac:dyDescent="0.35">
      <c r="D93" t="s">
        <v>49</v>
      </c>
      <c r="E93" t="s">
        <v>127</v>
      </c>
      <c r="F93" t="s">
        <v>12</v>
      </c>
      <c r="G93" s="19"/>
      <c r="H93" s="19">
        <v>4</v>
      </c>
      <c r="I93" s="19">
        <v>3</v>
      </c>
      <c r="J93" s="19"/>
      <c r="K93" s="19"/>
      <c r="L93" s="19"/>
      <c r="M93" s="19">
        <v>8</v>
      </c>
      <c r="N93" s="19"/>
      <c r="O93" s="19"/>
      <c r="P93" s="19"/>
      <c r="Q93" s="21">
        <v>15</v>
      </c>
    </row>
    <row r="94" spans="2:17" x14ac:dyDescent="0.35">
      <c r="D94" t="s">
        <v>86</v>
      </c>
      <c r="E94" t="s">
        <v>85</v>
      </c>
      <c r="F94" t="s">
        <v>51</v>
      </c>
      <c r="G94" s="19"/>
      <c r="H94" s="19"/>
      <c r="I94" s="19">
        <v>8</v>
      </c>
      <c r="J94" s="19"/>
      <c r="K94" s="19"/>
      <c r="L94" s="19"/>
      <c r="M94" s="19"/>
      <c r="N94" s="19"/>
      <c r="O94" s="19"/>
      <c r="P94" s="19"/>
      <c r="Q94" s="21">
        <v>8</v>
      </c>
    </row>
    <row r="95" spans="2:17" x14ac:dyDescent="0.35">
      <c r="D95" t="s">
        <v>158</v>
      </c>
      <c r="E95" t="s">
        <v>154</v>
      </c>
      <c r="F95" t="s">
        <v>52</v>
      </c>
      <c r="G95" s="19"/>
      <c r="H95" s="19">
        <v>3</v>
      </c>
      <c r="I95" s="19">
        <v>2</v>
      </c>
      <c r="J95" s="19"/>
      <c r="K95" s="19"/>
      <c r="L95" s="19"/>
      <c r="M95" s="19"/>
      <c r="N95" s="19"/>
      <c r="O95" s="19"/>
      <c r="P95" s="19"/>
      <c r="Q95" s="21">
        <v>5</v>
      </c>
    </row>
    <row r="96" spans="2:17" x14ac:dyDescent="0.35">
      <c r="D96" t="s">
        <v>161</v>
      </c>
      <c r="E96" t="s">
        <v>160</v>
      </c>
      <c r="F96" t="s">
        <v>12</v>
      </c>
      <c r="G96" s="19"/>
      <c r="H96" s="19">
        <v>5</v>
      </c>
      <c r="I96" s="19"/>
      <c r="J96" s="19"/>
      <c r="K96" s="19"/>
      <c r="L96" s="19"/>
      <c r="M96" s="19"/>
      <c r="N96" s="19"/>
      <c r="O96" s="19"/>
      <c r="P96" s="19"/>
      <c r="Q96" s="21">
        <v>5</v>
      </c>
    </row>
    <row r="97" spans="1:17" x14ac:dyDescent="0.35"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1"/>
    </row>
    <row r="98" spans="1:17" x14ac:dyDescent="0.35">
      <c r="C98" t="s">
        <v>318</v>
      </c>
      <c r="D98" t="s">
        <v>65</v>
      </c>
      <c r="E98" t="s">
        <v>62</v>
      </c>
      <c r="F98" t="s">
        <v>50</v>
      </c>
      <c r="G98" s="19"/>
      <c r="H98" s="19">
        <v>10</v>
      </c>
      <c r="I98" s="19">
        <v>5</v>
      </c>
      <c r="J98" s="19"/>
      <c r="K98" s="19"/>
      <c r="L98" s="19">
        <v>11</v>
      </c>
      <c r="M98" s="19">
        <v>12</v>
      </c>
      <c r="N98" s="19"/>
      <c r="O98" s="19"/>
      <c r="P98" s="19"/>
      <c r="Q98" s="21">
        <v>38</v>
      </c>
    </row>
    <row r="99" spans="1:17" x14ac:dyDescent="0.35">
      <c r="D99" t="s">
        <v>116</v>
      </c>
      <c r="E99" t="s">
        <v>109</v>
      </c>
      <c r="F99" t="s">
        <v>12</v>
      </c>
      <c r="G99" s="19"/>
      <c r="H99" s="19">
        <v>8</v>
      </c>
      <c r="I99" s="19">
        <v>2</v>
      </c>
      <c r="J99" s="19"/>
      <c r="K99" s="19"/>
      <c r="L99" s="19">
        <v>10</v>
      </c>
      <c r="M99" s="19">
        <v>10</v>
      </c>
      <c r="N99" s="19"/>
      <c r="O99" s="19"/>
      <c r="P99" s="19"/>
      <c r="Q99" s="21">
        <v>30</v>
      </c>
    </row>
    <row r="100" spans="1:17" x14ac:dyDescent="0.35">
      <c r="D100" t="s">
        <v>59</v>
      </c>
      <c r="E100" t="s">
        <v>58</v>
      </c>
      <c r="F100" t="s">
        <v>51</v>
      </c>
      <c r="G100" s="19"/>
      <c r="H100" s="19"/>
      <c r="I100" s="19"/>
      <c r="J100" s="19"/>
      <c r="K100" s="19"/>
      <c r="L100" s="19">
        <v>12</v>
      </c>
      <c r="M100" s="19">
        <v>11</v>
      </c>
      <c r="N100" s="19"/>
      <c r="O100" s="19"/>
      <c r="P100" s="19"/>
      <c r="Q100" s="21">
        <v>23</v>
      </c>
    </row>
    <row r="101" spans="1:17" x14ac:dyDescent="0.35">
      <c r="D101" t="s">
        <v>37</v>
      </c>
      <c r="E101" t="s">
        <v>23</v>
      </c>
      <c r="F101" t="s">
        <v>315</v>
      </c>
      <c r="G101" s="19"/>
      <c r="H101" s="19">
        <v>9</v>
      </c>
      <c r="I101" s="19"/>
      <c r="J101" s="19"/>
      <c r="K101" s="19"/>
      <c r="L101" s="19"/>
      <c r="M101" s="19"/>
      <c r="N101" s="19"/>
      <c r="O101" s="19"/>
      <c r="P101" s="19"/>
      <c r="Q101" s="21">
        <v>9</v>
      </c>
    </row>
    <row r="102" spans="1:17" x14ac:dyDescent="0.35"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1"/>
    </row>
    <row r="103" spans="1:17" x14ac:dyDescent="0.35">
      <c r="A103" t="s">
        <v>287</v>
      </c>
      <c r="B103" t="s">
        <v>308</v>
      </c>
      <c r="C103" t="s">
        <v>319</v>
      </c>
      <c r="D103" t="s">
        <v>36</v>
      </c>
      <c r="E103" t="s">
        <v>22</v>
      </c>
      <c r="F103" t="s">
        <v>51</v>
      </c>
      <c r="G103" s="19"/>
      <c r="H103" s="19">
        <v>10</v>
      </c>
      <c r="I103" s="19">
        <v>8</v>
      </c>
      <c r="J103" s="19"/>
      <c r="K103" s="19"/>
      <c r="L103" s="19"/>
      <c r="M103" s="19">
        <v>11</v>
      </c>
      <c r="N103" s="19"/>
      <c r="O103" s="19"/>
      <c r="P103" s="19">
        <v>12</v>
      </c>
      <c r="Q103" s="21">
        <v>41</v>
      </c>
    </row>
    <row r="104" spans="1:17" x14ac:dyDescent="0.35">
      <c r="D104" t="s">
        <v>144</v>
      </c>
      <c r="E104" t="s">
        <v>108</v>
      </c>
      <c r="F104" t="s">
        <v>12</v>
      </c>
      <c r="G104" s="19"/>
      <c r="H104" s="19">
        <v>8</v>
      </c>
      <c r="I104" s="19">
        <v>5</v>
      </c>
      <c r="J104" s="19"/>
      <c r="K104" s="19"/>
      <c r="L104" s="19"/>
      <c r="M104" s="19">
        <v>12</v>
      </c>
      <c r="N104" s="19"/>
      <c r="O104" s="19"/>
      <c r="P104" s="19">
        <v>8</v>
      </c>
      <c r="Q104" s="21">
        <v>33</v>
      </c>
    </row>
    <row r="105" spans="1:17" x14ac:dyDescent="0.35">
      <c r="D105" t="s">
        <v>142</v>
      </c>
      <c r="E105" t="s">
        <v>148</v>
      </c>
      <c r="F105" t="s">
        <v>311</v>
      </c>
      <c r="G105" s="19"/>
      <c r="H105" s="19">
        <v>9</v>
      </c>
      <c r="I105" s="19">
        <v>8</v>
      </c>
      <c r="J105" s="19"/>
      <c r="K105" s="19"/>
      <c r="L105" s="19"/>
      <c r="M105" s="19"/>
      <c r="N105" s="19"/>
      <c r="O105" s="19"/>
      <c r="P105" s="19">
        <v>10</v>
      </c>
      <c r="Q105" s="21">
        <v>27</v>
      </c>
    </row>
    <row r="106" spans="1:17" x14ac:dyDescent="0.35">
      <c r="D106" t="s">
        <v>170</v>
      </c>
      <c r="E106" t="s">
        <v>163</v>
      </c>
      <c r="F106" t="s">
        <v>51</v>
      </c>
      <c r="G106" s="19"/>
      <c r="H106" s="19"/>
      <c r="I106" s="19">
        <v>9</v>
      </c>
      <c r="J106" s="19"/>
      <c r="K106" s="19"/>
      <c r="L106" s="19"/>
      <c r="M106" s="19"/>
      <c r="N106" s="19"/>
      <c r="O106" s="19"/>
      <c r="P106" s="19">
        <v>11</v>
      </c>
      <c r="Q106" s="21">
        <v>20</v>
      </c>
    </row>
    <row r="107" spans="1:17" x14ac:dyDescent="0.35">
      <c r="D107" t="s">
        <v>72</v>
      </c>
      <c r="E107" t="s">
        <v>71</v>
      </c>
      <c r="F107" t="s">
        <v>51</v>
      </c>
      <c r="G107" s="19"/>
      <c r="H107" s="19"/>
      <c r="I107" s="19"/>
      <c r="J107" s="19"/>
      <c r="K107" s="19"/>
      <c r="L107" s="19"/>
      <c r="M107" s="19">
        <v>12</v>
      </c>
      <c r="N107" s="19"/>
      <c r="O107" s="19"/>
      <c r="P107" s="19"/>
      <c r="Q107" s="21">
        <v>12</v>
      </c>
    </row>
    <row r="108" spans="1:17" x14ac:dyDescent="0.35">
      <c r="D108" t="s">
        <v>140</v>
      </c>
      <c r="E108" t="s">
        <v>227</v>
      </c>
      <c r="F108" t="s">
        <v>12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>
        <v>10</v>
      </c>
      <c r="Q108" s="21">
        <v>10</v>
      </c>
    </row>
    <row r="109" spans="1:17" x14ac:dyDescent="0.35">
      <c r="D109" t="s">
        <v>92</v>
      </c>
      <c r="E109" t="s">
        <v>91</v>
      </c>
      <c r="F109" t="s">
        <v>52</v>
      </c>
      <c r="G109" s="19"/>
      <c r="H109" s="19">
        <v>8</v>
      </c>
      <c r="I109" s="19"/>
      <c r="J109" s="19"/>
      <c r="K109" s="19"/>
      <c r="L109" s="19"/>
      <c r="M109" s="19"/>
      <c r="N109" s="19"/>
      <c r="O109" s="19"/>
      <c r="P109" s="19"/>
      <c r="Q109" s="21">
        <v>8</v>
      </c>
    </row>
    <row r="110" spans="1:17" x14ac:dyDescent="0.35"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21"/>
    </row>
    <row r="111" spans="1:17" x14ac:dyDescent="0.35">
      <c r="C111" t="s">
        <v>318</v>
      </c>
      <c r="D111" t="s">
        <v>183</v>
      </c>
      <c r="E111" t="s">
        <v>182</v>
      </c>
      <c r="F111" t="s">
        <v>50</v>
      </c>
      <c r="G111" s="19"/>
      <c r="H111" s="19">
        <v>9</v>
      </c>
      <c r="I111" s="19">
        <v>6</v>
      </c>
      <c r="J111" s="19"/>
      <c r="K111" s="19"/>
      <c r="L111" s="19"/>
      <c r="M111" s="19">
        <v>10</v>
      </c>
      <c r="N111" s="19"/>
      <c r="O111" s="19"/>
      <c r="P111" s="19">
        <v>10</v>
      </c>
      <c r="Q111" s="21">
        <v>35</v>
      </c>
    </row>
    <row r="112" spans="1:17" x14ac:dyDescent="0.35">
      <c r="D112" t="s">
        <v>84</v>
      </c>
      <c r="E112" t="s">
        <v>147</v>
      </c>
      <c r="F112" t="s">
        <v>12</v>
      </c>
      <c r="G112" s="19"/>
      <c r="H112" s="19"/>
      <c r="I112" s="19">
        <v>10</v>
      </c>
      <c r="J112" s="19"/>
      <c r="K112" s="19"/>
      <c r="L112" s="19"/>
      <c r="M112" s="19">
        <v>12</v>
      </c>
      <c r="N112" s="19"/>
      <c r="O112" s="19"/>
      <c r="P112" s="19">
        <v>12</v>
      </c>
      <c r="Q112" s="21">
        <v>34</v>
      </c>
    </row>
    <row r="113" spans="2:17" x14ac:dyDescent="0.35">
      <c r="D113" t="s">
        <v>336</v>
      </c>
      <c r="E113" t="s">
        <v>335</v>
      </c>
      <c r="F113" t="s">
        <v>311</v>
      </c>
      <c r="G113" s="19"/>
      <c r="H113" s="19"/>
      <c r="I113" s="19"/>
      <c r="J113" s="19"/>
      <c r="K113" s="19"/>
      <c r="L113" s="19"/>
      <c r="M113" s="19">
        <v>11</v>
      </c>
      <c r="N113" s="19"/>
      <c r="O113" s="19"/>
      <c r="P113" s="19">
        <v>11</v>
      </c>
      <c r="Q113" s="21">
        <v>22</v>
      </c>
    </row>
    <row r="114" spans="2:17" x14ac:dyDescent="0.35">
      <c r="D114" t="s">
        <v>310</v>
      </c>
      <c r="E114" t="s">
        <v>309</v>
      </c>
      <c r="F114" t="s">
        <v>311</v>
      </c>
      <c r="G114" s="19"/>
      <c r="H114" s="19">
        <v>10</v>
      </c>
      <c r="I114" s="19"/>
      <c r="J114" s="19"/>
      <c r="K114" s="19"/>
      <c r="L114" s="19"/>
      <c r="M114" s="19"/>
      <c r="N114" s="19"/>
      <c r="O114" s="19"/>
      <c r="P114" s="19"/>
      <c r="Q114" s="21">
        <v>10</v>
      </c>
    </row>
    <row r="115" spans="2:17" x14ac:dyDescent="0.35">
      <c r="D115" t="s">
        <v>201</v>
      </c>
      <c r="E115" t="s">
        <v>200</v>
      </c>
      <c r="F115" t="s">
        <v>50</v>
      </c>
      <c r="G115" s="19"/>
      <c r="H115" s="19">
        <v>8</v>
      </c>
      <c r="I115" s="19"/>
      <c r="J115" s="19"/>
      <c r="K115" s="19"/>
      <c r="L115" s="19"/>
      <c r="M115" s="19"/>
      <c r="N115" s="19"/>
      <c r="O115" s="19"/>
      <c r="P115" s="19"/>
      <c r="Q115" s="21">
        <v>8</v>
      </c>
    </row>
    <row r="116" spans="2:17" x14ac:dyDescent="0.35"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21"/>
    </row>
    <row r="117" spans="2:17" x14ac:dyDescent="0.35">
      <c r="B117" t="s">
        <v>325</v>
      </c>
      <c r="C117" t="s">
        <v>319</v>
      </c>
      <c r="D117" t="s">
        <v>144</v>
      </c>
      <c r="E117" t="s">
        <v>108</v>
      </c>
      <c r="F117" t="s">
        <v>12</v>
      </c>
      <c r="G117" s="19"/>
      <c r="H117" s="19"/>
      <c r="I117" s="19"/>
      <c r="J117" s="19">
        <v>9</v>
      </c>
      <c r="K117" s="19"/>
      <c r="L117" s="19"/>
      <c r="M117" s="19"/>
      <c r="N117" s="19"/>
      <c r="O117" s="19">
        <v>12</v>
      </c>
      <c r="P117" s="19"/>
      <c r="Q117" s="21">
        <v>21</v>
      </c>
    </row>
    <row r="118" spans="2:17" x14ac:dyDescent="0.35">
      <c r="D118" t="s">
        <v>140</v>
      </c>
      <c r="E118" t="s">
        <v>227</v>
      </c>
      <c r="F118" t="s">
        <v>12</v>
      </c>
      <c r="G118" s="19"/>
      <c r="H118" s="19"/>
      <c r="I118" s="19"/>
      <c r="J118" s="19">
        <v>8</v>
      </c>
      <c r="K118" s="19"/>
      <c r="L118" s="19"/>
      <c r="M118" s="19"/>
      <c r="N118" s="19"/>
      <c r="O118" s="19">
        <v>11</v>
      </c>
      <c r="P118" s="19"/>
      <c r="Q118" s="21">
        <v>19</v>
      </c>
    </row>
    <row r="119" spans="2:17" x14ac:dyDescent="0.35">
      <c r="D119" t="s">
        <v>324</v>
      </c>
      <c r="E119" t="s">
        <v>283</v>
      </c>
      <c r="F119" t="s">
        <v>50</v>
      </c>
      <c r="G119" s="19"/>
      <c r="H119" s="19"/>
      <c r="I119" s="19"/>
      <c r="J119" s="19">
        <v>10</v>
      </c>
      <c r="K119" s="19"/>
      <c r="L119" s="19"/>
      <c r="M119" s="19"/>
      <c r="N119" s="19"/>
      <c r="O119" s="19"/>
      <c r="P119" s="19"/>
      <c r="Q119" s="21">
        <v>10</v>
      </c>
    </row>
    <row r="120" spans="2:17" x14ac:dyDescent="0.35">
      <c r="D120" t="s">
        <v>78</v>
      </c>
      <c r="E120" t="s">
        <v>77</v>
      </c>
      <c r="F120" t="s">
        <v>12</v>
      </c>
      <c r="G120" s="19"/>
      <c r="H120" s="19"/>
      <c r="I120" s="19"/>
      <c r="J120" s="19"/>
      <c r="K120" s="19"/>
      <c r="L120" s="19"/>
      <c r="M120" s="19"/>
      <c r="N120" s="19"/>
      <c r="O120" s="19">
        <v>10</v>
      </c>
      <c r="P120" s="19"/>
      <c r="Q120" s="21">
        <v>10</v>
      </c>
    </row>
    <row r="121" spans="2:17" x14ac:dyDescent="0.35"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21"/>
    </row>
    <row r="122" spans="2:17" x14ac:dyDescent="0.35">
      <c r="C122" t="s">
        <v>318</v>
      </c>
      <c r="D122" t="s">
        <v>183</v>
      </c>
      <c r="E122" t="s">
        <v>182</v>
      </c>
      <c r="F122" t="s">
        <v>50</v>
      </c>
      <c r="G122" s="19"/>
      <c r="H122" s="19"/>
      <c r="I122" s="19"/>
      <c r="J122" s="19">
        <v>10</v>
      </c>
      <c r="K122" s="19"/>
      <c r="L122" s="19"/>
      <c r="M122" s="19"/>
      <c r="N122" s="19"/>
      <c r="O122" s="19">
        <v>12</v>
      </c>
      <c r="P122" s="19"/>
      <c r="Q122" s="21">
        <v>22</v>
      </c>
    </row>
    <row r="123" spans="2:17" x14ac:dyDescent="0.35">
      <c r="D123" t="s">
        <v>102</v>
      </c>
      <c r="E123" t="s">
        <v>98</v>
      </c>
      <c r="F123" t="s">
        <v>51</v>
      </c>
      <c r="G123" s="19"/>
      <c r="H123" s="19"/>
      <c r="I123" s="19"/>
      <c r="J123" s="19">
        <v>9</v>
      </c>
      <c r="K123" s="19"/>
      <c r="L123" s="19"/>
      <c r="M123" s="19"/>
      <c r="N123" s="19"/>
      <c r="O123" s="19">
        <v>10</v>
      </c>
      <c r="P123" s="19"/>
      <c r="Q123" s="21">
        <v>19</v>
      </c>
    </row>
    <row r="124" spans="2:17" x14ac:dyDescent="0.35">
      <c r="D124" t="s">
        <v>137</v>
      </c>
      <c r="E124" t="s">
        <v>124</v>
      </c>
      <c r="F124" t="s">
        <v>50</v>
      </c>
      <c r="G124" s="19"/>
      <c r="H124" s="19"/>
      <c r="I124" s="19"/>
      <c r="J124" s="19">
        <v>8</v>
      </c>
      <c r="K124" s="19"/>
      <c r="L124" s="19"/>
      <c r="M124" s="19"/>
      <c r="N124" s="19"/>
      <c r="O124" s="19">
        <v>11</v>
      </c>
      <c r="P124" s="19"/>
      <c r="Q124" s="21">
        <v>19</v>
      </c>
    </row>
    <row r="125" spans="2:17" x14ac:dyDescent="0.35">
      <c r="D125" t="s">
        <v>139</v>
      </c>
      <c r="E125" t="s">
        <v>126</v>
      </c>
      <c r="F125" t="s">
        <v>12</v>
      </c>
      <c r="G125" s="19"/>
      <c r="H125" s="19"/>
      <c r="I125" s="19"/>
      <c r="J125" s="19">
        <v>6</v>
      </c>
      <c r="K125" s="19"/>
      <c r="L125" s="19"/>
      <c r="M125" s="19"/>
      <c r="N125" s="19"/>
      <c r="O125" s="19">
        <v>10</v>
      </c>
      <c r="P125" s="19"/>
      <c r="Q125" s="21">
        <v>16</v>
      </c>
    </row>
    <row r="126" spans="2:17" x14ac:dyDescent="0.35">
      <c r="D126" t="s">
        <v>201</v>
      </c>
      <c r="E126" t="s">
        <v>200</v>
      </c>
      <c r="F126" t="s">
        <v>50</v>
      </c>
      <c r="G126" s="19"/>
      <c r="H126" s="19"/>
      <c r="I126" s="19"/>
      <c r="J126" s="19">
        <v>8</v>
      </c>
      <c r="K126" s="19"/>
      <c r="L126" s="19"/>
      <c r="M126" s="19"/>
      <c r="N126" s="19"/>
      <c r="O126" s="19"/>
      <c r="P126" s="19"/>
      <c r="Q126" s="21">
        <v>8</v>
      </c>
    </row>
    <row r="127" spans="2:17" x14ac:dyDescent="0.35"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21"/>
    </row>
    <row r="128" spans="2:17" x14ac:dyDescent="0.35">
      <c r="B128" t="s">
        <v>292</v>
      </c>
      <c r="C128" t="s">
        <v>319</v>
      </c>
      <c r="D128" t="s">
        <v>145</v>
      </c>
      <c r="E128" t="s">
        <v>108</v>
      </c>
      <c r="F128" t="s">
        <v>12</v>
      </c>
      <c r="G128" s="19">
        <v>9</v>
      </c>
      <c r="H128" s="19"/>
      <c r="I128" s="19"/>
      <c r="J128" s="19"/>
      <c r="K128" s="19">
        <v>10</v>
      </c>
      <c r="L128" s="19"/>
      <c r="M128" s="19"/>
      <c r="N128" s="19">
        <v>12</v>
      </c>
      <c r="O128" s="19"/>
      <c r="P128" s="19"/>
      <c r="Q128" s="21">
        <v>31</v>
      </c>
    </row>
    <row r="129" spans="2:17" x14ac:dyDescent="0.35">
      <c r="D129" t="s">
        <v>277</v>
      </c>
      <c r="E129" t="s">
        <v>276</v>
      </c>
      <c r="F129" t="s">
        <v>51</v>
      </c>
      <c r="G129" s="19"/>
      <c r="H129" s="19"/>
      <c r="I129" s="19"/>
      <c r="J129" s="19"/>
      <c r="K129" s="19">
        <v>9</v>
      </c>
      <c r="L129" s="19"/>
      <c r="M129" s="19"/>
      <c r="N129" s="19">
        <v>10</v>
      </c>
      <c r="O129" s="19"/>
      <c r="P129" s="19"/>
      <c r="Q129" s="21">
        <v>19</v>
      </c>
    </row>
    <row r="130" spans="2:17" x14ac:dyDescent="0.35">
      <c r="D130" t="s">
        <v>213</v>
      </c>
      <c r="E130" t="s">
        <v>212</v>
      </c>
      <c r="F130" t="s">
        <v>51</v>
      </c>
      <c r="G130" s="19"/>
      <c r="H130" s="19"/>
      <c r="I130" s="19"/>
      <c r="J130" s="19"/>
      <c r="K130" s="19"/>
      <c r="L130" s="19"/>
      <c r="M130" s="19"/>
      <c r="N130" s="19">
        <v>11</v>
      </c>
      <c r="O130" s="19"/>
      <c r="P130" s="19"/>
      <c r="Q130" s="21">
        <v>11</v>
      </c>
    </row>
    <row r="131" spans="2:17" x14ac:dyDescent="0.35">
      <c r="D131" t="s">
        <v>141</v>
      </c>
      <c r="E131" t="s">
        <v>352</v>
      </c>
      <c r="F131" t="s">
        <v>12</v>
      </c>
      <c r="G131" s="19"/>
      <c r="H131" s="19"/>
      <c r="I131" s="19"/>
      <c r="J131" s="19"/>
      <c r="K131" s="19"/>
      <c r="L131" s="19"/>
      <c r="M131" s="19"/>
      <c r="N131" s="19">
        <v>10</v>
      </c>
      <c r="O131" s="19"/>
      <c r="P131" s="19"/>
      <c r="Q131" s="21">
        <v>10</v>
      </c>
    </row>
    <row r="132" spans="2:17" x14ac:dyDescent="0.35">
      <c r="D132" t="s">
        <v>282</v>
      </c>
      <c r="E132" t="s">
        <v>281</v>
      </c>
      <c r="F132" t="s">
        <v>12</v>
      </c>
      <c r="G132" s="19">
        <v>10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21">
        <v>10</v>
      </c>
    </row>
    <row r="133" spans="2:17" x14ac:dyDescent="0.35">
      <c r="D133" t="s">
        <v>353</v>
      </c>
      <c r="E133" t="s">
        <v>352</v>
      </c>
      <c r="F133" t="s">
        <v>12</v>
      </c>
      <c r="G133" s="19"/>
      <c r="H133" s="19"/>
      <c r="I133" s="19"/>
      <c r="J133" s="19"/>
      <c r="K133" s="19"/>
      <c r="L133" s="19"/>
      <c r="M133" s="19"/>
      <c r="N133" s="19">
        <v>8</v>
      </c>
      <c r="O133" s="19"/>
      <c r="P133" s="19"/>
      <c r="Q133" s="21">
        <v>8</v>
      </c>
    </row>
    <row r="134" spans="2:17" x14ac:dyDescent="0.35">
      <c r="D134" t="s">
        <v>249</v>
      </c>
      <c r="E134" t="s">
        <v>248</v>
      </c>
      <c r="F134" t="s">
        <v>51</v>
      </c>
      <c r="G134" s="19">
        <v>8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21">
        <v>8</v>
      </c>
    </row>
    <row r="135" spans="2:17" x14ac:dyDescent="0.35"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21"/>
    </row>
    <row r="136" spans="2:17" x14ac:dyDescent="0.35">
      <c r="C136" t="s">
        <v>318</v>
      </c>
      <c r="D136" t="s">
        <v>139</v>
      </c>
      <c r="E136" t="s">
        <v>126</v>
      </c>
      <c r="F136" t="s">
        <v>12</v>
      </c>
      <c r="G136" s="19">
        <v>10</v>
      </c>
      <c r="H136" s="19"/>
      <c r="I136" s="19"/>
      <c r="J136" s="19"/>
      <c r="K136" s="19">
        <v>10</v>
      </c>
      <c r="L136" s="19"/>
      <c r="M136" s="19"/>
      <c r="N136" s="19">
        <v>12</v>
      </c>
      <c r="O136" s="19"/>
      <c r="P136" s="19"/>
      <c r="Q136" s="21">
        <v>32</v>
      </c>
    </row>
    <row r="137" spans="2:17" x14ac:dyDescent="0.35">
      <c r="D137" t="s">
        <v>155</v>
      </c>
      <c r="E137" t="s">
        <v>149</v>
      </c>
      <c r="F137" t="s">
        <v>12</v>
      </c>
      <c r="G137" s="19">
        <v>9</v>
      </c>
      <c r="H137" s="19"/>
      <c r="I137" s="19"/>
      <c r="J137" s="19"/>
      <c r="K137" s="19">
        <v>9</v>
      </c>
      <c r="L137" s="19"/>
      <c r="M137" s="19"/>
      <c r="N137" s="19">
        <v>11</v>
      </c>
      <c r="O137" s="19"/>
      <c r="P137" s="19"/>
      <c r="Q137" s="21">
        <v>29</v>
      </c>
    </row>
    <row r="138" spans="2:17" x14ac:dyDescent="0.35">
      <c r="D138" t="s">
        <v>178</v>
      </c>
      <c r="E138" t="s">
        <v>175</v>
      </c>
      <c r="F138" t="s">
        <v>12</v>
      </c>
      <c r="G138" s="19">
        <v>8</v>
      </c>
      <c r="H138" s="19"/>
      <c r="I138" s="19"/>
      <c r="J138" s="19"/>
      <c r="K138" s="19">
        <v>8</v>
      </c>
      <c r="L138" s="19"/>
      <c r="M138" s="19"/>
      <c r="N138" s="19"/>
      <c r="O138" s="19"/>
      <c r="P138" s="19"/>
      <c r="Q138" s="21">
        <v>16</v>
      </c>
    </row>
    <row r="139" spans="2:17" x14ac:dyDescent="0.35">
      <c r="D139" t="s">
        <v>217</v>
      </c>
      <c r="E139" t="s">
        <v>216</v>
      </c>
      <c r="F139" t="s">
        <v>51</v>
      </c>
      <c r="G139" s="19"/>
      <c r="H139" s="19"/>
      <c r="I139" s="19"/>
      <c r="J139" s="19"/>
      <c r="K139" s="19">
        <v>8</v>
      </c>
      <c r="L139" s="19"/>
      <c r="M139" s="19"/>
      <c r="N139" s="19"/>
      <c r="O139" s="19"/>
      <c r="P139" s="19"/>
      <c r="Q139" s="21">
        <v>8</v>
      </c>
    </row>
    <row r="140" spans="2:17" x14ac:dyDescent="0.35"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21"/>
    </row>
    <row r="141" spans="2:17" x14ac:dyDescent="0.35">
      <c r="B141" t="s">
        <v>288</v>
      </c>
      <c r="C141" t="s">
        <v>319</v>
      </c>
      <c r="D141" t="s">
        <v>87</v>
      </c>
      <c r="E141" t="s">
        <v>85</v>
      </c>
      <c r="F141" t="s">
        <v>51</v>
      </c>
      <c r="G141" s="19">
        <v>10</v>
      </c>
      <c r="H141" s="19"/>
      <c r="I141" s="19"/>
      <c r="J141" s="19"/>
      <c r="K141" s="19">
        <v>9</v>
      </c>
      <c r="L141" s="19"/>
      <c r="M141" s="19"/>
      <c r="N141" s="19">
        <v>12</v>
      </c>
      <c r="O141" s="19"/>
      <c r="P141" s="19"/>
      <c r="Q141" s="21">
        <v>31</v>
      </c>
    </row>
    <row r="142" spans="2:17" x14ac:dyDescent="0.35">
      <c r="D142" t="s">
        <v>66</v>
      </c>
      <c r="E142" t="s">
        <v>62</v>
      </c>
      <c r="F142" t="s">
        <v>50</v>
      </c>
      <c r="G142" s="19">
        <v>9</v>
      </c>
      <c r="H142" s="19"/>
      <c r="I142" s="19"/>
      <c r="J142" s="19"/>
      <c r="K142" s="19">
        <v>10</v>
      </c>
      <c r="L142" s="19"/>
      <c r="M142" s="19"/>
      <c r="N142" s="19">
        <v>11</v>
      </c>
      <c r="O142" s="19"/>
      <c r="P142" s="19"/>
      <c r="Q142" s="21">
        <v>30</v>
      </c>
    </row>
    <row r="143" spans="2:17" x14ac:dyDescent="0.35">
      <c r="D143" t="s">
        <v>145</v>
      </c>
      <c r="E143" t="s">
        <v>108</v>
      </c>
      <c r="F143" t="s">
        <v>12</v>
      </c>
      <c r="G143" s="19">
        <v>6</v>
      </c>
      <c r="H143" s="19"/>
      <c r="I143" s="19"/>
      <c r="J143" s="19"/>
      <c r="K143" s="19">
        <v>8</v>
      </c>
      <c r="L143" s="19"/>
      <c r="M143" s="19"/>
      <c r="N143" s="19">
        <v>10</v>
      </c>
      <c r="O143" s="19"/>
      <c r="P143" s="19"/>
      <c r="Q143" s="21">
        <v>24</v>
      </c>
    </row>
    <row r="144" spans="2:17" x14ac:dyDescent="0.35">
      <c r="D144" t="s">
        <v>133</v>
      </c>
      <c r="E144" t="s">
        <v>119</v>
      </c>
      <c r="F144" t="s">
        <v>12</v>
      </c>
      <c r="G144" s="19">
        <v>8</v>
      </c>
      <c r="H144" s="19"/>
      <c r="I144" s="19"/>
      <c r="J144" s="19"/>
      <c r="K144" s="19"/>
      <c r="L144" s="19"/>
      <c r="M144" s="19"/>
      <c r="N144" s="19">
        <v>10</v>
      </c>
      <c r="O144" s="19"/>
      <c r="P144" s="19"/>
      <c r="Q144" s="21">
        <v>18</v>
      </c>
    </row>
    <row r="145" spans="2:17" x14ac:dyDescent="0.35">
      <c r="D145" t="s">
        <v>351</v>
      </c>
      <c r="E145" t="s">
        <v>350</v>
      </c>
      <c r="F145" t="s">
        <v>12</v>
      </c>
      <c r="G145" s="19"/>
      <c r="H145" s="19"/>
      <c r="I145" s="19"/>
      <c r="J145" s="19"/>
      <c r="K145" s="19"/>
      <c r="L145" s="19"/>
      <c r="M145" s="19"/>
      <c r="N145" s="19">
        <v>8</v>
      </c>
      <c r="O145" s="19"/>
      <c r="P145" s="19"/>
      <c r="Q145" s="21">
        <v>8</v>
      </c>
    </row>
    <row r="146" spans="2:17" x14ac:dyDescent="0.35"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21"/>
    </row>
    <row r="147" spans="2:17" x14ac:dyDescent="0.35">
      <c r="C147" t="s">
        <v>318</v>
      </c>
      <c r="D147" t="s">
        <v>139</v>
      </c>
      <c r="E147" t="s">
        <v>126</v>
      </c>
      <c r="F147" t="s">
        <v>12</v>
      </c>
      <c r="G147" s="19"/>
      <c r="H147" s="19"/>
      <c r="I147" s="19"/>
      <c r="J147" s="19"/>
      <c r="K147" s="19">
        <v>8</v>
      </c>
      <c r="L147" s="19"/>
      <c r="M147" s="19"/>
      <c r="N147" s="19">
        <v>12</v>
      </c>
      <c r="O147" s="19"/>
      <c r="P147" s="19"/>
      <c r="Q147" s="21">
        <v>20</v>
      </c>
    </row>
    <row r="148" spans="2:17" x14ac:dyDescent="0.35">
      <c r="D148" t="s">
        <v>118</v>
      </c>
      <c r="E148" t="s">
        <v>117</v>
      </c>
      <c r="F148" t="s">
        <v>51</v>
      </c>
      <c r="G148" s="19">
        <v>8</v>
      </c>
      <c r="H148" s="19"/>
      <c r="I148" s="19"/>
      <c r="J148" s="19"/>
      <c r="K148" s="19"/>
      <c r="L148" s="19"/>
      <c r="M148" s="19"/>
      <c r="N148" s="19">
        <v>11</v>
      </c>
      <c r="O148" s="19"/>
      <c r="P148" s="19"/>
      <c r="Q148" s="21">
        <v>19</v>
      </c>
    </row>
    <row r="149" spans="2:17" x14ac:dyDescent="0.35">
      <c r="D149" t="s">
        <v>155</v>
      </c>
      <c r="E149" t="s">
        <v>149</v>
      </c>
      <c r="F149" t="s">
        <v>12</v>
      </c>
      <c r="G149" s="19"/>
      <c r="H149" s="19"/>
      <c r="I149" s="19"/>
      <c r="J149" s="19"/>
      <c r="K149" s="19"/>
      <c r="L149" s="19"/>
      <c r="M149" s="19"/>
      <c r="N149" s="19">
        <v>10</v>
      </c>
      <c r="O149" s="19"/>
      <c r="P149" s="19"/>
      <c r="Q149" s="21">
        <v>10</v>
      </c>
    </row>
    <row r="150" spans="2:17" x14ac:dyDescent="0.35"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21"/>
    </row>
    <row r="151" spans="2:17" x14ac:dyDescent="0.35">
      <c r="B151" t="s">
        <v>286</v>
      </c>
      <c r="C151" t="s">
        <v>319</v>
      </c>
      <c r="D151" t="s">
        <v>144</v>
      </c>
      <c r="E151" t="s">
        <v>108</v>
      </c>
      <c r="F151" t="s">
        <v>12</v>
      </c>
      <c r="G151" s="19">
        <v>10</v>
      </c>
      <c r="H151" s="19"/>
      <c r="I151" s="19"/>
      <c r="J151" s="19"/>
      <c r="K151" s="19">
        <v>10</v>
      </c>
      <c r="L151" s="19"/>
      <c r="M151" s="19"/>
      <c r="N151" s="19">
        <v>12</v>
      </c>
      <c r="O151" s="19"/>
      <c r="P151" s="19"/>
      <c r="Q151" s="21">
        <v>32</v>
      </c>
    </row>
    <row r="152" spans="2:17" x14ac:dyDescent="0.35">
      <c r="D152" t="s">
        <v>140</v>
      </c>
      <c r="E152" t="s">
        <v>227</v>
      </c>
      <c r="F152" t="s">
        <v>12</v>
      </c>
      <c r="G152" s="19">
        <v>8</v>
      </c>
      <c r="H152" s="19"/>
      <c r="I152" s="19"/>
      <c r="J152" s="19"/>
      <c r="K152" s="19">
        <v>8</v>
      </c>
      <c r="L152" s="19"/>
      <c r="M152" s="19"/>
      <c r="N152" s="19">
        <v>11</v>
      </c>
      <c r="O152" s="19"/>
      <c r="P152" s="19"/>
      <c r="Q152" s="21">
        <v>27</v>
      </c>
    </row>
    <row r="153" spans="2:17" x14ac:dyDescent="0.35">
      <c r="D153" t="s">
        <v>280</v>
      </c>
      <c r="E153" t="s">
        <v>279</v>
      </c>
      <c r="F153" t="s">
        <v>50</v>
      </c>
      <c r="G153" s="19">
        <v>6</v>
      </c>
      <c r="H153" s="19"/>
      <c r="I153" s="19"/>
      <c r="J153" s="19"/>
      <c r="K153" s="19">
        <v>5</v>
      </c>
      <c r="L153" s="19"/>
      <c r="M153" s="19"/>
      <c r="N153" s="19">
        <v>10</v>
      </c>
      <c r="O153" s="19"/>
      <c r="P153" s="19"/>
      <c r="Q153" s="21">
        <v>21</v>
      </c>
    </row>
    <row r="154" spans="2:17" x14ac:dyDescent="0.35">
      <c r="D154" t="s">
        <v>87</v>
      </c>
      <c r="E154" t="s">
        <v>85</v>
      </c>
      <c r="F154" t="s">
        <v>51</v>
      </c>
      <c r="G154" s="19"/>
      <c r="H154" s="19"/>
      <c r="I154" s="19"/>
      <c r="J154" s="19"/>
      <c r="K154" s="19">
        <v>9</v>
      </c>
      <c r="L154" s="19"/>
      <c r="M154" s="19"/>
      <c r="N154" s="19">
        <v>10</v>
      </c>
      <c r="O154" s="19"/>
      <c r="P154" s="19"/>
      <c r="Q154" s="21">
        <v>19</v>
      </c>
    </row>
    <row r="155" spans="2:17" x14ac:dyDescent="0.35">
      <c r="D155" t="s">
        <v>157</v>
      </c>
      <c r="E155" t="s">
        <v>151</v>
      </c>
      <c r="F155" t="s">
        <v>12</v>
      </c>
      <c r="G155" s="19">
        <v>9</v>
      </c>
      <c r="H155" s="19"/>
      <c r="I155" s="19"/>
      <c r="J155" s="19"/>
      <c r="K155" s="19">
        <v>8</v>
      </c>
      <c r="L155" s="19"/>
      <c r="M155" s="19"/>
      <c r="N155" s="19"/>
      <c r="O155" s="19"/>
      <c r="P155" s="19"/>
      <c r="Q155" s="21">
        <v>17</v>
      </c>
    </row>
    <row r="156" spans="2:17" x14ac:dyDescent="0.35">
      <c r="D156" t="s">
        <v>112</v>
      </c>
      <c r="E156" t="s">
        <v>106</v>
      </c>
      <c r="F156" t="s">
        <v>12</v>
      </c>
      <c r="G156" s="19"/>
      <c r="H156" s="19"/>
      <c r="I156" s="19"/>
      <c r="J156" s="19"/>
      <c r="K156" s="19">
        <v>6</v>
      </c>
      <c r="L156" s="19"/>
      <c r="M156" s="19"/>
      <c r="N156" s="19">
        <v>8</v>
      </c>
      <c r="O156" s="19"/>
      <c r="P156" s="19"/>
      <c r="Q156" s="21">
        <v>14</v>
      </c>
    </row>
    <row r="157" spans="2:17" x14ac:dyDescent="0.35">
      <c r="D157" t="s">
        <v>187</v>
      </c>
      <c r="E157" t="s">
        <v>192</v>
      </c>
      <c r="F157" t="s">
        <v>50</v>
      </c>
      <c r="G157" s="19">
        <v>8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21">
        <v>8</v>
      </c>
    </row>
    <row r="158" spans="2:17" x14ac:dyDescent="0.35"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21"/>
    </row>
    <row r="159" spans="2:17" x14ac:dyDescent="0.35">
      <c r="C159" t="s">
        <v>318</v>
      </c>
      <c r="D159" t="s">
        <v>137</v>
      </c>
      <c r="E159" t="s">
        <v>124</v>
      </c>
      <c r="F159" t="s">
        <v>50</v>
      </c>
      <c r="G159" s="19">
        <v>9</v>
      </c>
      <c r="H159" s="19"/>
      <c r="I159" s="19"/>
      <c r="J159" s="19"/>
      <c r="K159" s="19">
        <v>10</v>
      </c>
      <c r="L159" s="19"/>
      <c r="M159" s="19"/>
      <c r="N159" s="19">
        <v>11</v>
      </c>
      <c r="O159" s="19"/>
      <c r="P159" s="19"/>
      <c r="Q159" s="21">
        <v>30</v>
      </c>
    </row>
    <row r="160" spans="2:17" x14ac:dyDescent="0.35">
      <c r="D160" t="s">
        <v>102</v>
      </c>
      <c r="E160" t="s">
        <v>98</v>
      </c>
      <c r="F160" t="s">
        <v>51</v>
      </c>
      <c r="G160" s="19">
        <v>8</v>
      </c>
      <c r="H160" s="19"/>
      <c r="I160" s="19"/>
      <c r="J160" s="19"/>
      <c r="K160" s="19">
        <v>8</v>
      </c>
      <c r="L160" s="19"/>
      <c r="M160" s="19"/>
      <c r="N160" s="19">
        <v>12</v>
      </c>
      <c r="O160" s="19"/>
      <c r="P160" s="19"/>
      <c r="Q160" s="21">
        <v>28</v>
      </c>
    </row>
    <row r="161" spans="2:17" x14ac:dyDescent="0.35">
      <c r="D161" t="s">
        <v>173</v>
      </c>
      <c r="E161" t="s">
        <v>167</v>
      </c>
      <c r="F161" t="s">
        <v>51</v>
      </c>
      <c r="G161" s="19">
        <v>8</v>
      </c>
      <c r="H161" s="19"/>
      <c r="I161" s="19"/>
      <c r="J161" s="19"/>
      <c r="K161" s="19">
        <v>9</v>
      </c>
      <c r="L161" s="19"/>
      <c r="M161" s="19"/>
      <c r="N161" s="19">
        <v>10</v>
      </c>
      <c r="O161" s="19"/>
      <c r="P161" s="19"/>
      <c r="Q161" s="21">
        <v>27</v>
      </c>
    </row>
    <row r="162" spans="2:17" x14ac:dyDescent="0.35">
      <c r="D162" t="s">
        <v>118</v>
      </c>
      <c r="E162" t="s">
        <v>117</v>
      </c>
      <c r="F162" t="s">
        <v>51</v>
      </c>
      <c r="G162" s="19">
        <v>10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21">
        <v>10</v>
      </c>
    </row>
    <row r="163" spans="2:17" x14ac:dyDescent="0.35">
      <c r="D163" t="s">
        <v>143</v>
      </c>
      <c r="E163" t="s">
        <v>131</v>
      </c>
      <c r="F163" t="s">
        <v>50</v>
      </c>
      <c r="G163" s="19">
        <v>6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21">
        <v>6</v>
      </c>
    </row>
    <row r="164" spans="2:17" x14ac:dyDescent="0.35"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21"/>
    </row>
    <row r="165" spans="2:17" x14ac:dyDescent="0.35">
      <c r="B165" t="s">
        <v>322</v>
      </c>
      <c r="C165" t="s">
        <v>319</v>
      </c>
      <c r="D165" t="s">
        <v>36</v>
      </c>
      <c r="E165" t="s">
        <v>22</v>
      </c>
      <c r="F165" t="s">
        <v>51</v>
      </c>
      <c r="G165" s="19"/>
      <c r="H165" s="19"/>
      <c r="I165" s="19"/>
      <c r="J165" s="19">
        <v>9</v>
      </c>
      <c r="K165" s="19"/>
      <c r="L165" s="19"/>
      <c r="M165" s="19"/>
      <c r="N165" s="19"/>
      <c r="O165" s="19">
        <v>12</v>
      </c>
      <c r="P165" s="19"/>
      <c r="Q165" s="21">
        <v>21</v>
      </c>
    </row>
    <row r="166" spans="2:17" x14ac:dyDescent="0.35">
      <c r="D166" t="s">
        <v>144</v>
      </c>
      <c r="E166" t="s">
        <v>108</v>
      </c>
      <c r="F166" t="s">
        <v>12</v>
      </c>
      <c r="G166" s="19"/>
      <c r="H166" s="19"/>
      <c r="I166" s="19"/>
      <c r="J166" s="19">
        <v>8</v>
      </c>
      <c r="K166" s="19"/>
      <c r="L166" s="19"/>
      <c r="M166" s="19"/>
      <c r="N166" s="19"/>
      <c r="O166" s="19">
        <v>11</v>
      </c>
      <c r="P166" s="19"/>
      <c r="Q166" s="21">
        <v>19</v>
      </c>
    </row>
    <row r="167" spans="2:17" x14ac:dyDescent="0.35">
      <c r="D167" t="s">
        <v>324</v>
      </c>
      <c r="E167" t="s">
        <v>283</v>
      </c>
      <c r="F167" t="s">
        <v>50</v>
      </c>
      <c r="G167" s="19"/>
      <c r="H167" s="19"/>
      <c r="I167" s="19"/>
      <c r="J167" s="19">
        <v>10</v>
      </c>
      <c r="K167" s="19"/>
      <c r="L167" s="19"/>
      <c r="M167" s="19"/>
      <c r="N167" s="19"/>
      <c r="O167" s="19"/>
      <c r="P167" s="19"/>
      <c r="Q167" s="21">
        <v>10</v>
      </c>
    </row>
    <row r="168" spans="2:17" x14ac:dyDescent="0.35">
      <c r="D168" t="s">
        <v>140</v>
      </c>
      <c r="E168" t="s">
        <v>227</v>
      </c>
      <c r="F168" t="s">
        <v>12</v>
      </c>
      <c r="G168" s="19"/>
      <c r="H168" s="19"/>
      <c r="I168" s="19"/>
      <c r="J168" s="19"/>
      <c r="K168" s="19"/>
      <c r="L168" s="19"/>
      <c r="M168" s="19"/>
      <c r="N168" s="19"/>
      <c r="O168" s="19">
        <v>10</v>
      </c>
      <c r="P168" s="19"/>
      <c r="Q168" s="21">
        <v>10</v>
      </c>
    </row>
    <row r="169" spans="2:17" x14ac:dyDescent="0.35"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21"/>
    </row>
    <row r="170" spans="2:17" x14ac:dyDescent="0.35">
      <c r="C170" t="s">
        <v>318</v>
      </c>
      <c r="D170" t="s">
        <v>183</v>
      </c>
      <c r="E170" t="s">
        <v>182</v>
      </c>
      <c r="F170" t="s">
        <v>50</v>
      </c>
      <c r="G170" s="19"/>
      <c r="H170" s="19"/>
      <c r="I170" s="19"/>
      <c r="J170" s="19">
        <v>10</v>
      </c>
      <c r="K170" s="19"/>
      <c r="L170" s="19"/>
      <c r="M170" s="19"/>
      <c r="N170" s="19"/>
      <c r="O170" s="19">
        <v>12</v>
      </c>
      <c r="P170" s="19"/>
      <c r="Q170" s="21">
        <v>22</v>
      </c>
    </row>
    <row r="171" spans="2:17" x14ac:dyDescent="0.35">
      <c r="D171" t="s">
        <v>137</v>
      </c>
      <c r="E171" t="s">
        <v>124</v>
      </c>
      <c r="F171" t="s">
        <v>50</v>
      </c>
      <c r="G171" s="19"/>
      <c r="H171" s="19"/>
      <c r="I171" s="19"/>
      <c r="J171" s="19">
        <v>9</v>
      </c>
      <c r="K171" s="19"/>
      <c r="L171" s="19"/>
      <c r="M171" s="19"/>
      <c r="N171" s="19"/>
      <c r="O171" s="19">
        <v>11</v>
      </c>
      <c r="P171" s="19"/>
      <c r="Q171" s="21">
        <v>20</v>
      </c>
    </row>
    <row r="172" spans="2:17" x14ac:dyDescent="0.35"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21"/>
    </row>
    <row r="173" spans="2:17" x14ac:dyDescent="0.35">
      <c r="B173" t="s">
        <v>323</v>
      </c>
      <c r="C173" t="s">
        <v>319</v>
      </c>
      <c r="D173" t="s">
        <v>34</v>
      </c>
      <c r="E173" t="s">
        <v>20</v>
      </c>
      <c r="F173" t="s">
        <v>12</v>
      </c>
      <c r="G173" s="19"/>
      <c r="H173" s="19"/>
      <c r="I173" s="19"/>
      <c r="J173" s="19">
        <v>10</v>
      </c>
      <c r="K173" s="19"/>
      <c r="L173" s="19"/>
      <c r="M173" s="19"/>
      <c r="N173" s="19"/>
      <c r="O173" s="19">
        <v>12</v>
      </c>
      <c r="P173" s="19"/>
      <c r="Q173" s="21">
        <v>22</v>
      </c>
    </row>
    <row r="174" spans="2:17" x14ac:dyDescent="0.35">
      <c r="D174" t="s">
        <v>36</v>
      </c>
      <c r="E174" t="s">
        <v>22</v>
      </c>
      <c r="F174" t="s">
        <v>51</v>
      </c>
      <c r="G174" s="19"/>
      <c r="H174" s="19"/>
      <c r="I174" s="19"/>
      <c r="J174" s="19">
        <v>8</v>
      </c>
      <c r="K174" s="19"/>
      <c r="L174" s="19"/>
      <c r="M174" s="19"/>
      <c r="N174" s="19"/>
      <c r="O174" s="19">
        <v>11</v>
      </c>
      <c r="P174" s="19"/>
      <c r="Q174" s="21">
        <v>19</v>
      </c>
    </row>
    <row r="175" spans="2:17" x14ac:dyDescent="0.35">
      <c r="D175" t="s">
        <v>144</v>
      </c>
      <c r="E175" t="s">
        <v>108</v>
      </c>
      <c r="F175" t="s">
        <v>12</v>
      </c>
      <c r="G175" s="19"/>
      <c r="H175" s="19"/>
      <c r="I175" s="19"/>
      <c r="J175" s="19">
        <v>8</v>
      </c>
      <c r="K175" s="19"/>
      <c r="L175" s="19"/>
      <c r="M175" s="19"/>
      <c r="N175" s="19"/>
      <c r="O175" s="19">
        <v>10</v>
      </c>
      <c r="P175" s="19"/>
      <c r="Q175" s="21">
        <v>18</v>
      </c>
    </row>
    <row r="176" spans="2:17" x14ac:dyDescent="0.35">
      <c r="D176" t="s">
        <v>140</v>
      </c>
      <c r="E176" t="s">
        <v>227</v>
      </c>
      <c r="F176" t="s">
        <v>12</v>
      </c>
      <c r="G176" s="19"/>
      <c r="H176" s="19"/>
      <c r="I176" s="19"/>
      <c r="J176" s="19"/>
      <c r="K176" s="19"/>
      <c r="L176" s="19"/>
      <c r="M176" s="19"/>
      <c r="N176" s="19"/>
      <c r="O176" s="19">
        <v>10</v>
      </c>
      <c r="P176" s="19"/>
      <c r="Q176" s="21">
        <v>10</v>
      </c>
    </row>
    <row r="177" spans="1:17" x14ac:dyDescent="0.35">
      <c r="D177" t="s">
        <v>324</v>
      </c>
      <c r="E177" t="s">
        <v>283</v>
      </c>
      <c r="F177" t="s">
        <v>50</v>
      </c>
      <c r="G177" s="19"/>
      <c r="H177" s="19"/>
      <c r="I177" s="19"/>
      <c r="J177" s="19">
        <v>9</v>
      </c>
      <c r="K177" s="19"/>
      <c r="L177" s="19"/>
      <c r="M177" s="19"/>
      <c r="N177" s="19"/>
      <c r="O177" s="19"/>
      <c r="P177" s="19"/>
      <c r="Q177" s="21">
        <v>9</v>
      </c>
    </row>
    <row r="178" spans="1:17" x14ac:dyDescent="0.35"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21"/>
    </row>
    <row r="179" spans="1:17" x14ac:dyDescent="0.35">
      <c r="C179" t="s">
        <v>318</v>
      </c>
      <c r="D179" t="s">
        <v>183</v>
      </c>
      <c r="E179" t="s">
        <v>182</v>
      </c>
      <c r="F179" t="s">
        <v>50</v>
      </c>
      <c r="G179" s="19"/>
      <c r="H179" s="19"/>
      <c r="I179" s="19"/>
      <c r="J179" s="19">
        <v>10</v>
      </c>
      <c r="K179" s="19"/>
      <c r="L179" s="19"/>
      <c r="M179" s="19"/>
      <c r="N179" s="19"/>
      <c r="O179" s="19">
        <v>12</v>
      </c>
      <c r="P179" s="19"/>
      <c r="Q179" s="21">
        <v>22</v>
      </c>
    </row>
    <row r="180" spans="1:17" x14ac:dyDescent="0.35">
      <c r="D180" t="s">
        <v>137</v>
      </c>
      <c r="E180" t="s">
        <v>124</v>
      </c>
      <c r="F180" t="s">
        <v>50</v>
      </c>
      <c r="G180" s="19"/>
      <c r="H180" s="19"/>
      <c r="I180" s="19"/>
      <c r="J180" s="19">
        <v>9</v>
      </c>
      <c r="K180" s="19"/>
      <c r="L180" s="19"/>
      <c r="M180" s="19"/>
      <c r="N180" s="19"/>
      <c r="O180" s="19">
        <v>11</v>
      </c>
      <c r="P180" s="19"/>
      <c r="Q180" s="21">
        <v>20</v>
      </c>
    </row>
    <row r="181" spans="1:17" x14ac:dyDescent="0.35">
      <c r="D181" t="s">
        <v>201</v>
      </c>
      <c r="E181" t="s">
        <v>200</v>
      </c>
      <c r="F181" t="s">
        <v>50</v>
      </c>
      <c r="G181" s="19"/>
      <c r="H181" s="19"/>
      <c r="I181" s="19"/>
      <c r="J181" s="19">
        <v>8</v>
      </c>
      <c r="K181" s="19"/>
      <c r="L181" s="19"/>
      <c r="M181" s="19"/>
      <c r="N181" s="19"/>
      <c r="O181" s="19"/>
      <c r="P181" s="19"/>
      <c r="Q181" s="21">
        <v>8</v>
      </c>
    </row>
    <row r="182" spans="1:17" x14ac:dyDescent="0.35"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21"/>
    </row>
    <row r="183" spans="1:17" x14ac:dyDescent="0.35">
      <c r="B183" t="s">
        <v>317</v>
      </c>
      <c r="C183" t="s">
        <v>319</v>
      </c>
      <c r="D183" t="s">
        <v>142</v>
      </c>
      <c r="E183" t="s">
        <v>148</v>
      </c>
      <c r="F183" t="s">
        <v>311</v>
      </c>
      <c r="G183" s="19"/>
      <c r="H183" s="19">
        <v>10</v>
      </c>
      <c r="I183" s="19">
        <v>9</v>
      </c>
      <c r="J183" s="19"/>
      <c r="K183" s="19"/>
      <c r="L183" s="19">
        <v>1</v>
      </c>
      <c r="M183" s="19"/>
      <c r="N183" s="19"/>
      <c r="O183" s="19"/>
      <c r="P183" s="19"/>
      <c r="Q183" s="21">
        <v>20</v>
      </c>
    </row>
    <row r="184" spans="1:17" x14ac:dyDescent="0.35">
      <c r="D184" t="s">
        <v>170</v>
      </c>
      <c r="E184" t="s">
        <v>163</v>
      </c>
      <c r="F184" t="s">
        <v>51</v>
      </c>
      <c r="G184" s="19"/>
      <c r="H184" s="19"/>
      <c r="I184" s="19">
        <v>10</v>
      </c>
      <c r="J184" s="19"/>
      <c r="K184" s="19"/>
      <c r="L184" s="19"/>
      <c r="M184" s="19"/>
      <c r="N184" s="19"/>
      <c r="O184" s="19"/>
      <c r="P184" s="19"/>
      <c r="Q184" s="21">
        <v>10</v>
      </c>
    </row>
    <row r="185" spans="1:17" x14ac:dyDescent="0.35">
      <c r="D185" t="s">
        <v>92</v>
      </c>
      <c r="E185" t="s">
        <v>91</v>
      </c>
      <c r="F185" t="s">
        <v>52</v>
      </c>
      <c r="G185" s="19"/>
      <c r="H185" s="19">
        <v>9</v>
      </c>
      <c r="I185" s="19"/>
      <c r="J185" s="19"/>
      <c r="K185" s="19"/>
      <c r="L185" s="19"/>
      <c r="M185" s="19"/>
      <c r="N185" s="19"/>
      <c r="O185" s="19"/>
      <c r="P185" s="19"/>
      <c r="Q185" s="21">
        <v>9</v>
      </c>
    </row>
    <row r="186" spans="1:17" x14ac:dyDescent="0.35">
      <c r="D186" t="s">
        <v>115</v>
      </c>
      <c r="E186" t="s">
        <v>108</v>
      </c>
      <c r="F186" t="s">
        <v>12</v>
      </c>
      <c r="G186" s="19"/>
      <c r="H186" s="19"/>
      <c r="I186" s="19"/>
      <c r="J186" s="19"/>
      <c r="K186" s="19"/>
      <c r="L186" s="19"/>
      <c r="M186" s="19">
        <v>1</v>
      </c>
      <c r="N186" s="19"/>
      <c r="O186" s="19"/>
      <c r="P186" s="19"/>
      <c r="Q186" s="21">
        <v>1</v>
      </c>
    </row>
    <row r="187" spans="1:17" x14ac:dyDescent="0.35"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21"/>
    </row>
    <row r="188" spans="1:17" x14ac:dyDescent="0.35">
      <c r="C188" t="s">
        <v>318</v>
      </c>
      <c r="D188" t="s">
        <v>336</v>
      </c>
      <c r="E188" t="s">
        <v>335</v>
      </c>
      <c r="F188" t="s">
        <v>311</v>
      </c>
      <c r="G188" s="19"/>
      <c r="H188" s="19"/>
      <c r="I188" s="19"/>
      <c r="J188" s="19"/>
      <c r="K188" s="19"/>
      <c r="L188" s="19">
        <v>1</v>
      </c>
      <c r="M188" s="19">
        <v>1</v>
      </c>
      <c r="N188" s="19"/>
      <c r="O188" s="19"/>
      <c r="P188" s="19"/>
      <c r="Q188" s="21">
        <v>2</v>
      </c>
    </row>
    <row r="189" spans="1:17" x14ac:dyDescent="0.35"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21"/>
    </row>
    <row r="190" spans="1:17" x14ac:dyDescent="0.35">
      <c r="A190" t="s">
        <v>316</v>
      </c>
      <c r="B190" t="s">
        <v>308</v>
      </c>
      <c r="C190" t="s">
        <v>319</v>
      </c>
      <c r="D190" t="s">
        <v>114</v>
      </c>
      <c r="E190" t="s">
        <v>24</v>
      </c>
      <c r="F190" t="s">
        <v>50</v>
      </c>
      <c r="G190" s="19"/>
      <c r="H190" s="19">
        <v>8</v>
      </c>
      <c r="I190" s="19">
        <v>6</v>
      </c>
      <c r="J190" s="19"/>
      <c r="K190" s="19"/>
      <c r="L190" s="19"/>
      <c r="M190" s="19">
        <v>8</v>
      </c>
      <c r="N190" s="19"/>
      <c r="O190" s="19"/>
      <c r="P190" s="19">
        <v>10</v>
      </c>
      <c r="Q190" s="21">
        <v>32</v>
      </c>
    </row>
    <row r="191" spans="1:17" x14ac:dyDescent="0.35">
      <c r="D191" t="s">
        <v>39</v>
      </c>
      <c r="E191" t="s">
        <v>24</v>
      </c>
      <c r="F191" t="s">
        <v>50</v>
      </c>
      <c r="G191" s="19"/>
      <c r="H191" s="19">
        <v>8</v>
      </c>
      <c r="I191" s="19">
        <v>8</v>
      </c>
      <c r="J191" s="19"/>
      <c r="K191" s="19"/>
      <c r="L191" s="19"/>
      <c r="M191" s="19">
        <v>10</v>
      </c>
      <c r="N191" s="19"/>
      <c r="O191" s="19"/>
      <c r="P191" s="19"/>
      <c r="Q191" s="21">
        <v>26</v>
      </c>
    </row>
    <row r="192" spans="1:17" x14ac:dyDescent="0.35">
      <c r="D192" t="s">
        <v>40</v>
      </c>
      <c r="E192" t="s">
        <v>25</v>
      </c>
      <c r="F192" t="s">
        <v>50</v>
      </c>
      <c r="G192" s="19"/>
      <c r="H192" s="19">
        <v>5</v>
      </c>
      <c r="I192" s="19">
        <v>9</v>
      </c>
      <c r="J192" s="19"/>
      <c r="K192" s="19"/>
      <c r="L192" s="19"/>
      <c r="M192" s="19"/>
      <c r="N192" s="19"/>
      <c r="O192" s="19"/>
      <c r="P192" s="19">
        <v>11</v>
      </c>
      <c r="Q192" s="21">
        <v>25</v>
      </c>
    </row>
    <row r="193" spans="2:17" x14ac:dyDescent="0.35">
      <c r="D193" t="s">
        <v>331</v>
      </c>
      <c r="E193" t="s">
        <v>330</v>
      </c>
      <c r="F193" t="s">
        <v>50</v>
      </c>
      <c r="G193" s="19"/>
      <c r="H193" s="19"/>
      <c r="I193" s="19"/>
      <c r="J193" s="19"/>
      <c r="K193" s="19"/>
      <c r="L193" s="19"/>
      <c r="M193" s="19">
        <v>12</v>
      </c>
      <c r="N193" s="19"/>
      <c r="O193" s="19"/>
      <c r="P193" s="19">
        <v>12</v>
      </c>
      <c r="Q193" s="21">
        <v>24</v>
      </c>
    </row>
    <row r="194" spans="2:17" x14ac:dyDescent="0.35">
      <c r="D194" t="s">
        <v>80</v>
      </c>
      <c r="E194" t="s">
        <v>79</v>
      </c>
      <c r="F194" t="s">
        <v>50</v>
      </c>
      <c r="G194" s="19"/>
      <c r="H194" s="19">
        <v>6</v>
      </c>
      <c r="I194" s="19">
        <v>8</v>
      </c>
      <c r="J194" s="19"/>
      <c r="K194" s="19"/>
      <c r="L194" s="19"/>
      <c r="M194" s="19"/>
      <c r="N194" s="19"/>
      <c r="O194" s="19"/>
      <c r="P194" s="19"/>
      <c r="Q194" s="21">
        <v>14</v>
      </c>
    </row>
    <row r="195" spans="2:17" x14ac:dyDescent="0.35">
      <c r="D195" t="s">
        <v>49</v>
      </c>
      <c r="E195" t="s">
        <v>32</v>
      </c>
      <c r="F195" t="s">
        <v>50</v>
      </c>
      <c r="G195" s="19"/>
      <c r="H195" s="19">
        <v>10</v>
      </c>
      <c r="I195" s="19"/>
      <c r="J195" s="19"/>
      <c r="K195" s="19"/>
      <c r="L195" s="19"/>
      <c r="M195" s="19"/>
      <c r="N195" s="19"/>
      <c r="O195" s="19"/>
      <c r="P195" s="19"/>
      <c r="Q195" s="21">
        <v>10</v>
      </c>
    </row>
    <row r="196" spans="2:17" x14ac:dyDescent="0.35">
      <c r="D196" t="s">
        <v>113</v>
      </c>
      <c r="E196" t="s">
        <v>299</v>
      </c>
      <c r="F196" t="s">
        <v>50</v>
      </c>
      <c r="G196" s="19"/>
      <c r="H196" s="19"/>
      <c r="I196" s="19"/>
      <c r="J196" s="19"/>
      <c r="K196" s="19"/>
      <c r="L196" s="19"/>
      <c r="M196" s="19">
        <v>10</v>
      </c>
      <c r="N196" s="19"/>
      <c r="O196" s="19"/>
      <c r="P196" s="19"/>
      <c r="Q196" s="21">
        <v>10</v>
      </c>
    </row>
    <row r="197" spans="2:17" x14ac:dyDescent="0.35">
      <c r="D197" t="s">
        <v>158</v>
      </c>
      <c r="E197" t="s">
        <v>154</v>
      </c>
      <c r="F197" t="s">
        <v>52</v>
      </c>
      <c r="G197" s="19"/>
      <c r="H197" s="19">
        <v>4</v>
      </c>
      <c r="I197" s="19">
        <v>5</v>
      </c>
      <c r="J197" s="19"/>
      <c r="K197" s="19"/>
      <c r="L197" s="19"/>
      <c r="M197" s="19"/>
      <c r="N197" s="19"/>
      <c r="O197" s="19"/>
      <c r="P197" s="19"/>
      <c r="Q197" s="21">
        <v>9</v>
      </c>
    </row>
    <row r="198" spans="2:17" x14ac:dyDescent="0.35"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21"/>
    </row>
    <row r="199" spans="2:17" x14ac:dyDescent="0.35">
      <c r="C199" t="s">
        <v>318</v>
      </c>
      <c r="D199" t="s">
        <v>70</v>
      </c>
      <c r="E199" t="s">
        <v>69</v>
      </c>
      <c r="F199" t="s">
        <v>12</v>
      </c>
      <c r="G199" s="19"/>
      <c r="H199" s="19">
        <v>9</v>
      </c>
      <c r="I199" s="19">
        <v>10</v>
      </c>
      <c r="J199" s="19"/>
      <c r="K199" s="19"/>
      <c r="L199" s="19"/>
      <c r="M199" s="19">
        <v>11</v>
      </c>
      <c r="N199" s="19"/>
      <c r="O199" s="19"/>
      <c r="P199" s="19">
        <v>10</v>
      </c>
      <c r="Q199" s="21">
        <v>40</v>
      </c>
    </row>
    <row r="200" spans="2:17" x14ac:dyDescent="0.35"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21"/>
    </row>
    <row r="201" spans="2:17" x14ac:dyDescent="0.35">
      <c r="B201" t="s">
        <v>325</v>
      </c>
      <c r="C201" t="s">
        <v>319</v>
      </c>
      <c r="D201" t="s">
        <v>331</v>
      </c>
      <c r="E201" t="s">
        <v>330</v>
      </c>
      <c r="F201" t="s">
        <v>50</v>
      </c>
      <c r="G201" s="19"/>
      <c r="H201" s="19"/>
      <c r="I201" s="19"/>
      <c r="J201" s="19">
        <v>10</v>
      </c>
      <c r="K201" s="19"/>
      <c r="L201" s="19"/>
      <c r="M201" s="19"/>
      <c r="N201" s="19"/>
      <c r="O201" s="19"/>
      <c r="P201" s="19"/>
      <c r="Q201" s="21">
        <v>10</v>
      </c>
    </row>
    <row r="202" spans="2:17" x14ac:dyDescent="0.35">
      <c r="D202" t="s">
        <v>329</v>
      </c>
      <c r="E202" t="s">
        <v>328</v>
      </c>
      <c r="F202" t="s">
        <v>50</v>
      </c>
      <c r="G202" s="19"/>
      <c r="H202" s="19"/>
      <c r="I202" s="19"/>
      <c r="J202" s="19">
        <v>9</v>
      </c>
      <c r="K202" s="19"/>
      <c r="L202" s="19"/>
      <c r="M202" s="19"/>
      <c r="N202" s="19"/>
      <c r="O202" s="19"/>
      <c r="P202" s="19"/>
      <c r="Q202" s="21">
        <v>9</v>
      </c>
    </row>
    <row r="203" spans="2:17" x14ac:dyDescent="0.35">
      <c r="D203" t="s">
        <v>66</v>
      </c>
      <c r="E203" t="s">
        <v>62</v>
      </c>
      <c r="F203" t="s">
        <v>50</v>
      </c>
      <c r="G203" s="19"/>
      <c r="H203" s="19"/>
      <c r="I203" s="19"/>
      <c r="J203" s="19">
        <v>8</v>
      </c>
      <c r="K203" s="19"/>
      <c r="L203" s="19"/>
      <c r="M203" s="19"/>
      <c r="N203" s="19"/>
      <c r="O203" s="19"/>
      <c r="P203" s="19"/>
      <c r="Q203" s="21">
        <v>8</v>
      </c>
    </row>
    <row r="204" spans="2:17" x14ac:dyDescent="0.35">
      <c r="D204" t="s">
        <v>72</v>
      </c>
      <c r="E204" t="s">
        <v>71</v>
      </c>
      <c r="F204" t="s">
        <v>51</v>
      </c>
      <c r="G204" s="19"/>
      <c r="H204" s="19"/>
      <c r="I204" s="19"/>
      <c r="J204" s="19">
        <v>8</v>
      </c>
      <c r="K204" s="19"/>
      <c r="L204" s="19"/>
      <c r="M204" s="19"/>
      <c r="N204" s="19"/>
      <c r="O204" s="19"/>
      <c r="P204" s="19"/>
      <c r="Q204" s="21">
        <v>8</v>
      </c>
    </row>
    <row r="205" spans="2:17" x14ac:dyDescent="0.35">
      <c r="D205" t="s">
        <v>114</v>
      </c>
      <c r="E205" t="s">
        <v>24</v>
      </c>
      <c r="F205" t="s">
        <v>50</v>
      </c>
      <c r="G205" s="19"/>
      <c r="H205" s="19"/>
      <c r="I205" s="19"/>
      <c r="J205" s="19"/>
      <c r="K205" s="19"/>
      <c r="L205" s="19"/>
      <c r="M205" s="19"/>
      <c r="N205" s="19"/>
      <c r="O205" s="19">
        <v>1</v>
      </c>
      <c r="P205" s="19"/>
      <c r="Q205" s="21">
        <v>1</v>
      </c>
    </row>
    <row r="206" spans="2:17" x14ac:dyDescent="0.35">
      <c r="D206" t="s">
        <v>53</v>
      </c>
      <c r="E206" t="s">
        <v>194</v>
      </c>
      <c r="F206" t="s">
        <v>12</v>
      </c>
      <c r="G206" s="19"/>
      <c r="H206" s="19"/>
      <c r="I206" s="19"/>
      <c r="J206" s="19"/>
      <c r="K206" s="19"/>
      <c r="L206" s="19"/>
      <c r="M206" s="19"/>
      <c r="N206" s="19"/>
      <c r="O206" s="19">
        <v>1</v>
      </c>
      <c r="P206" s="19"/>
      <c r="Q206" s="21">
        <v>1</v>
      </c>
    </row>
    <row r="207" spans="2:17" x14ac:dyDescent="0.35">
      <c r="D207" t="s">
        <v>78</v>
      </c>
      <c r="E207" t="s">
        <v>77</v>
      </c>
      <c r="F207" t="s">
        <v>12</v>
      </c>
      <c r="G207" s="19"/>
      <c r="H207" s="19"/>
      <c r="I207" s="19"/>
      <c r="J207" s="19"/>
      <c r="K207" s="19"/>
      <c r="L207" s="19"/>
      <c r="M207" s="19"/>
      <c r="N207" s="19"/>
      <c r="O207" s="19">
        <v>1</v>
      </c>
      <c r="P207" s="19"/>
      <c r="Q207" s="21">
        <v>1</v>
      </c>
    </row>
    <row r="208" spans="2:17" x14ac:dyDescent="0.35"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21"/>
    </row>
    <row r="209" spans="2:17" x14ac:dyDescent="0.35">
      <c r="B209" t="s">
        <v>322</v>
      </c>
      <c r="C209" t="s">
        <v>319</v>
      </c>
      <c r="D209" t="s">
        <v>49</v>
      </c>
      <c r="E209" t="s">
        <v>32</v>
      </c>
      <c r="F209" t="s">
        <v>50</v>
      </c>
      <c r="G209" s="19"/>
      <c r="H209" s="19"/>
      <c r="I209" s="19"/>
      <c r="J209" s="19">
        <v>1</v>
      </c>
      <c r="K209" s="19"/>
      <c r="L209" s="19"/>
      <c r="M209" s="19"/>
      <c r="N209" s="19"/>
      <c r="O209" s="19"/>
      <c r="P209" s="19"/>
      <c r="Q209" s="21">
        <v>1</v>
      </c>
    </row>
    <row r="210" spans="2:17" x14ac:dyDescent="0.35"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21"/>
    </row>
    <row r="211" spans="2:17" x14ac:dyDescent="0.35">
      <c r="C211" t="s">
        <v>318</v>
      </c>
      <c r="D211" t="s">
        <v>137</v>
      </c>
      <c r="E211" t="s">
        <v>124</v>
      </c>
      <c r="F211" t="s">
        <v>50</v>
      </c>
      <c r="G211" s="19"/>
      <c r="H211" s="19"/>
      <c r="I211" s="19"/>
      <c r="J211" s="19"/>
      <c r="K211" s="19"/>
      <c r="L211" s="19"/>
      <c r="M211" s="19"/>
      <c r="N211" s="19"/>
      <c r="O211" s="19">
        <v>1</v>
      </c>
      <c r="P211" s="19"/>
      <c r="Q211" s="21">
        <v>1</v>
      </c>
    </row>
    <row r="212" spans="2:17" x14ac:dyDescent="0.35">
      <c r="D212" t="s">
        <v>70</v>
      </c>
      <c r="E212" t="s">
        <v>69</v>
      </c>
      <c r="F212" t="s">
        <v>12</v>
      </c>
      <c r="G212" s="19"/>
      <c r="H212" s="19"/>
      <c r="I212" s="19"/>
      <c r="J212" s="19"/>
      <c r="K212" s="19"/>
      <c r="L212" s="19"/>
      <c r="M212" s="19"/>
      <c r="N212" s="19"/>
      <c r="O212" s="19">
        <v>1</v>
      </c>
      <c r="P212" s="19"/>
      <c r="Q212" s="21">
        <v>1</v>
      </c>
    </row>
    <row r="213" spans="2:17" x14ac:dyDescent="0.35"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21"/>
    </row>
    <row r="214" spans="2:17" x14ac:dyDescent="0.35">
      <c r="B214" t="s">
        <v>323</v>
      </c>
      <c r="C214" t="s">
        <v>319</v>
      </c>
      <c r="D214" t="s">
        <v>49</v>
      </c>
      <c r="E214" t="s">
        <v>32</v>
      </c>
      <c r="F214" t="s">
        <v>50</v>
      </c>
      <c r="G214" s="19"/>
      <c r="H214" s="19"/>
      <c r="I214" s="19"/>
      <c r="J214" s="19">
        <v>1</v>
      </c>
      <c r="K214" s="19"/>
      <c r="L214" s="19"/>
      <c r="M214" s="19"/>
      <c r="N214" s="19"/>
      <c r="O214" s="19"/>
      <c r="P214" s="19"/>
      <c r="Q214" s="21">
        <v>1</v>
      </c>
    </row>
    <row r="215" spans="2:17" x14ac:dyDescent="0.35"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21"/>
    </row>
    <row r="216" spans="2:17" x14ac:dyDescent="0.35">
      <c r="C216" t="s">
        <v>318</v>
      </c>
      <c r="D216" t="s">
        <v>137</v>
      </c>
      <c r="E216" t="s">
        <v>124</v>
      </c>
      <c r="F216" t="s">
        <v>50</v>
      </c>
      <c r="G216" s="19"/>
      <c r="H216" s="19"/>
      <c r="I216" s="19"/>
      <c r="J216" s="19"/>
      <c r="K216" s="19"/>
      <c r="L216" s="19"/>
      <c r="M216" s="19"/>
      <c r="N216" s="19"/>
      <c r="O216" s="19">
        <v>1</v>
      </c>
      <c r="P216" s="19"/>
      <c r="Q216" s="21">
        <v>1</v>
      </c>
    </row>
    <row r="217" spans="2:17" x14ac:dyDescent="0.35">
      <c r="D217" t="s">
        <v>70</v>
      </c>
      <c r="E217" t="s">
        <v>69</v>
      </c>
      <c r="F217" t="s">
        <v>12</v>
      </c>
      <c r="G217" s="19"/>
      <c r="H217" s="19"/>
      <c r="I217" s="19"/>
      <c r="J217" s="19"/>
      <c r="K217" s="19"/>
      <c r="L217" s="19"/>
      <c r="M217" s="19"/>
      <c r="N217" s="19"/>
      <c r="O217" s="19">
        <v>1</v>
      </c>
      <c r="P217" s="19"/>
      <c r="Q217" s="21">
        <v>1</v>
      </c>
    </row>
    <row r="218" spans="2:17" x14ac:dyDescent="0.35"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21"/>
    </row>
    <row r="219" spans="2:17" x14ac:dyDescent="0.35">
      <c r="B219" t="s">
        <v>317</v>
      </c>
      <c r="C219" t="s">
        <v>319</v>
      </c>
      <c r="D219" t="s">
        <v>40</v>
      </c>
      <c r="E219" t="s">
        <v>25</v>
      </c>
      <c r="F219" t="s">
        <v>50</v>
      </c>
      <c r="G219" s="19"/>
      <c r="H219" s="19">
        <v>9</v>
      </c>
      <c r="I219" s="19">
        <v>10</v>
      </c>
      <c r="J219" s="19"/>
      <c r="K219" s="19"/>
      <c r="L219" s="19">
        <v>1</v>
      </c>
      <c r="M219" s="19">
        <v>12</v>
      </c>
      <c r="N219" s="19"/>
      <c r="O219" s="19"/>
      <c r="P219" s="19"/>
      <c r="Q219" s="21">
        <v>32</v>
      </c>
    </row>
    <row r="220" spans="2:17" x14ac:dyDescent="0.35">
      <c r="D220" t="s">
        <v>114</v>
      </c>
      <c r="E220" t="s">
        <v>24</v>
      </c>
      <c r="F220" t="s">
        <v>50</v>
      </c>
      <c r="G220" s="19"/>
      <c r="H220" s="19">
        <v>10</v>
      </c>
      <c r="I220" s="19">
        <v>9</v>
      </c>
      <c r="J220" s="19"/>
      <c r="K220" s="19"/>
      <c r="L220" s="19">
        <v>1</v>
      </c>
      <c r="M220" s="19">
        <v>10</v>
      </c>
      <c r="N220" s="19"/>
      <c r="O220" s="19"/>
      <c r="P220" s="19"/>
      <c r="Q220" s="21">
        <v>30</v>
      </c>
    </row>
    <row r="221" spans="2:17" x14ac:dyDescent="0.35">
      <c r="D221" t="s">
        <v>158</v>
      </c>
      <c r="E221" t="s">
        <v>154</v>
      </c>
      <c r="F221" t="s">
        <v>52</v>
      </c>
      <c r="G221" s="19"/>
      <c r="H221" s="19">
        <v>8</v>
      </c>
      <c r="I221" s="19">
        <v>8</v>
      </c>
      <c r="J221" s="19"/>
      <c r="K221" s="19"/>
      <c r="L221" s="19"/>
      <c r="M221" s="19"/>
      <c r="N221" s="19"/>
      <c r="O221" s="19"/>
      <c r="P221" s="19"/>
      <c r="Q221" s="21">
        <v>16</v>
      </c>
    </row>
    <row r="222" spans="2:17" x14ac:dyDescent="0.35">
      <c r="D222" t="s">
        <v>113</v>
      </c>
      <c r="E222" t="s">
        <v>299</v>
      </c>
      <c r="F222" t="s">
        <v>50</v>
      </c>
      <c r="G222" s="19"/>
      <c r="H222" s="19"/>
      <c r="I222" s="19"/>
      <c r="J222" s="19"/>
      <c r="K222" s="19"/>
      <c r="L222" s="19">
        <v>1</v>
      </c>
      <c r="M222" s="19">
        <v>11</v>
      </c>
      <c r="N222" s="19"/>
      <c r="O222" s="19"/>
      <c r="P222" s="19"/>
      <c r="Q222" s="21">
        <v>12</v>
      </c>
    </row>
    <row r="223" spans="2:17" x14ac:dyDescent="0.35">
      <c r="D223" t="s">
        <v>38</v>
      </c>
      <c r="E223" t="s">
        <v>24</v>
      </c>
      <c r="F223" t="s">
        <v>50</v>
      </c>
      <c r="G223" s="19"/>
      <c r="H223" s="19"/>
      <c r="I223" s="19"/>
      <c r="J223" s="19"/>
      <c r="K223" s="19"/>
      <c r="L223" s="19"/>
      <c r="M223" s="19">
        <v>10</v>
      </c>
      <c r="N223" s="19"/>
      <c r="O223" s="19"/>
      <c r="P223" s="19"/>
      <c r="Q223" s="21">
        <v>10</v>
      </c>
    </row>
    <row r="224" spans="2:17" x14ac:dyDescent="0.35"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21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topLeftCell="A168" workbookViewId="0">
      <selection activeCell="K181" sqref="K181"/>
    </sheetView>
  </sheetViews>
  <sheetFormatPr defaultRowHeight="14.5" x14ac:dyDescent="0.35"/>
  <cols>
    <col min="1" max="1" width="29" bestFit="1" customWidth="1"/>
    <col min="2" max="2" width="15.1796875" bestFit="1" customWidth="1"/>
    <col min="3" max="3" width="24.54296875" bestFit="1" customWidth="1"/>
    <col min="4" max="4" width="10.7265625" bestFit="1" customWidth="1"/>
    <col min="5" max="5" width="16.1796875" style="2" bestFit="1" customWidth="1"/>
    <col min="6" max="6" width="8.453125" bestFit="1" customWidth="1"/>
    <col min="7" max="7" width="10.26953125" bestFit="1" customWidth="1"/>
    <col min="8" max="8" width="10" bestFit="1" customWidth="1"/>
    <col min="10" max="10" width="5.1796875" bestFit="1" customWidth="1"/>
    <col min="11" max="11" width="9.7265625" bestFit="1" customWidth="1"/>
    <col min="12" max="12" width="4" bestFit="1" customWidth="1"/>
    <col min="13" max="13" width="2" bestFit="1" customWidth="1"/>
  </cols>
  <sheetData>
    <row r="1" spans="1:12" x14ac:dyDescent="0.35">
      <c r="A1" t="s">
        <v>6</v>
      </c>
      <c r="B1" t="s">
        <v>7</v>
      </c>
      <c r="C1" t="s">
        <v>14</v>
      </c>
      <c r="D1" t="s">
        <v>4</v>
      </c>
      <c r="E1" s="2" t="s">
        <v>17</v>
      </c>
      <c r="F1" t="s">
        <v>11</v>
      </c>
      <c r="G1" t="s">
        <v>15</v>
      </c>
      <c r="H1" t="s">
        <v>5</v>
      </c>
      <c r="J1" t="s">
        <v>16</v>
      </c>
      <c r="K1" s="1">
        <v>43831</v>
      </c>
    </row>
    <row r="2" spans="1:12" x14ac:dyDescent="0.35">
      <c r="A2" s="11" t="s">
        <v>95</v>
      </c>
      <c r="B2" s="11" t="s">
        <v>100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209</v>
      </c>
      <c r="G2" t="s">
        <v>199</v>
      </c>
      <c r="H2" s="11" t="s">
        <v>318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35">
      <c r="A3" t="s">
        <v>194</v>
      </c>
      <c r="B3" t="s">
        <v>53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12</v>
      </c>
      <c r="G3" t="s">
        <v>199</v>
      </c>
      <c r="H3" t="s">
        <v>319</v>
      </c>
      <c r="K3" s="1">
        <f t="shared" si="0"/>
        <v>43831</v>
      </c>
      <c r="L3" s="2">
        <f>ROUNDDOWN((K3-Table13[[#This Row],[DOB]])/365,0)</f>
        <v>12</v>
      </c>
    </row>
    <row r="4" spans="1:12" x14ac:dyDescent="0.35">
      <c r="A4" t="s">
        <v>290</v>
      </c>
      <c r="B4" t="s">
        <v>291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209</v>
      </c>
      <c r="G4" t="s">
        <v>199</v>
      </c>
      <c r="H4" t="s">
        <v>318</v>
      </c>
      <c r="K4" s="1">
        <f t="shared" si="0"/>
        <v>43831</v>
      </c>
      <c r="L4" s="2">
        <f>ROUNDDOWN((K4-Table13[[#This Row],[DOB]])/365,0)</f>
        <v>13</v>
      </c>
    </row>
    <row r="5" spans="1:12" x14ac:dyDescent="0.35">
      <c r="A5" t="s">
        <v>210</v>
      </c>
      <c r="B5" t="s">
        <v>211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12</v>
      </c>
      <c r="G5" t="s">
        <v>199</v>
      </c>
      <c r="H5" t="s">
        <v>319</v>
      </c>
      <c r="K5" s="1">
        <f t="shared" si="0"/>
        <v>43831</v>
      </c>
      <c r="L5" s="2">
        <f>ROUNDDOWN((K5-Table13[[#This Row],[DOB]])/365,0)</f>
        <v>13</v>
      </c>
    </row>
    <row r="6" spans="1:12" x14ac:dyDescent="0.35">
      <c r="A6" t="s">
        <v>191</v>
      </c>
      <c r="B6" t="s">
        <v>186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209</v>
      </c>
      <c r="G6" t="s">
        <v>199</v>
      </c>
      <c r="H6" t="s">
        <v>319</v>
      </c>
      <c r="K6" s="1">
        <f t="shared" si="0"/>
        <v>43831</v>
      </c>
      <c r="L6" s="2">
        <f>ROUNDDOWN((K6-Table13[[#This Row],[DOB]])/365,0)</f>
        <v>10</v>
      </c>
    </row>
    <row r="7" spans="1:12" x14ac:dyDescent="0.35">
      <c r="A7" t="s">
        <v>212</v>
      </c>
      <c r="B7" t="s">
        <v>213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51</v>
      </c>
      <c r="G7" t="s">
        <v>199</v>
      </c>
      <c r="H7" t="s">
        <v>319</v>
      </c>
      <c r="K7" s="1">
        <f t="shared" si="0"/>
        <v>43831</v>
      </c>
      <c r="L7" s="2">
        <f>ROUNDDOWN((K7-Table13[[#This Row],[DOB]])/365,0)</f>
        <v>10</v>
      </c>
    </row>
    <row r="8" spans="1:12" x14ac:dyDescent="0.35">
      <c r="A8" t="s">
        <v>119</v>
      </c>
      <c r="B8" t="s">
        <v>133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12</v>
      </c>
      <c r="G8" t="s">
        <v>199</v>
      </c>
      <c r="H8" t="s">
        <v>319</v>
      </c>
      <c r="K8" s="1">
        <f t="shared" si="0"/>
        <v>43831</v>
      </c>
      <c r="L8" s="2">
        <f>ROUNDDOWN((K8-Table13[[#This Row],[DOB]])/365,0)</f>
        <v>12</v>
      </c>
    </row>
    <row r="9" spans="1:12" x14ac:dyDescent="0.35">
      <c r="A9" t="s">
        <v>162</v>
      </c>
      <c r="B9" t="s">
        <v>54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202</v>
      </c>
      <c r="G9" t="s">
        <v>199</v>
      </c>
      <c r="H9" t="s">
        <v>319</v>
      </c>
      <c r="K9" s="1">
        <f t="shared" si="0"/>
        <v>43831</v>
      </c>
      <c r="L9" s="2">
        <f>ROUNDDOWN((K9-Table13[[#This Row],[DOB]])/365,0)</f>
        <v>13</v>
      </c>
    </row>
    <row r="10" spans="1:12" x14ac:dyDescent="0.35">
      <c r="A10" t="s">
        <v>214</v>
      </c>
      <c r="B10" t="s">
        <v>215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50</v>
      </c>
      <c r="G10" t="s">
        <v>199</v>
      </c>
      <c r="H10" t="s">
        <v>319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35">
      <c r="A11" t="s">
        <v>332</v>
      </c>
      <c r="B11" t="s">
        <v>321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12</v>
      </c>
      <c r="G11" t="s">
        <v>199</v>
      </c>
      <c r="H11" t="s">
        <v>319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35">
      <c r="A12" t="s">
        <v>216</v>
      </c>
      <c r="B12" t="s">
        <v>217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51</v>
      </c>
      <c r="G12" t="s">
        <v>199</v>
      </c>
      <c r="H12" t="s">
        <v>318</v>
      </c>
      <c r="K12" s="1">
        <f t="shared" si="0"/>
        <v>43831</v>
      </c>
      <c r="L12" s="2">
        <f>ROUNDDOWN((K12-Table13[[#This Row],[DOB]])/365,0)</f>
        <v>9</v>
      </c>
    </row>
    <row r="13" spans="1:12" x14ac:dyDescent="0.35">
      <c r="A13" t="s">
        <v>147</v>
      </c>
      <c r="B13" t="s">
        <v>84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12</v>
      </c>
      <c r="G13" t="s">
        <v>199</v>
      </c>
      <c r="H13" t="s">
        <v>318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35">
      <c r="A14" t="s">
        <v>148</v>
      </c>
      <c r="B14" t="s">
        <v>142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305</v>
      </c>
      <c r="G14" t="s">
        <v>199</v>
      </c>
      <c r="H14" t="s">
        <v>319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35">
      <c r="A15" t="s">
        <v>96</v>
      </c>
      <c r="B15" t="s">
        <v>218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51</v>
      </c>
      <c r="G15" t="s">
        <v>199</v>
      </c>
      <c r="H15" t="s">
        <v>319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35">
      <c r="A16" t="s">
        <v>219</v>
      </c>
      <c r="B16" t="s">
        <v>155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12</v>
      </c>
      <c r="G16" t="s">
        <v>199</v>
      </c>
      <c r="H16" t="s">
        <v>318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35">
      <c r="A17" t="s">
        <v>163</v>
      </c>
      <c r="B17" t="s">
        <v>169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51</v>
      </c>
      <c r="G17" t="s">
        <v>199</v>
      </c>
      <c r="H17" t="s">
        <v>319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35">
      <c r="A18" t="s">
        <v>163</v>
      </c>
      <c r="B18" t="s">
        <v>300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51</v>
      </c>
      <c r="G18" t="s">
        <v>199</v>
      </c>
      <c r="H18" t="s">
        <v>319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35">
      <c r="A19" t="s">
        <v>163</v>
      </c>
      <c r="B19" t="s">
        <v>170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51</v>
      </c>
      <c r="G19" t="s">
        <v>199</v>
      </c>
      <c r="H19" t="s">
        <v>319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35">
      <c r="A20" t="s">
        <v>163</v>
      </c>
      <c r="B20" t="s">
        <v>301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51</v>
      </c>
      <c r="G20" t="s">
        <v>199</v>
      </c>
      <c r="H20" t="s">
        <v>319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35">
      <c r="A21" t="s">
        <v>220</v>
      </c>
      <c r="B21" t="s">
        <v>221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51</v>
      </c>
      <c r="G21" t="s">
        <v>199</v>
      </c>
      <c r="H21" t="s">
        <v>319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35">
      <c r="A22" t="s">
        <v>222</v>
      </c>
      <c r="B22" t="s">
        <v>223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202</v>
      </c>
      <c r="G22" t="s">
        <v>199</v>
      </c>
      <c r="H22" t="s">
        <v>319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35">
      <c r="A23" t="s">
        <v>97</v>
      </c>
      <c r="B23" t="s">
        <v>101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50</v>
      </c>
      <c r="G23" t="s">
        <v>199</v>
      </c>
      <c r="H23" t="s">
        <v>319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35">
      <c r="A24" t="s">
        <v>98</v>
      </c>
      <c r="B24" t="s">
        <v>102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51</v>
      </c>
      <c r="G24" t="s">
        <v>199</v>
      </c>
      <c r="H24" t="s">
        <v>318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35">
      <c r="A25" t="s">
        <v>296</v>
      </c>
      <c r="B25" t="s">
        <v>54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12</v>
      </c>
      <c r="G25" t="s">
        <v>199</v>
      </c>
      <c r="H25" t="s">
        <v>319</v>
      </c>
      <c r="K25" s="1">
        <f t="shared" si="0"/>
        <v>43831</v>
      </c>
      <c r="L25" s="2">
        <f>ROUNDDOWN((K25-Table13[[#This Row],[DOB]])/365,0)</f>
        <v>9</v>
      </c>
    </row>
    <row r="26" spans="1:12" x14ac:dyDescent="0.35">
      <c r="A26" t="s">
        <v>120</v>
      </c>
      <c r="B26" t="s">
        <v>40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12</v>
      </c>
      <c r="G26" t="s">
        <v>199</v>
      </c>
      <c r="H26" t="s">
        <v>319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35">
      <c r="A27" t="s">
        <v>192</v>
      </c>
      <c r="B27" t="s">
        <v>187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50</v>
      </c>
      <c r="G27" t="s">
        <v>199</v>
      </c>
      <c r="H27" t="s">
        <v>319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35">
      <c r="A28" t="s">
        <v>184</v>
      </c>
      <c r="B28" t="s">
        <v>185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12</v>
      </c>
      <c r="G28" t="s">
        <v>199</v>
      </c>
      <c r="H28" t="s">
        <v>319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35">
      <c r="A29" t="s">
        <v>182</v>
      </c>
      <c r="B29" t="s">
        <v>183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50</v>
      </c>
      <c r="G29" t="s">
        <v>199</v>
      </c>
      <c r="H29" t="s">
        <v>318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35">
      <c r="A30" t="s">
        <v>121</v>
      </c>
      <c r="B30" t="s">
        <v>134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12</v>
      </c>
      <c r="G30" t="s">
        <v>199</v>
      </c>
      <c r="H30" t="s">
        <v>319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35">
      <c r="A31" t="s">
        <v>55</v>
      </c>
      <c r="B31" t="s">
        <v>56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12</v>
      </c>
      <c r="G31" t="s">
        <v>199</v>
      </c>
      <c r="H31" t="s">
        <v>319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35">
      <c r="A32" t="s">
        <v>224</v>
      </c>
      <c r="B32" t="s">
        <v>225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202</v>
      </c>
      <c r="G32" t="s">
        <v>199</v>
      </c>
      <c r="H32" t="s">
        <v>319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35">
      <c r="A33" t="s">
        <v>104</v>
      </c>
      <c r="B33" t="s">
        <v>110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50</v>
      </c>
      <c r="G33" t="s">
        <v>199</v>
      </c>
      <c r="H33" t="s">
        <v>319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35">
      <c r="A34" t="s">
        <v>164</v>
      </c>
      <c r="B34" t="s">
        <v>48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202</v>
      </c>
      <c r="G34" t="s">
        <v>199</v>
      </c>
      <c r="H34" t="s">
        <v>319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35">
      <c r="A35" t="s">
        <v>57</v>
      </c>
      <c r="B35" t="s">
        <v>226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52</v>
      </c>
      <c r="G35" t="s">
        <v>199</v>
      </c>
      <c r="H35" t="s">
        <v>318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35">
      <c r="A36" t="s">
        <v>227</v>
      </c>
      <c r="B36" t="s">
        <v>140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12</v>
      </c>
      <c r="G36" t="s">
        <v>199</v>
      </c>
      <c r="H36" t="s">
        <v>319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35">
      <c r="A37" t="s">
        <v>20</v>
      </c>
      <c r="B37" t="s">
        <v>34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12</v>
      </c>
      <c r="G37" t="s">
        <v>199</v>
      </c>
      <c r="H37" t="s">
        <v>319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35">
      <c r="A38" t="s">
        <v>20</v>
      </c>
      <c r="B38" t="s">
        <v>33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12</v>
      </c>
      <c r="G38" t="s">
        <v>199</v>
      </c>
      <c r="H38" t="s">
        <v>319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35">
      <c r="A39" t="s">
        <v>21</v>
      </c>
      <c r="B39" t="s">
        <v>35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12</v>
      </c>
      <c r="G39" t="s">
        <v>199</v>
      </c>
      <c r="H39" t="s">
        <v>318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35">
      <c r="A40" t="s">
        <v>149</v>
      </c>
      <c r="B40" t="s">
        <v>155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12</v>
      </c>
      <c r="G40" t="s">
        <v>199</v>
      </c>
      <c r="H40" t="s">
        <v>318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35">
      <c r="A41" t="s">
        <v>149</v>
      </c>
      <c r="B41" t="s">
        <v>113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12</v>
      </c>
      <c r="G41" t="s">
        <v>199</v>
      </c>
      <c r="H41" t="s">
        <v>319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35">
      <c r="A42" t="s">
        <v>195</v>
      </c>
      <c r="B42" t="s">
        <v>197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12</v>
      </c>
      <c r="G42" t="s">
        <v>199</v>
      </c>
      <c r="H42" t="s">
        <v>319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35">
      <c r="A43" t="s">
        <v>228</v>
      </c>
      <c r="B43" t="s">
        <v>159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12</v>
      </c>
      <c r="G43" t="s">
        <v>199</v>
      </c>
      <c r="H43" t="s">
        <v>318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35">
      <c r="A44" t="s">
        <v>122</v>
      </c>
      <c r="B44" t="s">
        <v>135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51</v>
      </c>
      <c r="G44" t="s">
        <v>199</v>
      </c>
      <c r="H44" t="s">
        <v>319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35">
      <c r="A45" t="s">
        <v>229</v>
      </c>
      <c r="B45" t="s">
        <v>49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51</v>
      </c>
      <c r="G45" t="s">
        <v>199</v>
      </c>
      <c r="H45" t="s">
        <v>319</v>
      </c>
      <c r="K45" s="1">
        <f t="shared" si="1"/>
        <v>43831</v>
      </c>
      <c r="L45" s="2">
        <f>ROUNDDOWN((K45-Table13[[#This Row],[DOB]])/365,0)</f>
        <v>9</v>
      </c>
    </row>
    <row r="46" spans="1:12" x14ac:dyDescent="0.35">
      <c r="A46" t="s">
        <v>22</v>
      </c>
      <c r="B46" t="s">
        <v>36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51</v>
      </c>
      <c r="G46" t="s">
        <v>199</v>
      </c>
      <c r="H46" t="s">
        <v>319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35">
      <c r="A47" t="s">
        <v>123</v>
      </c>
      <c r="B47" t="s">
        <v>136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12</v>
      </c>
      <c r="G47" t="s">
        <v>199</v>
      </c>
      <c r="H47" t="s">
        <v>318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35">
      <c r="A48" t="s">
        <v>58</v>
      </c>
      <c r="B48" t="s">
        <v>60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51</v>
      </c>
      <c r="G48" t="s">
        <v>199</v>
      </c>
      <c r="H48" t="s">
        <v>319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35">
      <c r="A49" t="s">
        <v>58</v>
      </c>
      <c r="B49" t="s">
        <v>59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51</v>
      </c>
      <c r="G49" t="s">
        <v>199</v>
      </c>
      <c r="H49" t="s">
        <v>318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35">
      <c r="A50" t="s">
        <v>196</v>
      </c>
      <c r="B50" t="s">
        <v>198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284</v>
      </c>
      <c r="G50" t="s">
        <v>199</v>
      </c>
      <c r="H50" t="s">
        <v>319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35">
      <c r="A51" s="14" t="s">
        <v>326</v>
      </c>
      <c r="B51" s="14" t="s">
        <v>327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51</v>
      </c>
      <c r="G51" t="s">
        <v>199</v>
      </c>
      <c r="H51" t="s">
        <v>319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35">
      <c r="A52" t="s">
        <v>230</v>
      </c>
      <c r="B52" t="s">
        <v>231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50</v>
      </c>
      <c r="G52" t="s">
        <v>199</v>
      </c>
      <c r="H52" t="s">
        <v>318</v>
      </c>
      <c r="K52" s="1">
        <f t="shared" si="1"/>
        <v>43831</v>
      </c>
      <c r="L52" s="2">
        <f>ROUNDDOWN((K52-Table13[[#This Row],[DOB]])/365,0)</f>
        <v>9</v>
      </c>
    </row>
    <row r="53" spans="1:12" x14ac:dyDescent="0.35">
      <c r="A53" t="s">
        <v>230</v>
      </c>
      <c r="B53" t="s">
        <v>232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50</v>
      </c>
      <c r="G53" t="s">
        <v>199</v>
      </c>
      <c r="H53" t="s">
        <v>319</v>
      </c>
      <c r="K53" s="1">
        <f t="shared" si="1"/>
        <v>43831</v>
      </c>
      <c r="L53" s="2">
        <f>ROUNDDOWN((K53-Table13[[#This Row],[DOB]])/365,0)</f>
        <v>7</v>
      </c>
    </row>
    <row r="54" spans="1:12" x14ac:dyDescent="0.35">
      <c r="A54" t="s">
        <v>124</v>
      </c>
      <c r="B54" t="s">
        <v>137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50</v>
      </c>
      <c r="G54" t="s">
        <v>199</v>
      </c>
      <c r="H54" t="s">
        <v>318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35">
      <c r="A55" t="s">
        <v>150</v>
      </c>
      <c r="B55" t="s">
        <v>156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199</v>
      </c>
      <c r="H55" t="s">
        <v>319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35">
      <c r="A56" t="s">
        <v>233</v>
      </c>
      <c r="B56" t="s">
        <v>56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202</v>
      </c>
      <c r="G56" t="s">
        <v>199</v>
      </c>
      <c r="H56" t="s">
        <v>319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35">
      <c r="A57" t="s">
        <v>233</v>
      </c>
      <c r="B57" t="s">
        <v>140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202</v>
      </c>
      <c r="G57" t="s">
        <v>199</v>
      </c>
      <c r="H57" t="s">
        <v>319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35">
      <c r="A58" t="s">
        <v>125</v>
      </c>
      <c r="B58" t="s">
        <v>234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209</v>
      </c>
      <c r="G58" t="s">
        <v>199</v>
      </c>
      <c r="H58" t="s">
        <v>318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35">
      <c r="A59" t="s">
        <v>125</v>
      </c>
      <c r="B59" t="s">
        <v>138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209</v>
      </c>
      <c r="G59" t="s">
        <v>199</v>
      </c>
      <c r="H59" t="s">
        <v>318</v>
      </c>
      <c r="K59" s="1">
        <f t="shared" si="1"/>
        <v>43831</v>
      </c>
      <c r="L59" s="2">
        <f>ROUNDDOWN((K59-Table13[[#This Row],[DOB]])/365,0)</f>
        <v>9</v>
      </c>
    </row>
    <row r="60" spans="1:12" x14ac:dyDescent="0.35">
      <c r="A60" t="s">
        <v>235</v>
      </c>
      <c r="B60" t="s">
        <v>152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202</v>
      </c>
      <c r="G60" t="s">
        <v>199</v>
      </c>
      <c r="H60" t="s">
        <v>319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35">
      <c r="A61" t="s">
        <v>62</v>
      </c>
      <c r="B61" t="s">
        <v>66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50</v>
      </c>
      <c r="G61" t="s">
        <v>199</v>
      </c>
      <c r="H61" t="s">
        <v>319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35">
      <c r="A62" t="s">
        <v>62</v>
      </c>
      <c r="B62" t="s">
        <v>63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50</v>
      </c>
      <c r="G62" t="s">
        <v>199</v>
      </c>
      <c r="H62" t="s">
        <v>319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35">
      <c r="A63" t="s">
        <v>62</v>
      </c>
      <c r="B63" t="s">
        <v>64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50</v>
      </c>
      <c r="G63" t="s">
        <v>199</v>
      </c>
      <c r="H63" t="s">
        <v>319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35">
      <c r="A64" t="s">
        <v>62</v>
      </c>
      <c r="B64" t="s">
        <v>65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50</v>
      </c>
      <c r="G64" t="s">
        <v>199</v>
      </c>
      <c r="H64" t="s">
        <v>318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35">
      <c r="A65" t="s">
        <v>236</v>
      </c>
      <c r="B65" t="s">
        <v>183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52</v>
      </c>
      <c r="G65" t="s">
        <v>199</v>
      </c>
      <c r="H65" t="s">
        <v>318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35">
      <c r="A66" t="s">
        <v>23</v>
      </c>
      <c r="B66" t="s">
        <v>37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315</v>
      </c>
      <c r="G66" t="s">
        <v>199</v>
      </c>
      <c r="H66" t="s">
        <v>318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35">
      <c r="A67" t="s">
        <v>237</v>
      </c>
      <c r="B67" t="s">
        <v>238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50</v>
      </c>
      <c r="G67" t="s">
        <v>199</v>
      </c>
      <c r="H67" t="s">
        <v>318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35">
      <c r="A68" t="s">
        <v>105</v>
      </c>
      <c r="B68" t="s">
        <v>111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12</v>
      </c>
      <c r="G68" t="s">
        <v>199</v>
      </c>
      <c r="H68" t="s">
        <v>319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35">
      <c r="A69" t="s">
        <v>151</v>
      </c>
      <c r="B69" t="s">
        <v>157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12</v>
      </c>
      <c r="G69" t="s">
        <v>199</v>
      </c>
      <c r="H69" t="s">
        <v>319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35">
      <c r="A70" t="s">
        <v>106</v>
      </c>
      <c r="B70" t="s">
        <v>112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12</v>
      </c>
      <c r="G70" t="s">
        <v>199</v>
      </c>
      <c r="H70" t="s">
        <v>319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35">
      <c r="A71" t="s">
        <v>309</v>
      </c>
      <c r="B71" t="s">
        <v>310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311</v>
      </c>
      <c r="G71" t="s">
        <v>199</v>
      </c>
      <c r="H71" t="s">
        <v>318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35">
      <c r="A72" t="s">
        <v>239</v>
      </c>
      <c r="B72" t="s">
        <v>240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50</v>
      </c>
      <c r="G72" t="s">
        <v>199</v>
      </c>
      <c r="H72" t="s">
        <v>319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35">
      <c r="A73" t="s">
        <v>241</v>
      </c>
      <c r="B73" t="s">
        <v>242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209</v>
      </c>
      <c r="G73" t="s">
        <v>199</v>
      </c>
      <c r="H73" t="s">
        <v>318</v>
      </c>
      <c r="K73" s="1">
        <f t="shared" si="1"/>
        <v>43831</v>
      </c>
      <c r="L73" s="2">
        <f>ROUNDDOWN((K73-Table13[[#This Row],[DOB]])/365,0)</f>
        <v>7</v>
      </c>
    </row>
    <row r="74" spans="1:12" x14ac:dyDescent="0.35">
      <c r="A74" t="s">
        <v>243</v>
      </c>
      <c r="B74" t="s">
        <v>244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51</v>
      </c>
      <c r="G74" t="s">
        <v>199</v>
      </c>
      <c r="H74" t="s">
        <v>319</v>
      </c>
      <c r="K74" s="1">
        <f t="shared" si="1"/>
        <v>43831</v>
      </c>
      <c r="L74" s="2">
        <f>ROUNDDOWN((K74-Table13[[#This Row],[DOB]])/365,0)</f>
        <v>9</v>
      </c>
    </row>
    <row r="75" spans="1:12" x14ac:dyDescent="0.35">
      <c r="A75" t="s">
        <v>152</v>
      </c>
      <c r="B75" t="s">
        <v>177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51</v>
      </c>
      <c r="G75" t="s">
        <v>199</v>
      </c>
      <c r="H75" t="s">
        <v>319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35">
      <c r="A76" t="s">
        <v>152</v>
      </c>
      <c r="B76" t="s">
        <v>32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51</v>
      </c>
      <c r="G76" t="s">
        <v>199</v>
      </c>
      <c r="H76" t="s">
        <v>319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35">
      <c r="A77" t="s">
        <v>245</v>
      </c>
      <c r="B77" t="s">
        <v>246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51</v>
      </c>
      <c r="G77" t="s">
        <v>199</v>
      </c>
      <c r="H77" t="s">
        <v>318</v>
      </c>
      <c r="K77" s="1">
        <f t="shared" si="1"/>
        <v>43831</v>
      </c>
      <c r="L77" s="2">
        <f>ROUNDDOWN((K77-Table13[[#This Row],[DOB]])/365,0)</f>
        <v>8</v>
      </c>
    </row>
    <row r="78" spans="1:12" x14ac:dyDescent="0.35">
      <c r="A78" t="s">
        <v>245</v>
      </c>
      <c r="B78" t="s">
        <v>247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51</v>
      </c>
      <c r="G78" t="s">
        <v>199</v>
      </c>
      <c r="H78" t="s">
        <v>318</v>
      </c>
      <c r="K78" s="1">
        <f t="shared" si="1"/>
        <v>43831</v>
      </c>
      <c r="L78" s="2">
        <f>ROUNDDOWN((K78-Table13[[#This Row],[DOB]])/365,0)</f>
        <v>6</v>
      </c>
    </row>
    <row r="79" spans="1:12" x14ac:dyDescent="0.35">
      <c r="A79" t="s">
        <v>165</v>
      </c>
      <c r="B79" t="s">
        <v>171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202</v>
      </c>
      <c r="G79" t="s">
        <v>199</v>
      </c>
      <c r="H79" t="s">
        <v>319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35">
      <c r="A80" t="s">
        <v>67</v>
      </c>
      <c r="B80" t="s">
        <v>68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12</v>
      </c>
      <c r="G80" t="s">
        <v>199</v>
      </c>
      <c r="H80" t="s">
        <v>319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35">
      <c r="A81" t="s">
        <v>248</v>
      </c>
      <c r="B81" t="s">
        <v>249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51</v>
      </c>
      <c r="G81" t="s">
        <v>199</v>
      </c>
      <c r="H81" t="s">
        <v>319</v>
      </c>
      <c r="K81" s="1">
        <f t="shared" si="1"/>
        <v>43831</v>
      </c>
      <c r="L81" s="2">
        <f>ROUNDDOWN((K81-Table13[[#This Row],[DOB]])/365,0)</f>
        <v>9</v>
      </c>
    </row>
    <row r="82" spans="1:12" x14ac:dyDescent="0.35">
      <c r="A82" t="s">
        <v>250</v>
      </c>
      <c r="B82" t="s">
        <v>53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202</v>
      </c>
      <c r="G82" t="s">
        <v>199</v>
      </c>
      <c r="H82" t="s">
        <v>319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35">
      <c r="A83" t="s">
        <v>297</v>
      </c>
      <c r="B83" t="s">
        <v>302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209</v>
      </c>
      <c r="G83" t="s">
        <v>199</v>
      </c>
      <c r="H83" t="s">
        <v>318</v>
      </c>
      <c r="K83" s="1">
        <f t="shared" si="1"/>
        <v>43831</v>
      </c>
      <c r="L83" s="2">
        <f>ROUNDDOWN((K83-Table13[[#This Row],[DOB]])/365,0)</f>
        <v>7</v>
      </c>
    </row>
    <row r="84" spans="1:12" x14ac:dyDescent="0.35">
      <c r="A84" t="s">
        <v>297</v>
      </c>
      <c r="B84" t="s">
        <v>303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209</v>
      </c>
      <c r="G84" t="s">
        <v>199</v>
      </c>
      <c r="H84" t="s">
        <v>318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35">
      <c r="A85" t="s">
        <v>153</v>
      </c>
      <c r="B85" t="s">
        <v>146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12</v>
      </c>
      <c r="G85" t="s">
        <v>199</v>
      </c>
      <c r="H85" t="s">
        <v>319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35">
      <c r="A86" t="s">
        <v>126</v>
      </c>
      <c r="B86" t="s">
        <v>139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12</v>
      </c>
      <c r="G86" t="s">
        <v>199</v>
      </c>
      <c r="H86" t="s">
        <v>318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35">
      <c r="A87" t="s">
        <v>107</v>
      </c>
      <c r="B87" t="s">
        <v>113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202</v>
      </c>
      <c r="G87" t="s">
        <v>199</v>
      </c>
      <c r="H87" t="s">
        <v>319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35">
      <c r="A88" t="s">
        <v>24</v>
      </c>
      <c r="B88" t="s">
        <v>38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50</v>
      </c>
      <c r="G88" t="s">
        <v>199</v>
      </c>
      <c r="H88" t="s">
        <v>319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35">
      <c r="A89" t="s">
        <v>24</v>
      </c>
      <c r="B89" t="s">
        <v>39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50</v>
      </c>
      <c r="G89" t="s">
        <v>199</v>
      </c>
      <c r="H89" t="s">
        <v>319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35">
      <c r="A90" t="s">
        <v>24</v>
      </c>
      <c r="B90" t="s">
        <v>114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50</v>
      </c>
      <c r="G90" t="s">
        <v>199</v>
      </c>
      <c r="H90" t="s">
        <v>319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35">
      <c r="A91" t="s">
        <v>166</v>
      </c>
      <c r="B91" t="s">
        <v>172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202</v>
      </c>
      <c r="G91" t="s">
        <v>199</v>
      </c>
      <c r="H91" t="s">
        <v>319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35">
      <c r="A92" s="14" t="s">
        <v>328</v>
      </c>
      <c r="B92" s="14" t="s">
        <v>329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50</v>
      </c>
      <c r="G92" t="s">
        <v>199</v>
      </c>
      <c r="H92" t="s">
        <v>319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35">
      <c r="A93" t="s">
        <v>127</v>
      </c>
      <c r="B93" t="s">
        <v>49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12</v>
      </c>
      <c r="G93" t="s">
        <v>199</v>
      </c>
      <c r="H93" t="s">
        <v>319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35">
      <c r="A94" t="s">
        <v>127</v>
      </c>
      <c r="B94" t="s">
        <v>140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12</v>
      </c>
      <c r="G94" t="s">
        <v>199</v>
      </c>
      <c r="H94" t="s">
        <v>319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35">
      <c r="A95" t="s">
        <v>25</v>
      </c>
      <c r="B95" t="s">
        <v>40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50</v>
      </c>
      <c r="G95" t="s">
        <v>199</v>
      </c>
      <c r="H95" t="s">
        <v>319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35">
      <c r="A96" t="s">
        <v>69</v>
      </c>
      <c r="B96" t="s">
        <v>70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12</v>
      </c>
      <c r="G96" t="s">
        <v>199</v>
      </c>
      <c r="H96" t="s">
        <v>318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35">
      <c r="A97" t="s">
        <v>69</v>
      </c>
      <c r="B97" t="s">
        <v>314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315</v>
      </c>
      <c r="G97" t="s">
        <v>199</v>
      </c>
      <c r="H97" t="s">
        <v>319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35">
      <c r="A98" t="s">
        <v>71</v>
      </c>
      <c r="B98" t="s">
        <v>72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51</v>
      </c>
      <c r="G98" t="s">
        <v>199</v>
      </c>
      <c r="H98" t="s">
        <v>319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35">
      <c r="A99" t="s">
        <v>251</v>
      </c>
      <c r="B99" t="s">
        <v>252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202</v>
      </c>
      <c r="G99" t="s">
        <v>199</v>
      </c>
      <c r="H99" t="s">
        <v>319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35">
      <c r="A100" t="s">
        <v>128</v>
      </c>
      <c r="B100" t="s">
        <v>141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12</v>
      </c>
      <c r="G100" t="s">
        <v>199</v>
      </c>
      <c r="H100" t="s">
        <v>319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35">
      <c r="A101" t="s">
        <v>298</v>
      </c>
      <c r="B101" t="s">
        <v>304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12</v>
      </c>
      <c r="G101" t="s">
        <v>199</v>
      </c>
      <c r="H101" t="s">
        <v>319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35">
      <c r="A102" t="s">
        <v>299</v>
      </c>
      <c r="B102" t="s">
        <v>113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50</v>
      </c>
      <c r="G102" t="s">
        <v>199</v>
      </c>
      <c r="H102" t="s">
        <v>319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35">
      <c r="A103" t="s">
        <v>253</v>
      </c>
      <c r="B103" t="s">
        <v>254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50</v>
      </c>
      <c r="G103" t="s">
        <v>199</v>
      </c>
      <c r="H103" t="s">
        <v>319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35">
      <c r="A104" t="s">
        <v>26</v>
      </c>
      <c r="B104" t="s">
        <v>41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12</v>
      </c>
      <c r="G104" t="s">
        <v>199</v>
      </c>
      <c r="H104" t="s">
        <v>318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35">
      <c r="A105" t="s">
        <v>73</v>
      </c>
      <c r="B105" t="s">
        <v>74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52</v>
      </c>
      <c r="G105" t="s">
        <v>199</v>
      </c>
      <c r="H105" t="s">
        <v>319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35">
      <c r="A106" t="s">
        <v>255</v>
      </c>
      <c r="B106" t="s">
        <v>256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52</v>
      </c>
      <c r="G106" t="s">
        <v>199</v>
      </c>
      <c r="H106" t="s">
        <v>318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35">
      <c r="A107" t="s">
        <v>257</v>
      </c>
      <c r="B107" t="s">
        <v>207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50</v>
      </c>
      <c r="G107" t="s">
        <v>199</v>
      </c>
      <c r="H107" t="s">
        <v>319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35">
      <c r="A108" t="s">
        <v>75</v>
      </c>
      <c r="B108" t="s">
        <v>76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51</v>
      </c>
      <c r="G108" t="s">
        <v>199</v>
      </c>
      <c r="H108" t="s">
        <v>319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35">
      <c r="A109" t="s">
        <v>312</v>
      </c>
      <c r="B109" t="s">
        <v>313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12</v>
      </c>
      <c r="G109" t="s">
        <v>199</v>
      </c>
      <c r="H109" t="s">
        <v>319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35">
      <c r="A110" t="s">
        <v>188</v>
      </c>
      <c r="B110" t="s">
        <v>204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202</v>
      </c>
      <c r="G110" t="s">
        <v>199</v>
      </c>
      <c r="H110" t="s">
        <v>319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35">
      <c r="A111" t="s">
        <v>129</v>
      </c>
      <c r="B111" t="s">
        <v>142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51</v>
      </c>
      <c r="G111" t="s">
        <v>199</v>
      </c>
      <c r="H111" t="s">
        <v>319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35">
      <c r="A112" t="s">
        <v>203</v>
      </c>
      <c r="B112" t="s">
        <v>205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284</v>
      </c>
      <c r="G112" t="s">
        <v>199</v>
      </c>
      <c r="H112" t="s">
        <v>319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35">
      <c r="A113" t="s">
        <v>27</v>
      </c>
      <c r="B113" t="s">
        <v>42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12</v>
      </c>
      <c r="G113" t="s">
        <v>199</v>
      </c>
      <c r="H113" t="s">
        <v>318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35">
      <c r="A114" t="s">
        <v>258</v>
      </c>
      <c r="B114" t="s">
        <v>259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202</v>
      </c>
      <c r="G114" t="s">
        <v>199</v>
      </c>
      <c r="H114" t="s">
        <v>318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35">
      <c r="A115" t="s">
        <v>206</v>
      </c>
      <c r="B115" t="s">
        <v>208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51</v>
      </c>
      <c r="G115" t="s">
        <v>199</v>
      </c>
      <c r="H115" t="s">
        <v>318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35">
      <c r="A116" t="s">
        <v>260</v>
      </c>
      <c r="B116" t="s">
        <v>261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202</v>
      </c>
      <c r="G116" t="s">
        <v>199</v>
      </c>
      <c r="H116" t="s">
        <v>319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35">
      <c r="A117" t="s">
        <v>262</v>
      </c>
      <c r="B117" t="s">
        <v>263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12</v>
      </c>
      <c r="G117" t="s">
        <v>199</v>
      </c>
      <c r="H117" t="s">
        <v>319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35">
      <c r="A118" t="s">
        <v>28</v>
      </c>
      <c r="B118" t="s">
        <v>43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50</v>
      </c>
      <c r="G118" t="s">
        <v>199</v>
      </c>
      <c r="H118" t="s">
        <v>319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35">
      <c r="A119" t="s">
        <v>264</v>
      </c>
      <c r="B119" t="s">
        <v>265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199</v>
      </c>
      <c r="H119" t="s">
        <v>319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35">
      <c r="A120" t="s">
        <v>193</v>
      </c>
      <c r="B120" t="s">
        <v>189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209</v>
      </c>
      <c r="G120" t="s">
        <v>199</v>
      </c>
      <c r="H120" t="s">
        <v>318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35">
      <c r="A121" t="s">
        <v>193</v>
      </c>
      <c r="B121" t="s">
        <v>190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209</v>
      </c>
      <c r="G121" t="s">
        <v>199</v>
      </c>
      <c r="H121" t="s">
        <v>319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35">
      <c r="A122" t="s">
        <v>77</v>
      </c>
      <c r="B122" t="s">
        <v>78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12</v>
      </c>
      <c r="G122" t="s">
        <v>199</v>
      </c>
      <c r="H122" t="s">
        <v>319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35">
      <c r="A123" t="s">
        <v>266</v>
      </c>
      <c r="B123" t="s">
        <v>49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51</v>
      </c>
      <c r="G123" t="s">
        <v>199</v>
      </c>
      <c r="H123" t="s">
        <v>319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35">
      <c r="A124" t="s">
        <v>130</v>
      </c>
      <c r="B124" t="s">
        <v>83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12</v>
      </c>
      <c r="G124" t="s">
        <v>199</v>
      </c>
      <c r="H124" t="s">
        <v>319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35">
      <c r="A125" s="14" t="s">
        <v>330</v>
      </c>
      <c r="B125" s="14" t="s">
        <v>331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50</v>
      </c>
      <c r="G125" t="s">
        <v>199</v>
      </c>
      <c r="H125" t="s">
        <v>319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35">
      <c r="A126" t="s">
        <v>79</v>
      </c>
      <c r="B126" t="s">
        <v>49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12</v>
      </c>
      <c r="G126" t="s">
        <v>199</v>
      </c>
      <c r="H126" t="s">
        <v>319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35">
      <c r="A127" t="s">
        <v>79</v>
      </c>
      <c r="B127" t="s">
        <v>80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50</v>
      </c>
      <c r="G127" t="s">
        <v>199</v>
      </c>
      <c r="H127" t="s">
        <v>319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35">
      <c r="A128" t="s">
        <v>29</v>
      </c>
      <c r="B128" t="s">
        <v>44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50</v>
      </c>
      <c r="G128" t="s">
        <v>199</v>
      </c>
      <c r="H128" t="s">
        <v>319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35">
      <c r="A129" t="s">
        <v>167</v>
      </c>
      <c r="B129" t="s">
        <v>173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51</v>
      </c>
      <c r="G129" t="s">
        <v>199</v>
      </c>
      <c r="H129" t="s">
        <v>318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35">
      <c r="A130" t="s">
        <v>267</v>
      </c>
      <c r="B130" t="s">
        <v>252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50</v>
      </c>
      <c r="G130" t="s">
        <v>199</v>
      </c>
      <c r="H130" t="s">
        <v>319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35">
      <c r="A131" t="s">
        <v>268</v>
      </c>
      <c r="B131" t="s">
        <v>48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50</v>
      </c>
      <c r="G131" t="s">
        <v>199</v>
      </c>
      <c r="H131" t="s">
        <v>319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35">
      <c r="A132" t="s">
        <v>269</v>
      </c>
      <c r="B132" t="s">
        <v>270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52</v>
      </c>
      <c r="G132" t="s">
        <v>199</v>
      </c>
      <c r="H132" t="s">
        <v>318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35">
      <c r="A133" t="s">
        <v>269</v>
      </c>
      <c r="B133" t="s">
        <v>271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52</v>
      </c>
      <c r="G133" t="s">
        <v>199</v>
      </c>
      <c r="H133" t="s">
        <v>319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35">
      <c r="A134" t="s">
        <v>82</v>
      </c>
      <c r="B134" t="s">
        <v>83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51</v>
      </c>
      <c r="G134" t="s">
        <v>199</v>
      </c>
      <c r="H134" t="s">
        <v>319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35">
      <c r="A135" t="s">
        <v>335</v>
      </c>
      <c r="B135" t="s">
        <v>336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311</v>
      </c>
      <c r="G135" t="s">
        <v>199</v>
      </c>
      <c r="H135" t="s">
        <v>318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35">
      <c r="A136" t="s">
        <v>85</v>
      </c>
      <c r="B136" t="s">
        <v>86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51</v>
      </c>
      <c r="G136" t="s">
        <v>199</v>
      </c>
      <c r="H136" t="s">
        <v>319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35">
      <c r="A137" t="s">
        <v>85</v>
      </c>
      <c r="B137" t="s">
        <v>87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51</v>
      </c>
      <c r="G137" t="s">
        <v>199</v>
      </c>
      <c r="H137" t="s">
        <v>319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35">
      <c r="A138" t="s">
        <v>131</v>
      </c>
      <c r="B138" t="s">
        <v>143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50</v>
      </c>
      <c r="G138" t="s">
        <v>199</v>
      </c>
      <c r="H138" t="s">
        <v>318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35">
      <c r="A139" t="s">
        <v>293</v>
      </c>
      <c r="B139" t="s">
        <v>295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209</v>
      </c>
      <c r="G139" t="s">
        <v>199</v>
      </c>
      <c r="H139" t="s">
        <v>319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35">
      <c r="A140" t="s">
        <v>175</v>
      </c>
      <c r="B140" t="s">
        <v>178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12</v>
      </c>
      <c r="G140" t="s">
        <v>199</v>
      </c>
      <c r="H140" t="s">
        <v>318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35">
      <c r="A141" t="s">
        <v>272</v>
      </c>
      <c r="B141" t="s">
        <v>273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12</v>
      </c>
      <c r="G141" t="s">
        <v>179</v>
      </c>
      <c r="H141" t="s">
        <v>319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35">
      <c r="A142" t="s">
        <v>154</v>
      </c>
      <c r="B142" t="s">
        <v>158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52</v>
      </c>
      <c r="G142" t="s">
        <v>199</v>
      </c>
      <c r="H142" t="s">
        <v>319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35">
      <c r="A143" t="s">
        <v>30</v>
      </c>
      <c r="B143" t="s">
        <v>45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12</v>
      </c>
      <c r="G143" t="s">
        <v>199</v>
      </c>
      <c r="H143" t="s">
        <v>318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35">
      <c r="A144" t="s">
        <v>88</v>
      </c>
      <c r="B144" t="s">
        <v>89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51</v>
      </c>
      <c r="G144" t="s">
        <v>199</v>
      </c>
      <c r="H144" t="s">
        <v>319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35">
      <c r="A145" t="s">
        <v>31</v>
      </c>
      <c r="B145" t="s">
        <v>46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51</v>
      </c>
      <c r="G145" t="s">
        <v>199</v>
      </c>
      <c r="H145" t="s">
        <v>319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35">
      <c r="A146" t="s">
        <v>31</v>
      </c>
      <c r="B146" t="s">
        <v>90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51</v>
      </c>
      <c r="G146" t="s">
        <v>199</v>
      </c>
      <c r="H146" t="s">
        <v>319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35">
      <c r="A147" t="s">
        <v>160</v>
      </c>
      <c r="B147" t="s">
        <v>161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12</v>
      </c>
      <c r="G147" t="s">
        <v>199</v>
      </c>
      <c r="H147" t="s">
        <v>319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35">
      <c r="A148" t="s">
        <v>274</v>
      </c>
      <c r="B148" t="s">
        <v>275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50</v>
      </c>
      <c r="G148" t="s">
        <v>199</v>
      </c>
      <c r="H148" t="s">
        <v>319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35">
      <c r="A149" t="s">
        <v>276</v>
      </c>
      <c r="B149" t="s">
        <v>277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51</v>
      </c>
      <c r="G149" t="s">
        <v>199</v>
      </c>
      <c r="H149" t="s">
        <v>319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35">
      <c r="A150" t="s">
        <v>99</v>
      </c>
      <c r="B150" t="s">
        <v>103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51</v>
      </c>
      <c r="G150" t="s">
        <v>199</v>
      </c>
      <c r="H150" t="s">
        <v>319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35">
      <c r="A151" t="s">
        <v>99</v>
      </c>
      <c r="B151" t="s">
        <v>81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51</v>
      </c>
      <c r="G151" t="s">
        <v>199</v>
      </c>
      <c r="H151" t="s">
        <v>319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35">
      <c r="A152" t="s">
        <v>294</v>
      </c>
      <c r="B152" t="s">
        <v>295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209</v>
      </c>
      <c r="G152" t="s">
        <v>199</v>
      </c>
      <c r="H152" t="s">
        <v>319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35">
      <c r="A153" t="s">
        <v>200</v>
      </c>
      <c r="B153" t="s">
        <v>201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50</v>
      </c>
      <c r="G153" t="s">
        <v>199</v>
      </c>
      <c r="H153" t="s">
        <v>318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35">
      <c r="A154" t="s">
        <v>168</v>
      </c>
      <c r="B154" t="s">
        <v>174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202</v>
      </c>
      <c r="G154" t="s">
        <v>199</v>
      </c>
      <c r="H154" t="s">
        <v>319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35">
      <c r="A155" t="s">
        <v>32</v>
      </c>
      <c r="B155" t="s">
        <v>49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50</v>
      </c>
      <c r="G155" t="s">
        <v>199</v>
      </c>
      <c r="H155" t="s">
        <v>319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35">
      <c r="A156" t="s">
        <v>32</v>
      </c>
      <c r="B156" t="s">
        <v>278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12</v>
      </c>
      <c r="G156" t="s">
        <v>199</v>
      </c>
      <c r="H156" t="s">
        <v>319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35">
      <c r="A157" t="s">
        <v>32</v>
      </c>
      <c r="B157" t="s">
        <v>48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12</v>
      </c>
      <c r="G157" t="s">
        <v>199</v>
      </c>
      <c r="H157" t="s">
        <v>319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35">
      <c r="A158" t="s">
        <v>32</v>
      </c>
      <c r="B158" t="s">
        <v>47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50</v>
      </c>
      <c r="G158" t="s">
        <v>199</v>
      </c>
      <c r="H158" t="s">
        <v>319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35">
      <c r="A159" t="s">
        <v>279</v>
      </c>
      <c r="B159" t="s">
        <v>280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50</v>
      </c>
      <c r="G159" t="s">
        <v>199</v>
      </c>
      <c r="H159" t="s">
        <v>319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35">
      <c r="A160" t="s">
        <v>108</v>
      </c>
      <c r="B160" t="s">
        <v>145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12</v>
      </c>
      <c r="G160" t="s">
        <v>199</v>
      </c>
      <c r="H160" t="s">
        <v>319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35">
      <c r="A161" t="s">
        <v>108</v>
      </c>
      <c r="B161" t="s">
        <v>115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12</v>
      </c>
      <c r="G161" t="s">
        <v>199</v>
      </c>
      <c r="H161" t="s">
        <v>319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35">
      <c r="A162" t="s">
        <v>108</v>
      </c>
      <c r="B162" t="s">
        <v>144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12</v>
      </c>
      <c r="G162" t="s">
        <v>199</v>
      </c>
      <c r="H162" t="s">
        <v>319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35">
      <c r="A163" t="s">
        <v>180</v>
      </c>
      <c r="B163" t="s">
        <v>181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12</v>
      </c>
      <c r="G163" t="s">
        <v>199</v>
      </c>
      <c r="H163" t="s">
        <v>318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35">
      <c r="A164" t="s">
        <v>132</v>
      </c>
      <c r="B164" t="s">
        <v>61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50</v>
      </c>
      <c r="G164" t="s">
        <v>199</v>
      </c>
      <c r="H164" t="s">
        <v>319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35">
      <c r="A165" t="s">
        <v>91</v>
      </c>
      <c r="B165" t="s">
        <v>92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52</v>
      </c>
      <c r="G165" t="s">
        <v>199</v>
      </c>
      <c r="H165" t="s">
        <v>319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35">
      <c r="A166" t="s">
        <v>117</v>
      </c>
      <c r="B166" t="s">
        <v>118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51</v>
      </c>
      <c r="G166" t="s">
        <v>199</v>
      </c>
      <c r="H166" t="s">
        <v>318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35">
      <c r="A167" t="s">
        <v>109</v>
      </c>
      <c r="B167" t="s">
        <v>116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12</v>
      </c>
      <c r="G167" t="s">
        <v>199</v>
      </c>
      <c r="H167" t="s">
        <v>318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35">
      <c r="A168" s="14" t="s">
        <v>283</v>
      </c>
      <c r="B168" s="14" t="s">
        <v>324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50</v>
      </c>
      <c r="G168" t="s">
        <v>199</v>
      </c>
      <c r="H168" t="s">
        <v>319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35">
      <c r="A169" t="s">
        <v>176</v>
      </c>
      <c r="B169" t="s">
        <v>133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12</v>
      </c>
      <c r="G169" t="s">
        <v>199</v>
      </c>
      <c r="H169" t="s">
        <v>319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35">
      <c r="A170" t="s">
        <v>281</v>
      </c>
      <c r="B170" t="s">
        <v>282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12</v>
      </c>
      <c r="G170" t="s">
        <v>199</v>
      </c>
      <c r="H170" t="s">
        <v>319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35">
      <c r="A171" t="s">
        <v>93</v>
      </c>
      <c r="B171" t="s">
        <v>94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12</v>
      </c>
      <c r="G171" t="s">
        <v>199</v>
      </c>
      <c r="H171" t="s">
        <v>319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35">
      <c r="A172" t="s">
        <v>93</v>
      </c>
      <c r="B172" t="s">
        <v>283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202</v>
      </c>
      <c r="G172" t="s">
        <v>199</v>
      </c>
      <c r="H172" t="s">
        <v>319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35">
      <c r="A173" t="s">
        <v>306</v>
      </c>
      <c r="B173" t="s">
        <v>307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12</v>
      </c>
      <c r="G173" t="s">
        <v>199</v>
      </c>
      <c r="H173" t="s">
        <v>318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35">
      <c r="A174" t="s">
        <v>348</v>
      </c>
      <c r="B174" t="s">
        <v>349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209</v>
      </c>
      <c r="G174" t="s">
        <v>199</v>
      </c>
      <c r="H174" t="s">
        <v>318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35">
      <c r="A175" t="s">
        <v>350</v>
      </c>
      <c r="B175" t="s">
        <v>351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12</v>
      </c>
      <c r="G175" t="s">
        <v>199</v>
      </c>
      <c r="H175" t="s">
        <v>319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35">
      <c r="A176" t="s">
        <v>352</v>
      </c>
      <c r="B176" t="s">
        <v>141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12</v>
      </c>
      <c r="G176" t="s">
        <v>199</v>
      </c>
      <c r="H176" t="s">
        <v>319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35">
      <c r="A177" t="s">
        <v>352</v>
      </c>
      <c r="B177" t="s">
        <v>353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12</v>
      </c>
      <c r="G177" t="s">
        <v>199</v>
      </c>
      <c r="H177" t="s">
        <v>319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35">
      <c r="A178" t="s">
        <v>354</v>
      </c>
      <c r="B178" t="s">
        <v>355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209</v>
      </c>
      <c r="G178" t="s">
        <v>199</v>
      </c>
      <c r="H178" t="s">
        <v>319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35">
      <c r="A179" t="s">
        <v>356</v>
      </c>
      <c r="B179" t="s">
        <v>41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209</v>
      </c>
      <c r="G179" t="s">
        <v>199</v>
      </c>
      <c r="H179" t="s">
        <v>318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35">
      <c r="A180" t="s">
        <v>358</v>
      </c>
      <c r="B180" t="s">
        <v>359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50</v>
      </c>
      <c r="G180" t="s">
        <v>199</v>
      </c>
      <c r="H180" t="s">
        <v>318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10</v>
      </c>
      <c r="C2">
        <v>12</v>
      </c>
    </row>
    <row r="3" spans="1:3" x14ac:dyDescent="0.35">
      <c r="A3">
        <v>2</v>
      </c>
      <c r="B3">
        <v>9</v>
      </c>
      <c r="C3">
        <v>11</v>
      </c>
    </row>
    <row r="4" spans="1:3" x14ac:dyDescent="0.35">
      <c r="A4">
        <v>3</v>
      </c>
      <c r="B4">
        <v>8</v>
      </c>
      <c r="C4">
        <v>10</v>
      </c>
    </row>
    <row r="5" spans="1:3" x14ac:dyDescent="0.35">
      <c r="A5">
        <v>4</v>
      </c>
      <c r="B5">
        <v>8</v>
      </c>
      <c r="C5">
        <v>10</v>
      </c>
    </row>
    <row r="6" spans="1:3" x14ac:dyDescent="0.35">
      <c r="A6">
        <v>5</v>
      </c>
      <c r="B6">
        <v>6</v>
      </c>
      <c r="C6">
        <v>8</v>
      </c>
    </row>
    <row r="7" spans="1:3" x14ac:dyDescent="0.35">
      <c r="A7">
        <v>6</v>
      </c>
      <c r="B7">
        <v>5</v>
      </c>
      <c r="C7">
        <v>7</v>
      </c>
    </row>
    <row r="8" spans="1:3" x14ac:dyDescent="0.35">
      <c r="A8">
        <v>7</v>
      </c>
      <c r="B8">
        <v>4</v>
      </c>
      <c r="C8">
        <v>6</v>
      </c>
    </row>
    <row r="9" spans="1:3" x14ac:dyDescent="0.35">
      <c r="A9">
        <v>8</v>
      </c>
      <c r="B9">
        <v>3</v>
      </c>
      <c r="C9">
        <v>5</v>
      </c>
    </row>
    <row r="10" spans="1:3" x14ac:dyDescent="0.35">
      <c r="A10">
        <v>9</v>
      </c>
      <c r="B10">
        <v>2</v>
      </c>
      <c r="C10">
        <v>4</v>
      </c>
    </row>
    <row r="11" spans="1:3" x14ac:dyDescent="0.35">
      <c r="A11">
        <v>10</v>
      </c>
      <c r="B11">
        <v>2</v>
      </c>
      <c r="C11">
        <v>4</v>
      </c>
    </row>
    <row r="12" spans="1:3" x14ac:dyDescent="0.35">
      <c r="A12">
        <v>11</v>
      </c>
      <c r="B12">
        <v>2</v>
      </c>
      <c r="C12">
        <v>4</v>
      </c>
    </row>
    <row r="13" spans="1:3" x14ac:dyDescent="0.35">
      <c r="A13">
        <v>12</v>
      </c>
      <c r="B13">
        <v>2</v>
      </c>
      <c r="C13">
        <v>4</v>
      </c>
    </row>
    <row r="14" spans="1:3" x14ac:dyDescent="0.35">
      <c r="A14">
        <v>13</v>
      </c>
      <c r="B14">
        <v>2</v>
      </c>
      <c r="C14">
        <v>4</v>
      </c>
    </row>
    <row r="15" spans="1:3" x14ac:dyDescent="0.35">
      <c r="A15">
        <v>14</v>
      </c>
      <c r="B15">
        <v>2</v>
      </c>
      <c r="C15">
        <v>4</v>
      </c>
    </row>
    <row r="16" spans="1:3" x14ac:dyDescent="0.35">
      <c r="A16">
        <v>15</v>
      </c>
      <c r="B16">
        <v>2</v>
      </c>
      <c r="C16">
        <v>4</v>
      </c>
    </row>
    <row r="17" spans="1:3" x14ac:dyDescent="0.35">
      <c r="A17">
        <v>16</v>
      </c>
      <c r="B17">
        <v>2</v>
      </c>
      <c r="C17">
        <v>4</v>
      </c>
    </row>
    <row r="18" spans="1:3" x14ac:dyDescent="0.35">
      <c r="A18">
        <v>17</v>
      </c>
      <c r="B18">
        <v>1</v>
      </c>
      <c r="C18">
        <v>2</v>
      </c>
    </row>
    <row r="19" spans="1:3" x14ac:dyDescent="0.35">
      <c r="A19">
        <v>18</v>
      </c>
      <c r="B19">
        <v>1</v>
      </c>
      <c r="C19">
        <v>2</v>
      </c>
    </row>
    <row r="20" spans="1:3" x14ac:dyDescent="0.35">
      <c r="A20">
        <v>19</v>
      </c>
      <c r="B20">
        <v>1</v>
      </c>
      <c r="C20">
        <v>2</v>
      </c>
    </row>
    <row r="21" spans="1:3" x14ac:dyDescent="0.35">
      <c r="A21">
        <v>20</v>
      </c>
      <c r="B21">
        <v>1</v>
      </c>
      <c r="C21">
        <v>2</v>
      </c>
    </row>
    <row r="22" spans="1:3" x14ac:dyDescent="0.35">
      <c r="A22">
        <v>21</v>
      </c>
      <c r="B22">
        <v>1</v>
      </c>
      <c r="C22">
        <v>2</v>
      </c>
    </row>
    <row r="23" spans="1:3" x14ac:dyDescent="0.35">
      <c r="A23">
        <v>22</v>
      </c>
      <c r="B23">
        <v>1</v>
      </c>
      <c r="C23">
        <v>2</v>
      </c>
    </row>
    <row r="24" spans="1:3" x14ac:dyDescent="0.35">
      <c r="A24">
        <v>23</v>
      </c>
      <c r="B24">
        <v>1</v>
      </c>
      <c r="C24">
        <v>2</v>
      </c>
    </row>
    <row r="25" spans="1:3" x14ac:dyDescent="0.35">
      <c r="A25">
        <v>24</v>
      </c>
      <c r="B25">
        <v>1</v>
      </c>
      <c r="C25">
        <v>2</v>
      </c>
    </row>
    <row r="26" spans="1:3" x14ac:dyDescent="0.35">
      <c r="A26">
        <v>25</v>
      </c>
      <c r="B26">
        <v>1</v>
      </c>
      <c r="C26">
        <v>2</v>
      </c>
    </row>
    <row r="27" spans="1:3" x14ac:dyDescent="0.35">
      <c r="A27">
        <v>26</v>
      </c>
      <c r="B27">
        <v>1</v>
      </c>
      <c r="C27">
        <v>2</v>
      </c>
    </row>
    <row r="28" spans="1:3" x14ac:dyDescent="0.35">
      <c r="A28">
        <v>27</v>
      </c>
      <c r="B28">
        <v>1</v>
      </c>
      <c r="C28">
        <v>2</v>
      </c>
    </row>
    <row r="29" spans="1:3" x14ac:dyDescent="0.35">
      <c r="A29">
        <v>28</v>
      </c>
      <c r="B29">
        <v>1</v>
      </c>
      <c r="C29">
        <v>2</v>
      </c>
    </row>
    <row r="30" spans="1:3" x14ac:dyDescent="0.35">
      <c r="A30">
        <v>29</v>
      </c>
      <c r="B30">
        <v>1</v>
      </c>
      <c r="C30">
        <v>2</v>
      </c>
    </row>
    <row r="31" spans="1:3" x14ac:dyDescent="0.35">
      <c r="A31">
        <v>30</v>
      </c>
      <c r="B31">
        <v>1</v>
      </c>
      <c r="C31">
        <v>2</v>
      </c>
    </row>
    <row r="32" spans="1:3" x14ac:dyDescent="0.35">
      <c r="A32">
        <v>31</v>
      </c>
      <c r="B32">
        <v>1</v>
      </c>
      <c r="C32">
        <v>2</v>
      </c>
    </row>
    <row r="33" spans="1:3" x14ac:dyDescent="0.35">
      <c r="A33">
        <v>32</v>
      </c>
      <c r="B33">
        <v>1</v>
      </c>
      <c r="C33">
        <v>2</v>
      </c>
    </row>
    <row r="34" spans="1:3" x14ac:dyDescent="0.35">
      <c r="A34" t="s">
        <v>18</v>
      </c>
      <c r="B34">
        <v>1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2020Ranking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2020-11-08T09:18:29Z</dcterms:modified>
</cp:coreProperties>
</file>