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robert.thomas\Dropbox\Competitions\Competition Archive\2014\Ranking\"/>
    </mc:Choice>
  </mc:AlternateContent>
  <xr:revisionPtr revIDLastSave="0" documentId="13_ncr:1_{05128537-9103-4B6E-A756-4EE812AC85BE}" xr6:coauthVersionLast="45" xr6:coauthVersionMax="45" xr10:uidLastSave="{00000000-0000-0000-0000-000000000000}"/>
  <bookViews>
    <workbookView xWindow="23880" yWindow="-120" windowWidth="24240" windowHeight="13140" xr2:uid="{00000000-000D-0000-FFFF-FFFF00000000}"/>
  </bookViews>
  <sheets>
    <sheet name="Epee 2014FSARanking" sheetId="20" r:id="rId1"/>
    <sheet name="Foil 2014FSARanking" sheetId="22" r:id="rId2"/>
    <sheet name="Sabre 2014FSARanking" sheetId="21" r:id="rId3"/>
    <sheet name="Data" sheetId="17" r:id="rId4"/>
    <sheet name="Fencers" sheetId="19" r:id="rId5"/>
    <sheet name="Ranking Values" sheetId="10" r:id="rId6"/>
  </sheets>
  <calcPr calcId="191029"/>
  <pivotCaches>
    <pivotCache cacheId="6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22" i="19" l="1"/>
  <c r="L322" i="19"/>
  <c r="M321" i="19"/>
  <c r="L321" i="19"/>
  <c r="L320" i="19"/>
  <c r="E320" i="19" s="1"/>
  <c r="L319" i="19"/>
  <c r="E319" i="19" s="1"/>
  <c r="M318" i="19"/>
  <c r="L318" i="19"/>
  <c r="M317" i="19"/>
  <c r="L317" i="19"/>
  <c r="L316" i="19"/>
  <c r="E316" i="19" s="1"/>
  <c r="L315" i="19"/>
  <c r="E315" i="19" s="1"/>
  <c r="M314" i="19"/>
  <c r="L314" i="19"/>
  <c r="M313" i="19"/>
  <c r="L313" i="19"/>
  <c r="C322" i="19"/>
  <c r="E322" i="19"/>
  <c r="C321" i="19"/>
  <c r="E321" i="19"/>
  <c r="C320" i="19"/>
  <c r="C319" i="19"/>
  <c r="C318" i="19"/>
  <c r="E318" i="19"/>
  <c r="C317" i="19"/>
  <c r="E317" i="19"/>
  <c r="C316" i="19"/>
  <c r="C315" i="19"/>
  <c r="C314" i="19"/>
  <c r="E314" i="19"/>
  <c r="C313" i="19"/>
  <c r="E313" i="19"/>
  <c r="L312" i="19"/>
  <c r="E312" i="19" s="1"/>
  <c r="L311" i="19"/>
  <c r="M311" i="19" s="1"/>
  <c r="L310" i="19"/>
  <c r="E310" i="19" s="1"/>
  <c r="L309" i="19"/>
  <c r="E309" i="19" s="1"/>
  <c r="L308" i="19"/>
  <c r="E308" i="19" s="1"/>
  <c r="L307" i="19"/>
  <c r="M307" i="19" s="1"/>
  <c r="L306" i="19"/>
  <c r="M306" i="19" s="1"/>
  <c r="C312" i="19"/>
  <c r="C311" i="19"/>
  <c r="C310" i="19"/>
  <c r="C309" i="19"/>
  <c r="C308" i="19"/>
  <c r="C307" i="19"/>
  <c r="C306" i="19"/>
  <c r="L305" i="19"/>
  <c r="M305" i="19" s="1"/>
  <c r="L304" i="19"/>
  <c r="E304" i="19" s="1"/>
  <c r="L303" i="19"/>
  <c r="E303" i="19" s="1"/>
  <c r="L302" i="19"/>
  <c r="E302" i="19" s="1"/>
  <c r="L301" i="19"/>
  <c r="M301" i="19" s="1"/>
  <c r="L300" i="19"/>
  <c r="E300" i="19" s="1"/>
  <c r="L299" i="19"/>
  <c r="M299" i="19" s="1"/>
  <c r="L298" i="19"/>
  <c r="E298" i="19" s="1"/>
  <c r="L297" i="19"/>
  <c r="M297" i="19" s="1"/>
  <c r="L296" i="19"/>
  <c r="E296" i="19" s="1"/>
  <c r="L295" i="19"/>
  <c r="M295" i="19" s="1"/>
  <c r="C305" i="19"/>
  <c r="C304" i="19"/>
  <c r="C303" i="19"/>
  <c r="C302" i="19"/>
  <c r="C301" i="19"/>
  <c r="E301" i="19"/>
  <c r="C300" i="19"/>
  <c r="C299" i="19"/>
  <c r="C298" i="19"/>
  <c r="C297" i="19"/>
  <c r="C296" i="19"/>
  <c r="C295" i="19"/>
  <c r="L294" i="19"/>
  <c r="M294" i="19" s="1"/>
  <c r="L293" i="19"/>
  <c r="E293" i="19" s="1"/>
  <c r="L292" i="19"/>
  <c r="E292" i="19" s="1"/>
  <c r="L291" i="19"/>
  <c r="E291" i="19" s="1"/>
  <c r="L290" i="19"/>
  <c r="M290" i="19" s="1"/>
  <c r="L289" i="19"/>
  <c r="E289" i="19" s="1"/>
  <c r="L288" i="19"/>
  <c r="E288" i="19" s="1"/>
  <c r="C294" i="19"/>
  <c r="C293" i="19"/>
  <c r="C292" i="19"/>
  <c r="C291" i="19"/>
  <c r="C290" i="19"/>
  <c r="E290" i="19"/>
  <c r="C289" i="19"/>
  <c r="C288" i="19"/>
  <c r="L287" i="19"/>
  <c r="M287" i="19" s="1"/>
  <c r="L286" i="19"/>
  <c r="M286" i="19" s="1"/>
  <c r="L285" i="19"/>
  <c r="M285" i="19" s="1"/>
  <c r="L284" i="19"/>
  <c r="E284" i="19" s="1"/>
  <c r="L283" i="19"/>
  <c r="M283" i="19" s="1"/>
  <c r="L282" i="19"/>
  <c r="M282" i="19" s="1"/>
  <c r="L281" i="19"/>
  <c r="M281" i="19" s="1"/>
  <c r="L280" i="19"/>
  <c r="E280" i="19" s="1"/>
  <c r="L279" i="19"/>
  <c r="M279" i="19" s="1"/>
  <c r="C287" i="19"/>
  <c r="C286" i="19"/>
  <c r="E286" i="19"/>
  <c r="C285" i="19"/>
  <c r="C284" i="19"/>
  <c r="C283" i="19"/>
  <c r="C282" i="19"/>
  <c r="C281" i="19"/>
  <c r="E281" i="19"/>
  <c r="C280" i="19"/>
  <c r="C279" i="19"/>
  <c r="L278" i="19"/>
  <c r="M278" i="19" s="1"/>
  <c r="L277" i="19"/>
  <c r="M277" i="19" s="1"/>
  <c r="L276" i="19"/>
  <c r="M276" i="19" s="1"/>
  <c r="L275" i="19"/>
  <c r="E275" i="19" s="1"/>
  <c r="L274" i="19"/>
  <c r="M274" i="19" s="1"/>
  <c r="L273" i="19"/>
  <c r="M273" i="19" s="1"/>
  <c r="L272" i="19"/>
  <c r="M272" i="19" s="1"/>
  <c r="L271" i="19"/>
  <c r="E271" i="19" s="1"/>
  <c r="L270" i="19"/>
  <c r="M270" i="19" s="1"/>
  <c r="C278" i="19"/>
  <c r="E278" i="19"/>
  <c r="C277" i="19"/>
  <c r="C276" i="19"/>
  <c r="E276" i="19"/>
  <c r="C275" i="19"/>
  <c r="C274" i="19"/>
  <c r="C273" i="19"/>
  <c r="E273" i="19"/>
  <c r="C272" i="19"/>
  <c r="C271" i="19"/>
  <c r="C270" i="19"/>
  <c r="E270" i="19"/>
  <c r="L269" i="19"/>
  <c r="E269" i="19" s="1"/>
  <c r="L268" i="19"/>
  <c r="M268" i="19" s="1"/>
  <c r="L267" i="19"/>
  <c r="M267" i="19" s="1"/>
  <c r="L266" i="19"/>
  <c r="E266" i="19" s="1"/>
  <c r="L265" i="19"/>
  <c r="E265" i="19" s="1"/>
  <c r="L264" i="19"/>
  <c r="M264" i="19" s="1"/>
  <c r="C269" i="19"/>
  <c r="C268" i="19"/>
  <c r="C267" i="19"/>
  <c r="C266" i="19"/>
  <c r="C265" i="19"/>
  <c r="C264" i="19"/>
  <c r="L263" i="19"/>
  <c r="E263" i="19" s="1"/>
  <c r="C263" i="19"/>
  <c r="M315" i="19" l="1"/>
  <c r="M319" i="19"/>
  <c r="M316" i="19"/>
  <c r="M320" i="19"/>
  <c r="E295" i="19"/>
  <c r="E264" i="19"/>
  <c r="E283" i="19"/>
  <c r="E306" i="19"/>
  <c r="E311" i="19"/>
  <c r="E297" i="19"/>
  <c r="E307" i="19"/>
  <c r="M310" i="19"/>
  <c r="M312" i="19"/>
  <c r="M309" i="19"/>
  <c r="M308" i="19"/>
  <c r="E279" i="19"/>
  <c r="E294" i="19"/>
  <c r="E285" i="19"/>
  <c r="M303" i="19"/>
  <c r="E277" i="19"/>
  <c r="E299" i="19"/>
  <c r="E305" i="19"/>
  <c r="E268" i="19"/>
  <c r="M298" i="19"/>
  <c r="M302" i="19"/>
  <c r="M296" i="19"/>
  <c r="M300" i="19"/>
  <c r="M304" i="19"/>
  <c r="E282" i="19"/>
  <c r="E274" i="19"/>
  <c r="E287" i="19"/>
  <c r="E272" i="19"/>
  <c r="M291" i="19"/>
  <c r="M288" i="19"/>
  <c r="M292" i="19"/>
  <c r="M289" i="19"/>
  <c r="M293" i="19"/>
  <c r="E267" i="19"/>
  <c r="M280" i="19"/>
  <c r="M284" i="19"/>
  <c r="M271" i="19"/>
  <c r="M275" i="19"/>
  <c r="M265" i="19"/>
  <c r="M266" i="19"/>
  <c r="M269" i="19"/>
  <c r="M263" i="19"/>
  <c r="L262" i="19"/>
  <c r="M262" i="19" s="1"/>
  <c r="C85" i="19"/>
  <c r="L489" i="17"/>
  <c r="L261" i="19" l="1"/>
  <c r="M261" i="19" s="1"/>
  <c r="L260" i="19"/>
  <c r="M260" i="19" s="1"/>
  <c r="L259" i="19"/>
  <c r="M259" i="19" s="1"/>
  <c r="L258" i="19"/>
  <c r="M258" i="19" s="1"/>
  <c r="C92" i="19"/>
  <c r="C110" i="19"/>
  <c r="C186" i="19"/>
  <c r="C69" i="19"/>
  <c r="L491" i="17"/>
  <c r="L490" i="17"/>
  <c r="L173" i="17" l="1"/>
  <c r="L48" i="19" l="1"/>
  <c r="M48" i="19" s="1"/>
  <c r="C47" i="19"/>
  <c r="L187" i="17"/>
  <c r="L186" i="17"/>
  <c r="L185" i="17"/>
  <c r="L184" i="17"/>
  <c r="L174" i="17"/>
  <c r="L176" i="17"/>
  <c r="L175" i="17"/>
  <c r="L166" i="17"/>
  <c r="L165" i="17"/>
  <c r="L164" i="17"/>
  <c r="L163" i="17"/>
  <c r="L182" i="17" l="1"/>
  <c r="L183" i="17"/>
  <c r="L181" i="17"/>
  <c r="L172" i="17"/>
  <c r="L171" i="17"/>
  <c r="L170" i="17"/>
  <c r="L169" i="17"/>
  <c r="L168" i="17"/>
  <c r="L167" i="17"/>
  <c r="L180" i="17"/>
  <c r="L179" i="17"/>
  <c r="L178" i="17"/>
  <c r="L177" i="17"/>
  <c r="L257" i="19" l="1"/>
  <c r="M257" i="19" s="1"/>
  <c r="C135" i="19"/>
  <c r="L203" i="17"/>
  <c r="L204" i="17"/>
  <c r="L199" i="17"/>
  <c r="L198" i="17"/>
  <c r="L195" i="17"/>
  <c r="L197" i="17"/>
  <c r="L202" i="17"/>
  <c r="L196" i="17"/>
  <c r="L256" i="19"/>
  <c r="M256" i="19" s="1"/>
  <c r="C88" i="19"/>
  <c r="L255" i="19"/>
  <c r="M255" i="19" s="1"/>
  <c r="L254" i="19"/>
  <c r="C28" i="19"/>
  <c r="C87" i="19"/>
  <c r="L156" i="17"/>
  <c r="L155" i="17"/>
  <c r="L154" i="17"/>
  <c r="L191" i="17"/>
  <c r="L193" i="17"/>
  <c r="L152" i="17"/>
  <c r="L190" i="17"/>
  <c r="L188" i="17"/>
  <c r="L153" i="17"/>
  <c r="L189" i="17"/>
  <c r="L194" i="17"/>
  <c r="L206" i="17"/>
  <c r="L205" i="17"/>
  <c r="L200" i="17"/>
  <c r="L201" i="17"/>
  <c r="L162" i="17"/>
  <c r="L161" i="17"/>
  <c r="L160" i="17"/>
  <c r="L159" i="17"/>
  <c r="L488" i="17"/>
  <c r="L487" i="17"/>
  <c r="L486" i="17"/>
  <c r="L485" i="17"/>
  <c r="L157" i="17"/>
  <c r="L158" i="17"/>
  <c r="L192" i="17"/>
  <c r="L464" i="17"/>
  <c r="L465" i="17"/>
  <c r="L463" i="17"/>
  <c r="L462" i="17"/>
  <c r="L461" i="17"/>
  <c r="L460" i="17"/>
  <c r="L459" i="17"/>
  <c r="L458" i="17"/>
  <c r="M254" i="19" l="1"/>
  <c r="L457" i="17"/>
  <c r="L456" i="17"/>
  <c r="L455" i="17"/>
  <c r="L448" i="17"/>
  <c r="L447" i="17"/>
  <c r="L446" i="17"/>
  <c r="L484" i="17"/>
  <c r="L483" i="17"/>
  <c r="L482" i="17"/>
  <c r="L481" i="17"/>
  <c r="L454" i="17"/>
  <c r="L453" i="17"/>
  <c r="L452" i="17"/>
  <c r="L451" i="17"/>
  <c r="L450" i="17"/>
  <c r="L449" i="17"/>
  <c r="L480" i="17"/>
  <c r="L479" i="17"/>
  <c r="L478" i="17"/>
  <c r="L477" i="17"/>
  <c r="L476" i="17"/>
  <c r="L475" i="17"/>
  <c r="L474" i="17"/>
  <c r="L473" i="17"/>
  <c r="L472" i="17"/>
  <c r="L471" i="17"/>
  <c r="L470" i="17"/>
  <c r="L469" i="17"/>
  <c r="L468" i="17"/>
  <c r="L467" i="17"/>
  <c r="L466" i="17"/>
  <c r="L445" i="17"/>
  <c r="L444" i="17"/>
  <c r="L443" i="17"/>
  <c r="L442" i="17"/>
  <c r="L441" i="17"/>
  <c r="L440" i="17"/>
  <c r="L439" i="17"/>
  <c r="L438" i="17"/>
  <c r="L437" i="17"/>
  <c r="L436" i="17"/>
  <c r="L435" i="17"/>
  <c r="L432" i="17"/>
  <c r="L434" i="17"/>
  <c r="L433" i="17"/>
  <c r="L431" i="17"/>
  <c r="L430" i="17"/>
  <c r="L429" i="17"/>
  <c r="L428" i="17"/>
  <c r="L427" i="17"/>
  <c r="L426" i="17"/>
  <c r="L425" i="17"/>
  <c r="L424" i="17"/>
  <c r="L423" i="17"/>
  <c r="L422" i="17"/>
  <c r="L421" i="17"/>
  <c r="L420" i="17"/>
  <c r="L419" i="17"/>
  <c r="L417" i="17"/>
  <c r="L416" i="17"/>
  <c r="L418" i="17"/>
  <c r="L415" i="17"/>
  <c r="L414" i="17"/>
  <c r="L413" i="17"/>
  <c r="L412" i="17"/>
  <c r="L397" i="17"/>
  <c r="L398" i="17"/>
  <c r="L396" i="17"/>
  <c r="L395" i="17"/>
  <c r="L394" i="17"/>
  <c r="L393" i="17"/>
  <c r="L392" i="17"/>
  <c r="L391" i="17"/>
  <c r="L390" i="17"/>
  <c r="L389" i="17"/>
  <c r="L388" i="17"/>
  <c r="L387" i="17"/>
  <c r="L386" i="17"/>
  <c r="L385" i="17"/>
  <c r="L384" i="17"/>
  <c r="L383" i="17"/>
  <c r="L382" i="17"/>
  <c r="L380" i="17"/>
  <c r="L381" i="17"/>
  <c r="C238" i="19" l="1"/>
  <c r="L379" i="17" l="1"/>
  <c r="L402" i="17"/>
  <c r="L404" i="17"/>
  <c r="L405" i="17"/>
  <c r="L373" i="17"/>
  <c r="L372" i="17"/>
  <c r="L370" i="17"/>
  <c r="L367" i="17"/>
  <c r="L364" i="17" l="1"/>
  <c r="L363" i="17"/>
  <c r="L409" i="17"/>
  <c r="L410" i="17"/>
  <c r="L411" i="17" l="1"/>
  <c r="L408" i="17"/>
  <c r="L406" i="17"/>
  <c r="L407" i="17"/>
  <c r="L403" i="17"/>
  <c r="L401" i="17"/>
  <c r="L400" i="17"/>
  <c r="L375" i="17"/>
  <c r="L374" i="17"/>
  <c r="L371" i="17"/>
  <c r="L369" i="17"/>
  <c r="L368" i="17"/>
  <c r="L366" i="17"/>
  <c r="L365" i="17"/>
  <c r="L399" i="17"/>
  <c r="L378" i="17"/>
  <c r="L377" i="17"/>
  <c r="L376" i="17"/>
  <c r="L357" i="17" l="1"/>
  <c r="L362" i="17"/>
  <c r="L360" i="17"/>
  <c r="L359" i="17"/>
  <c r="L356" i="17"/>
  <c r="L361" i="17"/>
  <c r="L358" i="17"/>
  <c r="L349" i="17"/>
  <c r="L348" i="17"/>
  <c r="L354" i="17"/>
  <c r="L351" i="17"/>
  <c r="L353" i="17"/>
  <c r="L347" i="17"/>
  <c r="L346" i="17"/>
  <c r="L352" i="17"/>
  <c r="L350" i="17"/>
  <c r="L339" i="17"/>
  <c r="L338" i="17"/>
  <c r="L340" i="17"/>
  <c r="L341" i="17"/>
  <c r="L342" i="17"/>
  <c r="L355" i="17"/>
  <c r="L345" i="17"/>
  <c r="L344" i="17"/>
  <c r="L343" i="17"/>
  <c r="L336" i="17"/>
  <c r="L335" i="17"/>
  <c r="L337" i="17"/>
  <c r="L300" i="17"/>
  <c r="L296" i="17"/>
  <c r="L299" i="17"/>
  <c r="L274" i="17"/>
  <c r="L273" i="17"/>
  <c r="L298" i="17"/>
  <c r="L272" i="17"/>
  <c r="L297" i="17"/>
  <c r="L332" i="17"/>
  <c r="L331" i="17"/>
  <c r="L334" i="17"/>
  <c r="L333" i="17"/>
  <c r="L326" i="17"/>
  <c r="L323" i="17"/>
  <c r="L330" i="17"/>
  <c r="L329" i="17"/>
  <c r="L328" i="17"/>
  <c r="L327" i="17"/>
  <c r="L325" i="17"/>
  <c r="L320" i="17"/>
  <c r="L322" i="17"/>
  <c r="L324" i="17"/>
  <c r="L319" i="17"/>
  <c r="L321" i="17"/>
  <c r="L318" i="17"/>
  <c r="L317" i="17"/>
  <c r="L316" i="17"/>
  <c r="L295" i="17"/>
  <c r="L294" i="17"/>
  <c r="L291" i="17"/>
  <c r="L290" i="17"/>
  <c r="L289" i="17"/>
  <c r="L288" i="17"/>
  <c r="L287" i="17"/>
  <c r="L286" i="17"/>
  <c r="L285" i="17"/>
  <c r="L284" i="17"/>
  <c r="L283" i="17"/>
  <c r="L293" i="17"/>
  <c r="L282" i="17"/>
  <c r="L292" i="17"/>
  <c r="L281" i="17"/>
  <c r="L277" i="17"/>
  <c r="L276" i="17"/>
  <c r="L275" i="17"/>
  <c r="L280" i="17"/>
  <c r="L315" i="17"/>
  <c r="L279" i="17"/>
  <c r="L314" i="17"/>
  <c r="L313" i="17"/>
  <c r="L278" i="17"/>
  <c r="L312" i="17"/>
  <c r="L311" i="17"/>
  <c r="L305" i="17"/>
  <c r="L310" i="17"/>
  <c r="L309" i="17"/>
  <c r="L308" i="17"/>
  <c r="L307" i="17"/>
  <c r="L304" i="17"/>
  <c r="L303" i="17"/>
  <c r="L306" i="17"/>
  <c r="L302" i="17"/>
  <c r="L301" i="17"/>
  <c r="L271" i="17" l="1"/>
  <c r="L262" i="17"/>
  <c r="L261" i="17"/>
  <c r="L260" i="17"/>
  <c r="L259" i="17"/>
  <c r="L258" i="17"/>
  <c r="L257" i="17"/>
  <c r="L256" i="17"/>
  <c r="L255" i="17"/>
  <c r="L254" i="17"/>
  <c r="L253" i="17"/>
  <c r="L252" i="17"/>
  <c r="L248" i="17"/>
  <c r="L270" i="17"/>
  <c r="L268" i="17"/>
  <c r="L267" i="17"/>
  <c r="L266" i="17"/>
  <c r="L269" i="17"/>
  <c r="L265" i="17"/>
  <c r="L264" i="17"/>
  <c r="L263" i="17"/>
  <c r="L251" i="17"/>
  <c r="L250" i="17"/>
  <c r="L249" i="17"/>
  <c r="L237" i="17"/>
  <c r="L236" i="17"/>
  <c r="L235" i="17"/>
  <c r="L234" i="17"/>
  <c r="L233" i="17"/>
  <c r="L232" i="17"/>
  <c r="L231" i="17"/>
  <c r="L230" i="17"/>
  <c r="L229" i="17"/>
  <c r="L228" i="17"/>
  <c r="L227" i="17"/>
  <c r="L226" i="17"/>
  <c r="L225" i="17"/>
  <c r="L224" i="17"/>
  <c r="L223" i="17"/>
  <c r="L221" i="17"/>
  <c r="L220" i="17"/>
  <c r="L219" i="17"/>
  <c r="L218" i="17"/>
  <c r="L222" i="17"/>
  <c r="L217" i="17"/>
  <c r="L214" i="17"/>
  <c r="L212" i="17"/>
  <c r="L211" i="17"/>
  <c r="L213" i="17"/>
  <c r="L115" i="19" l="1"/>
  <c r="M115" i="19" s="1"/>
  <c r="C131" i="19"/>
  <c r="L210" i="17" l="1"/>
  <c r="L238" i="17"/>
  <c r="L208" i="17"/>
  <c r="L239" i="17"/>
  <c r="L207" i="17"/>
  <c r="L247" i="17"/>
  <c r="L245" i="17"/>
  <c r="L244" i="17" l="1"/>
  <c r="L246" i="17"/>
  <c r="L243" i="17"/>
  <c r="L242" i="17"/>
  <c r="L241" i="17"/>
  <c r="L240" i="17"/>
  <c r="L216" i="17"/>
  <c r="L215" i="17"/>
  <c r="L145" i="17"/>
  <c r="L144" i="17"/>
  <c r="L143" i="17"/>
  <c r="L142" i="17"/>
  <c r="L209" i="17"/>
  <c r="L147" i="17"/>
  <c r="L146" i="17"/>
  <c r="L141" i="17"/>
  <c r="L140" i="17"/>
  <c r="L126" i="17"/>
  <c r="L125" i="17"/>
  <c r="L124" i="17"/>
  <c r="L123" i="17"/>
  <c r="L139" i="17"/>
  <c r="L138" i="17"/>
  <c r="L137" i="17"/>
  <c r="L136" i="17"/>
  <c r="L135" i="17"/>
  <c r="L134" i="17"/>
  <c r="L133" i="17"/>
  <c r="L253" i="19" l="1"/>
  <c r="M253" i="19" s="1"/>
  <c r="C191" i="19"/>
  <c r="L252" i="19"/>
  <c r="M252" i="19" s="1"/>
  <c r="C102" i="19"/>
  <c r="L251" i="19"/>
  <c r="M251" i="19" s="1"/>
  <c r="C48" i="19"/>
  <c r="L250" i="19"/>
  <c r="M250" i="19" s="1"/>
  <c r="C11" i="19"/>
  <c r="L249" i="19"/>
  <c r="M249" i="19" s="1"/>
  <c r="L248" i="19"/>
  <c r="M248" i="19" s="1"/>
  <c r="C258" i="19"/>
  <c r="L247" i="19"/>
  <c r="M247" i="19" s="1"/>
  <c r="C204" i="19"/>
  <c r="L246" i="19"/>
  <c r="M246" i="19" s="1"/>
  <c r="C195" i="19"/>
  <c r="L245" i="19"/>
  <c r="M245" i="19" s="1"/>
  <c r="C116" i="19"/>
  <c r="L244" i="19"/>
  <c r="M244" i="19" s="1"/>
  <c r="C148" i="19"/>
  <c r="L243" i="19"/>
  <c r="M243" i="19" s="1"/>
  <c r="C4" i="19"/>
  <c r="L132" i="17"/>
  <c r="L150" i="17"/>
  <c r="L151" i="17"/>
  <c r="L149" i="17"/>
  <c r="L148" i="17"/>
  <c r="L131" i="17"/>
  <c r="L130" i="17"/>
  <c r="L129" i="17"/>
  <c r="L128" i="17"/>
  <c r="L127" i="17"/>
  <c r="L122" i="17"/>
  <c r="L121" i="17"/>
  <c r="L120" i="17"/>
  <c r="L119" i="17"/>
  <c r="L118" i="17"/>
  <c r="L117" i="17"/>
  <c r="L116" i="17"/>
  <c r="L115" i="17"/>
  <c r="L114" i="17"/>
  <c r="L113" i="17"/>
  <c r="L112" i="17"/>
  <c r="L111" i="17"/>
  <c r="L110" i="17"/>
  <c r="L102" i="17"/>
  <c r="E258" i="19" l="1"/>
  <c r="E48" i="19"/>
  <c r="L242" i="19"/>
  <c r="M242" i="19" s="1"/>
  <c r="L241" i="19"/>
  <c r="M241" i="19" s="1"/>
  <c r="L240" i="19"/>
  <c r="M240" i="19" s="1"/>
  <c r="L239" i="19"/>
  <c r="M239" i="19" s="1"/>
  <c r="L238" i="19"/>
  <c r="M238" i="19" s="1"/>
  <c r="L237" i="19"/>
  <c r="M237" i="19" s="1"/>
  <c r="L236" i="19"/>
  <c r="M236" i="19" s="1"/>
  <c r="L235" i="19"/>
  <c r="M235" i="19" s="1"/>
  <c r="C260" i="19"/>
  <c r="E260" i="19"/>
  <c r="C90" i="19"/>
  <c r="C111" i="19"/>
  <c r="C55" i="19"/>
  <c r="C49" i="19"/>
  <c r="C196" i="19"/>
  <c r="C217" i="19"/>
  <c r="C216" i="19"/>
  <c r="C100" i="19"/>
  <c r="L234" i="19"/>
  <c r="M234" i="19" s="1"/>
  <c r="L233" i="19"/>
  <c r="M233" i="19" s="1"/>
  <c r="L232" i="19"/>
  <c r="M232" i="19" s="1"/>
  <c r="L231" i="19"/>
  <c r="M231" i="19" s="1"/>
  <c r="L230" i="19"/>
  <c r="M230" i="19" s="1"/>
  <c r="L229" i="19"/>
  <c r="M229" i="19" s="1"/>
  <c r="L228" i="19"/>
  <c r="L227" i="19"/>
  <c r="M227" i="19" s="1"/>
  <c r="L226" i="19"/>
  <c r="M226" i="19" s="1"/>
  <c r="L225" i="19"/>
  <c r="M225" i="19" s="1"/>
  <c r="C141" i="19"/>
  <c r="C25" i="19"/>
  <c r="C236" i="19"/>
  <c r="C119" i="19"/>
  <c r="C227" i="19"/>
  <c r="C172" i="19"/>
  <c r="C243" i="19"/>
  <c r="C242" i="19"/>
  <c r="C133" i="19"/>
  <c r="C54" i="19"/>
  <c r="L103" i="17"/>
  <c r="L94" i="17"/>
  <c r="L93" i="17"/>
  <c r="L92" i="17"/>
  <c r="L97" i="17"/>
  <c r="L96" i="17"/>
  <c r="L95" i="17"/>
  <c r="L91" i="17"/>
  <c r="L90" i="17"/>
  <c r="L89" i="17"/>
  <c r="L108" i="17"/>
  <c r="L107" i="17"/>
  <c r="L106" i="17"/>
  <c r="L105" i="17"/>
  <c r="L109" i="17"/>
  <c r="L86" i="17"/>
  <c r="L83" i="17"/>
  <c r="L88" i="17"/>
  <c r="L85" i="17"/>
  <c r="L84" i="17"/>
  <c r="L87" i="17"/>
  <c r="L104" i="17"/>
  <c r="L82" i="17"/>
  <c r="L80" i="17"/>
  <c r="L79" i="17"/>
  <c r="L78" i="17"/>
  <c r="L81" i="17"/>
  <c r="L74" i="17"/>
  <c r="L73" i="17"/>
  <c r="L72" i="17"/>
  <c r="L77" i="17"/>
  <c r="L76" i="17"/>
  <c r="L71" i="17"/>
  <c r="L70" i="17"/>
  <c r="L69" i="17"/>
  <c r="L75" i="17"/>
  <c r="L100" i="17"/>
  <c r="E238" i="19" l="1"/>
  <c r="M228" i="19"/>
  <c r="L99" i="17"/>
  <c r="L101" i="17"/>
  <c r="L98" i="17"/>
  <c r="L67" i="17" l="1"/>
  <c r="L68" i="17"/>
  <c r="L66" i="17"/>
  <c r="L65" i="17"/>
  <c r="L64" i="17"/>
  <c r="L63" i="17"/>
  <c r="L62" i="17"/>
  <c r="L54" i="17"/>
  <c r="L53" i="17"/>
  <c r="L52" i="17"/>
  <c r="L51" i="17"/>
  <c r="L50" i="17"/>
  <c r="L49" i="17"/>
  <c r="L61" i="17"/>
  <c r="L60" i="17"/>
  <c r="L59" i="17"/>
  <c r="L58" i="17"/>
  <c r="L57" i="17"/>
  <c r="L56" i="17"/>
  <c r="L55" i="17"/>
  <c r="L48" i="17"/>
  <c r="L47" i="17"/>
  <c r="L46" i="17" l="1"/>
  <c r="L45" i="17"/>
  <c r="L44" i="17"/>
  <c r="L43" i="17"/>
  <c r="L42" i="17"/>
  <c r="L24" i="17"/>
  <c r="L23" i="17"/>
  <c r="L22" i="17"/>
  <c r="L21" i="17"/>
  <c r="L20" i="17"/>
  <c r="L19" i="17"/>
  <c r="L18" i="17"/>
  <c r="L224" i="19" l="1"/>
  <c r="M224" i="19" s="1"/>
  <c r="L223" i="19"/>
  <c r="M223" i="19" s="1"/>
  <c r="L222" i="19"/>
  <c r="M222" i="19" s="1"/>
  <c r="L221" i="19"/>
  <c r="M221" i="19" s="1"/>
  <c r="L220" i="19"/>
  <c r="C56" i="19"/>
  <c r="C235" i="19"/>
  <c r="C252" i="19"/>
  <c r="E252" i="19"/>
  <c r="C112" i="19"/>
  <c r="C167" i="19"/>
  <c r="M220" i="19" l="1"/>
  <c r="E243" i="19"/>
  <c r="L30" i="17"/>
  <c r="L31" i="17"/>
  <c r="L32" i="17"/>
  <c r="L25" i="17"/>
  <c r="L26" i="17"/>
  <c r="L27" i="17"/>
  <c r="L29" i="17"/>
  <c r="L28" i="17"/>
  <c r="L33" i="17"/>
  <c r="L34" i="17"/>
  <c r="L35" i="17"/>
  <c r="L36" i="17"/>
  <c r="L4" i="17"/>
  <c r="L37" i="17"/>
  <c r="L38" i="17"/>
  <c r="L39" i="17"/>
  <c r="L40" i="17"/>
  <c r="L41" i="17"/>
  <c r="L2" i="17"/>
  <c r="L3" i="17"/>
  <c r="L10" i="17"/>
  <c r="L5" i="17"/>
  <c r="L6" i="17"/>
  <c r="L7" i="17"/>
  <c r="L8" i="17"/>
  <c r="L9" i="17"/>
  <c r="L12" i="17"/>
  <c r="L11" i="17"/>
  <c r="L13" i="17"/>
  <c r="L14" i="17"/>
  <c r="L15" i="17"/>
  <c r="L16" i="17"/>
  <c r="L17" i="17"/>
  <c r="L219" i="19" l="1"/>
  <c r="L218" i="19"/>
  <c r="M218" i="19" s="1"/>
  <c r="L217" i="19"/>
  <c r="M217" i="19" s="1"/>
  <c r="L216" i="19"/>
  <c r="M216" i="19" s="1"/>
  <c r="L215" i="19"/>
  <c r="M215" i="19" s="1"/>
  <c r="L214" i="19"/>
  <c r="C126" i="19"/>
  <c r="C168" i="19"/>
  <c r="C200" i="19"/>
  <c r="C253" i="19"/>
  <c r="C152" i="19"/>
  <c r="L213" i="19"/>
  <c r="C97" i="19"/>
  <c r="L212" i="19"/>
  <c r="M212" i="19" s="1"/>
  <c r="L211" i="19"/>
  <c r="C169" i="19"/>
  <c r="C142" i="19"/>
  <c r="L210" i="19"/>
  <c r="M210" i="19" s="1"/>
  <c r="C255" i="19"/>
  <c r="M213" i="19" l="1"/>
  <c r="E235" i="19"/>
  <c r="M214" i="19"/>
  <c r="E236" i="19"/>
  <c r="M219" i="19"/>
  <c r="E242" i="19"/>
  <c r="E253" i="19"/>
  <c r="M211" i="19"/>
  <c r="L209" i="19" l="1"/>
  <c r="M209" i="19" s="1"/>
  <c r="C74" i="19"/>
  <c r="L208" i="19" l="1"/>
  <c r="M208" i="19" s="1"/>
  <c r="L207" i="19"/>
  <c r="M207" i="19" s="1"/>
  <c r="C124" i="19"/>
  <c r="C81" i="19"/>
  <c r="L206" i="19" l="1"/>
  <c r="M206" i="19" s="1"/>
  <c r="L205" i="19"/>
  <c r="L204" i="19"/>
  <c r="E255" i="19" s="1"/>
  <c r="L203" i="19"/>
  <c r="E254" i="19" s="1"/>
  <c r="L202" i="19"/>
  <c r="M202" i="19" s="1"/>
  <c r="L201" i="19"/>
  <c r="L200" i="19"/>
  <c r="L199" i="19"/>
  <c r="L198" i="19"/>
  <c r="M198" i="19" s="1"/>
  <c r="L197" i="19"/>
  <c r="L196" i="19"/>
  <c r="L195" i="19"/>
  <c r="L194" i="19"/>
  <c r="M194" i="19" s="1"/>
  <c r="L193" i="19"/>
  <c r="L192" i="19"/>
  <c r="L191" i="19"/>
  <c r="E237" i="19" s="1"/>
  <c r="L190" i="19"/>
  <c r="L189" i="19"/>
  <c r="L188" i="19"/>
  <c r="E232" i="19" s="1"/>
  <c r="L187" i="19"/>
  <c r="M187" i="19" s="1"/>
  <c r="L186" i="19"/>
  <c r="E229" i="19"/>
  <c r="L185" i="19"/>
  <c r="L184" i="19"/>
  <c r="E226" i="19" s="1"/>
  <c r="L183" i="19"/>
  <c r="L182" i="19"/>
  <c r="L181" i="19"/>
  <c r="L180" i="19"/>
  <c r="E222" i="19" s="1"/>
  <c r="L179" i="19"/>
  <c r="L178" i="19"/>
  <c r="L177" i="19"/>
  <c r="M177" i="19" s="1"/>
  <c r="L176" i="19"/>
  <c r="E218" i="19" s="1"/>
  <c r="L175" i="19"/>
  <c r="L174" i="19"/>
  <c r="L173" i="19"/>
  <c r="M173" i="19" s="1"/>
  <c r="L172" i="19"/>
  <c r="M172" i="19" s="1"/>
  <c r="L171" i="19"/>
  <c r="L170" i="19"/>
  <c r="L169" i="19"/>
  <c r="M169" i="19" s="1"/>
  <c r="L168" i="19"/>
  <c r="E208" i="19" s="1"/>
  <c r="L167" i="19"/>
  <c r="L166" i="19"/>
  <c r="L165" i="19"/>
  <c r="M165" i="19" s="1"/>
  <c r="L164" i="19"/>
  <c r="E203" i="19" s="1"/>
  <c r="L163" i="19"/>
  <c r="L162" i="19"/>
  <c r="L161" i="19"/>
  <c r="M161" i="19" s="1"/>
  <c r="L160" i="19"/>
  <c r="E198" i="19" s="1"/>
  <c r="L159" i="19"/>
  <c r="L158" i="19"/>
  <c r="L157" i="19"/>
  <c r="M157" i="19" s="1"/>
  <c r="L156" i="19"/>
  <c r="M156" i="19" s="1"/>
  <c r="L155" i="19"/>
  <c r="L154" i="19"/>
  <c r="L153" i="19"/>
  <c r="M153" i="19" s="1"/>
  <c r="L152" i="19"/>
  <c r="L151" i="19"/>
  <c r="L150" i="19"/>
  <c r="L149" i="19"/>
  <c r="L148" i="19"/>
  <c r="L147" i="19"/>
  <c r="L146" i="19"/>
  <c r="L145" i="19"/>
  <c r="M145" i="19" s="1"/>
  <c r="L144" i="19"/>
  <c r="L143" i="19"/>
  <c r="L142" i="19"/>
  <c r="L141" i="19"/>
  <c r="E175" i="19" s="1"/>
  <c r="L140" i="19"/>
  <c r="M140" i="19" s="1"/>
  <c r="L139" i="19"/>
  <c r="L138" i="19"/>
  <c r="L137" i="19"/>
  <c r="M137" i="19" s="1"/>
  <c r="L136" i="19"/>
  <c r="L135" i="19"/>
  <c r="L134" i="19"/>
  <c r="L133" i="19"/>
  <c r="L132" i="19"/>
  <c r="L131" i="19"/>
  <c r="L130" i="19"/>
  <c r="L129" i="19"/>
  <c r="M129" i="19" s="1"/>
  <c r="L128" i="19"/>
  <c r="L127" i="19"/>
  <c r="L126" i="19"/>
  <c r="L125" i="19"/>
  <c r="L124" i="19"/>
  <c r="L123" i="19"/>
  <c r="L122" i="19"/>
  <c r="L121" i="19"/>
  <c r="M121" i="19" s="1"/>
  <c r="L120" i="19"/>
  <c r="L119" i="19"/>
  <c r="L118" i="19"/>
  <c r="L117" i="19"/>
  <c r="L116" i="19"/>
  <c r="L114" i="19"/>
  <c r="L113" i="19"/>
  <c r="L112" i="19"/>
  <c r="L111" i="19"/>
  <c r="M111" i="19" s="1"/>
  <c r="L110" i="19"/>
  <c r="L109" i="19"/>
  <c r="L108" i="19"/>
  <c r="M108" i="19" s="1"/>
  <c r="L107" i="19"/>
  <c r="L106" i="19"/>
  <c r="L105" i="19"/>
  <c r="L104" i="19"/>
  <c r="M104" i="19" s="1"/>
  <c r="L103" i="19"/>
  <c r="L102" i="19"/>
  <c r="L101" i="19"/>
  <c r="L100" i="19"/>
  <c r="L99" i="19"/>
  <c r="L98" i="19"/>
  <c r="L97" i="19"/>
  <c r="L96" i="19"/>
  <c r="M96" i="19" s="1"/>
  <c r="L95" i="19"/>
  <c r="M95" i="19" s="1"/>
  <c r="L94" i="19"/>
  <c r="L93" i="19"/>
  <c r="L92" i="19"/>
  <c r="M92" i="19" s="1"/>
  <c r="L91" i="19"/>
  <c r="L90" i="19"/>
  <c r="L89" i="19"/>
  <c r="L88" i="19"/>
  <c r="M88" i="19" s="1"/>
  <c r="L87" i="19"/>
  <c r="L86" i="19"/>
  <c r="L85" i="19"/>
  <c r="E85" i="19" s="1"/>
  <c r="L84" i="19"/>
  <c r="L83" i="19"/>
  <c r="L82" i="19"/>
  <c r="L81" i="19"/>
  <c r="M81" i="19" s="1"/>
  <c r="L80" i="19"/>
  <c r="M80" i="19" s="1"/>
  <c r="L79" i="19"/>
  <c r="L78" i="19"/>
  <c r="L77" i="19"/>
  <c r="M77" i="19" s="1"/>
  <c r="L76" i="19"/>
  <c r="L75" i="19"/>
  <c r="L74" i="19"/>
  <c r="L73" i="19"/>
  <c r="M73" i="19" s="1"/>
  <c r="L72" i="19"/>
  <c r="M72" i="19" s="1"/>
  <c r="L71" i="19"/>
  <c r="M71" i="19" s="1"/>
  <c r="L70" i="19"/>
  <c r="L69" i="19"/>
  <c r="L68" i="19"/>
  <c r="E78" i="19" s="1"/>
  <c r="L67" i="19"/>
  <c r="L66" i="19"/>
  <c r="L65" i="19"/>
  <c r="M65" i="19" s="1"/>
  <c r="L64" i="19"/>
  <c r="L63" i="19"/>
  <c r="L62" i="19"/>
  <c r="L61" i="19"/>
  <c r="L60" i="19"/>
  <c r="E70" i="19" s="1"/>
  <c r="L59" i="19"/>
  <c r="L58" i="19"/>
  <c r="L57" i="19"/>
  <c r="M57" i="19" s="1"/>
  <c r="L56" i="19"/>
  <c r="L55" i="19"/>
  <c r="L54" i="19"/>
  <c r="L53" i="19"/>
  <c r="M53" i="19" s="1"/>
  <c r="L52" i="19"/>
  <c r="L51" i="19"/>
  <c r="L50" i="19"/>
  <c r="L49" i="19"/>
  <c r="L47" i="19"/>
  <c r="L46" i="19"/>
  <c r="L45" i="19"/>
  <c r="L44" i="19"/>
  <c r="M44" i="19" s="1"/>
  <c r="L43" i="19"/>
  <c r="L42" i="19"/>
  <c r="L41" i="19"/>
  <c r="L40" i="19"/>
  <c r="M40" i="19" s="1"/>
  <c r="L39" i="19"/>
  <c r="L38" i="19"/>
  <c r="L37" i="19"/>
  <c r="L36" i="19"/>
  <c r="L35" i="19"/>
  <c r="L34" i="19"/>
  <c r="L33" i="19"/>
  <c r="L32" i="19"/>
  <c r="M32" i="19" s="1"/>
  <c r="L31" i="19"/>
  <c r="M31" i="19" s="1"/>
  <c r="L30" i="19"/>
  <c r="L29" i="19"/>
  <c r="L28" i="19"/>
  <c r="E28" i="19" s="1"/>
  <c r="L27" i="19"/>
  <c r="M27" i="19" s="1"/>
  <c r="L26" i="19"/>
  <c r="L25" i="19"/>
  <c r="L24" i="19"/>
  <c r="M24" i="19" s="1"/>
  <c r="L23" i="19"/>
  <c r="L22" i="19"/>
  <c r="L21" i="19"/>
  <c r="L20" i="19"/>
  <c r="M20" i="19" s="1"/>
  <c r="L19" i="19"/>
  <c r="E21" i="19" s="1"/>
  <c r="L18" i="19"/>
  <c r="L17" i="19"/>
  <c r="L16" i="19"/>
  <c r="M16" i="19" s="1"/>
  <c r="L15" i="19"/>
  <c r="M15" i="19" s="1"/>
  <c r="L14" i="19"/>
  <c r="L13" i="19"/>
  <c r="L12" i="19"/>
  <c r="L11" i="19"/>
  <c r="L10" i="19"/>
  <c r="L9" i="19"/>
  <c r="L8" i="19"/>
  <c r="M8" i="19" s="1"/>
  <c r="L7" i="19"/>
  <c r="L6" i="19"/>
  <c r="L5" i="19"/>
  <c r="L4" i="19"/>
  <c r="L3" i="19"/>
  <c r="M3" i="19" s="1"/>
  <c r="L2" i="19"/>
  <c r="C63" i="19"/>
  <c r="C50" i="19"/>
  <c r="C183" i="19"/>
  <c r="C62" i="19"/>
  <c r="C185" i="19"/>
  <c r="C219" i="19"/>
  <c r="C46" i="19"/>
  <c r="C51" i="19"/>
  <c r="C256" i="19"/>
  <c r="C222" i="19"/>
  <c r="C139" i="19"/>
  <c r="C125" i="19"/>
  <c r="C94" i="19"/>
  <c r="C262" i="19"/>
  <c r="E262" i="19"/>
  <c r="C138" i="19"/>
  <c r="C175" i="19"/>
  <c r="C103" i="19"/>
  <c r="C166" i="19"/>
  <c r="C23" i="19"/>
  <c r="C122" i="19"/>
  <c r="C108" i="19"/>
  <c r="C45" i="19"/>
  <c r="C202" i="19"/>
  <c r="C134" i="19"/>
  <c r="C163" i="19"/>
  <c r="C176" i="19"/>
  <c r="C130" i="19"/>
  <c r="C58" i="19"/>
  <c r="C18" i="19"/>
  <c r="C261" i="19"/>
  <c r="E261" i="19"/>
  <c r="C246" i="19"/>
  <c r="C214" i="19"/>
  <c r="C6" i="19"/>
  <c r="C7" i="19"/>
  <c r="C171" i="19"/>
  <c r="C3" i="19"/>
  <c r="C2" i="19"/>
  <c r="E234" i="19"/>
  <c r="E241" i="19"/>
  <c r="E247" i="19"/>
  <c r="E251" i="19"/>
  <c r="E257" i="19"/>
  <c r="E259" i="19"/>
  <c r="C150" i="19"/>
  <c r="C208" i="19"/>
  <c r="C209" i="19"/>
  <c r="C206" i="19"/>
  <c r="C59" i="19"/>
  <c r="C80" i="19"/>
  <c r="C161" i="19"/>
  <c r="C38" i="19"/>
  <c r="C57" i="19"/>
  <c r="C170" i="19"/>
  <c r="C14" i="19"/>
  <c r="C121" i="19"/>
  <c r="C123" i="19"/>
  <c r="C180" i="19"/>
  <c r="C120" i="19"/>
  <c r="C162" i="19"/>
  <c r="C226" i="19"/>
  <c r="C27" i="19"/>
  <c r="C30" i="19"/>
  <c r="C155" i="19"/>
  <c r="C31" i="19"/>
  <c r="C26" i="19"/>
  <c r="C128" i="19"/>
  <c r="C98" i="19"/>
  <c r="C105" i="19"/>
  <c r="C234" i="19"/>
  <c r="C194" i="19"/>
  <c r="C231" i="19"/>
  <c r="C109" i="19"/>
  <c r="C22" i="19"/>
  <c r="C61" i="19"/>
  <c r="C153" i="19"/>
  <c r="C60" i="19"/>
  <c r="C213" i="19"/>
  <c r="C12" i="19"/>
  <c r="C159" i="19"/>
  <c r="C77" i="19"/>
  <c r="C78" i="19"/>
  <c r="C53" i="19"/>
  <c r="C89" i="19"/>
  <c r="C211" i="19"/>
  <c r="C41" i="19"/>
  <c r="C173" i="19"/>
  <c r="C190" i="19"/>
  <c r="C71" i="19"/>
  <c r="C215" i="19"/>
  <c r="C144" i="19"/>
  <c r="C151" i="19"/>
  <c r="C240" i="19"/>
  <c r="C145" i="19"/>
  <c r="C32" i="19"/>
  <c r="C223" i="19"/>
  <c r="C149" i="19"/>
  <c r="C210" i="19"/>
  <c r="C249" i="19"/>
  <c r="C156" i="19"/>
  <c r="C70" i="19"/>
  <c r="C229" i="19"/>
  <c r="C143" i="19"/>
  <c r="C237" i="19"/>
  <c r="C245" i="19"/>
  <c r="C230" i="19"/>
  <c r="C67" i="19"/>
  <c r="C157" i="19"/>
  <c r="C228" i="19"/>
  <c r="C250" i="19"/>
  <c r="C251" i="19"/>
  <c r="C198" i="19"/>
  <c r="C13" i="19"/>
  <c r="C129" i="19"/>
  <c r="C20" i="19"/>
  <c r="C64" i="19"/>
  <c r="C95" i="19"/>
  <c r="C34" i="19"/>
  <c r="C96" i="19"/>
  <c r="C187" i="19"/>
  <c r="C33" i="19"/>
  <c r="C220" i="19"/>
  <c r="C29" i="19"/>
  <c r="C192" i="19"/>
  <c r="C118" i="19"/>
  <c r="C244" i="19"/>
  <c r="C104" i="19"/>
  <c r="C93" i="19"/>
  <c r="C5" i="19"/>
  <c r="C259" i="19"/>
  <c r="C8" i="19"/>
  <c r="C201" i="19"/>
  <c r="C189" i="19"/>
  <c r="C15" i="19"/>
  <c r="C16" i="19"/>
  <c r="C83" i="19"/>
  <c r="C158" i="19"/>
  <c r="C76" i="19"/>
  <c r="C82" i="19"/>
  <c r="C107" i="19"/>
  <c r="C239" i="19"/>
  <c r="C164" i="19"/>
  <c r="C154" i="19"/>
  <c r="C44" i="19"/>
  <c r="C132" i="19"/>
  <c r="C9" i="19"/>
  <c r="C218" i="19"/>
  <c r="C65" i="19"/>
  <c r="C225" i="19"/>
  <c r="C199" i="19"/>
  <c r="C127" i="19"/>
  <c r="C35" i="19"/>
  <c r="C178" i="19"/>
  <c r="C39" i="19"/>
  <c r="C254" i="19"/>
  <c r="C203" i="19"/>
  <c r="C174" i="19"/>
  <c r="C193" i="19"/>
  <c r="C241" i="19"/>
  <c r="C115" i="19"/>
  <c r="C42" i="19"/>
  <c r="C43" i="19"/>
  <c r="C24" i="19"/>
  <c r="C197" i="19"/>
  <c r="C136" i="19"/>
  <c r="C79" i="19"/>
  <c r="C21" i="19"/>
  <c r="C140" i="19"/>
  <c r="C179" i="19"/>
  <c r="C160" i="19"/>
  <c r="C221" i="19"/>
  <c r="C224" i="19"/>
  <c r="C66" i="19"/>
  <c r="C72" i="19"/>
  <c r="C52" i="19"/>
  <c r="C91" i="19"/>
  <c r="C73" i="19"/>
  <c r="C181" i="19"/>
  <c r="C248" i="19"/>
  <c r="C165" i="19"/>
  <c r="C113" i="19"/>
  <c r="C84" i="19"/>
  <c r="C146" i="19"/>
  <c r="C137" i="19"/>
  <c r="C232" i="19"/>
  <c r="C188" i="19"/>
  <c r="C182" i="19"/>
  <c r="C99" i="19"/>
  <c r="C177" i="19"/>
  <c r="C86" i="19"/>
  <c r="C207" i="19"/>
  <c r="C106" i="19"/>
  <c r="C184" i="19"/>
  <c r="C19" i="19"/>
  <c r="C10" i="19"/>
  <c r="C40" i="19"/>
  <c r="C17" i="19"/>
  <c r="C233" i="19"/>
  <c r="C257" i="19"/>
  <c r="C114" i="19"/>
  <c r="C101" i="19"/>
  <c r="C247" i="19"/>
  <c r="C117" i="19"/>
  <c r="C147" i="19"/>
  <c r="C212" i="19"/>
  <c r="C75" i="19"/>
  <c r="C205" i="19"/>
  <c r="C68" i="19"/>
  <c r="C36" i="19"/>
  <c r="C37" i="19"/>
  <c r="I234" i="17" l="1"/>
  <c r="I226" i="17"/>
  <c r="I218" i="17"/>
  <c r="I242" i="17"/>
  <c r="I213" i="17"/>
  <c r="I145" i="17"/>
  <c r="I137" i="17"/>
  <c r="I149" i="17"/>
  <c r="I125" i="17"/>
  <c r="I117" i="17"/>
  <c r="I102" i="17"/>
  <c r="I95" i="17"/>
  <c r="I107" i="17"/>
  <c r="I85" i="17"/>
  <c r="I77" i="17"/>
  <c r="I69" i="17"/>
  <c r="I61" i="17"/>
  <c r="I53" i="17"/>
  <c r="I45" i="17"/>
  <c r="I20" i="17"/>
  <c r="I12" i="17"/>
  <c r="I4" i="17"/>
  <c r="I36" i="17"/>
  <c r="I28" i="17"/>
  <c r="I19" i="17"/>
  <c r="I233" i="17"/>
  <c r="I225" i="17"/>
  <c r="I217" i="17"/>
  <c r="I241" i="17"/>
  <c r="I214" i="17"/>
  <c r="I144" i="17"/>
  <c r="I136" i="17"/>
  <c r="I148" i="17"/>
  <c r="I124" i="17"/>
  <c r="I116" i="17"/>
  <c r="I103" i="17"/>
  <c r="I94" i="17"/>
  <c r="I106" i="17"/>
  <c r="I84" i="17"/>
  <c r="I76" i="17"/>
  <c r="I68" i="17"/>
  <c r="I60" i="17"/>
  <c r="I52" i="17"/>
  <c r="I44" i="17"/>
  <c r="I11" i="17"/>
  <c r="I35" i="17"/>
  <c r="I251" i="17"/>
  <c r="I232" i="17"/>
  <c r="I224" i="17"/>
  <c r="I216" i="17"/>
  <c r="I240" i="17"/>
  <c r="I212" i="17"/>
  <c r="I143" i="17"/>
  <c r="I135" i="17"/>
  <c r="I131" i="17"/>
  <c r="I123" i="17"/>
  <c r="I115" i="17"/>
  <c r="I101" i="17"/>
  <c r="I93" i="17"/>
  <c r="I105" i="17"/>
  <c r="I87" i="17"/>
  <c r="I75" i="17"/>
  <c r="I67" i="17"/>
  <c r="I59" i="17"/>
  <c r="I51" i="17"/>
  <c r="I43" i="17"/>
  <c r="I18" i="17"/>
  <c r="I10" i="17"/>
  <c r="I2" i="17"/>
  <c r="I34" i="17"/>
  <c r="I26" i="17"/>
  <c r="I9" i="17"/>
  <c r="I250" i="17"/>
  <c r="I231" i="17"/>
  <c r="I223" i="17"/>
  <c r="I245" i="17"/>
  <c r="I239" i="17"/>
  <c r="I211" i="17"/>
  <c r="I142" i="17"/>
  <c r="I134" i="17"/>
  <c r="I130" i="17"/>
  <c r="I122" i="17"/>
  <c r="I114" i="17"/>
  <c r="I100" i="17"/>
  <c r="I92" i="17"/>
  <c r="I109" i="17"/>
  <c r="I82" i="17"/>
  <c r="I74" i="17"/>
  <c r="I66" i="17"/>
  <c r="I58" i="17"/>
  <c r="I50" i="17"/>
  <c r="I42" i="17"/>
  <c r="I17" i="17"/>
  <c r="I41" i="17"/>
  <c r="I33" i="17"/>
  <c r="I249" i="17"/>
  <c r="I230" i="17"/>
  <c r="I222" i="17"/>
  <c r="I247" i="17"/>
  <c r="I238" i="17"/>
  <c r="I210" i="17"/>
  <c r="I141" i="17"/>
  <c r="I133" i="17"/>
  <c r="I129" i="17"/>
  <c r="I121" i="17"/>
  <c r="I113" i="17"/>
  <c r="I99" i="17"/>
  <c r="I91" i="17"/>
  <c r="I104" i="17"/>
  <c r="I81" i="17"/>
  <c r="I73" i="17"/>
  <c r="I65" i="17"/>
  <c r="I57" i="17"/>
  <c r="I49" i="17"/>
  <c r="I24" i="17"/>
  <c r="I16" i="17"/>
  <c r="I8" i="17"/>
  <c r="I40" i="17"/>
  <c r="I32" i="17"/>
  <c r="I3" i="17"/>
  <c r="I237" i="17"/>
  <c r="I229" i="17"/>
  <c r="I221" i="17"/>
  <c r="I244" i="17"/>
  <c r="I208" i="17"/>
  <c r="I209" i="17"/>
  <c r="I140" i="17"/>
  <c r="I132" i="17"/>
  <c r="I128" i="17"/>
  <c r="I120" i="17"/>
  <c r="I112" i="17"/>
  <c r="I98" i="17"/>
  <c r="I90" i="17"/>
  <c r="I86" i="17"/>
  <c r="I80" i="17"/>
  <c r="I72" i="17"/>
  <c r="I64" i="17"/>
  <c r="I56" i="17"/>
  <c r="I48" i="17"/>
  <c r="I23" i="17"/>
  <c r="I15" i="17"/>
  <c r="I7" i="17"/>
  <c r="I39" i="17"/>
  <c r="I31" i="17"/>
  <c r="I27" i="17"/>
  <c r="I236" i="17"/>
  <c r="I228" i="17"/>
  <c r="I220" i="17"/>
  <c r="I246" i="17"/>
  <c r="I207" i="17"/>
  <c r="I147" i="17"/>
  <c r="I139" i="17"/>
  <c r="I150" i="17"/>
  <c r="I127" i="17"/>
  <c r="I119" i="17"/>
  <c r="I111" i="17"/>
  <c r="I97" i="17"/>
  <c r="I89" i="17"/>
  <c r="I83" i="17"/>
  <c r="I79" i="17"/>
  <c r="I71" i="17"/>
  <c r="I63" i="17"/>
  <c r="I55" i="17"/>
  <c r="I47" i="17"/>
  <c r="I22" i="17"/>
  <c r="I14" i="17"/>
  <c r="I6" i="17"/>
  <c r="I38" i="17"/>
  <c r="I30" i="17"/>
  <c r="I235" i="17"/>
  <c r="I227" i="17"/>
  <c r="I219" i="17"/>
  <c r="I243" i="17"/>
  <c r="I215" i="17"/>
  <c r="I146" i="17"/>
  <c r="I138" i="17"/>
  <c r="I151" i="17"/>
  <c r="I126" i="17"/>
  <c r="I118" i="17"/>
  <c r="I110" i="17"/>
  <c r="I96" i="17"/>
  <c r="I108" i="17"/>
  <c r="I88" i="17"/>
  <c r="I78" i="17"/>
  <c r="I70" i="17"/>
  <c r="I62" i="17"/>
  <c r="I54" i="17"/>
  <c r="I46" i="17"/>
  <c r="I21" i="17"/>
  <c r="I13" i="17"/>
  <c r="I5" i="17"/>
  <c r="I37" i="17"/>
  <c r="I29" i="17"/>
  <c r="I491" i="17"/>
  <c r="I293" i="17"/>
  <c r="I377" i="17"/>
  <c r="I441" i="17"/>
  <c r="I189" i="17"/>
  <c r="I294" i="17"/>
  <c r="I378" i="17"/>
  <c r="I442" i="17"/>
  <c r="I190" i="17"/>
  <c r="I287" i="17"/>
  <c r="I371" i="17"/>
  <c r="I435" i="17"/>
  <c r="I202" i="17"/>
  <c r="I280" i="17"/>
  <c r="I364" i="17"/>
  <c r="I428" i="17"/>
  <c r="I206" i="17"/>
  <c r="I314" i="17"/>
  <c r="I357" i="17"/>
  <c r="I421" i="17"/>
  <c r="I485" i="17"/>
  <c r="I307" i="17"/>
  <c r="I350" i="17"/>
  <c r="I414" i="17"/>
  <c r="I459" i="17"/>
  <c r="I186" i="17"/>
  <c r="I300" i="17"/>
  <c r="I343" i="17"/>
  <c r="I394" i="17"/>
  <c r="I452" i="17"/>
  <c r="I170" i="17"/>
  <c r="I272" i="17"/>
  <c r="I336" i="17"/>
  <c r="I387" i="17"/>
  <c r="I484" i="17"/>
  <c r="I180" i="17"/>
  <c r="I203" i="17"/>
  <c r="I365" i="17"/>
  <c r="I194" i="17"/>
  <c r="I315" i="17"/>
  <c r="I422" i="17"/>
  <c r="I351" i="17"/>
  <c r="I460" i="17"/>
  <c r="I301" i="17"/>
  <c r="I395" i="17"/>
  <c r="I171" i="17"/>
  <c r="I309" i="17"/>
  <c r="I461" i="17"/>
  <c r="I257" i="17"/>
  <c r="I321" i="17"/>
  <c r="I404" i="17"/>
  <c r="I469" i="17"/>
  <c r="I157" i="17"/>
  <c r="I258" i="17"/>
  <c r="I324" i="17"/>
  <c r="I405" i="17"/>
  <c r="I470" i="17"/>
  <c r="I158" i="17"/>
  <c r="I248" i="17"/>
  <c r="I295" i="17"/>
  <c r="I379" i="17"/>
  <c r="I443" i="17"/>
  <c r="I191" i="17"/>
  <c r="I288" i="17"/>
  <c r="I372" i="17"/>
  <c r="I436" i="17"/>
  <c r="I281" i="17"/>
  <c r="I429" i="17"/>
  <c r="I358" i="17"/>
  <c r="I486" i="17"/>
  <c r="I308" i="17"/>
  <c r="I415" i="17"/>
  <c r="I187" i="17"/>
  <c r="I344" i="17"/>
  <c r="I453" i="17"/>
  <c r="I418" i="17"/>
  <c r="I164" i="17"/>
  <c r="I265" i="17"/>
  <c r="I329" i="17"/>
  <c r="I380" i="17"/>
  <c r="I477" i="17"/>
  <c r="I165" i="17"/>
  <c r="I269" i="17"/>
  <c r="I330" i="17"/>
  <c r="I381" i="17"/>
  <c r="I478" i="17"/>
  <c r="I166" i="17"/>
  <c r="I259" i="17"/>
  <c r="I322" i="17"/>
  <c r="I406" i="17"/>
  <c r="I471" i="17"/>
  <c r="I159" i="17"/>
  <c r="I252" i="17"/>
  <c r="I316" i="17"/>
  <c r="I399" i="17"/>
  <c r="I444" i="17"/>
  <c r="I152" i="17"/>
  <c r="I289" i="17"/>
  <c r="I373" i="17"/>
  <c r="I437" i="17"/>
  <c r="I204" i="17"/>
  <c r="I282" i="17"/>
  <c r="I366" i="17"/>
  <c r="I430" i="17"/>
  <c r="I195" i="17"/>
  <c r="I275" i="17"/>
  <c r="I359" i="17"/>
  <c r="I423" i="17"/>
  <c r="I487" i="17"/>
  <c r="I352" i="17"/>
  <c r="I489" i="17"/>
  <c r="I273" i="17"/>
  <c r="I337" i="17"/>
  <c r="I388" i="17"/>
  <c r="I446" i="17"/>
  <c r="I181" i="17"/>
  <c r="I274" i="17"/>
  <c r="I339" i="17"/>
  <c r="I389" i="17"/>
  <c r="I447" i="17"/>
  <c r="I182" i="17"/>
  <c r="I266" i="17"/>
  <c r="I331" i="17"/>
  <c r="I382" i="17"/>
  <c r="I479" i="17"/>
  <c r="I175" i="17"/>
  <c r="I260" i="17"/>
  <c r="I325" i="17"/>
  <c r="I407" i="17"/>
  <c r="I472" i="17"/>
  <c r="I160" i="17"/>
  <c r="I253" i="17"/>
  <c r="I317" i="17"/>
  <c r="I400" i="17"/>
  <c r="I445" i="17"/>
  <c r="I153" i="17"/>
  <c r="I290" i="17"/>
  <c r="I374" i="17"/>
  <c r="I438" i="17"/>
  <c r="I192" i="17"/>
  <c r="I283" i="17"/>
  <c r="I367" i="17"/>
  <c r="I431" i="17"/>
  <c r="I196" i="17"/>
  <c r="I276" i="17"/>
  <c r="I360" i="17"/>
  <c r="I424" i="17"/>
  <c r="I488" i="17"/>
  <c r="I375" i="17"/>
  <c r="I193" i="17"/>
  <c r="I284" i="17"/>
  <c r="I368" i="17"/>
  <c r="I197" i="17"/>
  <c r="I313" i="17"/>
  <c r="I465" i="17"/>
  <c r="I349" i="17"/>
  <c r="I299" i="17"/>
  <c r="I451" i="17"/>
  <c r="I335" i="17"/>
  <c r="I264" i="17"/>
  <c r="I302" i="17"/>
  <c r="I345" i="17"/>
  <c r="I396" i="17"/>
  <c r="I454" i="17"/>
  <c r="I172" i="17"/>
  <c r="I303" i="17"/>
  <c r="I346" i="17"/>
  <c r="I398" i="17"/>
  <c r="I455" i="17"/>
  <c r="I173" i="17"/>
  <c r="I296" i="17"/>
  <c r="I338" i="17"/>
  <c r="I390" i="17"/>
  <c r="I448" i="17"/>
  <c r="I183" i="17"/>
  <c r="I267" i="17"/>
  <c r="I332" i="17"/>
  <c r="I383" i="17"/>
  <c r="I480" i="17"/>
  <c r="I176" i="17"/>
  <c r="I261" i="17"/>
  <c r="I323" i="17"/>
  <c r="I408" i="17"/>
  <c r="I473" i="17"/>
  <c r="I161" i="17"/>
  <c r="I254" i="17"/>
  <c r="I318" i="17"/>
  <c r="I401" i="17"/>
  <c r="I466" i="17"/>
  <c r="I154" i="17"/>
  <c r="I291" i="17"/>
  <c r="I439" i="17"/>
  <c r="I433" i="17"/>
  <c r="I427" i="17"/>
  <c r="I413" i="17"/>
  <c r="I393" i="17"/>
  <c r="I483" i="17"/>
  <c r="I476" i="17"/>
  <c r="I310" i="17"/>
  <c r="I353" i="17"/>
  <c r="I416" i="17"/>
  <c r="I462" i="17"/>
  <c r="I311" i="17"/>
  <c r="I354" i="17"/>
  <c r="I417" i="17"/>
  <c r="I463" i="17"/>
  <c r="I304" i="17"/>
  <c r="I347" i="17"/>
  <c r="I397" i="17"/>
  <c r="I456" i="17"/>
  <c r="I174" i="17"/>
  <c r="I297" i="17"/>
  <c r="I340" i="17"/>
  <c r="I391" i="17"/>
  <c r="I449" i="17"/>
  <c r="I167" i="17"/>
  <c r="I268" i="17"/>
  <c r="I333" i="17"/>
  <c r="I384" i="17"/>
  <c r="I481" i="17"/>
  <c r="I177" i="17"/>
  <c r="I262" i="17"/>
  <c r="I326" i="17"/>
  <c r="I409" i="17"/>
  <c r="I474" i="17"/>
  <c r="I162" i="17"/>
  <c r="I255" i="17"/>
  <c r="I319" i="17"/>
  <c r="I402" i="17"/>
  <c r="I467" i="17"/>
  <c r="I155" i="17"/>
  <c r="I490" i="17"/>
  <c r="I292" i="17"/>
  <c r="I376" i="17"/>
  <c r="I440" i="17"/>
  <c r="I188" i="17"/>
  <c r="I369" i="17"/>
  <c r="I434" i="17"/>
  <c r="I432" i="17"/>
  <c r="I279" i="17"/>
  <c r="I205" i="17"/>
  <c r="I356" i="17"/>
  <c r="I458" i="17"/>
  <c r="I342" i="17"/>
  <c r="I271" i="17"/>
  <c r="I179" i="17"/>
  <c r="I411" i="17"/>
  <c r="I277" i="17"/>
  <c r="I361" i="17"/>
  <c r="I425" i="17"/>
  <c r="I201" i="17"/>
  <c r="I278" i="17"/>
  <c r="I362" i="17"/>
  <c r="I426" i="17"/>
  <c r="I200" i="17"/>
  <c r="I312" i="17"/>
  <c r="I355" i="17"/>
  <c r="I419" i="17"/>
  <c r="I464" i="17"/>
  <c r="I305" i="17"/>
  <c r="I348" i="17"/>
  <c r="I412" i="17"/>
  <c r="I457" i="17"/>
  <c r="I184" i="17"/>
  <c r="I298" i="17"/>
  <c r="I341" i="17"/>
  <c r="I392" i="17"/>
  <c r="I450" i="17"/>
  <c r="I168" i="17"/>
  <c r="I270" i="17"/>
  <c r="I334" i="17"/>
  <c r="I385" i="17"/>
  <c r="I482" i="17"/>
  <c r="I178" i="17"/>
  <c r="I263" i="17"/>
  <c r="I327" i="17"/>
  <c r="I410" i="17"/>
  <c r="I475" i="17"/>
  <c r="I163" i="17"/>
  <c r="I256" i="17"/>
  <c r="I320" i="17"/>
  <c r="I403" i="17"/>
  <c r="I468" i="17"/>
  <c r="I156" i="17"/>
  <c r="I285" i="17"/>
  <c r="I198" i="17"/>
  <c r="I286" i="17"/>
  <c r="I370" i="17"/>
  <c r="I199" i="17"/>
  <c r="I363" i="17"/>
  <c r="I420" i="17"/>
  <c r="I306" i="17"/>
  <c r="I185" i="17"/>
  <c r="I169" i="17"/>
  <c r="I386" i="17"/>
  <c r="I328" i="17"/>
  <c r="E182" i="19"/>
  <c r="E158" i="19"/>
  <c r="E166" i="19"/>
  <c r="E109" i="19"/>
  <c r="E187" i="19"/>
  <c r="E43" i="19"/>
  <c r="E92" i="19"/>
  <c r="E110" i="19"/>
  <c r="E8" i="19"/>
  <c r="E65" i="19"/>
  <c r="E74" i="19"/>
  <c r="E162" i="19"/>
  <c r="E89" i="19"/>
  <c r="E191" i="19"/>
  <c r="E144" i="19"/>
  <c r="E39" i="19"/>
  <c r="E163" i="19"/>
  <c r="J489" i="17"/>
  <c r="H489" i="17"/>
  <c r="M185" i="19"/>
  <c r="E186" i="19"/>
  <c r="M69" i="19"/>
  <c r="E69" i="19"/>
  <c r="E87" i="19"/>
  <c r="E88" i="19"/>
  <c r="E126" i="19"/>
  <c r="E90" i="19"/>
  <c r="E122" i="19"/>
  <c r="E102" i="19"/>
  <c r="E178" i="19"/>
  <c r="E148" i="19"/>
  <c r="M199" i="19"/>
  <c r="E204" i="19"/>
  <c r="H491" i="17"/>
  <c r="H490" i="17"/>
  <c r="J491" i="17"/>
  <c r="J490" i="17"/>
  <c r="H173" i="17"/>
  <c r="J173" i="17"/>
  <c r="H187" i="17"/>
  <c r="H174" i="17"/>
  <c r="H165" i="17"/>
  <c r="H186" i="17"/>
  <c r="H176" i="17"/>
  <c r="H163" i="17"/>
  <c r="H185" i="17"/>
  <c r="H175" i="17"/>
  <c r="H184" i="17"/>
  <c r="H166" i="17"/>
  <c r="H164" i="17"/>
  <c r="M11" i="19"/>
  <c r="E11" i="19"/>
  <c r="M47" i="19"/>
  <c r="E47" i="19"/>
  <c r="M112" i="19"/>
  <c r="E116" i="19"/>
  <c r="E14" i="19"/>
  <c r="E49" i="19"/>
  <c r="M131" i="19"/>
  <c r="E135" i="19"/>
  <c r="M190" i="19"/>
  <c r="E195" i="19"/>
  <c r="J165" i="17"/>
  <c r="J164" i="17"/>
  <c r="J187" i="17"/>
  <c r="J186" i="17"/>
  <c r="J185" i="17"/>
  <c r="J184" i="17"/>
  <c r="J174" i="17"/>
  <c r="J176" i="17"/>
  <c r="J175" i="17"/>
  <c r="J166" i="17"/>
  <c r="J163" i="17"/>
  <c r="H182" i="17"/>
  <c r="J181" i="17"/>
  <c r="H171" i="17"/>
  <c r="J169" i="17"/>
  <c r="H167" i="17"/>
  <c r="J179" i="17"/>
  <c r="H177" i="17"/>
  <c r="J183" i="17"/>
  <c r="H168" i="17"/>
  <c r="H183" i="17"/>
  <c r="J172" i="17"/>
  <c r="H170" i="17"/>
  <c r="J168" i="17"/>
  <c r="H180" i="17"/>
  <c r="J178" i="17"/>
  <c r="J170" i="17"/>
  <c r="H178" i="17"/>
  <c r="J182" i="17"/>
  <c r="H181" i="17"/>
  <c r="J171" i="17"/>
  <c r="H169" i="17"/>
  <c r="J167" i="17"/>
  <c r="H179" i="17"/>
  <c r="J177" i="17"/>
  <c r="H172" i="17"/>
  <c r="J180" i="17"/>
  <c r="J203" i="17"/>
  <c r="H199" i="17"/>
  <c r="J195" i="17"/>
  <c r="H202" i="17"/>
  <c r="H197" i="17"/>
  <c r="J204" i="17"/>
  <c r="H198" i="17"/>
  <c r="J197" i="17"/>
  <c r="H196" i="17"/>
  <c r="J198" i="17"/>
  <c r="H203" i="17"/>
  <c r="J199" i="17"/>
  <c r="H195" i="17"/>
  <c r="J202" i="17"/>
  <c r="H204" i="17"/>
  <c r="J196" i="17"/>
  <c r="E132" i="19"/>
  <c r="J156" i="17"/>
  <c r="H154" i="17"/>
  <c r="J193" i="17"/>
  <c r="H190" i="17"/>
  <c r="J153" i="17"/>
  <c r="J155" i="17"/>
  <c r="H191" i="17"/>
  <c r="J152" i="17"/>
  <c r="H188" i="17"/>
  <c r="J189" i="17"/>
  <c r="H156" i="17"/>
  <c r="J154" i="17"/>
  <c r="H193" i="17"/>
  <c r="J190" i="17"/>
  <c r="H153" i="17"/>
  <c r="H155" i="17"/>
  <c r="J191" i="17"/>
  <c r="H152" i="17"/>
  <c r="J188" i="17"/>
  <c r="H189" i="17"/>
  <c r="J201" i="17"/>
  <c r="J194" i="17"/>
  <c r="J206" i="17"/>
  <c r="J205" i="17"/>
  <c r="J200" i="17"/>
  <c r="H201" i="17"/>
  <c r="H194" i="17"/>
  <c r="H206" i="17"/>
  <c r="H205" i="17"/>
  <c r="H200" i="17"/>
  <c r="J162" i="17"/>
  <c r="J161" i="17"/>
  <c r="J160" i="17"/>
  <c r="J159" i="17"/>
  <c r="J488" i="17"/>
  <c r="J486" i="17"/>
  <c r="J485" i="17"/>
  <c r="H162" i="17"/>
  <c r="H161" i="17"/>
  <c r="H160" i="17"/>
  <c r="H159" i="17"/>
  <c r="H488" i="17"/>
  <c r="H486" i="17"/>
  <c r="H485" i="17"/>
  <c r="J158" i="17"/>
  <c r="J157" i="17"/>
  <c r="J192" i="17"/>
  <c r="H192" i="17"/>
  <c r="H157" i="17"/>
  <c r="H158" i="17"/>
  <c r="J464" i="17"/>
  <c r="J465" i="17"/>
  <c r="H464" i="17"/>
  <c r="H465" i="17"/>
  <c r="H487" i="17"/>
  <c r="J487" i="17"/>
  <c r="H462" i="17"/>
  <c r="J460" i="17"/>
  <c r="H458" i="17"/>
  <c r="J456" i="17"/>
  <c r="H448" i="17"/>
  <c r="J446" i="17"/>
  <c r="H483" i="17"/>
  <c r="J481" i="17"/>
  <c r="H453" i="17"/>
  <c r="J451" i="17"/>
  <c r="H449" i="17"/>
  <c r="J479" i="17"/>
  <c r="H477" i="17"/>
  <c r="J475" i="17"/>
  <c r="H473" i="17"/>
  <c r="J471" i="17"/>
  <c r="H469" i="17"/>
  <c r="J467" i="17"/>
  <c r="H445" i="17"/>
  <c r="J443" i="17"/>
  <c r="H461" i="17"/>
  <c r="J459" i="17"/>
  <c r="H457" i="17"/>
  <c r="J455" i="17"/>
  <c r="H447" i="17"/>
  <c r="J484" i="17"/>
  <c r="H482" i="17"/>
  <c r="J454" i="17"/>
  <c r="H452" i="17"/>
  <c r="J450" i="17"/>
  <c r="H480" i="17"/>
  <c r="J478" i="17"/>
  <c r="H476" i="17"/>
  <c r="J474" i="17"/>
  <c r="H472" i="17"/>
  <c r="J470" i="17"/>
  <c r="H468" i="17"/>
  <c r="J466" i="17"/>
  <c r="H444" i="17"/>
  <c r="J442" i="17"/>
  <c r="J463" i="17"/>
  <c r="J462" i="17"/>
  <c r="H460" i="17"/>
  <c r="J458" i="17"/>
  <c r="H456" i="17"/>
  <c r="J448" i="17"/>
  <c r="H446" i="17"/>
  <c r="J483" i="17"/>
  <c r="H481" i="17"/>
  <c r="J453" i="17"/>
  <c r="H451" i="17"/>
  <c r="J449" i="17"/>
  <c r="H479" i="17"/>
  <c r="J477" i="17"/>
  <c r="H475" i="17"/>
  <c r="J473" i="17"/>
  <c r="H471" i="17"/>
  <c r="J469" i="17"/>
  <c r="H467" i="17"/>
  <c r="J445" i="17"/>
  <c r="H443" i="17"/>
  <c r="H463" i="17"/>
  <c r="J461" i="17"/>
  <c r="H459" i="17"/>
  <c r="J457" i="17"/>
  <c r="H455" i="17"/>
  <c r="J447" i="17"/>
  <c r="H484" i="17"/>
  <c r="J482" i="17"/>
  <c r="H454" i="17"/>
  <c r="J452" i="17"/>
  <c r="H450" i="17"/>
  <c r="J480" i="17"/>
  <c r="H478" i="17"/>
  <c r="J476" i="17"/>
  <c r="H474" i="17"/>
  <c r="J472" i="17"/>
  <c r="H470" i="17"/>
  <c r="J468" i="17"/>
  <c r="H466" i="17"/>
  <c r="J444" i="17"/>
  <c r="H442" i="17"/>
  <c r="H412" i="17"/>
  <c r="J413" i="17"/>
  <c r="H396" i="17"/>
  <c r="J397" i="17"/>
  <c r="H397" i="17"/>
  <c r="J398" i="17"/>
  <c r="J412" i="17"/>
  <c r="H413" i="17"/>
  <c r="J396" i="17"/>
  <c r="H398" i="17"/>
  <c r="J434" i="17"/>
  <c r="H431" i="17"/>
  <c r="J435" i="17"/>
  <c r="H428" i="17"/>
  <c r="J389" i="17"/>
  <c r="J395" i="17"/>
  <c r="H393" i="17"/>
  <c r="J391" i="17"/>
  <c r="J394" i="17"/>
  <c r="H434" i="17"/>
  <c r="J431" i="17"/>
  <c r="J428" i="17"/>
  <c r="H389" i="17"/>
  <c r="H395" i="17"/>
  <c r="H391" i="17"/>
  <c r="J432" i="17"/>
  <c r="H433" i="17"/>
  <c r="H429" i="17"/>
  <c r="J388" i="17"/>
  <c r="H394" i="17"/>
  <c r="H390" i="17"/>
  <c r="H432" i="17"/>
  <c r="J433" i="17"/>
  <c r="J429" i="17"/>
  <c r="H388" i="17"/>
  <c r="J387" i="17"/>
  <c r="J390" i="17"/>
  <c r="H435" i="17"/>
  <c r="J393" i="17"/>
  <c r="H387" i="17"/>
  <c r="J441" i="17"/>
  <c r="H437" i="17"/>
  <c r="J430" i="17"/>
  <c r="H426" i="17"/>
  <c r="H422" i="17"/>
  <c r="H417" i="17"/>
  <c r="H414" i="17"/>
  <c r="H427" i="17"/>
  <c r="H384" i="17"/>
  <c r="H436" i="17"/>
  <c r="H424" i="17"/>
  <c r="H420" i="17"/>
  <c r="J425" i="17"/>
  <c r="H415" i="17"/>
  <c r="H430" i="17"/>
  <c r="J439" i="17"/>
  <c r="J437" i="17"/>
  <c r="J418" i="17"/>
  <c r="J414" i="17"/>
  <c r="J421" i="17"/>
  <c r="J440" i="17"/>
  <c r="J427" i="17"/>
  <c r="J419" i="17"/>
  <c r="J392" i="17"/>
  <c r="H418" i="17"/>
  <c r="J381" i="17"/>
  <c r="H438" i="17"/>
  <c r="H440" i="17"/>
  <c r="H386" i="17"/>
  <c r="H382" i="17"/>
  <c r="H392" i="17"/>
  <c r="H385" i="17"/>
  <c r="H381" i="17"/>
  <c r="H425" i="17"/>
  <c r="H421" i="17"/>
  <c r="H416" i="17"/>
  <c r="H423" i="17"/>
  <c r="H383" i="17"/>
  <c r="J382" i="17"/>
  <c r="J422" i="17"/>
  <c r="H441" i="17"/>
  <c r="J384" i="17"/>
  <c r="J383" i="17"/>
  <c r="J423" i="17"/>
  <c r="J415" i="17"/>
  <c r="H419" i="17"/>
  <c r="J385" i="17"/>
  <c r="H439" i="17"/>
  <c r="J424" i="17"/>
  <c r="J420" i="17"/>
  <c r="J386" i="17"/>
  <c r="J426" i="17"/>
  <c r="J417" i="17"/>
  <c r="J438" i="17"/>
  <c r="J436" i="17"/>
  <c r="J416" i="17"/>
  <c r="H402" i="17"/>
  <c r="J405" i="17"/>
  <c r="H372" i="17"/>
  <c r="J367" i="17"/>
  <c r="H404" i="17"/>
  <c r="H370" i="17"/>
  <c r="J379" i="17"/>
  <c r="J402" i="17"/>
  <c r="H405" i="17"/>
  <c r="J372" i="17"/>
  <c r="H367" i="17"/>
  <c r="H379" i="17"/>
  <c r="J404" i="17"/>
  <c r="H373" i="17"/>
  <c r="J370" i="17"/>
  <c r="J373" i="17"/>
  <c r="H364" i="17"/>
  <c r="J409" i="17"/>
  <c r="H410" i="17"/>
  <c r="H380" i="17"/>
  <c r="H363" i="17"/>
  <c r="J380" i="17"/>
  <c r="J364" i="17"/>
  <c r="H409" i="17"/>
  <c r="J410" i="17"/>
  <c r="J363" i="17"/>
  <c r="H411" i="17"/>
  <c r="J406" i="17"/>
  <c r="H403" i="17"/>
  <c r="J400" i="17"/>
  <c r="H374" i="17"/>
  <c r="J369" i="17"/>
  <c r="H366" i="17"/>
  <c r="J399" i="17"/>
  <c r="H377" i="17"/>
  <c r="J408" i="17"/>
  <c r="H407" i="17"/>
  <c r="H375" i="17"/>
  <c r="H408" i="17"/>
  <c r="J407" i="17"/>
  <c r="H401" i="17"/>
  <c r="J375" i="17"/>
  <c r="H371" i="17"/>
  <c r="J368" i="17"/>
  <c r="H365" i="17"/>
  <c r="J378" i="17"/>
  <c r="H376" i="17"/>
  <c r="J371" i="17"/>
  <c r="H368" i="17"/>
  <c r="J411" i="17"/>
  <c r="H406" i="17"/>
  <c r="J403" i="17"/>
  <c r="H400" i="17"/>
  <c r="J374" i="17"/>
  <c r="H369" i="17"/>
  <c r="J366" i="17"/>
  <c r="H399" i="17"/>
  <c r="J377" i="17"/>
  <c r="J401" i="17"/>
  <c r="J365" i="17"/>
  <c r="H378" i="17"/>
  <c r="J376" i="17"/>
  <c r="J357" i="17"/>
  <c r="H357" i="17"/>
  <c r="J353" i="17"/>
  <c r="H353" i="17"/>
  <c r="E50" i="19"/>
  <c r="E32" i="19"/>
  <c r="E40" i="19"/>
  <c r="E223" i="19"/>
  <c r="E112" i="19"/>
  <c r="E152" i="19"/>
  <c r="E168" i="19"/>
  <c r="E172" i="19"/>
  <c r="H362" i="17"/>
  <c r="J359" i="17"/>
  <c r="H361" i="17"/>
  <c r="J349" i="17"/>
  <c r="H354" i="17"/>
  <c r="J347" i="17"/>
  <c r="H352" i="17"/>
  <c r="J339" i="17"/>
  <c r="H340" i="17"/>
  <c r="J342" i="17"/>
  <c r="H351" i="17"/>
  <c r="J346" i="17"/>
  <c r="H350" i="17"/>
  <c r="J338" i="17"/>
  <c r="H341" i="17"/>
  <c r="H348" i="17"/>
  <c r="H346" i="17"/>
  <c r="J341" i="17"/>
  <c r="H360" i="17"/>
  <c r="J356" i="17"/>
  <c r="H358" i="17"/>
  <c r="J348" i="17"/>
  <c r="J351" i="17"/>
  <c r="H338" i="17"/>
  <c r="J362" i="17"/>
  <c r="H359" i="17"/>
  <c r="J361" i="17"/>
  <c r="H349" i="17"/>
  <c r="J354" i="17"/>
  <c r="H347" i="17"/>
  <c r="J352" i="17"/>
  <c r="H339" i="17"/>
  <c r="J340" i="17"/>
  <c r="H342" i="17"/>
  <c r="J360" i="17"/>
  <c r="H356" i="17"/>
  <c r="J358" i="17"/>
  <c r="J350" i="17"/>
  <c r="H345" i="17"/>
  <c r="J345" i="17"/>
  <c r="H336" i="17"/>
  <c r="H343" i="17"/>
  <c r="J336" i="17"/>
  <c r="J343" i="17"/>
  <c r="H335" i="17"/>
  <c r="H355" i="17"/>
  <c r="H337" i="17"/>
  <c r="J344" i="17"/>
  <c r="J355" i="17"/>
  <c r="J335" i="17"/>
  <c r="H344" i="17"/>
  <c r="J337" i="17"/>
  <c r="H332" i="17"/>
  <c r="J334" i="17"/>
  <c r="J333" i="17"/>
  <c r="H333" i="17"/>
  <c r="J332" i="17"/>
  <c r="H334" i="17"/>
  <c r="H320" i="17"/>
  <c r="J320" i="17"/>
  <c r="H294" i="17"/>
  <c r="H324" i="17"/>
  <c r="J324" i="17"/>
  <c r="J294" i="17"/>
  <c r="J323" i="17"/>
  <c r="H328" i="17"/>
  <c r="J329" i="17"/>
  <c r="H316" i="17"/>
  <c r="J318" i="17"/>
  <c r="H321" i="17"/>
  <c r="J319" i="17"/>
  <c r="H292" i="17"/>
  <c r="H326" i="17"/>
  <c r="J295" i="17"/>
  <c r="H317" i="17"/>
  <c r="H325" i="17"/>
  <c r="J326" i="17"/>
  <c r="H330" i="17"/>
  <c r="J327" i="17"/>
  <c r="H295" i="17"/>
  <c r="J317" i="17"/>
  <c r="H322" i="17"/>
  <c r="J293" i="17"/>
  <c r="J325" i="17"/>
  <c r="H327" i="17"/>
  <c r="J322" i="17"/>
  <c r="H323" i="17"/>
  <c r="J328" i="17"/>
  <c r="H329" i="17"/>
  <c r="J316" i="17"/>
  <c r="H318" i="17"/>
  <c r="J321" i="17"/>
  <c r="H319" i="17"/>
  <c r="J292" i="17"/>
  <c r="J330" i="17"/>
  <c r="H293" i="17"/>
  <c r="J331" i="17"/>
  <c r="H331" i="17"/>
  <c r="E149" i="19"/>
  <c r="E131" i="19"/>
  <c r="E5" i="19"/>
  <c r="E4" i="19"/>
  <c r="H287" i="17"/>
  <c r="H284" i="17"/>
  <c r="H279" i="17"/>
  <c r="H281" i="17"/>
  <c r="J285" i="17"/>
  <c r="J286" i="17"/>
  <c r="J281" i="17"/>
  <c r="J278" i="17"/>
  <c r="J277" i="17"/>
  <c r="J314" i="17"/>
  <c r="J276" i="17"/>
  <c r="J312" i="17"/>
  <c r="J305" i="17"/>
  <c r="J303" i="17"/>
  <c r="J301" i="17"/>
  <c r="H280" i="17"/>
  <c r="H286" i="17"/>
  <c r="H285" i="17"/>
  <c r="J287" i="17"/>
  <c r="J282" i="17"/>
  <c r="J284" i="17"/>
  <c r="J280" i="17"/>
  <c r="J279" i="17"/>
  <c r="J275" i="17"/>
  <c r="J315" i="17"/>
  <c r="J313" i="17"/>
  <c r="J311" i="17"/>
  <c r="J304" i="17"/>
  <c r="J302" i="17"/>
  <c r="H282" i="17"/>
  <c r="H278" i="17"/>
  <c r="H291" i="17"/>
  <c r="J289" i="17"/>
  <c r="J288" i="17"/>
  <c r="H289" i="17"/>
  <c r="H290" i="17"/>
  <c r="J290" i="17"/>
  <c r="H283" i="17"/>
  <c r="J283" i="17"/>
  <c r="J291" i="17"/>
  <c r="H288" i="17"/>
  <c r="E56" i="19"/>
  <c r="M101" i="19"/>
  <c r="E111" i="19"/>
  <c r="E61" i="19"/>
  <c r="E55" i="19"/>
  <c r="E169" i="19"/>
  <c r="E196" i="19"/>
  <c r="E200" i="19"/>
  <c r="E216" i="19"/>
  <c r="H304" i="17"/>
  <c r="J310" i="17"/>
  <c r="J309" i="17"/>
  <c r="J308" i="17"/>
  <c r="J307" i="17"/>
  <c r="J306" i="17"/>
  <c r="H301" i="17"/>
  <c r="H309" i="17"/>
  <c r="H307" i="17"/>
  <c r="H303" i="17"/>
  <c r="H302" i="17"/>
  <c r="H310" i="17"/>
  <c r="H308" i="17"/>
  <c r="H306" i="17"/>
  <c r="H299" i="17"/>
  <c r="H297" i="17"/>
  <c r="H274" i="17"/>
  <c r="H272" i="17"/>
  <c r="H262" i="17"/>
  <c r="H260" i="17"/>
  <c r="H258" i="17"/>
  <c r="H256" i="17"/>
  <c r="H254" i="17"/>
  <c r="H252" i="17"/>
  <c r="H270" i="17"/>
  <c r="H267" i="17"/>
  <c r="J299" i="17"/>
  <c r="J298" i="17"/>
  <c r="J297" i="17"/>
  <c r="J296" i="17"/>
  <c r="J274" i="17"/>
  <c r="J273" i="17"/>
  <c r="J272" i="17"/>
  <c r="J271" i="17"/>
  <c r="J262" i="17"/>
  <c r="J261" i="17"/>
  <c r="J260" i="17"/>
  <c r="J259" i="17"/>
  <c r="J258" i="17"/>
  <c r="J257" i="17"/>
  <c r="J256" i="17"/>
  <c r="J255" i="17"/>
  <c r="J254" i="17"/>
  <c r="J253" i="17"/>
  <c r="J252" i="17"/>
  <c r="J248" i="17"/>
  <c r="J270" i="17"/>
  <c r="J268" i="17"/>
  <c r="J267" i="17"/>
  <c r="J266" i="17"/>
  <c r="H298" i="17"/>
  <c r="H296" i="17"/>
  <c r="H273" i="17"/>
  <c r="H271" i="17"/>
  <c r="H261" i="17"/>
  <c r="H259" i="17"/>
  <c r="H257" i="17"/>
  <c r="H255" i="17"/>
  <c r="H253" i="17"/>
  <c r="H248" i="17"/>
  <c r="H268" i="17"/>
  <c r="H266" i="17"/>
  <c r="H236" i="17"/>
  <c r="H233" i="17"/>
  <c r="H231" i="17"/>
  <c r="H230" i="17"/>
  <c r="H227" i="17"/>
  <c r="H225" i="17"/>
  <c r="J236" i="17"/>
  <c r="J235" i="17"/>
  <c r="J233" i="17"/>
  <c r="J232" i="17"/>
  <c r="J231" i="17"/>
  <c r="J230" i="17"/>
  <c r="J229" i="17"/>
  <c r="J228" i="17"/>
  <c r="J227" i="17"/>
  <c r="J226" i="17"/>
  <c r="J225" i="17"/>
  <c r="H235" i="17"/>
  <c r="H232" i="17"/>
  <c r="H229" i="17"/>
  <c r="H228" i="17"/>
  <c r="H226" i="17"/>
  <c r="H277" i="17"/>
  <c r="H275" i="17"/>
  <c r="H311" i="17"/>
  <c r="H276" i="17"/>
  <c r="H313" i="17"/>
  <c r="H305" i="17"/>
  <c r="H314" i="17"/>
  <c r="H312" i="17"/>
  <c r="H315" i="17"/>
  <c r="J263" i="17"/>
  <c r="J264" i="17"/>
  <c r="J249" i="17"/>
  <c r="H250" i="17"/>
  <c r="H234" i="17"/>
  <c r="H269" i="17"/>
  <c r="H251" i="17"/>
  <c r="H263" i="17"/>
  <c r="H249" i="17"/>
  <c r="H237" i="17"/>
  <c r="J265" i="17"/>
  <c r="J250" i="17"/>
  <c r="J269" i="17"/>
  <c r="J251" i="17"/>
  <c r="J237" i="17"/>
  <c r="J234" i="17"/>
  <c r="H264" i="17"/>
  <c r="H265" i="17"/>
  <c r="H212" i="17"/>
  <c r="H238" i="17"/>
  <c r="H239" i="17"/>
  <c r="J245" i="17"/>
  <c r="H214" i="17"/>
  <c r="J212" i="17"/>
  <c r="H211" i="17"/>
  <c r="J213" i="17"/>
  <c r="H210" i="17"/>
  <c r="J238" i="17"/>
  <c r="H208" i="17"/>
  <c r="J239" i="17"/>
  <c r="H207" i="17"/>
  <c r="J247" i="17"/>
  <c r="H245" i="17"/>
  <c r="J214" i="17"/>
  <c r="H213" i="17"/>
  <c r="J208" i="17"/>
  <c r="H247" i="17"/>
  <c r="J211" i="17"/>
  <c r="J210" i="17"/>
  <c r="J207" i="17"/>
  <c r="H224" i="17"/>
  <c r="H220" i="17"/>
  <c r="H217" i="17"/>
  <c r="H223" i="17"/>
  <c r="H219" i="17"/>
  <c r="J224" i="17"/>
  <c r="J223" i="17"/>
  <c r="J219" i="17"/>
  <c r="J300" i="17"/>
  <c r="J218" i="17"/>
  <c r="J222" i="17"/>
  <c r="J217" i="17"/>
  <c r="H300" i="17"/>
  <c r="H218" i="17"/>
  <c r="H221" i="17"/>
  <c r="H222" i="17"/>
  <c r="J221" i="17"/>
  <c r="J220" i="17"/>
  <c r="M103" i="19"/>
  <c r="E119" i="19"/>
  <c r="M124" i="19"/>
  <c r="E141" i="19"/>
  <c r="M49" i="19"/>
  <c r="E54" i="19"/>
  <c r="E71" i="19"/>
  <c r="M85" i="19"/>
  <c r="E97" i="19"/>
  <c r="M89" i="19"/>
  <c r="E100" i="19"/>
  <c r="E123" i="19"/>
  <c r="M117" i="19"/>
  <c r="E133" i="19"/>
  <c r="M125" i="19"/>
  <c r="E142" i="19"/>
  <c r="E183" i="19"/>
  <c r="E167" i="19"/>
  <c r="E26" i="19"/>
  <c r="E25" i="19"/>
  <c r="H244" i="17"/>
  <c r="J246" i="17"/>
  <c r="H243" i="17"/>
  <c r="J242" i="17"/>
  <c r="H241" i="17"/>
  <c r="J240" i="17"/>
  <c r="H216" i="17"/>
  <c r="J215" i="17"/>
  <c r="H145" i="17"/>
  <c r="J144" i="17"/>
  <c r="H143" i="17"/>
  <c r="J142" i="17"/>
  <c r="H209" i="17"/>
  <c r="J147" i="17"/>
  <c r="H146" i="17"/>
  <c r="J141" i="17"/>
  <c r="H139" i="17"/>
  <c r="J138" i="17"/>
  <c r="H137" i="17"/>
  <c r="J136" i="17"/>
  <c r="H135" i="17"/>
  <c r="J134" i="17"/>
  <c r="H133" i="17"/>
  <c r="J124" i="17"/>
  <c r="H126" i="17"/>
  <c r="J125" i="17"/>
  <c r="H124" i="17"/>
  <c r="J126" i="17"/>
  <c r="J244" i="17"/>
  <c r="H246" i="17"/>
  <c r="J243" i="17"/>
  <c r="H242" i="17"/>
  <c r="J241" i="17"/>
  <c r="H240" i="17"/>
  <c r="J216" i="17"/>
  <c r="H215" i="17"/>
  <c r="J145" i="17"/>
  <c r="H144" i="17"/>
  <c r="J143" i="17"/>
  <c r="H142" i="17"/>
  <c r="J209" i="17"/>
  <c r="H147" i="17"/>
  <c r="J146" i="17"/>
  <c r="H141" i="17"/>
  <c r="J139" i="17"/>
  <c r="H138" i="17"/>
  <c r="J137" i="17"/>
  <c r="H136" i="17"/>
  <c r="J135" i="17"/>
  <c r="H134" i="17"/>
  <c r="J133" i="17"/>
  <c r="H125" i="17"/>
  <c r="M205" i="19"/>
  <c r="E227" i="19"/>
  <c r="E244" i="19"/>
  <c r="E217" i="19"/>
  <c r="H140" i="17"/>
  <c r="H123" i="17"/>
  <c r="J140" i="17"/>
  <c r="J123" i="17"/>
  <c r="E154" i="19"/>
  <c r="M116" i="19"/>
  <c r="E82" i="19"/>
  <c r="J132" i="17"/>
  <c r="H150" i="17"/>
  <c r="J151" i="17"/>
  <c r="H149" i="17"/>
  <c r="J148" i="17"/>
  <c r="H131" i="17"/>
  <c r="J130" i="17"/>
  <c r="H129" i="17"/>
  <c r="J128" i="17"/>
  <c r="H127" i="17"/>
  <c r="J122" i="17"/>
  <c r="H121" i="17"/>
  <c r="J120" i="17"/>
  <c r="H119" i="17"/>
  <c r="J118" i="17"/>
  <c r="H117" i="17"/>
  <c r="J116" i="17"/>
  <c r="H115" i="17"/>
  <c r="J114" i="17"/>
  <c r="H113" i="17"/>
  <c r="J112" i="17"/>
  <c r="H111" i="17"/>
  <c r="J110" i="17"/>
  <c r="H102" i="17"/>
  <c r="H132" i="17"/>
  <c r="J150" i="17"/>
  <c r="H151" i="17"/>
  <c r="J149" i="17"/>
  <c r="H148" i="17"/>
  <c r="J131" i="17"/>
  <c r="H130" i="17"/>
  <c r="J129" i="17"/>
  <c r="H128" i="17"/>
  <c r="J127" i="17"/>
  <c r="H122" i="17"/>
  <c r="J121" i="17"/>
  <c r="H120" i="17"/>
  <c r="J119" i="17"/>
  <c r="H118" i="17"/>
  <c r="J117" i="17"/>
  <c r="H116" i="17"/>
  <c r="J115" i="17"/>
  <c r="H114" i="17"/>
  <c r="J113" i="17"/>
  <c r="H112" i="17"/>
  <c r="J111" i="17"/>
  <c r="H110" i="17"/>
  <c r="J102" i="17"/>
  <c r="M52" i="19"/>
  <c r="E212" i="19"/>
  <c r="E127" i="19"/>
  <c r="E3" i="19"/>
  <c r="M176" i="19"/>
  <c r="M19" i="19"/>
  <c r="M84" i="19"/>
  <c r="M148" i="19"/>
  <c r="E231" i="19"/>
  <c r="E174" i="19"/>
  <c r="E113" i="19"/>
  <c r="E35" i="19"/>
  <c r="E138" i="19"/>
  <c r="M68" i="19"/>
  <c r="M132" i="19"/>
  <c r="E192" i="19"/>
  <c r="M180" i="19"/>
  <c r="M184" i="19"/>
  <c r="M35" i="19"/>
  <c r="M99" i="19"/>
  <c r="M164" i="19"/>
  <c r="E213" i="19"/>
  <c r="E170" i="19"/>
  <c r="E105" i="19"/>
  <c r="E17" i="19"/>
  <c r="M7" i="19"/>
  <c r="M23" i="19"/>
  <c r="M39" i="19"/>
  <c r="M56" i="19"/>
  <c r="M120" i="19"/>
  <c r="M136" i="19"/>
  <c r="M152" i="19"/>
  <c r="M168" i="19"/>
  <c r="E117" i="19"/>
  <c r="E57" i="19"/>
  <c r="E31" i="19"/>
  <c r="E13" i="19"/>
  <c r="M43" i="19"/>
  <c r="M60" i="19"/>
  <c r="M76" i="19"/>
  <c r="M107" i="19"/>
  <c r="E95" i="19"/>
  <c r="M191" i="19"/>
  <c r="M64" i="19"/>
  <c r="M128" i="19"/>
  <c r="M144" i="19"/>
  <c r="M160" i="19"/>
  <c r="E9" i="19"/>
  <c r="E58" i="19"/>
  <c r="E228" i="19"/>
  <c r="E79" i="19"/>
  <c r="E22" i="19"/>
  <c r="E193" i="19"/>
  <c r="E145" i="19"/>
  <c r="E128" i="19"/>
  <c r="E91" i="19"/>
  <c r="E134" i="19"/>
  <c r="E62" i="19"/>
  <c r="E205" i="19"/>
  <c r="E155" i="19"/>
  <c r="E101" i="19"/>
  <c r="M195" i="19"/>
  <c r="E51" i="19"/>
  <c r="E219" i="19"/>
  <c r="M4" i="19"/>
  <c r="M12" i="19"/>
  <c r="M28" i="19"/>
  <c r="M36" i="19"/>
  <c r="M61" i="19"/>
  <c r="M100" i="19"/>
  <c r="M133" i="19"/>
  <c r="M141" i="19"/>
  <c r="M149" i="19"/>
  <c r="E248" i="19"/>
  <c r="E179" i="19"/>
  <c r="E75" i="19"/>
  <c r="E66" i="19"/>
  <c r="E44" i="19"/>
  <c r="E36" i="19"/>
  <c r="E27" i="19"/>
  <c r="M181" i="19"/>
  <c r="M188" i="19"/>
  <c r="E139" i="19"/>
  <c r="M203" i="19"/>
  <c r="E209" i="19"/>
  <c r="E199" i="19"/>
  <c r="E188" i="19"/>
  <c r="E159" i="19"/>
  <c r="E150" i="19"/>
  <c r="E118" i="19"/>
  <c r="E106" i="19"/>
  <c r="E96" i="19"/>
  <c r="E83" i="19"/>
  <c r="E18" i="19"/>
  <c r="H97" i="17"/>
  <c r="H78" i="17"/>
  <c r="J69" i="17"/>
  <c r="J94" i="17"/>
  <c r="H93" i="17"/>
  <c r="J95" i="17"/>
  <c r="J89" i="17"/>
  <c r="H108" i="17"/>
  <c r="J107" i="17"/>
  <c r="H106" i="17"/>
  <c r="J105" i="17"/>
  <c r="H88" i="17"/>
  <c r="J85" i="17"/>
  <c r="H84" i="17"/>
  <c r="J97" i="17"/>
  <c r="J78" i="17"/>
  <c r="H81" i="17"/>
  <c r="H69" i="17"/>
  <c r="H94" i="17"/>
  <c r="J93" i="17"/>
  <c r="H95" i="17"/>
  <c r="H89" i="17"/>
  <c r="J108" i="17"/>
  <c r="H107" i="17"/>
  <c r="J106" i="17"/>
  <c r="H105" i="17"/>
  <c r="J88" i="17"/>
  <c r="H85" i="17"/>
  <c r="J84" i="17"/>
  <c r="J81" i="17"/>
  <c r="J66" i="17"/>
  <c r="H64" i="17"/>
  <c r="J62" i="17"/>
  <c r="H53" i="17"/>
  <c r="J51" i="17"/>
  <c r="H49" i="17"/>
  <c r="J60" i="17"/>
  <c r="H58" i="17"/>
  <c r="J56" i="17"/>
  <c r="H48" i="17"/>
  <c r="H68" i="17"/>
  <c r="J65" i="17"/>
  <c r="H63" i="17"/>
  <c r="J54" i="17"/>
  <c r="H52" i="17"/>
  <c r="J50" i="17"/>
  <c r="H61" i="17"/>
  <c r="J59" i="17"/>
  <c r="H57" i="17"/>
  <c r="J55" i="17"/>
  <c r="H47" i="17"/>
  <c r="H66" i="17"/>
  <c r="J64" i="17"/>
  <c r="H62" i="17"/>
  <c r="J53" i="17"/>
  <c r="H51" i="17"/>
  <c r="J49" i="17"/>
  <c r="H60" i="17"/>
  <c r="J58" i="17"/>
  <c r="H56" i="17"/>
  <c r="J48" i="17"/>
  <c r="J68" i="17"/>
  <c r="H65" i="17"/>
  <c r="J63" i="17"/>
  <c r="H54" i="17"/>
  <c r="J52" i="17"/>
  <c r="H50" i="17"/>
  <c r="J61" i="17"/>
  <c r="H59" i="17"/>
  <c r="J57" i="17"/>
  <c r="H55" i="17"/>
  <c r="J47" i="17"/>
  <c r="H19" i="17"/>
  <c r="H46" i="17"/>
  <c r="J45" i="17"/>
  <c r="H44" i="17"/>
  <c r="J43" i="17"/>
  <c r="H42" i="17"/>
  <c r="J24" i="17"/>
  <c r="H23" i="17"/>
  <c r="J22" i="17"/>
  <c r="H21" i="17"/>
  <c r="J20" i="17"/>
  <c r="J46" i="17"/>
  <c r="H45" i="17"/>
  <c r="J44" i="17"/>
  <c r="H43" i="17"/>
  <c r="J42" i="17"/>
  <c r="H24" i="17"/>
  <c r="J23" i="17"/>
  <c r="H22" i="17"/>
  <c r="J21" i="17"/>
  <c r="H20" i="17"/>
  <c r="J19" i="17"/>
  <c r="H18" i="17"/>
  <c r="J18" i="17"/>
  <c r="H103" i="17"/>
  <c r="H90" i="17"/>
  <c r="J74" i="17"/>
  <c r="J76" i="17"/>
  <c r="H100" i="17"/>
  <c r="J83" i="17"/>
  <c r="H87" i="17"/>
  <c r="H79" i="17"/>
  <c r="J82" i="17"/>
  <c r="H91" i="17"/>
  <c r="J73" i="17"/>
  <c r="J71" i="17"/>
  <c r="H80" i="17"/>
  <c r="H98" i="17"/>
  <c r="J99" i="17"/>
  <c r="J92" i="17"/>
  <c r="H73" i="17"/>
  <c r="H71" i="17"/>
  <c r="H104" i="17"/>
  <c r="H109" i="17"/>
  <c r="J104" i="17"/>
  <c r="J103" i="17"/>
  <c r="J90" i="17"/>
  <c r="H72" i="17"/>
  <c r="H70" i="17"/>
  <c r="H101" i="17"/>
  <c r="J96" i="17"/>
  <c r="J72" i="17"/>
  <c r="J70" i="17"/>
  <c r="J79" i="17"/>
  <c r="J86" i="17"/>
  <c r="H82" i="17"/>
  <c r="H92" i="17"/>
  <c r="J77" i="17"/>
  <c r="H75" i="17"/>
  <c r="J109" i="17"/>
  <c r="H99" i="17"/>
  <c r="J98" i="17"/>
  <c r="J91" i="17"/>
  <c r="H77" i="17"/>
  <c r="J75" i="17"/>
  <c r="H83" i="17"/>
  <c r="J80" i="17"/>
  <c r="H86" i="17"/>
  <c r="H96" i="17"/>
  <c r="H74" i="17"/>
  <c r="H76" i="17"/>
  <c r="J100" i="17"/>
  <c r="J87" i="17"/>
  <c r="J101" i="17"/>
  <c r="H67" i="17"/>
  <c r="J67" i="17"/>
  <c r="H16" i="17"/>
  <c r="J14" i="17"/>
  <c r="H11" i="17"/>
  <c r="J9" i="17"/>
  <c r="H7" i="17"/>
  <c r="J17" i="17"/>
  <c r="H15" i="17"/>
  <c r="J13" i="17"/>
  <c r="H12" i="17"/>
  <c r="J8" i="17"/>
  <c r="H36" i="17"/>
  <c r="H35" i="17"/>
  <c r="J34" i="17"/>
  <c r="J33" i="17"/>
  <c r="J28" i="17"/>
  <c r="J29" i="17"/>
  <c r="J27" i="17"/>
  <c r="J26" i="17"/>
  <c r="J25" i="17"/>
  <c r="J32" i="17"/>
  <c r="J16" i="17"/>
  <c r="H14" i="17"/>
  <c r="J11" i="17"/>
  <c r="H9" i="17"/>
  <c r="J7" i="17"/>
  <c r="I25" i="17"/>
  <c r="H17" i="17"/>
  <c r="J15" i="17"/>
  <c r="H13" i="17"/>
  <c r="J12" i="17"/>
  <c r="H8" i="17"/>
  <c r="J36" i="17"/>
  <c r="J35" i="17"/>
  <c r="H34" i="17"/>
  <c r="H33" i="17"/>
  <c r="H28" i="17"/>
  <c r="H29" i="17"/>
  <c r="H27" i="17"/>
  <c r="H26" i="17"/>
  <c r="H25" i="17"/>
  <c r="H32" i="17"/>
  <c r="J31" i="17"/>
  <c r="J30" i="17"/>
  <c r="H31" i="17"/>
  <c r="H30" i="17"/>
  <c r="H6" i="17"/>
  <c r="H2" i="17"/>
  <c r="H38" i="17"/>
  <c r="J3" i="17"/>
  <c r="J39" i="17"/>
  <c r="J5" i="17"/>
  <c r="J41" i="17"/>
  <c r="J37" i="17"/>
  <c r="H10" i="17"/>
  <c r="H40" i="17"/>
  <c r="H4" i="17"/>
  <c r="J10" i="17"/>
  <c r="J40" i="17"/>
  <c r="J4" i="17"/>
  <c r="H5" i="17"/>
  <c r="H41" i="17"/>
  <c r="H37" i="17"/>
  <c r="H3" i="17"/>
  <c r="H39" i="17"/>
  <c r="J6" i="17"/>
  <c r="J2" i="17"/>
  <c r="J38" i="17"/>
  <c r="E161" i="19"/>
  <c r="M5" i="19"/>
  <c r="E6" i="19"/>
  <c r="M9" i="19"/>
  <c r="E10" i="19"/>
  <c r="M13" i="19"/>
  <c r="E15" i="19"/>
  <c r="E19" i="19"/>
  <c r="M17" i="19"/>
  <c r="M21" i="19"/>
  <c r="E23" i="19"/>
  <c r="E29" i="19"/>
  <c r="M25" i="19"/>
  <c r="E33" i="19"/>
  <c r="M29" i="19"/>
  <c r="E37" i="19"/>
  <c r="M33" i="19"/>
  <c r="E41" i="19"/>
  <c r="M37" i="19"/>
  <c r="E45" i="19"/>
  <c r="M41" i="19"/>
  <c r="E52" i="19"/>
  <c r="M45" i="19"/>
  <c r="M50" i="19"/>
  <c r="E59" i="19"/>
  <c r="E63" i="19"/>
  <c r="M54" i="19"/>
  <c r="E67" i="19"/>
  <c r="M58" i="19"/>
  <c r="E72" i="19"/>
  <c r="M62" i="19"/>
  <c r="E76" i="19"/>
  <c r="M66" i="19"/>
  <c r="E81" i="19"/>
  <c r="E80" i="19"/>
  <c r="M70" i="19"/>
  <c r="M74" i="19"/>
  <c r="E84" i="19"/>
  <c r="M78" i="19"/>
  <c r="E93" i="19"/>
  <c r="M82" i="19"/>
  <c r="E98" i="19"/>
  <c r="E103" i="19"/>
  <c r="M86" i="19"/>
  <c r="E107" i="19"/>
  <c r="M90" i="19"/>
  <c r="E114" i="19"/>
  <c r="M93" i="19"/>
  <c r="E120" i="19"/>
  <c r="M97" i="19"/>
  <c r="E129" i="19"/>
  <c r="M105" i="19"/>
  <c r="M109" i="19"/>
  <c r="E136" i="19"/>
  <c r="E140" i="19"/>
  <c r="M113" i="19"/>
  <c r="E146" i="19"/>
  <c r="M118" i="19"/>
  <c r="E151" i="19"/>
  <c r="M122" i="19"/>
  <c r="E156" i="19"/>
  <c r="M126" i="19"/>
  <c r="E160" i="19"/>
  <c r="M130" i="19"/>
  <c r="E164" i="19"/>
  <c r="M134" i="19"/>
  <c r="E171" i="19"/>
  <c r="M138" i="19"/>
  <c r="M142" i="19"/>
  <c r="E176" i="19"/>
  <c r="E180" i="19"/>
  <c r="M146" i="19"/>
  <c r="M150" i="19"/>
  <c r="E184" i="19"/>
  <c r="M154" i="19"/>
  <c r="E189" i="19"/>
  <c r="M158" i="19"/>
  <c r="E194" i="19"/>
  <c r="M162" i="19"/>
  <c r="E201" i="19"/>
  <c r="E206" i="19"/>
  <c r="M166" i="19"/>
  <c r="M170" i="19"/>
  <c r="E210" i="19"/>
  <c r="M174" i="19"/>
  <c r="E214" i="19"/>
  <c r="M178" i="19"/>
  <c r="E220" i="19"/>
  <c r="E224" i="19"/>
  <c r="M182" i="19"/>
  <c r="E233" i="19"/>
  <c r="M189" i="19"/>
  <c r="M192" i="19"/>
  <c r="E239" i="19"/>
  <c r="E245" i="19"/>
  <c r="M196" i="19"/>
  <c r="M200" i="19"/>
  <c r="E249" i="19"/>
  <c r="M204" i="19"/>
  <c r="E256" i="19"/>
  <c r="E2" i="19"/>
  <c r="M2" i="19"/>
  <c r="E7" i="19"/>
  <c r="M6" i="19"/>
  <c r="M10" i="19"/>
  <c r="E12" i="19"/>
  <c r="M14" i="19"/>
  <c r="E16" i="19"/>
  <c r="M18" i="19"/>
  <c r="E20" i="19"/>
  <c r="M22" i="19"/>
  <c r="E24" i="19"/>
  <c r="M26" i="19"/>
  <c r="E30" i="19"/>
  <c r="M30" i="19"/>
  <c r="E34" i="19"/>
  <c r="M34" i="19"/>
  <c r="E38" i="19"/>
  <c r="M38" i="19"/>
  <c r="E42" i="19"/>
  <c r="M42" i="19"/>
  <c r="E46" i="19"/>
  <c r="M46" i="19"/>
  <c r="E53" i="19"/>
  <c r="M51" i="19"/>
  <c r="E60" i="19"/>
  <c r="M55" i="19"/>
  <c r="E64" i="19"/>
  <c r="M59" i="19"/>
  <c r="E68" i="19"/>
  <c r="M63" i="19"/>
  <c r="E73" i="19"/>
  <c r="M67" i="19"/>
  <c r="E77" i="19"/>
  <c r="E86" i="19"/>
  <c r="M75" i="19"/>
  <c r="M79" i="19"/>
  <c r="E94" i="19"/>
  <c r="M83" i="19"/>
  <c r="E99" i="19"/>
  <c r="M87" i="19"/>
  <c r="E104" i="19"/>
  <c r="M91" i="19"/>
  <c r="E108" i="19"/>
  <c r="M94" i="19"/>
  <c r="E115" i="19"/>
  <c r="M98" i="19"/>
  <c r="E121" i="19"/>
  <c r="M102" i="19"/>
  <c r="E125" i="19"/>
  <c r="M106" i="19"/>
  <c r="E130" i="19"/>
  <c r="E137" i="19"/>
  <c r="M110" i="19"/>
  <c r="M114" i="19"/>
  <c r="E143" i="19"/>
  <c r="M119" i="19"/>
  <c r="E147" i="19"/>
  <c r="M123" i="19"/>
  <c r="E153" i="19"/>
  <c r="M127" i="19"/>
  <c r="E157" i="19"/>
  <c r="M135" i="19"/>
  <c r="E165" i="19"/>
  <c r="M139" i="19"/>
  <c r="E173" i="19"/>
  <c r="M143" i="19"/>
  <c r="E177" i="19"/>
  <c r="M147" i="19"/>
  <c r="E181" i="19"/>
  <c r="E185" i="19"/>
  <c r="M151" i="19"/>
  <c r="M155" i="19"/>
  <c r="E190" i="19"/>
  <c r="M159" i="19"/>
  <c r="E197" i="19"/>
  <c r="E202" i="19"/>
  <c r="M163" i="19"/>
  <c r="M167" i="19"/>
  <c r="E207" i="19"/>
  <c r="M171" i="19"/>
  <c r="E211" i="19"/>
  <c r="E215" i="19"/>
  <c r="M175" i="19"/>
  <c r="E221" i="19"/>
  <c r="M179" i="19"/>
  <c r="M183" i="19"/>
  <c r="E225" i="19"/>
  <c r="M186" i="19"/>
  <c r="E230" i="19"/>
  <c r="M193" i="19"/>
  <c r="E240" i="19"/>
  <c r="M197" i="19"/>
  <c r="E246" i="19"/>
  <c r="E250" i="19"/>
  <c r="M201" i="19"/>
  <c r="E124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6B5321-C367-49F9-9AC5-11D0C4BE864F}" name="FSARankings2018" type="4" refreshedVersion="0" background="1">
    <webPr xml="1" sourceData="1" url="C:\Users\stuart.PLANET\Downloads\FSARankings2018.xml" htmlTables="1" htmlFormat="all"/>
  </connection>
  <connection id="2" xr16:uid="{000EEB0B-C433-4887-8F63-792C4460B124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<sst xmlns="http://schemas.openxmlformats.org/spreadsheetml/2006/main" count="4768" uniqueCount="570">
  <si>
    <t>Ranking</t>
  </si>
  <si>
    <t>Normal</t>
  </si>
  <si>
    <t>Special</t>
  </si>
  <si>
    <t>Rank</t>
  </si>
  <si>
    <t>Francis</t>
  </si>
  <si>
    <t>Ursula</t>
  </si>
  <si>
    <t>Christian</t>
  </si>
  <si>
    <t>Ranger</t>
  </si>
  <si>
    <t>DOB</t>
  </si>
  <si>
    <t>Gender</t>
  </si>
  <si>
    <t>LastName</t>
  </si>
  <si>
    <t>FirstName</t>
  </si>
  <si>
    <t>Thomas</t>
  </si>
  <si>
    <t>Max</t>
  </si>
  <si>
    <t>Angus</t>
  </si>
  <si>
    <t>AgeGroup</t>
  </si>
  <si>
    <t>Weapon</t>
  </si>
  <si>
    <t>Named</t>
  </si>
  <si>
    <t>Epee</t>
  </si>
  <si>
    <t>Sabre</t>
  </si>
  <si>
    <t>Kounov</t>
  </si>
  <si>
    <t>Bob</t>
  </si>
  <si>
    <t>Points</t>
  </si>
  <si>
    <t>Campbell</t>
  </si>
  <si>
    <t>Pay</t>
  </si>
  <si>
    <t>Shayne</t>
  </si>
  <si>
    <t>Woodforde</t>
  </si>
  <si>
    <t>Lauren</t>
  </si>
  <si>
    <t>Wheaton</t>
  </si>
  <si>
    <t>Ben</t>
  </si>
  <si>
    <t>Bodycomb</t>
  </si>
  <si>
    <t>Leo</t>
  </si>
  <si>
    <t>Pring</t>
  </si>
  <si>
    <t>Oliver</t>
  </si>
  <si>
    <t>Mayman</t>
  </si>
  <si>
    <t>Lam</t>
  </si>
  <si>
    <t>Club</t>
  </si>
  <si>
    <t>Mayer</t>
  </si>
  <si>
    <t>Peter</t>
  </si>
  <si>
    <t>Senior Competitive License</t>
  </si>
  <si>
    <t>Sollars</t>
  </si>
  <si>
    <t>Alan</t>
  </si>
  <si>
    <t>Senior Participative Registration</t>
  </si>
  <si>
    <t>Sopru</t>
  </si>
  <si>
    <t>Coraine</t>
  </si>
  <si>
    <t>Smith</t>
  </si>
  <si>
    <t>Penny</t>
  </si>
  <si>
    <t>Dawson</t>
  </si>
  <si>
    <t>Bruce</t>
  </si>
  <si>
    <t>Foale</t>
  </si>
  <si>
    <t>Anna</t>
  </si>
  <si>
    <t>Mowis</t>
  </si>
  <si>
    <t>Ian</t>
  </si>
  <si>
    <t>Cassidy</t>
  </si>
  <si>
    <t>Jenny</t>
  </si>
  <si>
    <t>Damaschin</t>
  </si>
  <si>
    <t>Igor</t>
  </si>
  <si>
    <t>Oerman</t>
  </si>
  <si>
    <t>Barry</t>
  </si>
  <si>
    <t>Koch</t>
  </si>
  <si>
    <t>John</t>
  </si>
  <si>
    <t>Kirby</t>
  </si>
  <si>
    <t>Maria</t>
  </si>
  <si>
    <t>Murphy</t>
  </si>
  <si>
    <t>Adrian</t>
  </si>
  <si>
    <t>Rob</t>
  </si>
  <si>
    <t>Bowering</t>
  </si>
  <si>
    <t>Simon</t>
  </si>
  <si>
    <t>Brautigan</t>
  </si>
  <si>
    <t>David</t>
  </si>
  <si>
    <t>Menary</t>
  </si>
  <si>
    <t>Jane</t>
  </si>
  <si>
    <t>Bresca</t>
  </si>
  <si>
    <t>Albert</t>
  </si>
  <si>
    <t>Bonazinga</t>
  </si>
  <si>
    <t>Armando</t>
  </si>
  <si>
    <t>Kurbatfinski</t>
  </si>
  <si>
    <t>Zvonko</t>
  </si>
  <si>
    <t>Hemsley</t>
  </si>
  <si>
    <t>Howlett</t>
  </si>
  <si>
    <t>Steve</t>
  </si>
  <si>
    <t>Vingelis-Plant</t>
  </si>
  <si>
    <t>Keith</t>
  </si>
  <si>
    <t>Rendo</t>
  </si>
  <si>
    <t>Carlos</t>
  </si>
  <si>
    <t>Trayling</t>
  </si>
  <si>
    <t>Richard</t>
  </si>
  <si>
    <t>Ineson</t>
  </si>
  <si>
    <t>Leanne</t>
  </si>
  <si>
    <t>Betts</t>
  </si>
  <si>
    <t>Nicholas</t>
  </si>
  <si>
    <t>Jonas</t>
  </si>
  <si>
    <t>Mcclure</t>
  </si>
  <si>
    <t>Jackie</t>
  </si>
  <si>
    <t>Staehr</t>
  </si>
  <si>
    <t>Craig</t>
  </si>
  <si>
    <t>BARCHIESI</t>
  </si>
  <si>
    <t>MATTEO</t>
  </si>
  <si>
    <t>Moore</t>
  </si>
  <si>
    <t>Ferguson</t>
  </si>
  <si>
    <t>Darren</t>
  </si>
  <si>
    <t>Nadine</t>
  </si>
  <si>
    <t>Cox</t>
  </si>
  <si>
    <t>Daniel</t>
  </si>
  <si>
    <t>Green</t>
  </si>
  <si>
    <t>Tracey</t>
  </si>
  <si>
    <t>Spinks</t>
  </si>
  <si>
    <t>Dov</t>
  </si>
  <si>
    <t>Chan</t>
  </si>
  <si>
    <t>Justin</t>
  </si>
  <si>
    <t>O'shea</t>
  </si>
  <si>
    <t>Timothy</t>
  </si>
  <si>
    <t>Qian</t>
  </si>
  <si>
    <t>Ying</t>
  </si>
  <si>
    <t>Ellis</t>
  </si>
  <si>
    <t>Andrew</t>
  </si>
  <si>
    <t>Stratton</t>
  </si>
  <si>
    <t>Mahli</t>
  </si>
  <si>
    <t>Ayman</t>
  </si>
  <si>
    <t>Matthew</t>
  </si>
  <si>
    <t>Wells</t>
  </si>
  <si>
    <t>Sam</t>
  </si>
  <si>
    <t>Malig-Spranz</t>
  </si>
  <si>
    <t>Melanie</t>
  </si>
  <si>
    <t>Burgun</t>
  </si>
  <si>
    <t>Alexandre</t>
  </si>
  <si>
    <t>Taton</t>
  </si>
  <si>
    <t>Julien</t>
  </si>
  <si>
    <t>Marshall</t>
  </si>
  <si>
    <t>Stuart</t>
  </si>
  <si>
    <t>Spangler</t>
  </si>
  <si>
    <t>Ashton</t>
  </si>
  <si>
    <t>Wilson</t>
  </si>
  <si>
    <t>Seri</t>
  </si>
  <si>
    <t>Menz</t>
  </si>
  <si>
    <t>Edwards</t>
  </si>
  <si>
    <t>Toner</t>
  </si>
  <si>
    <t>Robert</t>
  </si>
  <si>
    <t>Mackenzie</t>
  </si>
  <si>
    <t>Jonathan</t>
  </si>
  <si>
    <t>Vu</t>
  </si>
  <si>
    <t>Anne</t>
  </si>
  <si>
    <t>Williams</t>
  </si>
  <si>
    <t>Benjamin</t>
  </si>
  <si>
    <t>Tower</t>
  </si>
  <si>
    <t>Ash</t>
  </si>
  <si>
    <t>Dzodzos</t>
  </si>
  <si>
    <t>Michael</t>
  </si>
  <si>
    <t>Milazzo</t>
  </si>
  <si>
    <t>Tomlinson</t>
  </si>
  <si>
    <t>Megan</t>
  </si>
  <si>
    <t>Sakovits</t>
  </si>
  <si>
    <t>Aidan</t>
  </si>
  <si>
    <t>Barratt</t>
  </si>
  <si>
    <t>Georgina</t>
  </si>
  <si>
    <t>Belet</t>
  </si>
  <si>
    <t>Doe</t>
  </si>
  <si>
    <t>Leighlan</t>
  </si>
  <si>
    <t>Hamilton</t>
  </si>
  <si>
    <t>Rhona</t>
  </si>
  <si>
    <t>William</t>
  </si>
  <si>
    <t>Harris</t>
  </si>
  <si>
    <t>Lily</t>
  </si>
  <si>
    <t>Junior Competitive License</t>
  </si>
  <si>
    <t>Bury</t>
  </si>
  <si>
    <t>Connor</t>
  </si>
  <si>
    <t>Symonds</t>
  </si>
  <si>
    <t>Tilly</t>
  </si>
  <si>
    <t>Junior Participative Registration</t>
  </si>
  <si>
    <t>Braini</t>
  </si>
  <si>
    <t>Liam</t>
  </si>
  <si>
    <t>Rawson</t>
  </si>
  <si>
    <t>Kenny</t>
  </si>
  <si>
    <t>Wigley</t>
  </si>
  <si>
    <t>Owen</t>
  </si>
  <si>
    <t>Greg</t>
  </si>
  <si>
    <t>Hall</t>
  </si>
  <si>
    <t>Alderson</t>
  </si>
  <si>
    <t>Zhdanovich</t>
  </si>
  <si>
    <t>Andriono</t>
  </si>
  <si>
    <t>Ivan Fausto</t>
  </si>
  <si>
    <t>Shapter</t>
  </si>
  <si>
    <t>Ryan</t>
  </si>
  <si>
    <t>Pye</t>
  </si>
  <si>
    <t>Jordan</t>
  </si>
  <si>
    <t>Barry-Murphy</t>
  </si>
  <si>
    <t>Joanna</t>
  </si>
  <si>
    <t>Francis-Foale</t>
  </si>
  <si>
    <t>Rohan</t>
  </si>
  <si>
    <t>Milich</t>
  </si>
  <si>
    <t>Aramis</t>
  </si>
  <si>
    <t>Clayton</t>
  </si>
  <si>
    <t>Corbin</t>
  </si>
  <si>
    <t>Hunter</t>
  </si>
  <si>
    <t>Sebastian</t>
  </si>
  <si>
    <t>Walsh</t>
  </si>
  <si>
    <t>Kieran</t>
  </si>
  <si>
    <t>Neale</t>
  </si>
  <si>
    <t>Catherine</t>
  </si>
  <si>
    <t>Mcdonald</t>
  </si>
  <si>
    <t>Jesse</t>
  </si>
  <si>
    <t>Chaplin</t>
  </si>
  <si>
    <t>Luke</t>
  </si>
  <si>
    <t>Lawrenson</t>
  </si>
  <si>
    <t>Blake</t>
  </si>
  <si>
    <t>Raymond Rafael</t>
  </si>
  <si>
    <t>Strohmayer</t>
  </si>
  <si>
    <t>Sugar</t>
  </si>
  <si>
    <t>Dullona</t>
  </si>
  <si>
    <t>Ceska</t>
  </si>
  <si>
    <t>Scobie</t>
  </si>
  <si>
    <t>Zoe</t>
  </si>
  <si>
    <t>Ashleigh</t>
  </si>
  <si>
    <t>Carling</t>
  </si>
  <si>
    <t>Pattinson</t>
  </si>
  <si>
    <t>Cavanagh</t>
  </si>
  <si>
    <t>XU</t>
  </si>
  <si>
    <t>YIFU</t>
  </si>
  <si>
    <t>Short</t>
  </si>
  <si>
    <t>Osterby</t>
  </si>
  <si>
    <t>Dylan</t>
  </si>
  <si>
    <t>Reay</t>
  </si>
  <si>
    <t>Eleni</t>
  </si>
  <si>
    <t>Kasperski</t>
  </si>
  <si>
    <t>Louis</t>
  </si>
  <si>
    <t>Chandran</t>
  </si>
  <si>
    <t>Nalin</t>
  </si>
  <si>
    <t>Roshan</t>
  </si>
  <si>
    <t>Robertson</t>
  </si>
  <si>
    <t>Lim</t>
  </si>
  <si>
    <t>Fernandez</t>
  </si>
  <si>
    <t>Xaquin</t>
  </si>
  <si>
    <t>Byron</t>
  </si>
  <si>
    <t>Lloyd</t>
  </si>
  <si>
    <t>Emelia</t>
  </si>
  <si>
    <t>Finn</t>
  </si>
  <si>
    <t>Mortimer</t>
  </si>
  <si>
    <t>Julian</t>
  </si>
  <si>
    <t>Tan</t>
  </si>
  <si>
    <t>Xiaoyu</t>
  </si>
  <si>
    <t>Dunn</t>
  </si>
  <si>
    <t>Mitchell</t>
  </si>
  <si>
    <t>Evans</t>
  </si>
  <si>
    <t>Alexander</t>
  </si>
  <si>
    <t>Cowling</t>
  </si>
  <si>
    <t>Darcy</t>
  </si>
  <si>
    <t>Halczuk</t>
  </si>
  <si>
    <t>Ewart</t>
  </si>
  <si>
    <t>James</t>
  </si>
  <si>
    <t>Payne</t>
  </si>
  <si>
    <t>Henry</t>
  </si>
  <si>
    <t>Oscar</t>
  </si>
  <si>
    <t>Neave</t>
  </si>
  <si>
    <t>Bodhi</t>
  </si>
  <si>
    <t>Jones</t>
  </si>
  <si>
    <t>Patrick</t>
  </si>
  <si>
    <t>Friebe</t>
  </si>
  <si>
    <t>Ailie</t>
  </si>
  <si>
    <t>Manning</t>
  </si>
  <si>
    <t>Joshua</t>
  </si>
  <si>
    <t>Van Loenen</t>
  </si>
  <si>
    <t>Probert</t>
  </si>
  <si>
    <t>Felix</t>
  </si>
  <si>
    <t>Pearce</t>
  </si>
  <si>
    <t>Elsie</t>
  </si>
  <si>
    <t>Paterson</t>
  </si>
  <si>
    <t>Arthur</t>
  </si>
  <si>
    <t>Fuda</t>
  </si>
  <si>
    <t>Nate</t>
  </si>
  <si>
    <t>Snell</t>
  </si>
  <si>
    <t>Johnathan</t>
  </si>
  <si>
    <t>Pontifex</t>
  </si>
  <si>
    <t>Elena</t>
  </si>
  <si>
    <t>Beaubois</t>
  </si>
  <si>
    <t>Ashriel</t>
  </si>
  <si>
    <t>Badari</t>
  </si>
  <si>
    <t>Kaylee</t>
  </si>
  <si>
    <t>Chambers</t>
  </si>
  <si>
    <t>Barter</t>
  </si>
  <si>
    <t>Amelia</t>
  </si>
  <si>
    <t>MYKA</t>
  </si>
  <si>
    <t>Zandel</t>
  </si>
  <si>
    <t>Hugo</t>
  </si>
  <si>
    <t>Kardasova</t>
  </si>
  <si>
    <t>Stella</t>
  </si>
  <si>
    <t>Hera-Singh</t>
  </si>
  <si>
    <t>Quinn</t>
  </si>
  <si>
    <t>Evelyn</t>
  </si>
  <si>
    <t>Kennedy</t>
  </si>
  <si>
    <t>Celeste</t>
  </si>
  <si>
    <t>Maple</t>
  </si>
  <si>
    <t>Logan</t>
  </si>
  <si>
    <t>Jacob</t>
  </si>
  <si>
    <t>Ebert</t>
  </si>
  <si>
    <t>Casey</t>
  </si>
  <si>
    <t>AHFC</t>
  </si>
  <si>
    <t>TPFC</t>
  </si>
  <si>
    <t>ASC</t>
  </si>
  <si>
    <t>CSFC</t>
  </si>
  <si>
    <t>AUFC</t>
  </si>
  <si>
    <t>GIHS</t>
  </si>
  <si>
    <t>IND</t>
  </si>
  <si>
    <t>SJG</t>
  </si>
  <si>
    <t>EventDate</t>
  </si>
  <si>
    <t>LN.FN</t>
  </si>
  <si>
    <t>Frances</t>
  </si>
  <si>
    <t>Zhou</t>
  </si>
  <si>
    <t>Bastin-Flemming</t>
  </si>
  <si>
    <t>Piers</t>
  </si>
  <si>
    <t>Davey</t>
  </si>
  <si>
    <t>Starbuck</t>
  </si>
  <si>
    <t>Erwin</t>
  </si>
  <si>
    <t>Foil</t>
  </si>
  <si>
    <t>Andriona</t>
  </si>
  <si>
    <t>Raymond</t>
  </si>
  <si>
    <t>Ivan</t>
  </si>
  <si>
    <t>Veteran</t>
  </si>
  <si>
    <t>Adams</t>
  </si>
  <si>
    <t>Tobias</t>
  </si>
  <si>
    <t>Lachlan</t>
  </si>
  <si>
    <t>Abdelmonen</t>
  </si>
  <si>
    <t>Ola</t>
  </si>
  <si>
    <t>U15</t>
  </si>
  <si>
    <t>Adam</t>
  </si>
  <si>
    <t>Cate</t>
  </si>
  <si>
    <t>Steven</t>
  </si>
  <si>
    <t>Lee</t>
  </si>
  <si>
    <t>Sharp</t>
  </si>
  <si>
    <t>Norm</t>
  </si>
  <si>
    <t>U13</t>
  </si>
  <si>
    <t>Chapman</t>
  </si>
  <si>
    <t>Moto</t>
  </si>
  <si>
    <t>Ikeya</t>
  </si>
  <si>
    <t>Komatsu</t>
  </si>
  <si>
    <t>Tatsu</t>
  </si>
  <si>
    <t>U11</t>
  </si>
  <si>
    <t>Bick</t>
  </si>
  <si>
    <t>Lucia</t>
  </si>
  <si>
    <t>Hondros</t>
  </si>
  <si>
    <t>Pascoe-Purvis</t>
  </si>
  <si>
    <t>Lin</t>
  </si>
  <si>
    <t>Frank</t>
  </si>
  <si>
    <t>Zirnsak</t>
  </si>
  <si>
    <t>Kristian</t>
  </si>
  <si>
    <t>Hamblen</t>
  </si>
  <si>
    <t>Emerson</t>
  </si>
  <si>
    <t>Krstic</t>
  </si>
  <si>
    <t>Liwanen</t>
  </si>
  <si>
    <t>Zhiyang</t>
  </si>
  <si>
    <t>Yates</t>
  </si>
  <si>
    <t>Costin</t>
  </si>
  <si>
    <t>Norma</t>
  </si>
  <si>
    <t>Chen</t>
  </si>
  <si>
    <t>Austin</t>
  </si>
  <si>
    <t>Swaffer</t>
  </si>
  <si>
    <t>Ellie</t>
  </si>
  <si>
    <t>Deverson</t>
  </si>
  <si>
    <t>Pezzana</t>
  </si>
  <si>
    <t>Carlo</t>
  </si>
  <si>
    <t>Coombe</t>
  </si>
  <si>
    <t>Nathaniel</t>
  </si>
  <si>
    <t>Dobbelsteyn</t>
  </si>
  <si>
    <t>Country</t>
  </si>
  <si>
    <t>HKG</t>
  </si>
  <si>
    <t>JPN</t>
  </si>
  <si>
    <t>CAN</t>
  </si>
  <si>
    <t>MYS</t>
  </si>
  <si>
    <t>AUS</t>
  </si>
  <si>
    <t>ITA</t>
  </si>
  <si>
    <t>Elizabeth</t>
  </si>
  <si>
    <t>Date</t>
  </si>
  <si>
    <t>CalculatedAge</t>
  </si>
  <si>
    <t>?</t>
  </si>
  <si>
    <t>Kowan</t>
  </si>
  <si>
    <t>Roman</t>
  </si>
  <si>
    <t>Fajardo</t>
  </si>
  <si>
    <t>Josefa</t>
  </si>
  <si>
    <t>International</t>
  </si>
  <si>
    <t>Yantchev</t>
  </si>
  <si>
    <t>Eric</t>
  </si>
  <si>
    <t>Lucy</t>
  </si>
  <si>
    <t>Sarah</t>
  </si>
  <si>
    <t>Oehler</t>
  </si>
  <si>
    <t>Josephine</t>
  </si>
  <si>
    <t>Heath</t>
  </si>
  <si>
    <t>Eleanor</t>
  </si>
  <si>
    <t>Mccallum</t>
  </si>
  <si>
    <t>Judy</t>
  </si>
  <si>
    <t>Wotherspoon</t>
  </si>
  <si>
    <t>Alison</t>
  </si>
  <si>
    <t>Sehatzadeh</t>
  </si>
  <si>
    <t>Tara</t>
  </si>
  <si>
    <t>Limited Participative Registration</t>
  </si>
  <si>
    <t>Current Membership Level</t>
  </si>
  <si>
    <t>Womens</t>
  </si>
  <si>
    <t>Mens</t>
  </si>
  <si>
    <t>Newitt</t>
  </si>
  <si>
    <t>Cancelled</t>
  </si>
  <si>
    <t>Ku</t>
  </si>
  <si>
    <t>Hyungwook</t>
  </si>
  <si>
    <t>EventName</t>
  </si>
  <si>
    <t>FSA</t>
  </si>
  <si>
    <t>Zenji</t>
  </si>
  <si>
    <t>Makayla</t>
  </si>
  <si>
    <t>Jamieson</t>
  </si>
  <si>
    <t>Woodman</t>
  </si>
  <si>
    <t>Arky</t>
  </si>
  <si>
    <t>Dal Moro Ferreira</t>
  </si>
  <si>
    <t>Jasper</t>
  </si>
  <si>
    <t>Milan</t>
  </si>
  <si>
    <t>Leclercq</t>
  </si>
  <si>
    <t>Madeline</t>
  </si>
  <si>
    <t>Wheeler</t>
  </si>
  <si>
    <t>Omari</t>
  </si>
  <si>
    <t>Harley</t>
  </si>
  <si>
    <t>Todoric</t>
  </si>
  <si>
    <t>Kingston</t>
  </si>
  <si>
    <t>Von Doussa</t>
  </si>
  <si>
    <t>Alec</t>
  </si>
  <si>
    <t>Lola</t>
  </si>
  <si>
    <t>Lucic Marshall</t>
  </si>
  <si>
    <t>Isabela</t>
  </si>
  <si>
    <t>Strecker</t>
  </si>
  <si>
    <t>Tim</t>
  </si>
  <si>
    <t>Roberts</t>
  </si>
  <si>
    <t>Alisha</t>
  </si>
  <si>
    <t>Cui</t>
  </si>
  <si>
    <t>Qi</t>
  </si>
  <si>
    <t>Hui</t>
  </si>
  <si>
    <t>Jackson</t>
  </si>
  <si>
    <t>Tai Yuen</t>
  </si>
  <si>
    <t>Gulloti Cordaro</t>
  </si>
  <si>
    <t>Calogero</t>
  </si>
  <si>
    <t>Vatslav</t>
  </si>
  <si>
    <t>Aistrope</t>
  </si>
  <si>
    <t>Rachel</t>
  </si>
  <si>
    <t>Arturs</t>
  </si>
  <si>
    <t>Markovs</t>
  </si>
  <si>
    <t>Lucas</t>
  </si>
  <si>
    <t>Zhang</t>
  </si>
  <si>
    <t>Jiarui</t>
  </si>
  <si>
    <t>Walmsley</t>
  </si>
  <si>
    <t>Balugo</t>
  </si>
  <si>
    <t>Sherwin</t>
  </si>
  <si>
    <t>Chichkova</t>
  </si>
  <si>
    <t>Natalia</t>
  </si>
  <si>
    <t>Ho</t>
  </si>
  <si>
    <t>Wei Da</t>
  </si>
  <si>
    <t>Barchiesi</t>
  </si>
  <si>
    <t>Matteo</t>
  </si>
  <si>
    <t>Ramm</t>
  </si>
  <si>
    <t>Gasside</t>
  </si>
  <si>
    <t>Bradfield</t>
  </si>
  <si>
    <t>Tyla-Rose</t>
  </si>
  <si>
    <t>Leonov</t>
  </si>
  <si>
    <t>Erophey</t>
  </si>
  <si>
    <t>Kaixuan</t>
  </si>
  <si>
    <t>Samuel</t>
  </si>
  <si>
    <t>Primrose</t>
  </si>
  <si>
    <t>Callum</t>
  </si>
  <si>
    <t>Ingram</t>
  </si>
  <si>
    <t>Heather</t>
  </si>
  <si>
    <t>Amilie</t>
  </si>
  <si>
    <t>Fry</t>
  </si>
  <si>
    <t>Sarina</t>
  </si>
  <si>
    <t>Ranking Points</t>
  </si>
  <si>
    <t>Ranking Total</t>
  </si>
  <si>
    <t>Open</t>
  </si>
  <si>
    <t>Mckenzie</t>
  </si>
  <si>
    <t>McClure</t>
  </si>
  <si>
    <t>Seidel</t>
  </si>
  <si>
    <t>Cameron</t>
  </si>
  <si>
    <t>Kim</t>
  </si>
  <si>
    <t>Jamie Bomi</t>
  </si>
  <si>
    <t>Cherie</t>
  </si>
  <si>
    <t>Jim</t>
  </si>
  <si>
    <t>Lovell</t>
  </si>
  <si>
    <t>Alex</t>
  </si>
  <si>
    <t>Horvath</t>
  </si>
  <si>
    <t>Andrea</t>
  </si>
  <si>
    <t>Davis</t>
  </si>
  <si>
    <t>Laura</t>
  </si>
  <si>
    <t>Paine</t>
  </si>
  <si>
    <t>Nadina</t>
  </si>
  <si>
    <t>Melaine</t>
  </si>
  <si>
    <t>U20</t>
  </si>
  <si>
    <t>Dare</t>
  </si>
  <si>
    <t>Bradley</t>
  </si>
  <si>
    <t>De Vries</t>
  </si>
  <si>
    <t>Maidment</t>
  </si>
  <si>
    <t>Schapter</t>
  </si>
  <si>
    <t>Mckay</t>
  </si>
  <si>
    <t>Finley</t>
  </si>
  <si>
    <t>Morton</t>
  </si>
  <si>
    <t>Jack</t>
  </si>
  <si>
    <t>Burnett</t>
  </si>
  <si>
    <t>Esther</t>
  </si>
  <si>
    <t>Danika</t>
  </si>
  <si>
    <t>Iraci-Sareri</t>
  </si>
  <si>
    <t>Kate</t>
  </si>
  <si>
    <t>16-Mar</t>
  </si>
  <si>
    <t>6-Apr</t>
  </si>
  <si>
    <t>Novice</t>
  </si>
  <si>
    <t>T</t>
  </si>
  <si>
    <t>Wisnu</t>
  </si>
  <si>
    <t>Elliot</t>
  </si>
  <si>
    <t>Eamonn</t>
  </si>
  <si>
    <t>Sikolova</t>
  </si>
  <si>
    <t>Barbara</t>
  </si>
  <si>
    <t>Hunt</t>
  </si>
  <si>
    <t>Gabrielle</t>
  </si>
  <si>
    <t>Intermediate</t>
  </si>
  <si>
    <t>Letton</t>
  </si>
  <si>
    <t>Sureiander</t>
  </si>
  <si>
    <t>Alokha</t>
  </si>
  <si>
    <t>Winchester</t>
  </si>
  <si>
    <t>Bartley</t>
  </si>
  <si>
    <t>Leah</t>
  </si>
  <si>
    <t>25-May</t>
  </si>
  <si>
    <t>4-May</t>
  </si>
  <si>
    <t>Pritchard</t>
  </si>
  <si>
    <t>Potts</t>
  </si>
  <si>
    <t>Jesica</t>
  </si>
  <si>
    <t>Tam</t>
  </si>
  <si>
    <t>Balnaves</t>
  </si>
  <si>
    <t>Ng</t>
  </si>
  <si>
    <t>Marcus</t>
  </si>
  <si>
    <t>Dulona</t>
  </si>
  <si>
    <t>Ajaay</t>
  </si>
  <si>
    <t>15-Jun</t>
  </si>
  <si>
    <t>14-Jun</t>
  </si>
  <si>
    <t>3-May</t>
  </si>
  <si>
    <t>5-Apr</t>
  </si>
  <si>
    <t>Riquier</t>
  </si>
  <si>
    <t>Burnell</t>
  </si>
  <si>
    <t>Moody</t>
  </si>
  <si>
    <t>Zac</t>
  </si>
  <si>
    <t>Sachse</t>
  </si>
  <si>
    <t>Jess</t>
  </si>
  <si>
    <t>Claydon</t>
  </si>
  <si>
    <t>Hieu</t>
  </si>
  <si>
    <t>Barber</t>
  </si>
  <si>
    <t>Chloe</t>
  </si>
  <si>
    <t>Stohmeyer</t>
  </si>
  <si>
    <t>Traino</t>
  </si>
  <si>
    <t>Maggie</t>
  </si>
  <si>
    <t>Myrick</t>
  </si>
  <si>
    <t>Vincent</t>
  </si>
  <si>
    <t>Zimmer</t>
  </si>
  <si>
    <t>Hoeller</t>
  </si>
  <si>
    <t>Davidson</t>
  </si>
  <si>
    <t>Iain</t>
  </si>
  <si>
    <t>Ross</t>
  </si>
  <si>
    <t>2-Nov</t>
  </si>
  <si>
    <t>26-Oct</t>
  </si>
  <si>
    <t>25-Oct</t>
  </si>
  <si>
    <t>23-Nov</t>
  </si>
  <si>
    <t>22-Jun</t>
  </si>
  <si>
    <t>21-Sep</t>
  </si>
  <si>
    <t>21-Jun</t>
  </si>
  <si>
    <t>1-Nov</t>
  </si>
  <si>
    <t>17-Aug</t>
  </si>
  <si>
    <t>16-Aug</t>
  </si>
  <si>
    <t>14-Sep</t>
  </si>
  <si>
    <t>12-Oct</t>
  </si>
  <si>
    <t>SC</t>
  </si>
  <si>
    <t>RC</t>
  </si>
  <si>
    <t>Phua</t>
  </si>
  <si>
    <t>Malvine</t>
  </si>
  <si>
    <t>7-Jun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</si>
</sst>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8">
    <xf numFmtId="0" fontId="0" fillId="0" borderId="0" xfId="0"/>
    <xf numFmtId="14" fontId="0" fillId="0" borderId="0" xfId="0" applyNumberFormat="1"/>
    <xf numFmtId="0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0" fontId="0" fillId="0" borderId="0" xfId="0" applyFont="1"/>
    <xf numFmtId="14" fontId="3" fillId="0" borderId="0" xfId="0" applyNumberFormat="1" applyFont="1"/>
    <xf numFmtId="14" fontId="2" fillId="0" borderId="0" xfId="0" applyNumberFormat="1" applyFont="1"/>
    <xf numFmtId="49" fontId="2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 applyFont="1"/>
    <xf numFmtId="49" fontId="2" fillId="0" borderId="0" xfId="0" applyNumberFormat="1" applyFont="1" applyAlignment="1">
      <alignment horizontal="left"/>
    </xf>
    <xf numFmtId="0" fontId="0" fillId="0" borderId="0" xfId="0" applyNumberFormat="1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427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9" formatCode="d/mm/yyyy"/>
    </dxf>
    <dxf>
      <numFmt numFmtId="166" formatCode="d/m/yy;@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9" formatCode="d/mm/yyyy"/>
    </dxf>
    <dxf>
      <numFmt numFmtId="166" formatCode="d/m/yy;@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9" formatCode="d/mm/yyyy"/>
    </dxf>
    <dxf>
      <numFmt numFmtId="166" formatCode="d/m/yy;@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9" formatCode="d/mm/yyyy"/>
    </dxf>
    <dxf>
      <numFmt numFmtId="166" formatCode="d/m/yy;@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9" formatCode="d/mm/yyyy"/>
    </dxf>
    <dxf>
      <numFmt numFmtId="166" formatCode="d/m/yy;@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9" formatCode="d/mm/yyyy"/>
    </dxf>
    <dxf>
      <numFmt numFmtId="166" formatCode="d/m/yy;@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9" formatCode="d/mm/yyyy"/>
    </dxf>
    <dxf>
      <numFmt numFmtId="166" formatCode="d/m/yy;@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9" formatCode="d/mm/yyyy"/>
    </dxf>
    <dxf>
      <numFmt numFmtId="166" formatCode="d/m/yy;@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9" formatCode="d/mm/yyyy"/>
    </dxf>
    <dxf>
      <numFmt numFmtId="166" formatCode="d/m/yy;@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9" formatCode="d/mm/yyyy"/>
    </dxf>
    <dxf>
      <numFmt numFmtId="166" formatCode="d/m/yy;@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9" formatCode="d/mm/yyyy"/>
    </dxf>
    <dxf>
      <numFmt numFmtId="166" formatCode="d/m/yy;@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9" formatCode="d/mm/yyyy"/>
    </dxf>
    <dxf>
      <numFmt numFmtId="166" formatCode="d/m/yy;@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9" formatCode="d/mm/yyyy"/>
    </dxf>
    <dxf>
      <numFmt numFmtId="166" formatCode="d/m/yy;@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9" formatCode="d/mm/yyyy"/>
    </dxf>
    <dxf>
      <numFmt numFmtId="166" formatCode="d/m/yy;@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9" formatCode="d/mm/yyyy"/>
    </dxf>
    <dxf>
      <numFmt numFmtId="166" formatCode="d/m/yy;@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9" formatCode="d/mm/yyyy"/>
    </dxf>
    <dxf>
      <numFmt numFmtId="166" formatCode="d/m/yy;@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9" formatCode="d/mm/yyyy"/>
    </dxf>
    <dxf>
      <numFmt numFmtId="166" formatCode="d/m/yy;@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9" formatCode="d/mm/yyyy"/>
    </dxf>
    <dxf>
      <numFmt numFmtId="166" formatCode="d/m/yy;@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9" formatCode="d/mm/yyyy"/>
    </dxf>
    <dxf>
      <numFmt numFmtId="166" formatCode="d/m/yy;@"/>
    </dxf>
    <dxf>
      <numFmt numFmtId="1" formatCode="0"/>
    </dxf>
    <dxf>
      <numFmt numFmtId="19" formatCode="d/mm/yyyy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5" Name="results_Map" RootElement="results" SchemaID="Schema3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 Thomas" refreshedDate="44231.739820138886" createdVersion="6" refreshedVersion="6" minRefreshableVersion="3" recordCount="491" xr:uid="{2CE517AE-666F-420B-A390-38F5660BCC52}">
  <cacheSource type="worksheet">
    <worksheetSource ref="A1:L1048576" sheet="Data"/>
  </cacheSource>
  <cacheFields count="13">
    <cacheField name="LastName" numFmtId="0">
      <sharedItems containsBlank="1" count="181">
        <s v="Marshall"/>
        <s v="Brautigan"/>
        <s v="Doe"/>
        <s v="Barchiesi"/>
        <s v="Dawson"/>
        <s v="Oerman"/>
        <s v="Ferguson"/>
        <s v="Sakovits"/>
        <s v="Hondros"/>
        <s v="Spinks"/>
        <s v="Lovell"/>
        <s v="Howlett"/>
        <s v="Bury"/>
        <s v="Menz"/>
        <s v="Aistrope"/>
        <s v="Horvath"/>
        <s v="Davis"/>
        <s v="Paine"/>
        <s v="Foale"/>
        <s v="Malig-Spranz"/>
        <s v="Barry"/>
        <s v="Alderson"/>
        <s v="Mckenzie"/>
        <s v="Pring"/>
        <s v="McClure"/>
        <s v="Seidel"/>
        <s v="Barratt"/>
        <s v="Kim"/>
        <s v="Kirby"/>
        <s v="Pay"/>
        <s v="Francis-Foale"/>
        <s v="Campbell"/>
        <s v="Dare"/>
        <s v="De Vries"/>
        <s v="Maidment"/>
        <s v="Schapter"/>
        <s v="Mckay"/>
        <s v="Milich"/>
        <s v="Morton"/>
        <s v="Starbuck"/>
        <s v="Francis"/>
        <s v="Burnett"/>
        <s v="Thomas"/>
        <s v="Neale"/>
        <s v="Rawson"/>
        <s v="Iraci-Sareri"/>
        <s v="Hunt"/>
        <s v="T"/>
        <s v="Elliot"/>
        <s v="Qian"/>
        <s v="Sikolova"/>
        <s v="Paterson"/>
        <s v="Wigley"/>
        <s v="Mortimer"/>
        <s v="Cowling"/>
        <s v="Letton"/>
        <s v="Sureiander"/>
        <s v="Chandran"/>
        <s v="Pattinson"/>
        <s v="Burgun"/>
        <s v="Staehr"/>
        <s v="Murphy"/>
        <s v="Deverson"/>
        <s v="Winchester"/>
        <s v="Adams"/>
        <s v="Mackenzie"/>
        <s v="Bartley"/>
        <s v="Zirnsak"/>
        <s v="Mayer"/>
        <s v="Wilson"/>
        <s v="Menary"/>
        <s v="Dzodzos"/>
        <s v="Phua"/>
        <s v="Kounov"/>
        <s v="Lam"/>
        <s v="Pritchard"/>
        <s v="Tam"/>
        <s v="Potts"/>
        <s v="Balnaves"/>
        <s v="Riquier"/>
        <s v="Barry-Murphy"/>
        <s v="Burnell"/>
        <s v="Moody"/>
        <s v="Ng"/>
        <s v="Lawrenson"/>
        <s v="Dulona"/>
        <s v="Sachse"/>
        <s v="Williams"/>
        <s v="Betts"/>
        <s v="Bowering"/>
        <s v="Claydon"/>
        <s v="Hieu"/>
        <s v="Barber"/>
        <s v="Stohmeyer"/>
        <s v="Traino"/>
        <s v="Myrick"/>
        <s v="Kurbatfinski"/>
        <s v="Zimmer"/>
        <s v="Davidson"/>
        <s v="Hoeller"/>
        <s v="Kennedy"/>
        <s v="Bresca"/>
        <m/>
        <s v="Cox" u="1"/>
        <s v="Ku" u="1"/>
        <s v="Omari" u="1"/>
        <s v="Wotherspoon" u="1"/>
        <s v="Jones" u="1"/>
        <s v="Todoric" u="1"/>
        <s v="Sollars" u="1"/>
        <s v="Leonov" u="1"/>
        <s v="Carling" u="1"/>
        <s v="Chapman" u="1"/>
        <s v="Mccallum" u="1"/>
        <s v="Kardasova" u="1"/>
        <s v="Yantchev" u="1"/>
        <s v="Jamieson" u="1"/>
        <s v="Pearce" u="1"/>
        <s v="Chen" u="1"/>
        <s v="Ramm" u="1"/>
        <s v="Leclercq" u="1"/>
        <s v="Kasperski" u="1"/>
        <s v="Zhdanovich" u="1"/>
        <s v="Beaubois" u="1"/>
        <s v="Wheeler" u="1"/>
        <s v="Sopru" u="1"/>
        <s v="Evans" u="1"/>
        <s v="Dal Moro Ferreira" u="1"/>
        <s v="Fuda" u="1"/>
        <s v="Zhou" u="1"/>
        <s v="Ebert" u="1"/>
        <s v="Snell" u="1"/>
        <s v="Stratton" u="1"/>
        <s v="Dullona" u="1"/>
        <s v="Markovs" u="1"/>
        <s v="Roberts" u="1"/>
        <s v="Walsh" u="1"/>
        <s v="Liwanen" u="1"/>
        <s v="Sehatzadeh" u="1"/>
        <s v="Lucy" u="1"/>
        <s v="Chaplin" u="1"/>
        <s v="Gasside" u="1"/>
        <s v="Hamblen" u="1"/>
        <s v="Bodycomb" u="1"/>
        <s v="Jackson" u="1"/>
        <s v="Ho" u="1"/>
        <s v="Lucic Marshall" u="1"/>
        <s v="Mayman" u="1"/>
        <s v="Wheaton" u="1"/>
        <s v="Neave" u="1"/>
        <s v="Barter" u="1"/>
        <s v="Vingelis-Plant" u="1"/>
        <s v="Ingram" u="1"/>
        <s v="Van Loenen" u="1"/>
        <s v="Von Doussa" u="1"/>
        <s v="Cui" u="1"/>
        <s v="Oehler" u="1"/>
        <s v="Zhang" u="1"/>
        <s v="Woodman" u="1"/>
        <s v="Henry" u="1"/>
        <s v="Cavanagh" u="1"/>
        <s v="Chichkova" u="1"/>
        <s v="Short" u="1"/>
        <s v="Newitt" u="1"/>
        <s v="Halczuk" u="1"/>
        <s v="Kingston" u="1"/>
        <s v="Primrose" u="1"/>
        <s v="Fajardo" u="1"/>
        <s v="Fry" u="1"/>
        <s v="Probert" u="1"/>
        <s v="Payne" u="1"/>
        <s v="Smith" u="1"/>
        <s v="Coombe" u="1"/>
        <s v="Andriono" u="1"/>
        <s v="Rendo" u="1"/>
        <s v="Balugo" u="1"/>
        <s v="Spangler" u="1"/>
        <s v="Bradfield" u="1"/>
        <s v="Strecker" u="1"/>
        <s v="Walmsley" u="1"/>
        <s v="Gulloti Cordaro" u="1"/>
      </sharedItems>
    </cacheField>
    <cacheField name="FirstName" numFmtId="0">
      <sharedItems containsBlank="1" count="173">
        <s v="Stuart"/>
        <s v="David"/>
        <s v="Leighlan"/>
        <s v="Matteo"/>
        <s v="Bruce"/>
        <s v="Lachlan"/>
        <s v="Darren"/>
        <s v="Aidan"/>
        <s v="Henry"/>
        <s v="Dov"/>
        <s v="Jim"/>
        <s v="Alex"/>
        <s v="Steve"/>
        <s v="Connor"/>
        <s v="Ursula"/>
        <s v="Nadine"/>
        <s v="Rachel"/>
        <s v="Andrea"/>
        <s v="Laura"/>
        <s v="Nadina"/>
        <s v="Cherie"/>
        <s v="Anna"/>
        <s v="Melaine"/>
        <s v="Peter"/>
        <s v="Benjamin"/>
        <s v="Jonathan"/>
        <s v="Oliver"/>
        <s v="Cameron"/>
        <s v="Georgina"/>
        <s v="Jamie Bomi"/>
        <s v="Maria"/>
        <s v="Shayne"/>
        <s v="Rohan"/>
        <s v="William"/>
        <s v="Bradley"/>
        <s v="Luke"/>
        <s v="Matthew"/>
        <s v="Ryan"/>
        <s v="Greg"/>
        <s v="Clayton"/>
        <s v="Finley"/>
        <s v="Ben"/>
        <s v="Aramis"/>
        <s v="Jack"/>
        <s v="James"/>
        <s v="Corbin"/>
        <s v="Esther"/>
        <s v="Danika"/>
        <s v="Cate"/>
        <s v="Kate"/>
        <s v="Gabrielle"/>
        <s v="Wisnu"/>
        <s v="Eamonn"/>
        <s v="Ying"/>
        <s v="Barbara"/>
        <s v="Adam"/>
        <s v="Owen"/>
        <s v="Craig"/>
        <s v="Julian"/>
        <s v="Darcy"/>
        <s v="Alokha"/>
        <s v="Roshan"/>
        <s v="Nalin"/>
        <s v="Angus"/>
        <s v="Max"/>
        <s v="Alexandre"/>
        <s v="Adrian"/>
        <s v="Sebastian"/>
        <s v="Tobias"/>
        <s v="Leah"/>
        <s v="Jonas"/>
        <s v="Kristian"/>
        <s v="Seri"/>
        <s v="Jane"/>
        <s v="Michael"/>
        <s v="Malvine"/>
        <s v="Bob"/>
        <s v="Erwin"/>
        <s v="Andrew"/>
        <s v="Leo"/>
        <s v="Jesica"/>
        <s v="Catherine"/>
        <s v="Marcus"/>
        <s v="Joanna"/>
        <s v="Ajaay"/>
        <s v="Zac"/>
        <s v="Blake"/>
        <s v="Ceska"/>
        <s v="Jess"/>
        <s v="Frances"/>
        <s v="Nicholas"/>
        <s v="Simon"/>
        <s v="Vu"/>
        <s v="Chloe"/>
        <s v="Sugar"/>
        <s v="Maggie"/>
        <s v="Vincent"/>
        <s v="Ashleigh"/>
        <s v="Sam"/>
        <s v="Iain"/>
        <s v="Ross"/>
        <s v="Albert"/>
        <m/>
        <s v="Callum" u="1"/>
        <s v="Evelyn" u="1"/>
        <s v="Kaixuan" u="1"/>
        <s v="Jiarui" u="1"/>
        <s v="Lola" u="1"/>
        <s v="Arturs" u="1"/>
        <s v="Jacob" u="1"/>
        <s v="Alison" u="1"/>
        <s v="Lucas" u="1"/>
        <s v="Erophey" u="1"/>
        <s v="Josephine" u="1"/>
        <s v="Thomas" u="1"/>
        <s v="Finn" u="1"/>
        <s v="Zvonko" u="1"/>
        <s v="Alan" u="1"/>
        <s v="Harley" u="1"/>
        <s v="Elsie" u="1"/>
        <s v="Qi" u="1"/>
        <s v="Milan" u="1"/>
        <s v="Makayla" u="1"/>
        <s v="Vatslav" u="1"/>
        <s v="Tara" u="1"/>
        <s v="Jackie" u="1"/>
        <s v="Samuel" u="1"/>
        <s v="Carlos" u="1"/>
        <s v="Stella" u="1"/>
        <s v="Coraine" u="1"/>
        <s v="Eric" u="1"/>
        <s v="Heather" u="1"/>
        <s v="Nathaniel" u="1"/>
        <s v="Nate" u="1"/>
        <s v="Jasper" u="1"/>
        <s v="Johnathan" u="1"/>
        <s v="Alec" u="1"/>
        <s v="Oscar" u="1"/>
        <s v="Alexander" u="1"/>
        <s v="Sherwin" u="1"/>
        <s v="Amelia" u="1"/>
        <s v="Ranger" u="1"/>
        <s v="Arky" u="1"/>
        <s v="Ashton" u="1"/>
        <s v="Calogero" u="1"/>
        <s v="Alisha" u="1"/>
        <s v="Bodhi" u="1"/>
        <s v="Raymond Rafael" u="1"/>
        <s v="Zenji" u="1"/>
        <s v="Ashriel" u="1"/>
        <s v="Myka" u="1"/>
        <s v="Louis" u="1"/>
        <s v="Tai Yuen" u="1"/>
        <s v="Isabela" u="1"/>
        <s v="Madeline" u="1"/>
        <s v="Tim" u="1"/>
        <s v="Judy" u="1"/>
        <s v="Jesse" u="1"/>
        <s v="Sarah" u="1"/>
        <s v="Byron" u="1"/>
        <s v="Sarina" u="1"/>
        <s v="Patrick" u="1"/>
        <s v="Elizabeth" u="1"/>
        <s v="Hui" u="1"/>
        <s v="Amilie" u="1"/>
        <s v="Natalia" u="1"/>
        <s v="Christian" u="1"/>
        <s v="Kieran" u="1"/>
        <s v="Felix" u="1"/>
        <s v="Wei Da" u="1"/>
        <s v="Tyla-Rose" u="1"/>
        <s v="Hyungwook" u="1"/>
        <s v="Josefa" u="1"/>
      </sharedItems>
    </cacheField>
    <cacheField name="Rank" numFmtId="0">
      <sharedItems containsString="0" containsBlank="1" containsNumber="1" containsInteger="1" minValue="1" maxValue="66"/>
    </cacheField>
    <cacheField name="EventDate" numFmtId="0">
      <sharedItems containsNonDate="0" containsDate="1" containsString="0" containsBlank="1" minDate="2014-03-16T00:00:00" maxDate="2014-11-24T00:00:00" count="22">
        <d v="2014-03-16T00:00:00"/>
        <d v="2014-04-05T00:00:00"/>
        <d v="2014-04-06T00:00:00"/>
        <d v="2014-05-03T00:00:00"/>
        <d v="2014-05-04T00:00:00"/>
        <d v="2014-05-25T00:00:00"/>
        <d v="2014-06-07T00:00:00"/>
        <d v="2014-06-14T00:00:00"/>
        <d v="2014-06-15T00:00:00"/>
        <d v="2014-06-21T00:00:00"/>
        <d v="2014-06-22T00:00:00"/>
        <d v="2014-08-16T00:00:00"/>
        <d v="2014-08-17T00:00:00"/>
        <d v="2014-09-14T00:00:00"/>
        <d v="2014-09-21T00:00:00"/>
        <d v="2014-10-12T00:00:00"/>
        <d v="2014-10-25T00:00:00"/>
        <d v="2014-10-26T00:00:00"/>
        <d v="2014-11-01T00:00:00"/>
        <d v="2014-11-02T00:00:00"/>
        <d v="2014-11-23T00:00:00"/>
        <m/>
      </sharedItems>
      <fieldGroup par="12" base="3">
        <rangePr groupBy="days" startDate="2014-03-16T00:00:00" endDate="2014-11-24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4/11/2014"/>
        </groupItems>
      </fieldGroup>
    </cacheField>
    <cacheField name="EventName" numFmtId="0">
      <sharedItems containsBlank="1" count="11">
        <s v="FSA"/>
        <s v="RC"/>
        <s v="SC"/>
        <m/>
        <s v="Meredith Coleman" u="1"/>
        <s v="Future Champions Cup" u="1"/>
        <s v="Kingsley B Thomsen" u="1"/>
        <s v="State Champs" u="1"/>
        <s v="Bruce Kneale" u="1"/>
        <s v="Andrea Chaplin" u="1"/>
        <s v="Robyn Chaplin" u="1"/>
      </sharedItems>
    </cacheField>
    <cacheField name="AgeGroup" numFmtId="0">
      <sharedItems containsBlank="1" count="15">
        <s v="Open"/>
        <s v="Veteran"/>
        <s v="U20"/>
        <s v="U15"/>
        <s v="Novice"/>
        <s v="Intermediate"/>
        <s v="U11"/>
        <s v="U13"/>
        <m/>
        <s v="Cadet-B" u="1"/>
        <s v="Open-A" u="1"/>
        <s v="Open-B" u="1"/>
        <s v="U23" u="1"/>
        <s v="U9" u="1"/>
        <s v="Cadet-A" u="1"/>
      </sharedItems>
    </cacheField>
    <cacheField name="Weapon" numFmtId="0">
      <sharedItems containsBlank="1" count="4">
        <s v="Epee"/>
        <s v="Foil"/>
        <s v="Sabre"/>
        <m/>
      </sharedItems>
    </cacheField>
    <cacheField name="Gender" numFmtId="0">
      <sharedItems containsBlank="1" containsMixedTypes="1" containsNumber="1" containsInteger="1" minValue="0" maxValue="0" count="4">
        <s v="Mens"/>
        <s v="Womens"/>
        <n v="0"/>
        <m/>
      </sharedItems>
    </cacheField>
    <cacheField name="Club" numFmtId="0">
      <sharedItems containsDate="1" containsBlank="1" containsMixedTypes="1" minDate="1899-12-30T00:00:00" maxDate="1899-12-31T00:00:00"/>
    </cacheField>
    <cacheField name="Country" numFmtId="0">
      <sharedItems containsBlank="1"/>
    </cacheField>
    <cacheField name="Named" numFmtId="0">
      <sharedItems containsString="0" containsBlank="1" containsNumber="1" containsInteger="1" minValue="0" maxValue="1"/>
    </cacheField>
    <cacheField name="Points" numFmtId="0">
      <sharedItems containsBlank="1" containsMixedTypes="1" containsNumber="1" containsInteger="1" minValue="0" maxValue="12"/>
    </cacheField>
    <cacheField name="Months" numFmtId="0" databaseField="0">
      <fieldGroup base="3">
        <rangePr groupBy="months" startDate="2014-03-16T00:00:00" endDate="2014-11-24T00:00:00"/>
        <groupItems count="14">
          <s v="&lt;16/03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4/11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1">
  <r>
    <x v="0"/>
    <x v="0"/>
    <n v="1"/>
    <x v="0"/>
    <x v="0"/>
    <x v="0"/>
    <x v="0"/>
    <x v="0"/>
    <s v="ASC"/>
    <s v="AUS"/>
    <n v="0"/>
    <n v="10"/>
  </r>
  <r>
    <x v="1"/>
    <x v="1"/>
    <n v="2"/>
    <x v="0"/>
    <x v="0"/>
    <x v="0"/>
    <x v="0"/>
    <x v="0"/>
    <s v="ASC"/>
    <s v="AUS"/>
    <n v="0"/>
    <n v="9"/>
  </r>
  <r>
    <x v="2"/>
    <x v="2"/>
    <n v="3"/>
    <x v="0"/>
    <x v="0"/>
    <x v="0"/>
    <x v="0"/>
    <x v="0"/>
    <s v="ASC"/>
    <s v="AUS"/>
    <n v="0"/>
    <n v="8"/>
  </r>
  <r>
    <x v="3"/>
    <x v="3"/>
    <n v="3"/>
    <x v="0"/>
    <x v="0"/>
    <x v="0"/>
    <x v="0"/>
    <x v="0"/>
    <s v="ASC"/>
    <s v="AUS"/>
    <n v="0"/>
    <n v="8"/>
  </r>
  <r>
    <x v="4"/>
    <x v="4"/>
    <n v="5"/>
    <x v="0"/>
    <x v="0"/>
    <x v="0"/>
    <x v="0"/>
    <x v="0"/>
    <s v="ASC"/>
    <s v="AUS"/>
    <n v="0"/>
    <n v="6"/>
  </r>
  <r>
    <x v="5"/>
    <x v="5"/>
    <n v="6"/>
    <x v="0"/>
    <x v="0"/>
    <x v="0"/>
    <x v="0"/>
    <x v="0"/>
    <s v="ASC"/>
    <s v="AUS"/>
    <n v="0"/>
    <n v="5"/>
  </r>
  <r>
    <x v="6"/>
    <x v="6"/>
    <n v="7"/>
    <x v="0"/>
    <x v="0"/>
    <x v="0"/>
    <x v="0"/>
    <x v="0"/>
    <s v="CSFC"/>
    <s v="AUS"/>
    <n v="0"/>
    <n v="4"/>
  </r>
  <r>
    <x v="7"/>
    <x v="7"/>
    <n v="8"/>
    <x v="0"/>
    <x v="0"/>
    <x v="0"/>
    <x v="0"/>
    <x v="0"/>
    <s v="CSFC"/>
    <s v="AUS"/>
    <n v="0"/>
    <n v="3"/>
  </r>
  <r>
    <x v="8"/>
    <x v="8"/>
    <n v="9"/>
    <x v="0"/>
    <x v="0"/>
    <x v="0"/>
    <x v="0"/>
    <x v="0"/>
    <s v="ASC"/>
    <s v="AUS"/>
    <n v="0"/>
    <n v="2"/>
  </r>
  <r>
    <x v="9"/>
    <x v="9"/>
    <n v="10"/>
    <x v="0"/>
    <x v="0"/>
    <x v="0"/>
    <x v="0"/>
    <x v="0"/>
    <s v="AHFC"/>
    <s v="AUS"/>
    <n v="0"/>
    <n v="2"/>
  </r>
  <r>
    <x v="8"/>
    <x v="10"/>
    <n v="11"/>
    <x v="0"/>
    <x v="0"/>
    <x v="0"/>
    <x v="0"/>
    <x v="0"/>
    <s v="ASC"/>
    <s v="AUS"/>
    <n v="0"/>
    <n v="2"/>
  </r>
  <r>
    <x v="10"/>
    <x v="11"/>
    <n v="12"/>
    <x v="0"/>
    <x v="0"/>
    <x v="0"/>
    <x v="0"/>
    <x v="0"/>
    <s v="ASC"/>
    <s v="AUS"/>
    <n v="0"/>
    <n v="2"/>
  </r>
  <r>
    <x v="11"/>
    <x v="12"/>
    <n v="13"/>
    <x v="0"/>
    <x v="0"/>
    <x v="0"/>
    <x v="0"/>
    <x v="0"/>
    <s v="ASC"/>
    <s v="AUS"/>
    <n v="0"/>
    <n v="2"/>
  </r>
  <r>
    <x v="12"/>
    <x v="13"/>
    <n v="14"/>
    <x v="0"/>
    <x v="0"/>
    <x v="0"/>
    <x v="0"/>
    <x v="0"/>
    <s v="ASC"/>
    <s v="AUS"/>
    <n v="0"/>
    <n v="2"/>
  </r>
  <r>
    <x v="13"/>
    <x v="14"/>
    <n v="1"/>
    <x v="0"/>
    <x v="0"/>
    <x v="0"/>
    <x v="0"/>
    <x v="1"/>
    <s v="ASC"/>
    <s v="AUS"/>
    <n v="0"/>
    <n v="10"/>
  </r>
  <r>
    <x v="6"/>
    <x v="15"/>
    <n v="2"/>
    <x v="0"/>
    <x v="0"/>
    <x v="0"/>
    <x v="0"/>
    <x v="1"/>
    <s v="CSFC"/>
    <s v="AUS"/>
    <n v="0"/>
    <n v="9"/>
  </r>
  <r>
    <x v="14"/>
    <x v="16"/>
    <n v="3"/>
    <x v="0"/>
    <x v="0"/>
    <x v="0"/>
    <x v="0"/>
    <x v="1"/>
    <s v="ASC"/>
    <s v="AUS"/>
    <n v="0"/>
    <n v="8"/>
  </r>
  <r>
    <x v="15"/>
    <x v="17"/>
    <n v="3"/>
    <x v="0"/>
    <x v="0"/>
    <x v="0"/>
    <x v="0"/>
    <x v="1"/>
    <s v="CSFC"/>
    <s v="AUS"/>
    <n v="0"/>
    <n v="8"/>
  </r>
  <r>
    <x v="16"/>
    <x v="18"/>
    <n v="5"/>
    <x v="0"/>
    <x v="0"/>
    <x v="0"/>
    <x v="0"/>
    <x v="1"/>
    <d v="1899-12-30T00:00:00"/>
    <s v="AUS"/>
    <n v="0"/>
    <n v="6"/>
  </r>
  <r>
    <x v="17"/>
    <x v="19"/>
    <n v="6"/>
    <x v="0"/>
    <x v="0"/>
    <x v="0"/>
    <x v="0"/>
    <x v="1"/>
    <d v="1899-12-30T00:00:00"/>
    <s v="AUS"/>
    <n v="0"/>
    <n v="5"/>
  </r>
  <r>
    <x v="7"/>
    <x v="20"/>
    <n v="7"/>
    <x v="0"/>
    <x v="0"/>
    <x v="0"/>
    <x v="0"/>
    <x v="1"/>
    <s v="CSFC"/>
    <s v="AUS"/>
    <n v="0"/>
    <n v="4"/>
  </r>
  <r>
    <x v="18"/>
    <x v="21"/>
    <n v="8"/>
    <x v="0"/>
    <x v="0"/>
    <x v="0"/>
    <x v="0"/>
    <x v="1"/>
    <s v="ASC"/>
    <s v="AUS"/>
    <n v="0"/>
    <n v="3"/>
  </r>
  <r>
    <x v="19"/>
    <x v="22"/>
    <n v="9"/>
    <x v="0"/>
    <x v="0"/>
    <x v="0"/>
    <x v="0"/>
    <x v="1"/>
    <d v="1899-12-30T00:00:00"/>
    <s v="AUS"/>
    <n v="0"/>
    <n v="2"/>
  </r>
  <r>
    <x v="20"/>
    <x v="23"/>
    <n v="1"/>
    <x v="0"/>
    <x v="0"/>
    <x v="0"/>
    <x v="1"/>
    <x v="0"/>
    <s v="AUFC"/>
    <s v="AUS"/>
    <n v="0"/>
    <n v="10"/>
  </r>
  <r>
    <x v="21"/>
    <x v="24"/>
    <n v="2"/>
    <x v="0"/>
    <x v="0"/>
    <x v="0"/>
    <x v="1"/>
    <x v="0"/>
    <s v="ASC"/>
    <s v="AUS"/>
    <n v="0"/>
    <n v="9"/>
  </r>
  <r>
    <x v="22"/>
    <x v="25"/>
    <n v="3"/>
    <x v="0"/>
    <x v="0"/>
    <x v="0"/>
    <x v="1"/>
    <x v="0"/>
    <s v="ASC"/>
    <s v="AUS"/>
    <n v="0"/>
    <n v="8"/>
  </r>
  <r>
    <x v="23"/>
    <x v="26"/>
    <n v="3"/>
    <x v="0"/>
    <x v="0"/>
    <x v="0"/>
    <x v="1"/>
    <x v="0"/>
    <s v="ASC"/>
    <s v="AUS"/>
    <n v="0"/>
    <n v="8"/>
  </r>
  <r>
    <x v="24"/>
    <x v="12"/>
    <n v="5"/>
    <x v="0"/>
    <x v="0"/>
    <x v="0"/>
    <x v="1"/>
    <x v="0"/>
    <s v="CSFC"/>
    <s v="AUS"/>
    <n v="0"/>
    <n v="6"/>
  </r>
  <r>
    <x v="11"/>
    <x v="12"/>
    <n v="6"/>
    <x v="0"/>
    <x v="0"/>
    <x v="0"/>
    <x v="1"/>
    <x v="0"/>
    <s v="ASC"/>
    <s v="AUS"/>
    <n v="0"/>
    <n v="5"/>
  </r>
  <r>
    <x v="25"/>
    <x v="27"/>
    <n v="7"/>
    <x v="0"/>
    <x v="0"/>
    <x v="0"/>
    <x v="1"/>
    <x v="0"/>
    <s v="AHFC"/>
    <s v="AUS"/>
    <n v="0"/>
    <n v="4"/>
  </r>
  <r>
    <x v="26"/>
    <x v="28"/>
    <n v="1"/>
    <x v="0"/>
    <x v="0"/>
    <x v="0"/>
    <x v="1"/>
    <x v="1"/>
    <s v="ASC"/>
    <s v="AUS"/>
    <n v="0"/>
    <n v="10"/>
  </r>
  <r>
    <x v="27"/>
    <x v="29"/>
    <n v="2"/>
    <x v="0"/>
    <x v="0"/>
    <x v="0"/>
    <x v="1"/>
    <x v="1"/>
    <s v="CSFC"/>
    <s v="AUS"/>
    <n v="0"/>
    <n v="9"/>
  </r>
  <r>
    <x v="28"/>
    <x v="30"/>
    <n v="3"/>
    <x v="0"/>
    <x v="0"/>
    <x v="0"/>
    <x v="1"/>
    <x v="1"/>
    <s v="ASC"/>
    <s v="AUS"/>
    <n v="0"/>
    <n v="8"/>
  </r>
  <r>
    <x v="7"/>
    <x v="20"/>
    <n v="3"/>
    <x v="0"/>
    <x v="0"/>
    <x v="0"/>
    <x v="1"/>
    <x v="1"/>
    <s v="CSFC"/>
    <s v="AUS"/>
    <n v="0"/>
    <n v="8"/>
  </r>
  <r>
    <x v="29"/>
    <x v="31"/>
    <n v="1"/>
    <x v="0"/>
    <x v="0"/>
    <x v="1"/>
    <x v="0"/>
    <x v="0"/>
    <s v="CSFC"/>
    <s v="AUS"/>
    <n v="0"/>
    <n v="10"/>
  </r>
  <r>
    <x v="1"/>
    <x v="1"/>
    <n v="2"/>
    <x v="0"/>
    <x v="0"/>
    <x v="1"/>
    <x v="0"/>
    <x v="0"/>
    <s v="ASC"/>
    <s v="AUS"/>
    <n v="0"/>
    <n v="9"/>
  </r>
  <r>
    <x v="8"/>
    <x v="10"/>
    <n v="3"/>
    <x v="0"/>
    <x v="0"/>
    <x v="1"/>
    <x v="0"/>
    <x v="0"/>
    <s v="ASC"/>
    <s v="AUS"/>
    <n v="0"/>
    <n v="8"/>
  </r>
  <r>
    <x v="11"/>
    <x v="12"/>
    <n v="3"/>
    <x v="0"/>
    <x v="0"/>
    <x v="1"/>
    <x v="0"/>
    <x v="0"/>
    <s v="ASC"/>
    <s v="AUS"/>
    <n v="0"/>
    <n v="8"/>
  </r>
  <r>
    <x v="18"/>
    <x v="21"/>
    <n v="5"/>
    <x v="0"/>
    <x v="0"/>
    <x v="1"/>
    <x v="0"/>
    <x v="1"/>
    <s v="ASC"/>
    <s v="AUS"/>
    <n v="0"/>
    <n v="6"/>
  </r>
  <r>
    <x v="28"/>
    <x v="30"/>
    <n v="6"/>
    <x v="0"/>
    <x v="0"/>
    <x v="1"/>
    <x v="0"/>
    <x v="1"/>
    <s v="ASC"/>
    <s v="AUS"/>
    <n v="0"/>
    <n v="5"/>
  </r>
  <r>
    <x v="2"/>
    <x v="2"/>
    <n v="1"/>
    <x v="1"/>
    <x v="0"/>
    <x v="2"/>
    <x v="0"/>
    <x v="0"/>
    <s v="ASC"/>
    <s v="AUS"/>
    <n v="0"/>
    <n v="10"/>
  </r>
  <r>
    <x v="5"/>
    <x v="5"/>
    <n v="2"/>
    <x v="1"/>
    <x v="0"/>
    <x v="2"/>
    <x v="0"/>
    <x v="0"/>
    <s v="ASC"/>
    <s v="AUS"/>
    <n v="0"/>
    <n v="9"/>
  </r>
  <r>
    <x v="30"/>
    <x v="32"/>
    <n v="3"/>
    <x v="1"/>
    <x v="0"/>
    <x v="2"/>
    <x v="0"/>
    <x v="0"/>
    <s v="ASC"/>
    <s v="AUS"/>
    <n v="0"/>
    <n v="8"/>
  </r>
  <r>
    <x v="8"/>
    <x v="8"/>
    <n v="3"/>
    <x v="1"/>
    <x v="0"/>
    <x v="2"/>
    <x v="0"/>
    <x v="0"/>
    <s v="ASC"/>
    <s v="AUS"/>
    <n v="0"/>
    <n v="8"/>
  </r>
  <r>
    <x v="12"/>
    <x v="13"/>
    <n v="5"/>
    <x v="1"/>
    <x v="0"/>
    <x v="2"/>
    <x v="0"/>
    <x v="0"/>
    <s v="ASC"/>
    <s v="AUS"/>
    <n v="0"/>
    <n v="6"/>
  </r>
  <r>
    <x v="7"/>
    <x v="7"/>
    <n v="6"/>
    <x v="1"/>
    <x v="0"/>
    <x v="2"/>
    <x v="0"/>
    <x v="0"/>
    <s v="CSFC"/>
    <s v="AUS"/>
    <n v="0"/>
    <n v="5"/>
  </r>
  <r>
    <x v="17"/>
    <x v="19"/>
    <n v="7"/>
    <x v="1"/>
    <x v="0"/>
    <x v="2"/>
    <x v="0"/>
    <x v="1"/>
    <d v="1899-12-30T00:00:00"/>
    <s v="AUS"/>
    <n v="0"/>
    <n v="4"/>
  </r>
  <r>
    <x v="31"/>
    <x v="33"/>
    <n v="1"/>
    <x v="1"/>
    <x v="0"/>
    <x v="2"/>
    <x v="2"/>
    <x v="0"/>
    <s v="CSFC"/>
    <s v="AUS"/>
    <n v="0"/>
    <n v="10"/>
  </r>
  <r>
    <x v="23"/>
    <x v="26"/>
    <n v="2"/>
    <x v="1"/>
    <x v="0"/>
    <x v="2"/>
    <x v="2"/>
    <x v="0"/>
    <s v="ASC"/>
    <s v="AUS"/>
    <n v="0"/>
    <n v="9"/>
  </r>
  <r>
    <x v="32"/>
    <x v="34"/>
    <n v="3"/>
    <x v="1"/>
    <x v="0"/>
    <x v="2"/>
    <x v="2"/>
    <x v="0"/>
    <s v="ASC"/>
    <s v="AUS"/>
    <n v="0"/>
    <n v="8"/>
  </r>
  <r>
    <x v="33"/>
    <x v="35"/>
    <n v="3"/>
    <x v="1"/>
    <x v="0"/>
    <x v="2"/>
    <x v="2"/>
    <x v="0"/>
    <d v="1899-12-30T00:00:00"/>
    <s v="AUS"/>
    <n v="0"/>
    <n v="8"/>
  </r>
  <r>
    <x v="34"/>
    <x v="36"/>
    <n v="5"/>
    <x v="1"/>
    <x v="0"/>
    <x v="2"/>
    <x v="2"/>
    <x v="0"/>
    <s v="TPFC"/>
    <s v="AUS"/>
    <n v="0"/>
    <n v="6"/>
  </r>
  <r>
    <x v="35"/>
    <x v="37"/>
    <n v="6"/>
    <x v="1"/>
    <x v="0"/>
    <x v="2"/>
    <x v="2"/>
    <x v="0"/>
    <d v="1899-12-30T00:00:00"/>
    <s v="AUS"/>
    <n v="0"/>
    <n v="5"/>
  </r>
  <r>
    <x v="21"/>
    <x v="24"/>
    <n v="1"/>
    <x v="2"/>
    <x v="0"/>
    <x v="3"/>
    <x v="1"/>
    <x v="0"/>
    <s v="ASC"/>
    <s v="AUS"/>
    <n v="0"/>
    <n v="10"/>
  </r>
  <r>
    <x v="30"/>
    <x v="32"/>
    <n v="2"/>
    <x v="2"/>
    <x v="0"/>
    <x v="3"/>
    <x v="1"/>
    <x v="0"/>
    <s v="ASC"/>
    <s v="AUS"/>
    <n v="0"/>
    <n v="9"/>
  </r>
  <r>
    <x v="11"/>
    <x v="38"/>
    <n v="3"/>
    <x v="2"/>
    <x v="0"/>
    <x v="3"/>
    <x v="1"/>
    <x v="0"/>
    <s v="ASC"/>
    <s v="AUS"/>
    <n v="0"/>
    <n v="8"/>
  </r>
  <r>
    <x v="7"/>
    <x v="1"/>
    <n v="3"/>
    <x v="2"/>
    <x v="0"/>
    <x v="3"/>
    <x v="1"/>
    <x v="0"/>
    <s v="CSFC"/>
    <s v="AUS"/>
    <n v="0"/>
    <n v="8"/>
  </r>
  <r>
    <x v="6"/>
    <x v="39"/>
    <n v="5"/>
    <x v="2"/>
    <x v="0"/>
    <x v="3"/>
    <x v="1"/>
    <x v="0"/>
    <s v="CSFC"/>
    <s v="AUS"/>
    <n v="0"/>
    <n v="6"/>
  </r>
  <r>
    <x v="36"/>
    <x v="40"/>
    <n v="6"/>
    <x v="2"/>
    <x v="0"/>
    <x v="3"/>
    <x v="1"/>
    <x v="0"/>
    <s v="ASC"/>
    <s v="AUS"/>
    <n v="0"/>
    <n v="5"/>
  </r>
  <r>
    <x v="7"/>
    <x v="41"/>
    <n v="7"/>
    <x v="2"/>
    <x v="0"/>
    <x v="3"/>
    <x v="1"/>
    <x v="0"/>
    <s v="CSFC"/>
    <s v="AUS"/>
    <n v="0"/>
    <n v="4"/>
  </r>
  <r>
    <x v="37"/>
    <x v="42"/>
    <n v="8"/>
    <x v="2"/>
    <x v="0"/>
    <x v="3"/>
    <x v="1"/>
    <x v="0"/>
    <s v="ASC"/>
    <s v="AUS"/>
    <n v="0"/>
    <n v="3"/>
  </r>
  <r>
    <x v="38"/>
    <x v="43"/>
    <n v="9"/>
    <x v="2"/>
    <x v="0"/>
    <x v="3"/>
    <x v="1"/>
    <x v="0"/>
    <s v="ASC"/>
    <s v="AUS"/>
    <n v="0"/>
    <n v="2"/>
  </r>
  <r>
    <x v="39"/>
    <x v="44"/>
    <n v="10"/>
    <x v="2"/>
    <x v="0"/>
    <x v="3"/>
    <x v="1"/>
    <x v="0"/>
    <s v="ASC"/>
    <s v="AUS"/>
    <n v="0"/>
    <n v="2"/>
  </r>
  <r>
    <x v="40"/>
    <x v="45"/>
    <n v="11"/>
    <x v="2"/>
    <x v="0"/>
    <x v="3"/>
    <x v="1"/>
    <x v="0"/>
    <s v="GIHS"/>
    <s v="AUS"/>
    <n v="0"/>
    <n v="2"/>
  </r>
  <r>
    <x v="41"/>
    <x v="46"/>
    <n v="1"/>
    <x v="2"/>
    <x v="0"/>
    <x v="3"/>
    <x v="1"/>
    <x v="1"/>
    <d v="1899-12-30T00:00:00"/>
    <s v="AUS"/>
    <n v="0"/>
    <n v="10"/>
  </r>
  <r>
    <x v="42"/>
    <x v="47"/>
    <n v="2"/>
    <x v="2"/>
    <x v="0"/>
    <x v="3"/>
    <x v="1"/>
    <x v="1"/>
    <d v="1899-12-30T00:00:00"/>
    <s v="AUS"/>
    <n v="0"/>
    <n v="9"/>
  </r>
  <r>
    <x v="43"/>
    <x v="48"/>
    <n v="3"/>
    <x v="2"/>
    <x v="0"/>
    <x v="3"/>
    <x v="1"/>
    <x v="1"/>
    <s v="ASC"/>
    <s v="AUS"/>
    <n v="0"/>
    <n v="8"/>
  </r>
  <r>
    <x v="44"/>
    <x v="28"/>
    <n v="3"/>
    <x v="2"/>
    <x v="0"/>
    <x v="3"/>
    <x v="1"/>
    <x v="1"/>
    <s v="ASC"/>
    <s v="AUS"/>
    <n v="0"/>
    <n v="8"/>
  </r>
  <r>
    <x v="5"/>
    <x v="5"/>
    <n v="1"/>
    <x v="2"/>
    <x v="0"/>
    <x v="2"/>
    <x v="1"/>
    <x v="0"/>
    <s v="ASC"/>
    <s v="AUS"/>
    <n v="0"/>
    <n v="10"/>
  </r>
  <r>
    <x v="21"/>
    <x v="24"/>
    <n v="2"/>
    <x v="2"/>
    <x v="0"/>
    <x v="2"/>
    <x v="1"/>
    <x v="0"/>
    <s v="ASC"/>
    <s v="AUS"/>
    <n v="0"/>
    <n v="9"/>
  </r>
  <r>
    <x v="31"/>
    <x v="33"/>
    <n v="3"/>
    <x v="2"/>
    <x v="0"/>
    <x v="2"/>
    <x v="1"/>
    <x v="0"/>
    <s v="CSFC"/>
    <s v="AUS"/>
    <n v="0"/>
    <n v="8"/>
  </r>
  <r>
    <x v="23"/>
    <x v="26"/>
    <n v="3"/>
    <x v="2"/>
    <x v="0"/>
    <x v="2"/>
    <x v="1"/>
    <x v="0"/>
    <s v="ASC"/>
    <s v="AUS"/>
    <n v="0"/>
    <n v="8"/>
  </r>
  <r>
    <x v="11"/>
    <x v="38"/>
    <n v="5"/>
    <x v="2"/>
    <x v="0"/>
    <x v="2"/>
    <x v="1"/>
    <x v="0"/>
    <s v="ASC"/>
    <s v="AUS"/>
    <n v="0"/>
    <n v="6"/>
  </r>
  <r>
    <x v="34"/>
    <x v="36"/>
    <n v="6"/>
    <x v="2"/>
    <x v="0"/>
    <x v="2"/>
    <x v="1"/>
    <x v="0"/>
    <s v="TPFC"/>
    <s v="AUS"/>
    <n v="0"/>
    <n v="5"/>
  </r>
  <r>
    <x v="45"/>
    <x v="43"/>
    <n v="7"/>
    <x v="2"/>
    <x v="0"/>
    <x v="2"/>
    <x v="1"/>
    <x v="0"/>
    <s v="ASC"/>
    <s v="AUS"/>
    <n v="0"/>
    <n v="4"/>
  </r>
  <r>
    <x v="30"/>
    <x v="32"/>
    <n v="8"/>
    <x v="2"/>
    <x v="0"/>
    <x v="2"/>
    <x v="1"/>
    <x v="0"/>
    <s v="ASC"/>
    <s v="AUS"/>
    <n v="0"/>
    <n v="3"/>
  </r>
  <r>
    <x v="7"/>
    <x v="1"/>
    <n v="9"/>
    <x v="2"/>
    <x v="0"/>
    <x v="2"/>
    <x v="1"/>
    <x v="0"/>
    <s v="CSFC"/>
    <s v="AUS"/>
    <n v="0"/>
    <n v="2"/>
  </r>
  <r>
    <x v="36"/>
    <x v="40"/>
    <n v="10"/>
    <x v="2"/>
    <x v="0"/>
    <x v="2"/>
    <x v="1"/>
    <x v="0"/>
    <s v="ASC"/>
    <s v="AUS"/>
    <n v="0"/>
    <n v="2"/>
  </r>
  <r>
    <x v="41"/>
    <x v="46"/>
    <n v="1"/>
    <x v="2"/>
    <x v="0"/>
    <x v="2"/>
    <x v="1"/>
    <x v="1"/>
    <d v="1899-12-30T00:00:00"/>
    <s v="AUS"/>
    <n v="0"/>
    <n v="10"/>
  </r>
  <r>
    <x v="44"/>
    <x v="28"/>
    <n v="2"/>
    <x v="2"/>
    <x v="0"/>
    <x v="2"/>
    <x v="1"/>
    <x v="1"/>
    <s v="ASC"/>
    <s v="AUS"/>
    <n v="0"/>
    <n v="9"/>
  </r>
  <r>
    <x v="28"/>
    <x v="49"/>
    <n v="3"/>
    <x v="2"/>
    <x v="0"/>
    <x v="2"/>
    <x v="1"/>
    <x v="1"/>
    <s v="ASC"/>
    <s v="AUS"/>
    <n v="0"/>
    <n v="8"/>
  </r>
  <r>
    <x v="46"/>
    <x v="50"/>
    <n v="5"/>
    <x v="3"/>
    <x v="0"/>
    <x v="4"/>
    <x v="1"/>
    <x v="1"/>
    <d v="1899-12-30T00:00:00"/>
    <s v="AUS"/>
    <n v="0"/>
    <n v="6"/>
  </r>
  <r>
    <x v="47"/>
    <x v="51"/>
    <n v="2"/>
    <x v="3"/>
    <x v="0"/>
    <x v="4"/>
    <x v="1"/>
    <x v="0"/>
    <d v="1899-12-30T00:00:00"/>
    <s v="AUS"/>
    <n v="0"/>
    <n v="9"/>
  </r>
  <r>
    <x v="48"/>
    <x v="52"/>
    <n v="3"/>
    <x v="3"/>
    <x v="0"/>
    <x v="4"/>
    <x v="1"/>
    <x v="0"/>
    <d v="1899-12-30T00:00:00"/>
    <s v="AUS"/>
    <n v="0"/>
    <n v="8"/>
  </r>
  <r>
    <x v="38"/>
    <x v="43"/>
    <n v="6"/>
    <x v="3"/>
    <x v="0"/>
    <x v="4"/>
    <x v="1"/>
    <x v="0"/>
    <s v="ASC"/>
    <s v="AUS"/>
    <n v="0"/>
    <n v="5"/>
  </r>
  <r>
    <x v="49"/>
    <x v="53"/>
    <n v="1"/>
    <x v="3"/>
    <x v="0"/>
    <x v="4"/>
    <x v="1"/>
    <x v="1"/>
    <s v="CSFC"/>
    <s v="AUS"/>
    <n v="0"/>
    <n v="10"/>
  </r>
  <r>
    <x v="50"/>
    <x v="54"/>
    <n v="3"/>
    <x v="3"/>
    <x v="0"/>
    <x v="4"/>
    <x v="1"/>
    <x v="1"/>
    <d v="1899-12-30T00:00:00"/>
    <s v="AUS"/>
    <n v="0"/>
    <n v="8"/>
  </r>
  <r>
    <x v="21"/>
    <x v="24"/>
    <n v="1"/>
    <x v="4"/>
    <x v="0"/>
    <x v="5"/>
    <x v="1"/>
    <x v="0"/>
    <s v="ASC"/>
    <s v="AUS"/>
    <n v="0"/>
    <n v="10"/>
  </r>
  <r>
    <x v="11"/>
    <x v="38"/>
    <n v="2"/>
    <x v="4"/>
    <x v="0"/>
    <x v="5"/>
    <x v="1"/>
    <x v="0"/>
    <s v="ASC"/>
    <s v="AUS"/>
    <n v="0"/>
    <n v="9"/>
  </r>
  <r>
    <x v="51"/>
    <x v="55"/>
    <n v="3"/>
    <x v="4"/>
    <x v="0"/>
    <x v="5"/>
    <x v="1"/>
    <x v="0"/>
    <s v="CSFC"/>
    <s v="AUS"/>
    <n v="0"/>
    <n v="8"/>
  </r>
  <r>
    <x v="52"/>
    <x v="56"/>
    <n v="3"/>
    <x v="4"/>
    <x v="0"/>
    <x v="5"/>
    <x v="1"/>
    <x v="0"/>
    <s v="ASC"/>
    <s v="AUS"/>
    <n v="0"/>
    <n v="8"/>
  </r>
  <r>
    <x v="23"/>
    <x v="26"/>
    <n v="5"/>
    <x v="4"/>
    <x v="0"/>
    <x v="5"/>
    <x v="1"/>
    <x v="0"/>
    <s v="ASC"/>
    <s v="AUS"/>
    <n v="0"/>
    <n v="6"/>
  </r>
  <r>
    <x v="51"/>
    <x v="57"/>
    <n v="6"/>
    <x v="4"/>
    <x v="0"/>
    <x v="5"/>
    <x v="1"/>
    <x v="0"/>
    <s v="CSFC"/>
    <s v="AUS"/>
    <n v="0"/>
    <n v="5"/>
  </r>
  <r>
    <x v="25"/>
    <x v="27"/>
    <n v="7"/>
    <x v="4"/>
    <x v="0"/>
    <x v="5"/>
    <x v="1"/>
    <x v="0"/>
    <s v="AHFC"/>
    <s v="AUS"/>
    <n v="0"/>
    <n v="4"/>
  </r>
  <r>
    <x v="30"/>
    <x v="32"/>
    <n v="8"/>
    <x v="4"/>
    <x v="0"/>
    <x v="5"/>
    <x v="1"/>
    <x v="0"/>
    <s v="ASC"/>
    <s v="AUS"/>
    <n v="0"/>
    <n v="3"/>
  </r>
  <r>
    <x v="38"/>
    <x v="43"/>
    <n v="9"/>
    <x v="4"/>
    <x v="0"/>
    <x v="5"/>
    <x v="1"/>
    <x v="0"/>
    <s v="ASC"/>
    <s v="AUS"/>
    <n v="0"/>
    <n v="2"/>
  </r>
  <r>
    <x v="34"/>
    <x v="36"/>
    <n v="10"/>
    <x v="4"/>
    <x v="0"/>
    <x v="5"/>
    <x v="1"/>
    <x v="0"/>
    <s v="TPFC"/>
    <s v="AUS"/>
    <n v="0"/>
    <n v="2"/>
  </r>
  <r>
    <x v="53"/>
    <x v="58"/>
    <n v="1"/>
    <x v="4"/>
    <x v="0"/>
    <x v="6"/>
    <x v="1"/>
    <x v="0"/>
    <s v="ASC"/>
    <s v="AUS"/>
    <n v="0"/>
    <n v="10"/>
  </r>
  <r>
    <x v="54"/>
    <x v="59"/>
    <n v="2"/>
    <x v="4"/>
    <x v="0"/>
    <x v="6"/>
    <x v="1"/>
    <x v="0"/>
    <s v="AHFC"/>
    <s v="AUS"/>
    <n v="0"/>
    <n v="9"/>
  </r>
  <r>
    <x v="55"/>
    <x v="55"/>
    <n v="3"/>
    <x v="4"/>
    <x v="0"/>
    <x v="6"/>
    <x v="1"/>
    <x v="0"/>
    <d v="1899-12-30T00:00:00"/>
    <s v="AUS"/>
    <n v="0"/>
    <n v="8"/>
  </r>
  <r>
    <x v="4"/>
    <x v="37"/>
    <n v="5"/>
    <x v="4"/>
    <x v="0"/>
    <x v="6"/>
    <x v="1"/>
    <x v="0"/>
    <d v="1899-12-30T00:00:00"/>
    <s v="AUS"/>
    <n v="0"/>
    <n v="6"/>
  </r>
  <r>
    <x v="56"/>
    <x v="60"/>
    <n v="3"/>
    <x v="4"/>
    <x v="0"/>
    <x v="6"/>
    <x v="1"/>
    <x v="1"/>
    <s v="ASC"/>
    <s v="AUS"/>
    <n v="0"/>
    <n v="8"/>
  </r>
  <r>
    <x v="38"/>
    <x v="43"/>
    <n v="1"/>
    <x v="4"/>
    <x v="0"/>
    <x v="7"/>
    <x v="1"/>
    <x v="0"/>
    <s v="ASC"/>
    <s v="AUS"/>
    <n v="0"/>
    <n v="10"/>
  </r>
  <r>
    <x v="57"/>
    <x v="61"/>
    <n v="3"/>
    <x v="4"/>
    <x v="0"/>
    <x v="7"/>
    <x v="1"/>
    <x v="0"/>
    <s v="AHFC"/>
    <s v="AUS"/>
    <n v="0"/>
    <n v="8"/>
  </r>
  <r>
    <x v="57"/>
    <x v="62"/>
    <n v="3"/>
    <x v="4"/>
    <x v="0"/>
    <x v="7"/>
    <x v="1"/>
    <x v="0"/>
    <s v="AHFC"/>
    <s v="AUS"/>
    <n v="0"/>
    <n v="8"/>
  </r>
  <r>
    <x v="58"/>
    <x v="63"/>
    <n v="5"/>
    <x v="4"/>
    <x v="0"/>
    <x v="7"/>
    <x v="1"/>
    <x v="0"/>
    <s v="ASC"/>
    <s v="AUS"/>
    <n v="0"/>
    <n v="6"/>
  </r>
  <r>
    <x v="42"/>
    <x v="64"/>
    <n v="6"/>
    <x v="4"/>
    <x v="0"/>
    <x v="7"/>
    <x v="1"/>
    <x v="0"/>
    <s v="ASC"/>
    <s v="AUS"/>
    <n v="0"/>
    <n v="5"/>
  </r>
  <r>
    <x v="43"/>
    <x v="48"/>
    <n v="2"/>
    <x v="4"/>
    <x v="0"/>
    <x v="7"/>
    <x v="1"/>
    <x v="1"/>
    <s v="ASC"/>
    <s v="AUS"/>
    <n v="0"/>
    <n v="9"/>
  </r>
  <r>
    <x v="59"/>
    <x v="65"/>
    <n v="1"/>
    <x v="5"/>
    <x v="0"/>
    <x v="0"/>
    <x v="0"/>
    <x v="0"/>
    <s v="ASC"/>
    <s v="AUS"/>
    <n v="0"/>
    <n v="10"/>
  </r>
  <r>
    <x v="3"/>
    <x v="3"/>
    <n v="2"/>
    <x v="5"/>
    <x v="0"/>
    <x v="0"/>
    <x v="0"/>
    <x v="0"/>
    <s v="ASC"/>
    <s v="AUS"/>
    <n v="0"/>
    <n v="9"/>
  </r>
  <r>
    <x v="0"/>
    <x v="0"/>
    <n v="3"/>
    <x v="5"/>
    <x v="0"/>
    <x v="0"/>
    <x v="0"/>
    <x v="0"/>
    <s v="ASC"/>
    <s v="AUS"/>
    <n v="0"/>
    <n v="8"/>
  </r>
  <r>
    <x v="5"/>
    <x v="5"/>
    <n v="3"/>
    <x v="5"/>
    <x v="0"/>
    <x v="0"/>
    <x v="0"/>
    <x v="0"/>
    <s v="ASC"/>
    <s v="AUS"/>
    <n v="0"/>
    <n v="8"/>
  </r>
  <r>
    <x v="9"/>
    <x v="9"/>
    <n v="5"/>
    <x v="5"/>
    <x v="0"/>
    <x v="0"/>
    <x v="0"/>
    <x v="0"/>
    <s v="AHFC"/>
    <s v="AUS"/>
    <n v="0"/>
    <n v="6"/>
  </r>
  <r>
    <x v="6"/>
    <x v="6"/>
    <n v="6"/>
    <x v="5"/>
    <x v="0"/>
    <x v="0"/>
    <x v="0"/>
    <x v="0"/>
    <s v="CSFC"/>
    <s v="AUS"/>
    <n v="0"/>
    <n v="5"/>
  </r>
  <r>
    <x v="60"/>
    <x v="57"/>
    <n v="7"/>
    <x v="5"/>
    <x v="0"/>
    <x v="0"/>
    <x v="0"/>
    <x v="0"/>
    <s v="ASC"/>
    <s v="AUS"/>
    <n v="0"/>
    <n v="4"/>
  </r>
  <r>
    <x v="4"/>
    <x v="4"/>
    <n v="8"/>
    <x v="5"/>
    <x v="0"/>
    <x v="0"/>
    <x v="0"/>
    <x v="0"/>
    <s v="ASC"/>
    <s v="AUS"/>
    <n v="0"/>
    <n v="3"/>
  </r>
  <r>
    <x v="8"/>
    <x v="8"/>
    <n v="9"/>
    <x v="5"/>
    <x v="0"/>
    <x v="0"/>
    <x v="0"/>
    <x v="0"/>
    <s v="ASC"/>
    <s v="AUS"/>
    <n v="0"/>
    <n v="2"/>
  </r>
  <r>
    <x v="61"/>
    <x v="66"/>
    <n v="10"/>
    <x v="5"/>
    <x v="0"/>
    <x v="0"/>
    <x v="0"/>
    <x v="0"/>
    <s v="ASC"/>
    <s v="AUS"/>
    <n v="0"/>
    <n v="2"/>
  </r>
  <r>
    <x v="1"/>
    <x v="1"/>
    <n v="11"/>
    <x v="5"/>
    <x v="0"/>
    <x v="0"/>
    <x v="0"/>
    <x v="0"/>
    <s v="ASC"/>
    <s v="AUS"/>
    <n v="0"/>
    <n v="2"/>
  </r>
  <r>
    <x v="12"/>
    <x v="13"/>
    <n v="12"/>
    <x v="5"/>
    <x v="0"/>
    <x v="0"/>
    <x v="0"/>
    <x v="0"/>
    <s v="ASC"/>
    <s v="AUS"/>
    <n v="0"/>
    <n v="2"/>
  </r>
  <r>
    <x v="11"/>
    <x v="12"/>
    <n v="13"/>
    <x v="5"/>
    <x v="0"/>
    <x v="0"/>
    <x v="0"/>
    <x v="0"/>
    <s v="ASC"/>
    <s v="AUS"/>
    <n v="0"/>
    <n v="2"/>
  </r>
  <r>
    <x v="62"/>
    <x v="67"/>
    <n v="14"/>
    <x v="5"/>
    <x v="0"/>
    <x v="0"/>
    <x v="0"/>
    <x v="0"/>
    <s v="AHFC"/>
    <s v="AUS"/>
    <n v="0"/>
    <n v="2"/>
  </r>
  <r>
    <x v="8"/>
    <x v="10"/>
    <n v="14"/>
    <x v="5"/>
    <x v="0"/>
    <x v="0"/>
    <x v="0"/>
    <x v="0"/>
    <s v="ASC"/>
    <s v="AUS"/>
    <n v="0"/>
    <n v="2"/>
  </r>
  <r>
    <x v="15"/>
    <x v="17"/>
    <n v="1"/>
    <x v="5"/>
    <x v="0"/>
    <x v="0"/>
    <x v="0"/>
    <x v="1"/>
    <s v="CSFC"/>
    <s v="AUS"/>
    <n v="0"/>
    <n v="10"/>
  </r>
  <r>
    <x v="13"/>
    <x v="14"/>
    <n v="2"/>
    <x v="5"/>
    <x v="0"/>
    <x v="0"/>
    <x v="0"/>
    <x v="1"/>
    <s v="ASC"/>
    <s v="AUS"/>
    <n v="0"/>
    <n v="9"/>
  </r>
  <r>
    <x v="16"/>
    <x v="18"/>
    <n v="3"/>
    <x v="5"/>
    <x v="0"/>
    <x v="0"/>
    <x v="0"/>
    <x v="1"/>
    <d v="1899-12-30T00:00:00"/>
    <s v="AUS"/>
    <n v="0"/>
    <n v="8"/>
  </r>
  <r>
    <x v="6"/>
    <x v="15"/>
    <n v="3"/>
    <x v="5"/>
    <x v="0"/>
    <x v="0"/>
    <x v="0"/>
    <x v="1"/>
    <s v="CSFC"/>
    <s v="AUS"/>
    <n v="0"/>
    <n v="8"/>
  </r>
  <r>
    <x v="14"/>
    <x v="16"/>
    <n v="5"/>
    <x v="5"/>
    <x v="0"/>
    <x v="0"/>
    <x v="0"/>
    <x v="1"/>
    <s v="ASC"/>
    <s v="AUS"/>
    <n v="0"/>
    <n v="6"/>
  </r>
  <r>
    <x v="17"/>
    <x v="19"/>
    <n v="6"/>
    <x v="5"/>
    <x v="0"/>
    <x v="0"/>
    <x v="0"/>
    <x v="1"/>
    <d v="1899-12-30T00:00:00"/>
    <s v="AUS"/>
    <n v="0"/>
    <n v="5"/>
  </r>
  <r>
    <x v="18"/>
    <x v="21"/>
    <n v="7"/>
    <x v="5"/>
    <x v="0"/>
    <x v="0"/>
    <x v="0"/>
    <x v="1"/>
    <s v="ASC"/>
    <s v="AUS"/>
    <n v="0"/>
    <n v="4"/>
  </r>
  <r>
    <x v="63"/>
    <x v="1"/>
    <n v="1"/>
    <x v="5"/>
    <x v="0"/>
    <x v="0"/>
    <x v="1"/>
    <x v="0"/>
    <d v="1899-12-30T00:00:00"/>
    <s v="AUS"/>
    <n v="0"/>
    <n v="10"/>
  </r>
  <r>
    <x v="20"/>
    <x v="23"/>
    <n v="2"/>
    <x v="5"/>
    <x v="0"/>
    <x v="0"/>
    <x v="1"/>
    <x v="0"/>
    <s v="AUFC"/>
    <s v="AUS"/>
    <n v="0"/>
    <n v="9"/>
  </r>
  <r>
    <x v="64"/>
    <x v="68"/>
    <n v="3"/>
    <x v="5"/>
    <x v="0"/>
    <x v="0"/>
    <x v="1"/>
    <x v="0"/>
    <s v="ASC"/>
    <s v="AUS"/>
    <n v="0"/>
    <n v="8"/>
  </r>
  <r>
    <x v="11"/>
    <x v="38"/>
    <n v="3"/>
    <x v="5"/>
    <x v="0"/>
    <x v="0"/>
    <x v="1"/>
    <x v="0"/>
    <s v="ASC"/>
    <s v="AUS"/>
    <n v="0"/>
    <n v="8"/>
  </r>
  <r>
    <x v="21"/>
    <x v="24"/>
    <n v="5"/>
    <x v="5"/>
    <x v="0"/>
    <x v="0"/>
    <x v="1"/>
    <x v="0"/>
    <s v="ASC"/>
    <s v="AUS"/>
    <n v="0"/>
    <n v="6"/>
  </r>
  <r>
    <x v="65"/>
    <x v="25"/>
    <n v="6"/>
    <x v="5"/>
    <x v="0"/>
    <x v="0"/>
    <x v="1"/>
    <x v="0"/>
    <s v="TPFC"/>
    <s v="AUS"/>
    <n v="0"/>
    <n v="5"/>
  </r>
  <r>
    <x v="31"/>
    <x v="33"/>
    <n v="7"/>
    <x v="5"/>
    <x v="0"/>
    <x v="0"/>
    <x v="1"/>
    <x v="0"/>
    <s v="CSFC"/>
    <s v="AUS"/>
    <n v="0"/>
    <n v="4"/>
  </r>
  <r>
    <x v="26"/>
    <x v="28"/>
    <n v="1"/>
    <x v="5"/>
    <x v="0"/>
    <x v="0"/>
    <x v="1"/>
    <x v="1"/>
    <s v="ASC"/>
    <s v="AUS"/>
    <n v="0"/>
    <n v="10"/>
  </r>
  <r>
    <x v="28"/>
    <x v="30"/>
    <n v="2"/>
    <x v="5"/>
    <x v="0"/>
    <x v="0"/>
    <x v="1"/>
    <x v="1"/>
    <s v="ASC"/>
    <s v="AUS"/>
    <n v="0"/>
    <n v="9"/>
  </r>
  <r>
    <x v="66"/>
    <x v="69"/>
    <n v="3"/>
    <x v="5"/>
    <x v="0"/>
    <x v="0"/>
    <x v="1"/>
    <x v="1"/>
    <d v="1899-12-30T00:00:00"/>
    <s v="AUS"/>
    <n v="0"/>
    <n v="8"/>
  </r>
  <r>
    <x v="44"/>
    <x v="28"/>
    <n v="3"/>
    <x v="5"/>
    <x v="0"/>
    <x v="0"/>
    <x v="1"/>
    <x v="1"/>
    <s v="ASC"/>
    <s v="AUS"/>
    <n v="0"/>
    <n v="8"/>
  </r>
  <r>
    <x v="6"/>
    <x v="6"/>
    <n v="1"/>
    <x v="5"/>
    <x v="0"/>
    <x v="1"/>
    <x v="0"/>
    <x v="0"/>
    <s v="CSFC"/>
    <s v="AUS"/>
    <n v="0"/>
    <n v="10"/>
  </r>
  <r>
    <x v="8"/>
    <x v="10"/>
    <n v="2"/>
    <x v="5"/>
    <x v="0"/>
    <x v="1"/>
    <x v="0"/>
    <x v="0"/>
    <s v="ASC"/>
    <s v="AUS"/>
    <n v="0"/>
    <n v="9"/>
  </r>
  <r>
    <x v="4"/>
    <x v="70"/>
    <n v="3"/>
    <x v="5"/>
    <x v="0"/>
    <x v="1"/>
    <x v="0"/>
    <x v="0"/>
    <s v="AHFC"/>
    <s v="AUS"/>
    <n v="0"/>
    <n v="8"/>
  </r>
  <r>
    <x v="11"/>
    <x v="12"/>
    <n v="3"/>
    <x v="5"/>
    <x v="0"/>
    <x v="1"/>
    <x v="0"/>
    <x v="0"/>
    <s v="ASC"/>
    <s v="AUS"/>
    <n v="0"/>
    <n v="8"/>
  </r>
  <r>
    <x v="18"/>
    <x v="21"/>
    <n v="5"/>
    <x v="5"/>
    <x v="0"/>
    <x v="1"/>
    <x v="0"/>
    <x v="1"/>
    <s v="ASC"/>
    <s v="AUS"/>
    <n v="0"/>
    <n v="6"/>
  </r>
  <r>
    <x v="20"/>
    <x v="23"/>
    <n v="1"/>
    <x v="5"/>
    <x v="0"/>
    <x v="1"/>
    <x v="1"/>
    <x v="0"/>
    <s v="AUFC"/>
    <s v="AUS"/>
    <n v="0"/>
    <n v="10"/>
  </r>
  <r>
    <x v="67"/>
    <x v="71"/>
    <n v="2"/>
    <x v="5"/>
    <x v="0"/>
    <x v="1"/>
    <x v="1"/>
    <x v="0"/>
    <s v="CSFC"/>
    <s v="AUS"/>
    <n v="0"/>
    <n v="9"/>
  </r>
  <r>
    <x v="68"/>
    <x v="23"/>
    <n v="3"/>
    <x v="5"/>
    <x v="0"/>
    <x v="1"/>
    <x v="1"/>
    <x v="0"/>
    <s v="AHFC"/>
    <s v="AUS"/>
    <n v="0"/>
    <n v="8"/>
  </r>
  <r>
    <x v="28"/>
    <x v="30"/>
    <n v="3"/>
    <x v="5"/>
    <x v="0"/>
    <x v="1"/>
    <x v="1"/>
    <x v="1"/>
    <s v="ASC"/>
    <s v="AUS"/>
    <n v="0"/>
    <n v="8"/>
  </r>
  <r>
    <x v="59"/>
    <x v="65"/>
    <n v="3"/>
    <x v="6"/>
    <x v="1"/>
    <x v="0"/>
    <x v="0"/>
    <x v="0"/>
    <s v="ASC"/>
    <s v="AUS"/>
    <n v="1"/>
    <n v="10"/>
  </r>
  <r>
    <x v="3"/>
    <x v="3"/>
    <n v="6"/>
    <x v="6"/>
    <x v="1"/>
    <x v="0"/>
    <x v="0"/>
    <x v="0"/>
    <s v="ASC"/>
    <s v="AUS"/>
    <n v="1"/>
    <n v="7"/>
  </r>
  <r>
    <x v="2"/>
    <x v="2"/>
    <n v="18"/>
    <x v="6"/>
    <x v="1"/>
    <x v="0"/>
    <x v="0"/>
    <x v="0"/>
    <s v="ASC"/>
    <s v="AUS"/>
    <n v="1"/>
    <n v="2"/>
  </r>
  <r>
    <x v="6"/>
    <x v="6"/>
    <n v="25"/>
    <x v="6"/>
    <x v="1"/>
    <x v="0"/>
    <x v="0"/>
    <x v="0"/>
    <s v="CSFC"/>
    <s v="AUS"/>
    <n v="1"/>
    <n v="2"/>
  </r>
  <r>
    <x v="11"/>
    <x v="12"/>
    <n v="32"/>
    <x v="6"/>
    <x v="1"/>
    <x v="0"/>
    <x v="0"/>
    <x v="0"/>
    <s v="ASC"/>
    <s v="AUS"/>
    <n v="1"/>
    <n v="2"/>
  </r>
  <r>
    <x v="5"/>
    <x v="5"/>
    <n v="36"/>
    <x v="6"/>
    <x v="1"/>
    <x v="0"/>
    <x v="0"/>
    <x v="0"/>
    <s v="ASC"/>
    <s v="AUS"/>
    <n v="1"/>
    <n v="0"/>
  </r>
  <r>
    <x v="0"/>
    <x v="0"/>
    <n v="40"/>
    <x v="6"/>
    <x v="1"/>
    <x v="0"/>
    <x v="0"/>
    <x v="0"/>
    <s v="ASC"/>
    <s v="AUS"/>
    <n v="1"/>
    <n v="0"/>
  </r>
  <r>
    <x v="8"/>
    <x v="8"/>
    <n v="41"/>
    <x v="6"/>
    <x v="1"/>
    <x v="0"/>
    <x v="0"/>
    <x v="0"/>
    <s v="ASC"/>
    <s v="AUS"/>
    <n v="1"/>
    <n v="0"/>
  </r>
  <r>
    <x v="1"/>
    <x v="1"/>
    <n v="45"/>
    <x v="6"/>
    <x v="1"/>
    <x v="0"/>
    <x v="0"/>
    <x v="0"/>
    <s v="ASC"/>
    <s v="AUS"/>
    <n v="1"/>
    <n v="0"/>
  </r>
  <r>
    <x v="60"/>
    <x v="57"/>
    <n v="47"/>
    <x v="6"/>
    <x v="1"/>
    <x v="0"/>
    <x v="0"/>
    <x v="0"/>
    <s v="ASC"/>
    <s v="AUS"/>
    <n v="1"/>
    <n v="0"/>
  </r>
  <r>
    <x v="61"/>
    <x v="66"/>
    <n v="50"/>
    <x v="6"/>
    <x v="1"/>
    <x v="0"/>
    <x v="0"/>
    <x v="0"/>
    <s v="ASC"/>
    <s v="AUS"/>
    <n v="1"/>
    <n v="0"/>
  </r>
  <r>
    <x v="10"/>
    <x v="11"/>
    <n v="52"/>
    <x v="6"/>
    <x v="1"/>
    <x v="0"/>
    <x v="0"/>
    <x v="0"/>
    <s v="ASC"/>
    <s v="AUS"/>
    <n v="1"/>
    <n v="0"/>
  </r>
  <r>
    <x v="12"/>
    <x v="13"/>
    <n v="58"/>
    <x v="6"/>
    <x v="1"/>
    <x v="0"/>
    <x v="0"/>
    <x v="0"/>
    <s v="ASC"/>
    <s v="AUS"/>
    <n v="1"/>
    <n v="0"/>
  </r>
  <r>
    <x v="9"/>
    <x v="9"/>
    <n v="63"/>
    <x v="6"/>
    <x v="1"/>
    <x v="0"/>
    <x v="0"/>
    <x v="0"/>
    <s v="AHFC"/>
    <s v="AUS"/>
    <n v="1"/>
    <n v="0"/>
  </r>
  <r>
    <x v="8"/>
    <x v="10"/>
    <n v="66"/>
    <x v="6"/>
    <x v="1"/>
    <x v="0"/>
    <x v="0"/>
    <x v="0"/>
    <s v="ASC"/>
    <s v="AUS"/>
    <n v="1"/>
    <n v="0"/>
  </r>
  <r>
    <x v="15"/>
    <x v="17"/>
    <n v="7"/>
    <x v="6"/>
    <x v="1"/>
    <x v="0"/>
    <x v="0"/>
    <x v="1"/>
    <s v="CSFC"/>
    <s v="AUS"/>
    <n v="1"/>
    <n v="6"/>
  </r>
  <r>
    <x v="69"/>
    <x v="72"/>
    <n v="10"/>
    <x v="6"/>
    <x v="1"/>
    <x v="0"/>
    <x v="0"/>
    <x v="1"/>
    <s v="ASC"/>
    <s v="AUS"/>
    <n v="1"/>
    <n v="4"/>
  </r>
  <r>
    <x v="13"/>
    <x v="14"/>
    <n v="18"/>
    <x v="6"/>
    <x v="1"/>
    <x v="0"/>
    <x v="0"/>
    <x v="1"/>
    <s v="ASC"/>
    <s v="AUS"/>
    <n v="1"/>
    <n v="2"/>
  </r>
  <r>
    <x v="14"/>
    <x v="16"/>
    <n v="22"/>
    <x v="6"/>
    <x v="1"/>
    <x v="0"/>
    <x v="0"/>
    <x v="1"/>
    <s v="ASC"/>
    <s v="AUS"/>
    <n v="1"/>
    <n v="2"/>
  </r>
  <r>
    <x v="6"/>
    <x v="15"/>
    <n v="28"/>
    <x v="6"/>
    <x v="1"/>
    <x v="0"/>
    <x v="0"/>
    <x v="1"/>
    <s v="CSFC"/>
    <s v="AUS"/>
    <n v="1"/>
    <n v="2"/>
  </r>
  <r>
    <x v="16"/>
    <x v="18"/>
    <n v="36"/>
    <x v="6"/>
    <x v="1"/>
    <x v="0"/>
    <x v="0"/>
    <x v="1"/>
    <d v="1899-12-30T00:00:00"/>
    <s v="AUS"/>
    <n v="1"/>
    <n v="0"/>
  </r>
  <r>
    <x v="70"/>
    <x v="73"/>
    <n v="37"/>
    <x v="6"/>
    <x v="1"/>
    <x v="0"/>
    <x v="0"/>
    <x v="1"/>
    <s v="CSFC"/>
    <s v="AUS"/>
    <n v="1"/>
    <n v="0"/>
  </r>
  <r>
    <x v="18"/>
    <x v="21"/>
    <n v="40"/>
    <x v="6"/>
    <x v="1"/>
    <x v="0"/>
    <x v="0"/>
    <x v="1"/>
    <s v="ASC"/>
    <s v="AUS"/>
    <n v="1"/>
    <n v="0"/>
  </r>
  <r>
    <x v="71"/>
    <x v="74"/>
    <n v="23"/>
    <x v="6"/>
    <x v="1"/>
    <x v="0"/>
    <x v="1"/>
    <x v="0"/>
    <s v="ASC"/>
    <s v="AUS"/>
    <n v="1"/>
    <n v="2"/>
  </r>
  <r>
    <x v="20"/>
    <x v="23"/>
    <n v="26"/>
    <x v="6"/>
    <x v="1"/>
    <x v="0"/>
    <x v="1"/>
    <x v="0"/>
    <s v="AUFC"/>
    <s v="AUS"/>
    <n v="1"/>
    <n v="2"/>
  </r>
  <r>
    <x v="11"/>
    <x v="38"/>
    <n v="31"/>
    <x v="6"/>
    <x v="1"/>
    <x v="0"/>
    <x v="1"/>
    <x v="0"/>
    <s v="ASC"/>
    <s v="AUS"/>
    <n v="1"/>
    <n v="2"/>
  </r>
  <r>
    <x v="21"/>
    <x v="24"/>
    <n v="34"/>
    <x v="6"/>
    <x v="1"/>
    <x v="0"/>
    <x v="1"/>
    <x v="0"/>
    <s v="ASC"/>
    <s v="AUS"/>
    <n v="1"/>
    <n v="0"/>
  </r>
  <r>
    <x v="64"/>
    <x v="68"/>
    <n v="37"/>
    <x v="6"/>
    <x v="1"/>
    <x v="0"/>
    <x v="1"/>
    <x v="0"/>
    <s v="ASC"/>
    <s v="AUS"/>
    <n v="1"/>
    <n v="0"/>
  </r>
  <r>
    <x v="23"/>
    <x v="26"/>
    <n v="42"/>
    <x v="6"/>
    <x v="1"/>
    <x v="0"/>
    <x v="1"/>
    <x v="0"/>
    <s v="ASC"/>
    <s v="AUS"/>
    <n v="1"/>
    <n v="0"/>
  </r>
  <r>
    <x v="31"/>
    <x v="33"/>
    <n v="45"/>
    <x v="6"/>
    <x v="1"/>
    <x v="0"/>
    <x v="1"/>
    <x v="0"/>
    <s v="CSFC"/>
    <s v="AUS"/>
    <n v="1"/>
    <n v="0"/>
  </r>
  <r>
    <x v="67"/>
    <x v="71"/>
    <n v="47"/>
    <x v="6"/>
    <x v="1"/>
    <x v="0"/>
    <x v="1"/>
    <x v="0"/>
    <s v="CSFC"/>
    <s v="AUS"/>
    <n v="1"/>
    <n v="0"/>
  </r>
  <r>
    <x v="51"/>
    <x v="55"/>
    <n v="50"/>
    <x v="6"/>
    <x v="1"/>
    <x v="0"/>
    <x v="1"/>
    <x v="0"/>
    <s v="CSFC"/>
    <s v="AUS"/>
    <n v="1"/>
    <n v="0"/>
  </r>
  <r>
    <x v="26"/>
    <x v="28"/>
    <n v="7"/>
    <x v="6"/>
    <x v="1"/>
    <x v="0"/>
    <x v="1"/>
    <x v="1"/>
    <s v="ASC"/>
    <s v="AUS"/>
    <n v="1"/>
    <n v="6"/>
  </r>
  <r>
    <x v="28"/>
    <x v="30"/>
    <n v="24"/>
    <x v="6"/>
    <x v="1"/>
    <x v="0"/>
    <x v="1"/>
    <x v="1"/>
    <s v="ASC"/>
    <s v="AUS"/>
    <n v="1"/>
    <n v="2"/>
  </r>
  <r>
    <x v="27"/>
    <x v="29"/>
    <n v="25"/>
    <x v="6"/>
    <x v="1"/>
    <x v="0"/>
    <x v="1"/>
    <x v="1"/>
    <s v="CSFC"/>
    <s v="AUS"/>
    <n v="1"/>
    <n v="2"/>
  </r>
  <r>
    <x v="66"/>
    <x v="69"/>
    <n v="28"/>
    <x v="6"/>
    <x v="1"/>
    <x v="0"/>
    <x v="1"/>
    <x v="1"/>
    <d v="1899-12-30T00:00:00"/>
    <s v="AUS"/>
    <n v="1"/>
    <n v="2"/>
  </r>
  <r>
    <x v="31"/>
    <x v="33"/>
    <n v="21"/>
    <x v="6"/>
    <x v="1"/>
    <x v="0"/>
    <x v="2"/>
    <x v="0"/>
    <s v="CSFC"/>
    <s v="AUS"/>
    <n v="1"/>
    <n v="2"/>
  </r>
  <r>
    <x v="23"/>
    <x v="26"/>
    <n v="22"/>
    <x v="6"/>
    <x v="1"/>
    <x v="0"/>
    <x v="2"/>
    <x v="0"/>
    <s v="ASC"/>
    <s v="AUS"/>
    <n v="1"/>
    <n v="2"/>
  </r>
  <r>
    <x v="72"/>
    <x v="75"/>
    <n v="25"/>
    <x v="6"/>
    <x v="1"/>
    <x v="0"/>
    <x v="2"/>
    <x v="0"/>
    <d v="1899-12-30T00:00:00"/>
    <s v="AUS"/>
    <n v="1"/>
    <n v="2"/>
  </r>
  <r>
    <x v="73"/>
    <x v="76"/>
    <n v="26"/>
    <x v="6"/>
    <x v="1"/>
    <x v="0"/>
    <x v="2"/>
    <x v="0"/>
    <s v="AUFC"/>
    <s v="AUS"/>
    <n v="1"/>
    <n v="2"/>
  </r>
  <r>
    <x v="27"/>
    <x v="29"/>
    <n v="18"/>
    <x v="6"/>
    <x v="1"/>
    <x v="0"/>
    <x v="2"/>
    <x v="1"/>
    <s v="CSFC"/>
    <s v="AUS"/>
    <n v="1"/>
    <n v="2"/>
  </r>
  <r>
    <x v="70"/>
    <x v="73"/>
    <n v="21"/>
    <x v="6"/>
    <x v="1"/>
    <x v="0"/>
    <x v="2"/>
    <x v="1"/>
    <s v="CSFC"/>
    <s v="AUS"/>
    <n v="1"/>
    <n v="2"/>
  </r>
  <r>
    <x v="6"/>
    <x v="6"/>
    <n v="3"/>
    <x v="6"/>
    <x v="1"/>
    <x v="1"/>
    <x v="0"/>
    <x v="0"/>
    <s v="CSFC"/>
    <s v="AUS"/>
    <n v="1"/>
    <n v="10"/>
  </r>
  <r>
    <x v="4"/>
    <x v="4"/>
    <n v="6"/>
    <x v="6"/>
    <x v="1"/>
    <x v="1"/>
    <x v="0"/>
    <x v="0"/>
    <s v="ASC"/>
    <s v="AUS"/>
    <n v="1"/>
    <n v="7"/>
  </r>
  <r>
    <x v="29"/>
    <x v="31"/>
    <n v="9"/>
    <x v="6"/>
    <x v="1"/>
    <x v="1"/>
    <x v="0"/>
    <x v="0"/>
    <s v="CSFC"/>
    <s v="AUS"/>
    <n v="1"/>
    <n v="4"/>
  </r>
  <r>
    <x v="8"/>
    <x v="10"/>
    <n v="10"/>
    <x v="6"/>
    <x v="1"/>
    <x v="1"/>
    <x v="0"/>
    <x v="0"/>
    <s v="ASC"/>
    <s v="AUS"/>
    <n v="1"/>
    <n v="4"/>
  </r>
  <r>
    <x v="61"/>
    <x v="66"/>
    <n v="11"/>
    <x v="6"/>
    <x v="1"/>
    <x v="1"/>
    <x v="0"/>
    <x v="0"/>
    <s v="ASC"/>
    <s v="AUS"/>
    <n v="1"/>
    <n v="4"/>
  </r>
  <r>
    <x v="11"/>
    <x v="12"/>
    <n v="20"/>
    <x v="6"/>
    <x v="1"/>
    <x v="1"/>
    <x v="0"/>
    <x v="0"/>
    <s v="ASC"/>
    <s v="AUS"/>
    <n v="1"/>
    <n v="2"/>
  </r>
  <r>
    <x v="70"/>
    <x v="73"/>
    <n v="5"/>
    <x v="6"/>
    <x v="1"/>
    <x v="1"/>
    <x v="0"/>
    <x v="1"/>
    <s v="CSFC"/>
    <s v="AUS"/>
    <n v="1"/>
    <n v="8"/>
  </r>
  <r>
    <x v="18"/>
    <x v="21"/>
    <n v="8"/>
    <x v="6"/>
    <x v="1"/>
    <x v="1"/>
    <x v="0"/>
    <x v="1"/>
    <s v="ASC"/>
    <s v="AUS"/>
    <n v="1"/>
    <n v="5"/>
  </r>
  <r>
    <x v="20"/>
    <x v="23"/>
    <n v="1"/>
    <x v="6"/>
    <x v="1"/>
    <x v="1"/>
    <x v="1"/>
    <x v="0"/>
    <s v="AUFC"/>
    <s v="AUS"/>
    <n v="1"/>
    <n v="12"/>
  </r>
  <r>
    <x v="67"/>
    <x v="71"/>
    <n v="14"/>
    <x v="6"/>
    <x v="1"/>
    <x v="1"/>
    <x v="1"/>
    <x v="0"/>
    <s v="CSFC"/>
    <s v="AUS"/>
    <n v="1"/>
    <n v="4"/>
  </r>
  <r>
    <x v="68"/>
    <x v="23"/>
    <n v="17"/>
    <x v="6"/>
    <x v="1"/>
    <x v="1"/>
    <x v="1"/>
    <x v="0"/>
    <s v="AHFC"/>
    <s v="AUS"/>
    <n v="1"/>
    <n v="2"/>
  </r>
  <r>
    <x v="28"/>
    <x v="30"/>
    <n v="5"/>
    <x v="6"/>
    <x v="1"/>
    <x v="1"/>
    <x v="1"/>
    <x v="1"/>
    <s v="ASC"/>
    <s v="AUS"/>
    <n v="1"/>
    <n v="8"/>
  </r>
  <r>
    <x v="70"/>
    <x v="73"/>
    <n v="10"/>
    <x v="6"/>
    <x v="1"/>
    <x v="1"/>
    <x v="2"/>
    <x v="1"/>
    <s v="CSFC"/>
    <s v="AUS"/>
    <n v="1"/>
    <n v="4"/>
  </r>
  <r>
    <x v="30"/>
    <x v="32"/>
    <n v="1"/>
    <x v="7"/>
    <x v="0"/>
    <x v="5"/>
    <x v="0"/>
    <x v="0"/>
    <s v="ASC"/>
    <s v="AUS"/>
    <n v="0"/>
    <n v="10"/>
  </r>
  <r>
    <x v="62"/>
    <x v="67"/>
    <n v="2"/>
    <x v="7"/>
    <x v="0"/>
    <x v="5"/>
    <x v="0"/>
    <x v="0"/>
    <s v="AHFC"/>
    <s v="AUS"/>
    <n v="0"/>
    <n v="9"/>
  </r>
  <r>
    <x v="47"/>
    <x v="51"/>
    <n v="1"/>
    <x v="7"/>
    <x v="0"/>
    <x v="4"/>
    <x v="1"/>
    <x v="0"/>
    <d v="1899-12-30T00:00:00"/>
    <s v="AUS"/>
    <n v="0"/>
    <n v="10"/>
  </r>
  <r>
    <x v="74"/>
    <x v="77"/>
    <n v="2"/>
    <x v="7"/>
    <x v="0"/>
    <x v="4"/>
    <x v="1"/>
    <x v="0"/>
    <s v="IND"/>
    <s v="HKG"/>
    <n v="0"/>
    <n v="9"/>
  </r>
  <r>
    <x v="38"/>
    <x v="43"/>
    <n v="3"/>
    <x v="7"/>
    <x v="0"/>
    <x v="4"/>
    <x v="1"/>
    <x v="0"/>
    <s v="ASC"/>
    <s v="AUS"/>
    <n v="0"/>
    <n v="8"/>
  </r>
  <r>
    <x v="75"/>
    <x v="78"/>
    <n v="3"/>
    <x v="7"/>
    <x v="0"/>
    <x v="4"/>
    <x v="1"/>
    <x v="0"/>
    <d v="1899-12-30T00:00:00"/>
    <s v="AUS"/>
    <n v="0"/>
    <n v="8"/>
  </r>
  <r>
    <x v="76"/>
    <x v="79"/>
    <n v="6"/>
    <x v="7"/>
    <x v="0"/>
    <x v="4"/>
    <x v="1"/>
    <x v="0"/>
    <d v="1899-12-30T00:00:00"/>
    <s v="AUS"/>
    <n v="0"/>
    <n v="5"/>
  </r>
  <r>
    <x v="77"/>
    <x v="80"/>
    <n v="5"/>
    <x v="7"/>
    <x v="0"/>
    <x v="4"/>
    <x v="1"/>
    <x v="1"/>
    <d v="1899-12-30T00:00:00"/>
    <s v="AUS"/>
    <n v="0"/>
    <n v="6"/>
  </r>
  <r>
    <x v="78"/>
    <x v="81"/>
    <n v="7"/>
    <x v="7"/>
    <x v="0"/>
    <x v="4"/>
    <x v="1"/>
    <x v="1"/>
    <d v="1899-12-30T00:00:00"/>
    <s v="AUS"/>
    <n v="0"/>
    <n v="4"/>
  </r>
  <r>
    <x v="11"/>
    <x v="38"/>
    <n v="1"/>
    <x v="8"/>
    <x v="0"/>
    <x v="5"/>
    <x v="1"/>
    <x v="0"/>
    <s v="ASC"/>
    <s v="AUS"/>
    <n v="0"/>
    <n v="10"/>
  </r>
  <r>
    <x v="21"/>
    <x v="24"/>
    <n v="2"/>
    <x v="8"/>
    <x v="0"/>
    <x v="5"/>
    <x v="1"/>
    <x v="0"/>
    <s v="ASC"/>
    <s v="AUS"/>
    <n v="0"/>
    <n v="9"/>
  </r>
  <r>
    <x v="6"/>
    <x v="39"/>
    <n v="3"/>
    <x v="8"/>
    <x v="0"/>
    <x v="5"/>
    <x v="1"/>
    <x v="0"/>
    <s v="CSFC"/>
    <s v="AUS"/>
    <n v="0"/>
    <n v="8"/>
  </r>
  <r>
    <x v="30"/>
    <x v="32"/>
    <n v="3"/>
    <x v="8"/>
    <x v="0"/>
    <x v="5"/>
    <x v="1"/>
    <x v="0"/>
    <s v="ASC"/>
    <s v="AUS"/>
    <n v="0"/>
    <n v="8"/>
  </r>
  <r>
    <x v="52"/>
    <x v="56"/>
    <n v="5"/>
    <x v="8"/>
    <x v="0"/>
    <x v="5"/>
    <x v="1"/>
    <x v="0"/>
    <s v="ASC"/>
    <s v="AUS"/>
    <n v="0"/>
    <n v="6"/>
  </r>
  <r>
    <x v="53"/>
    <x v="58"/>
    <n v="6"/>
    <x v="8"/>
    <x v="0"/>
    <x v="5"/>
    <x v="1"/>
    <x v="0"/>
    <s v="ASC"/>
    <s v="AUS"/>
    <n v="0"/>
    <n v="5"/>
  </r>
  <r>
    <x v="79"/>
    <x v="82"/>
    <n v="7"/>
    <x v="8"/>
    <x v="0"/>
    <x v="5"/>
    <x v="1"/>
    <x v="0"/>
    <s v="CSFC"/>
    <s v="AUS"/>
    <n v="0"/>
    <n v="4"/>
  </r>
  <r>
    <x v="34"/>
    <x v="36"/>
    <n v="8"/>
    <x v="8"/>
    <x v="0"/>
    <x v="5"/>
    <x v="1"/>
    <x v="0"/>
    <s v="TPFC"/>
    <s v="AUS"/>
    <n v="0"/>
    <n v="3"/>
  </r>
  <r>
    <x v="57"/>
    <x v="62"/>
    <n v="9"/>
    <x v="8"/>
    <x v="0"/>
    <x v="5"/>
    <x v="1"/>
    <x v="0"/>
    <s v="AHFC"/>
    <s v="AUS"/>
    <n v="0"/>
    <n v="2"/>
  </r>
  <r>
    <x v="57"/>
    <x v="61"/>
    <n v="10"/>
    <x v="8"/>
    <x v="0"/>
    <x v="5"/>
    <x v="1"/>
    <x v="0"/>
    <s v="AHFC"/>
    <s v="AUS"/>
    <n v="0"/>
    <n v="2"/>
  </r>
  <r>
    <x v="25"/>
    <x v="27"/>
    <n v="11"/>
    <x v="8"/>
    <x v="0"/>
    <x v="5"/>
    <x v="1"/>
    <x v="0"/>
    <s v="AHFC"/>
    <s v="AUS"/>
    <n v="0"/>
    <n v="2"/>
  </r>
  <r>
    <x v="23"/>
    <x v="26"/>
    <n v="12"/>
    <x v="8"/>
    <x v="0"/>
    <x v="5"/>
    <x v="1"/>
    <x v="0"/>
    <s v="ASC"/>
    <s v="AUS"/>
    <n v="0"/>
    <n v="2"/>
  </r>
  <r>
    <x v="49"/>
    <x v="53"/>
    <n v="1"/>
    <x v="8"/>
    <x v="0"/>
    <x v="5"/>
    <x v="1"/>
    <x v="1"/>
    <s v="CSFC"/>
    <s v="AUS"/>
    <n v="0"/>
    <n v="10"/>
  </r>
  <r>
    <x v="66"/>
    <x v="69"/>
    <n v="2"/>
    <x v="8"/>
    <x v="0"/>
    <x v="5"/>
    <x v="1"/>
    <x v="1"/>
    <d v="1899-12-30T00:00:00"/>
    <s v="AUS"/>
    <n v="0"/>
    <n v="9"/>
  </r>
  <r>
    <x v="80"/>
    <x v="83"/>
    <n v="3"/>
    <x v="8"/>
    <x v="0"/>
    <x v="5"/>
    <x v="1"/>
    <x v="1"/>
    <s v="ASC"/>
    <s v="AUS"/>
    <n v="0"/>
    <n v="8"/>
  </r>
  <r>
    <x v="81"/>
    <x v="46"/>
    <n v="3"/>
    <x v="8"/>
    <x v="0"/>
    <x v="5"/>
    <x v="1"/>
    <x v="1"/>
    <d v="1899-12-30T00:00:00"/>
    <s v="AUS"/>
    <n v="0"/>
    <n v="8"/>
  </r>
  <r>
    <x v="44"/>
    <x v="28"/>
    <n v="5"/>
    <x v="8"/>
    <x v="0"/>
    <x v="5"/>
    <x v="1"/>
    <x v="1"/>
    <s v="ASC"/>
    <s v="AUS"/>
    <n v="0"/>
    <n v="6"/>
  </r>
  <r>
    <x v="53"/>
    <x v="58"/>
    <n v="1"/>
    <x v="8"/>
    <x v="0"/>
    <x v="6"/>
    <x v="1"/>
    <x v="0"/>
    <s v="ASC"/>
    <s v="AUS"/>
    <n v="0"/>
    <n v="10"/>
  </r>
  <r>
    <x v="56"/>
    <x v="84"/>
    <n v="2"/>
    <x v="8"/>
    <x v="0"/>
    <x v="6"/>
    <x v="1"/>
    <x v="0"/>
    <s v="ASC"/>
    <s v="AUS"/>
    <n v="0"/>
    <n v="9"/>
  </r>
  <r>
    <x v="54"/>
    <x v="59"/>
    <n v="3"/>
    <x v="8"/>
    <x v="0"/>
    <x v="6"/>
    <x v="1"/>
    <x v="0"/>
    <s v="AHFC"/>
    <s v="AUS"/>
    <n v="0"/>
    <n v="8"/>
  </r>
  <r>
    <x v="82"/>
    <x v="85"/>
    <n v="3"/>
    <x v="8"/>
    <x v="0"/>
    <x v="6"/>
    <x v="1"/>
    <x v="0"/>
    <s v="AHFC"/>
    <s v="AUS"/>
    <n v="0"/>
    <n v="8"/>
  </r>
  <r>
    <x v="56"/>
    <x v="60"/>
    <n v="5"/>
    <x v="8"/>
    <x v="0"/>
    <x v="6"/>
    <x v="1"/>
    <x v="1"/>
    <s v="ASC"/>
    <s v="AUS"/>
    <n v="0"/>
    <n v="6"/>
  </r>
  <r>
    <x v="53"/>
    <x v="58"/>
    <n v="1"/>
    <x v="8"/>
    <x v="0"/>
    <x v="7"/>
    <x v="1"/>
    <x v="0"/>
    <s v="ASC"/>
    <s v="AUS"/>
    <n v="0"/>
    <n v="10"/>
  </r>
  <r>
    <x v="57"/>
    <x v="62"/>
    <n v="2"/>
    <x v="8"/>
    <x v="0"/>
    <x v="7"/>
    <x v="1"/>
    <x v="0"/>
    <s v="AHFC"/>
    <s v="AUS"/>
    <n v="0"/>
    <n v="9"/>
  </r>
  <r>
    <x v="57"/>
    <x v="61"/>
    <n v="3"/>
    <x v="8"/>
    <x v="0"/>
    <x v="7"/>
    <x v="1"/>
    <x v="0"/>
    <s v="AHFC"/>
    <s v="AUS"/>
    <n v="0"/>
    <n v="8"/>
  </r>
  <r>
    <x v="83"/>
    <x v="82"/>
    <n v="3"/>
    <x v="8"/>
    <x v="0"/>
    <x v="7"/>
    <x v="1"/>
    <x v="0"/>
    <s v="ASC"/>
    <s v="AUS"/>
    <n v="0"/>
    <n v="8"/>
  </r>
  <r>
    <x v="42"/>
    <x v="64"/>
    <n v="5"/>
    <x v="8"/>
    <x v="0"/>
    <x v="7"/>
    <x v="1"/>
    <x v="0"/>
    <s v="ASC"/>
    <s v="AUS"/>
    <n v="0"/>
    <n v="6"/>
  </r>
  <r>
    <x v="58"/>
    <x v="63"/>
    <n v="6"/>
    <x v="8"/>
    <x v="0"/>
    <x v="7"/>
    <x v="1"/>
    <x v="0"/>
    <s v="ASC"/>
    <s v="AUS"/>
    <n v="0"/>
    <n v="5"/>
  </r>
  <r>
    <x v="84"/>
    <x v="86"/>
    <n v="8"/>
    <x v="8"/>
    <x v="0"/>
    <x v="7"/>
    <x v="1"/>
    <x v="0"/>
    <s v="ASC"/>
    <s v="AUS"/>
    <n v="0"/>
    <n v="3"/>
  </r>
  <r>
    <x v="56"/>
    <x v="84"/>
    <n v="10"/>
    <x v="8"/>
    <x v="0"/>
    <x v="7"/>
    <x v="1"/>
    <x v="0"/>
    <s v="ASC"/>
    <s v="AUS"/>
    <n v="0"/>
    <n v="2"/>
  </r>
  <r>
    <x v="43"/>
    <x v="48"/>
    <n v="7"/>
    <x v="8"/>
    <x v="0"/>
    <x v="7"/>
    <x v="1"/>
    <x v="1"/>
    <s v="ASC"/>
    <s v="AUS"/>
    <n v="0"/>
    <n v="4"/>
  </r>
  <r>
    <x v="85"/>
    <x v="87"/>
    <n v="9"/>
    <x v="8"/>
    <x v="0"/>
    <x v="7"/>
    <x v="1"/>
    <x v="1"/>
    <s v="ASC"/>
    <s v="AUS"/>
    <n v="0"/>
    <n v="2"/>
  </r>
  <r>
    <x v="86"/>
    <x v="88"/>
    <n v="3"/>
    <x v="9"/>
    <x v="0"/>
    <x v="2"/>
    <x v="0"/>
    <x v="0"/>
    <d v="1899-12-30T00:00:00"/>
    <s v="AUS"/>
    <n v="0"/>
    <n v="8"/>
  </r>
  <r>
    <x v="2"/>
    <x v="2"/>
    <n v="1"/>
    <x v="9"/>
    <x v="0"/>
    <x v="2"/>
    <x v="0"/>
    <x v="0"/>
    <s v="ASC"/>
    <s v="AUS"/>
    <n v="0"/>
    <n v="10"/>
  </r>
  <r>
    <x v="12"/>
    <x v="13"/>
    <n v="2"/>
    <x v="9"/>
    <x v="0"/>
    <x v="2"/>
    <x v="0"/>
    <x v="0"/>
    <s v="ASC"/>
    <s v="AUS"/>
    <n v="0"/>
    <n v="9"/>
  </r>
  <r>
    <x v="30"/>
    <x v="32"/>
    <n v="3"/>
    <x v="9"/>
    <x v="0"/>
    <x v="2"/>
    <x v="0"/>
    <x v="0"/>
    <s v="ASC"/>
    <s v="AUS"/>
    <n v="0"/>
    <n v="8"/>
  </r>
  <r>
    <x v="31"/>
    <x v="33"/>
    <n v="1"/>
    <x v="9"/>
    <x v="0"/>
    <x v="2"/>
    <x v="2"/>
    <x v="0"/>
    <s v="CSFC"/>
    <s v="AUS"/>
    <n v="0"/>
    <n v="10"/>
  </r>
  <r>
    <x v="32"/>
    <x v="34"/>
    <n v="2"/>
    <x v="9"/>
    <x v="0"/>
    <x v="2"/>
    <x v="2"/>
    <x v="0"/>
    <s v="ASC"/>
    <s v="AUS"/>
    <n v="0"/>
    <n v="9"/>
  </r>
  <r>
    <x v="34"/>
    <x v="36"/>
    <n v="3"/>
    <x v="9"/>
    <x v="0"/>
    <x v="2"/>
    <x v="2"/>
    <x v="0"/>
    <s v="TPFC"/>
    <s v="AUS"/>
    <n v="0"/>
    <n v="8"/>
  </r>
  <r>
    <x v="52"/>
    <x v="56"/>
    <n v="3"/>
    <x v="9"/>
    <x v="0"/>
    <x v="2"/>
    <x v="2"/>
    <x v="0"/>
    <s v="ASC"/>
    <s v="AUS"/>
    <n v="0"/>
    <n v="8"/>
  </r>
  <r>
    <x v="42"/>
    <x v="47"/>
    <n v="1"/>
    <x v="10"/>
    <x v="0"/>
    <x v="3"/>
    <x v="1"/>
    <x v="1"/>
    <d v="1899-12-30T00:00:00"/>
    <s v="AUS"/>
    <n v="0"/>
    <n v="10"/>
  </r>
  <r>
    <x v="41"/>
    <x v="46"/>
    <n v="2"/>
    <x v="10"/>
    <x v="0"/>
    <x v="3"/>
    <x v="1"/>
    <x v="1"/>
    <d v="1899-12-30T00:00:00"/>
    <s v="AUS"/>
    <n v="0"/>
    <n v="9"/>
  </r>
  <r>
    <x v="80"/>
    <x v="83"/>
    <n v="3"/>
    <x v="10"/>
    <x v="0"/>
    <x v="3"/>
    <x v="1"/>
    <x v="1"/>
    <s v="ASC"/>
    <s v="AUS"/>
    <n v="0"/>
    <n v="8"/>
  </r>
  <r>
    <x v="44"/>
    <x v="28"/>
    <n v="3"/>
    <x v="10"/>
    <x v="0"/>
    <x v="3"/>
    <x v="1"/>
    <x v="1"/>
    <s v="ASC"/>
    <s v="AUS"/>
    <n v="0"/>
    <n v="8"/>
  </r>
  <r>
    <x v="31"/>
    <x v="33"/>
    <n v="1"/>
    <x v="10"/>
    <x v="0"/>
    <x v="2"/>
    <x v="1"/>
    <x v="0"/>
    <s v="CSFC"/>
    <s v="AUS"/>
    <n v="0"/>
    <n v="10"/>
  </r>
  <r>
    <x v="21"/>
    <x v="24"/>
    <n v="2"/>
    <x v="10"/>
    <x v="0"/>
    <x v="2"/>
    <x v="1"/>
    <x v="0"/>
    <s v="ASC"/>
    <s v="AUS"/>
    <n v="0"/>
    <n v="9"/>
  </r>
  <r>
    <x v="11"/>
    <x v="38"/>
    <n v="3"/>
    <x v="10"/>
    <x v="0"/>
    <x v="2"/>
    <x v="1"/>
    <x v="0"/>
    <s v="ASC"/>
    <s v="AUS"/>
    <n v="0"/>
    <n v="8"/>
  </r>
  <r>
    <x v="23"/>
    <x v="26"/>
    <n v="3"/>
    <x v="10"/>
    <x v="0"/>
    <x v="2"/>
    <x v="1"/>
    <x v="0"/>
    <s v="ASC"/>
    <s v="AUS"/>
    <n v="0"/>
    <n v="8"/>
  </r>
  <r>
    <x v="34"/>
    <x v="36"/>
    <n v="5"/>
    <x v="10"/>
    <x v="0"/>
    <x v="2"/>
    <x v="1"/>
    <x v="0"/>
    <s v="TPFC"/>
    <s v="AUS"/>
    <n v="0"/>
    <n v="6"/>
  </r>
  <r>
    <x v="52"/>
    <x v="56"/>
    <n v="6"/>
    <x v="10"/>
    <x v="0"/>
    <x v="2"/>
    <x v="1"/>
    <x v="0"/>
    <s v="ASC"/>
    <s v="AUS"/>
    <n v="0"/>
    <n v="5"/>
  </r>
  <r>
    <x v="36"/>
    <x v="40"/>
    <n v="8"/>
    <x v="10"/>
    <x v="0"/>
    <x v="2"/>
    <x v="1"/>
    <x v="0"/>
    <s v="ASC"/>
    <s v="AUS"/>
    <n v="0"/>
    <n v="3"/>
  </r>
  <r>
    <x v="38"/>
    <x v="43"/>
    <n v="9"/>
    <x v="10"/>
    <x v="0"/>
    <x v="2"/>
    <x v="1"/>
    <x v="0"/>
    <s v="ASC"/>
    <s v="AUS"/>
    <n v="0"/>
    <n v="2"/>
  </r>
  <r>
    <x v="64"/>
    <x v="68"/>
    <n v="10"/>
    <x v="10"/>
    <x v="0"/>
    <x v="2"/>
    <x v="1"/>
    <x v="0"/>
    <s v="ASC"/>
    <s v="AUS"/>
    <n v="0"/>
    <n v="2"/>
  </r>
  <r>
    <x v="41"/>
    <x v="46"/>
    <n v="7"/>
    <x v="10"/>
    <x v="0"/>
    <x v="2"/>
    <x v="1"/>
    <x v="1"/>
    <d v="1899-12-30T00:00:00"/>
    <s v="AUS"/>
    <n v="0"/>
    <n v="4"/>
  </r>
  <r>
    <x v="31"/>
    <x v="33"/>
    <n v="1"/>
    <x v="11"/>
    <x v="0"/>
    <x v="0"/>
    <x v="2"/>
    <x v="0"/>
    <s v="CSFC"/>
    <s v="AUS"/>
    <n v="0"/>
    <n v="10"/>
  </r>
  <r>
    <x v="73"/>
    <x v="76"/>
    <n v="2"/>
    <x v="11"/>
    <x v="0"/>
    <x v="0"/>
    <x v="2"/>
    <x v="0"/>
    <s v="AUFC"/>
    <s v="AUS"/>
    <n v="0"/>
    <n v="9"/>
  </r>
  <r>
    <x v="52"/>
    <x v="56"/>
    <n v="3"/>
    <x v="11"/>
    <x v="0"/>
    <x v="0"/>
    <x v="2"/>
    <x v="0"/>
    <s v="ASC"/>
    <s v="AUS"/>
    <n v="0"/>
    <n v="8"/>
  </r>
  <r>
    <x v="87"/>
    <x v="89"/>
    <n v="1"/>
    <x v="11"/>
    <x v="0"/>
    <x v="0"/>
    <x v="2"/>
    <x v="1"/>
    <s v="ASC"/>
    <s v="AUS"/>
    <n v="0"/>
    <n v="10"/>
  </r>
  <r>
    <x v="27"/>
    <x v="29"/>
    <n v="2"/>
    <x v="11"/>
    <x v="0"/>
    <x v="0"/>
    <x v="2"/>
    <x v="1"/>
    <s v="CSFC"/>
    <s v="AUS"/>
    <n v="0"/>
    <n v="9"/>
  </r>
  <r>
    <x v="59"/>
    <x v="65"/>
    <n v="1"/>
    <x v="12"/>
    <x v="0"/>
    <x v="0"/>
    <x v="0"/>
    <x v="0"/>
    <s v="ASC"/>
    <s v="AUS"/>
    <n v="0"/>
    <n v="10"/>
  </r>
  <r>
    <x v="3"/>
    <x v="3"/>
    <n v="2"/>
    <x v="12"/>
    <x v="0"/>
    <x v="0"/>
    <x v="0"/>
    <x v="0"/>
    <s v="ASC"/>
    <s v="AUS"/>
    <n v="0"/>
    <n v="9"/>
  </r>
  <r>
    <x v="6"/>
    <x v="6"/>
    <n v="3"/>
    <x v="12"/>
    <x v="0"/>
    <x v="0"/>
    <x v="0"/>
    <x v="0"/>
    <s v="CSFC"/>
    <s v="AUS"/>
    <n v="0"/>
    <n v="8"/>
  </r>
  <r>
    <x v="0"/>
    <x v="0"/>
    <n v="3"/>
    <x v="12"/>
    <x v="0"/>
    <x v="0"/>
    <x v="0"/>
    <x v="0"/>
    <s v="ASC"/>
    <s v="AUS"/>
    <n v="0"/>
    <n v="8"/>
  </r>
  <r>
    <x v="8"/>
    <x v="8"/>
    <n v="5"/>
    <x v="12"/>
    <x v="0"/>
    <x v="0"/>
    <x v="0"/>
    <x v="0"/>
    <s v="ASC"/>
    <s v="AUS"/>
    <n v="0"/>
    <n v="6"/>
  </r>
  <r>
    <x v="61"/>
    <x v="66"/>
    <n v="6"/>
    <x v="12"/>
    <x v="0"/>
    <x v="0"/>
    <x v="0"/>
    <x v="0"/>
    <s v="ASC"/>
    <s v="AUS"/>
    <n v="0"/>
    <n v="5"/>
  </r>
  <r>
    <x v="5"/>
    <x v="5"/>
    <n v="7"/>
    <x v="12"/>
    <x v="0"/>
    <x v="0"/>
    <x v="0"/>
    <x v="0"/>
    <s v="ASC"/>
    <s v="AUS"/>
    <n v="0"/>
    <n v="4"/>
  </r>
  <r>
    <x v="10"/>
    <x v="11"/>
    <n v="8"/>
    <x v="12"/>
    <x v="0"/>
    <x v="0"/>
    <x v="0"/>
    <x v="0"/>
    <s v="ASC"/>
    <s v="AUS"/>
    <n v="0"/>
    <n v="3"/>
  </r>
  <r>
    <x v="4"/>
    <x v="4"/>
    <n v="9"/>
    <x v="12"/>
    <x v="0"/>
    <x v="0"/>
    <x v="0"/>
    <x v="0"/>
    <s v="ASC"/>
    <s v="AUS"/>
    <n v="0"/>
    <n v="2"/>
  </r>
  <r>
    <x v="31"/>
    <x v="33"/>
    <n v="10"/>
    <x v="12"/>
    <x v="0"/>
    <x v="0"/>
    <x v="0"/>
    <x v="0"/>
    <s v="CSFC"/>
    <s v="AUS"/>
    <n v="0"/>
    <n v="2"/>
  </r>
  <r>
    <x v="9"/>
    <x v="9"/>
    <n v="11"/>
    <x v="12"/>
    <x v="0"/>
    <x v="0"/>
    <x v="0"/>
    <x v="0"/>
    <s v="AHFC"/>
    <s v="AUS"/>
    <n v="0"/>
    <n v="2"/>
  </r>
  <r>
    <x v="62"/>
    <x v="67"/>
    <n v="12"/>
    <x v="12"/>
    <x v="0"/>
    <x v="0"/>
    <x v="0"/>
    <x v="0"/>
    <s v="AHFC"/>
    <s v="AUS"/>
    <n v="0"/>
    <n v="2"/>
  </r>
  <r>
    <x v="30"/>
    <x v="32"/>
    <n v="13"/>
    <x v="12"/>
    <x v="0"/>
    <x v="0"/>
    <x v="0"/>
    <x v="0"/>
    <s v="ASC"/>
    <s v="AUS"/>
    <n v="0"/>
    <n v="2"/>
  </r>
  <r>
    <x v="15"/>
    <x v="17"/>
    <n v="1"/>
    <x v="12"/>
    <x v="0"/>
    <x v="0"/>
    <x v="0"/>
    <x v="1"/>
    <s v="CSFC"/>
    <s v="AUS"/>
    <n v="0"/>
    <n v="10"/>
  </r>
  <r>
    <x v="13"/>
    <x v="14"/>
    <n v="2"/>
    <x v="12"/>
    <x v="0"/>
    <x v="0"/>
    <x v="0"/>
    <x v="1"/>
    <s v="ASC"/>
    <s v="AUS"/>
    <n v="0"/>
    <n v="9"/>
  </r>
  <r>
    <x v="14"/>
    <x v="16"/>
    <n v="3"/>
    <x v="12"/>
    <x v="0"/>
    <x v="0"/>
    <x v="0"/>
    <x v="1"/>
    <s v="ASC"/>
    <s v="AUS"/>
    <n v="0"/>
    <n v="8"/>
  </r>
  <r>
    <x v="17"/>
    <x v="19"/>
    <n v="3"/>
    <x v="12"/>
    <x v="0"/>
    <x v="0"/>
    <x v="0"/>
    <x v="1"/>
    <d v="1899-12-30T00:00:00"/>
    <s v="AUS"/>
    <n v="0"/>
    <n v="8"/>
  </r>
  <r>
    <x v="16"/>
    <x v="18"/>
    <n v="5"/>
    <x v="12"/>
    <x v="0"/>
    <x v="0"/>
    <x v="0"/>
    <x v="1"/>
    <d v="1899-12-30T00:00:00"/>
    <s v="AUS"/>
    <n v="0"/>
    <n v="6"/>
  </r>
  <r>
    <x v="6"/>
    <x v="15"/>
    <n v="6"/>
    <x v="12"/>
    <x v="0"/>
    <x v="0"/>
    <x v="0"/>
    <x v="1"/>
    <s v="CSFC"/>
    <s v="AUS"/>
    <n v="0"/>
    <n v="5"/>
  </r>
  <r>
    <x v="26"/>
    <x v="28"/>
    <n v="7"/>
    <x v="12"/>
    <x v="0"/>
    <x v="0"/>
    <x v="0"/>
    <x v="1"/>
    <s v="ASC"/>
    <s v="AUS"/>
    <n v="0"/>
    <n v="4"/>
  </r>
  <r>
    <x v="18"/>
    <x v="21"/>
    <n v="8"/>
    <x v="12"/>
    <x v="0"/>
    <x v="0"/>
    <x v="0"/>
    <x v="1"/>
    <s v="ASC"/>
    <s v="AUS"/>
    <n v="0"/>
    <n v="3"/>
  </r>
  <r>
    <x v="61"/>
    <x v="66"/>
    <n v="1"/>
    <x v="12"/>
    <x v="0"/>
    <x v="0"/>
    <x v="1"/>
    <x v="0"/>
    <s v="ASC"/>
    <s v="AUS"/>
    <n v="0"/>
    <n v="10"/>
  </r>
  <r>
    <x v="20"/>
    <x v="23"/>
    <n v="2"/>
    <x v="12"/>
    <x v="0"/>
    <x v="0"/>
    <x v="1"/>
    <x v="0"/>
    <s v="AUFC"/>
    <s v="AUS"/>
    <n v="0"/>
    <n v="9"/>
  </r>
  <r>
    <x v="21"/>
    <x v="24"/>
    <n v="3"/>
    <x v="12"/>
    <x v="0"/>
    <x v="0"/>
    <x v="1"/>
    <x v="0"/>
    <s v="ASC"/>
    <s v="AUS"/>
    <n v="0"/>
    <n v="8"/>
  </r>
  <r>
    <x v="71"/>
    <x v="74"/>
    <n v="3"/>
    <x v="12"/>
    <x v="0"/>
    <x v="0"/>
    <x v="1"/>
    <x v="0"/>
    <s v="ASC"/>
    <s v="AUS"/>
    <n v="0"/>
    <n v="8"/>
  </r>
  <r>
    <x v="31"/>
    <x v="33"/>
    <n v="5"/>
    <x v="12"/>
    <x v="0"/>
    <x v="0"/>
    <x v="1"/>
    <x v="0"/>
    <s v="CSFC"/>
    <s v="AUS"/>
    <n v="0"/>
    <n v="6"/>
  </r>
  <r>
    <x v="11"/>
    <x v="38"/>
    <n v="6"/>
    <x v="12"/>
    <x v="0"/>
    <x v="0"/>
    <x v="1"/>
    <x v="0"/>
    <s v="ASC"/>
    <s v="AUS"/>
    <n v="0"/>
    <n v="5"/>
  </r>
  <r>
    <x v="64"/>
    <x v="68"/>
    <n v="7"/>
    <x v="12"/>
    <x v="0"/>
    <x v="0"/>
    <x v="1"/>
    <x v="0"/>
    <s v="ASC"/>
    <s v="AUS"/>
    <n v="0"/>
    <n v="4"/>
  </r>
  <r>
    <x v="23"/>
    <x v="26"/>
    <n v="8"/>
    <x v="12"/>
    <x v="0"/>
    <x v="0"/>
    <x v="1"/>
    <x v="0"/>
    <s v="ASC"/>
    <s v="AUS"/>
    <n v="0"/>
    <n v="3"/>
  </r>
  <r>
    <x v="52"/>
    <x v="56"/>
    <n v="9"/>
    <x v="12"/>
    <x v="0"/>
    <x v="0"/>
    <x v="1"/>
    <x v="0"/>
    <s v="ASC"/>
    <s v="AUS"/>
    <n v="0"/>
    <n v="2"/>
  </r>
  <r>
    <x v="26"/>
    <x v="28"/>
    <n v="1"/>
    <x v="12"/>
    <x v="0"/>
    <x v="0"/>
    <x v="1"/>
    <x v="1"/>
    <s v="ASC"/>
    <s v="AUS"/>
    <n v="0"/>
    <n v="10"/>
  </r>
  <r>
    <x v="42"/>
    <x v="47"/>
    <n v="2"/>
    <x v="12"/>
    <x v="0"/>
    <x v="0"/>
    <x v="1"/>
    <x v="1"/>
    <d v="1899-12-30T00:00:00"/>
    <s v="AUS"/>
    <n v="0"/>
    <n v="9"/>
  </r>
  <r>
    <x v="27"/>
    <x v="29"/>
    <n v="3"/>
    <x v="12"/>
    <x v="0"/>
    <x v="0"/>
    <x v="1"/>
    <x v="1"/>
    <s v="CSFC"/>
    <s v="AUS"/>
    <n v="0"/>
    <n v="8"/>
  </r>
  <r>
    <x v="44"/>
    <x v="28"/>
    <n v="3"/>
    <x v="12"/>
    <x v="0"/>
    <x v="0"/>
    <x v="1"/>
    <x v="1"/>
    <s v="ASC"/>
    <s v="AUS"/>
    <n v="0"/>
    <n v="8"/>
  </r>
  <r>
    <x v="49"/>
    <x v="53"/>
    <n v="5"/>
    <x v="12"/>
    <x v="0"/>
    <x v="0"/>
    <x v="1"/>
    <x v="1"/>
    <s v="CSFC"/>
    <s v="AUS"/>
    <n v="0"/>
    <n v="6"/>
  </r>
  <r>
    <x v="28"/>
    <x v="30"/>
    <n v="6"/>
    <x v="12"/>
    <x v="0"/>
    <x v="0"/>
    <x v="1"/>
    <x v="1"/>
    <s v="ASC"/>
    <s v="AUS"/>
    <n v="0"/>
    <n v="5"/>
  </r>
  <r>
    <x v="66"/>
    <x v="69"/>
    <n v="7"/>
    <x v="12"/>
    <x v="0"/>
    <x v="0"/>
    <x v="1"/>
    <x v="1"/>
    <d v="1899-12-30T00:00:00"/>
    <s v="AUS"/>
    <n v="0"/>
    <n v="4"/>
  </r>
  <r>
    <x v="61"/>
    <x v="66"/>
    <n v="1"/>
    <x v="12"/>
    <x v="0"/>
    <x v="1"/>
    <x v="0"/>
    <x v="0"/>
    <s v="ASC"/>
    <s v="AUS"/>
    <n v="0"/>
    <n v="10"/>
  </r>
  <r>
    <x v="6"/>
    <x v="6"/>
    <n v="2"/>
    <x v="12"/>
    <x v="0"/>
    <x v="1"/>
    <x v="0"/>
    <x v="0"/>
    <s v="CSFC"/>
    <s v="AUS"/>
    <n v="0"/>
    <n v="9"/>
  </r>
  <r>
    <x v="18"/>
    <x v="21"/>
    <n v="3"/>
    <x v="12"/>
    <x v="0"/>
    <x v="1"/>
    <x v="0"/>
    <x v="1"/>
    <s v="ASC"/>
    <s v="AUS"/>
    <n v="0"/>
    <n v="8"/>
  </r>
  <r>
    <x v="28"/>
    <x v="30"/>
    <n v="3"/>
    <x v="12"/>
    <x v="0"/>
    <x v="1"/>
    <x v="0"/>
    <x v="1"/>
    <s v="ASC"/>
    <s v="AUS"/>
    <n v="0"/>
    <n v="8"/>
  </r>
  <r>
    <x v="53"/>
    <x v="58"/>
    <n v="1"/>
    <x v="13"/>
    <x v="0"/>
    <x v="7"/>
    <x v="1"/>
    <x v="0"/>
    <s v="ASC"/>
    <s v="AUS"/>
    <n v="0"/>
    <n v="10"/>
  </r>
  <r>
    <x v="57"/>
    <x v="62"/>
    <n v="2"/>
    <x v="13"/>
    <x v="0"/>
    <x v="7"/>
    <x v="1"/>
    <x v="0"/>
    <s v="AHFC"/>
    <s v="AUS"/>
    <n v="0"/>
    <n v="9"/>
  </r>
  <r>
    <x v="57"/>
    <x v="61"/>
    <n v="3"/>
    <x v="13"/>
    <x v="0"/>
    <x v="7"/>
    <x v="1"/>
    <x v="0"/>
    <s v="AHFC"/>
    <s v="AUS"/>
    <n v="0"/>
    <n v="8"/>
  </r>
  <r>
    <x v="83"/>
    <x v="82"/>
    <n v="3"/>
    <x v="13"/>
    <x v="0"/>
    <x v="7"/>
    <x v="1"/>
    <x v="0"/>
    <s v="ASC"/>
    <s v="AUS"/>
    <n v="0"/>
    <n v="8"/>
  </r>
  <r>
    <x v="42"/>
    <x v="64"/>
    <n v="5"/>
    <x v="13"/>
    <x v="0"/>
    <x v="7"/>
    <x v="1"/>
    <x v="0"/>
    <s v="ASC"/>
    <s v="AUS"/>
    <n v="0"/>
    <n v="6"/>
  </r>
  <r>
    <x v="58"/>
    <x v="63"/>
    <n v="6"/>
    <x v="13"/>
    <x v="0"/>
    <x v="7"/>
    <x v="1"/>
    <x v="0"/>
    <s v="ASC"/>
    <s v="AUS"/>
    <n v="0"/>
    <n v="5"/>
  </r>
  <r>
    <x v="84"/>
    <x v="86"/>
    <n v="8"/>
    <x v="13"/>
    <x v="0"/>
    <x v="7"/>
    <x v="1"/>
    <x v="0"/>
    <s v="ASC"/>
    <s v="AUS"/>
    <n v="0"/>
    <n v="3"/>
  </r>
  <r>
    <x v="56"/>
    <x v="84"/>
    <n v="10"/>
    <x v="13"/>
    <x v="0"/>
    <x v="7"/>
    <x v="1"/>
    <x v="0"/>
    <s v="ASC"/>
    <s v="AUS"/>
    <n v="0"/>
    <n v="2"/>
  </r>
  <r>
    <x v="43"/>
    <x v="48"/>
    <n v="7"/>
    <x v="13"/>
    <x v="0"/>
    <x v="7"/>
    <x v="1"/>
    <x v="1"/>
    <s v="ASC"/>
    <s v="AUS"/>
    <n v="0"/>
    <n v="4"/>
  </r>
  <r>
    <x v="85"/>
    <x v="87"/>
    <n v="9"/>
    <x v="13"/>
    <x v="0"/>
    <x v="7"/>
    <x v="1"/>
    <x v="1"/>
    <s v="ASC"/>
    <s v="AUS"/>
    <n v="0"/>
    <n v="2"/>
  </r>
  <r>
    <x v="21"/>
    <x v="24"/>
    <n v="1"/>
    <x v="14"/>
    <x v="0"/>
    <x v="3"/>
    <x v="1"/>
    <x v="0"/>
    <s v="ASC"/>
    <s v="AUS"/>
    <n v="0"/>
    <n v="10"/>
  </r>
  <r>
    <x v="6"/>
    <x v="39"/>
    <n v="2"/>
    <x v="14"/>
    <x v="0"/>
    <x v="3"/>
    <x v="1"/>
    <x v="0"/>
    <s v="CSFC"/>
    <s v="AUS"/>
    <n v="0"/>
    <n v="9"/>
  </r>
  <r>
    <x v="30"/>
    <x v="32"/>
    <n v="3"/>
    <x v="14"/>
    <x v="0"/>
    <x v="3"/>
    <x v="1"/>
    <x v="0"/>
    <s v="ASC"/>
    <s v="AUS"/>
    <n v="0"/>
    <n v="8"/>
  </r>
  <r>
    <x v="53"/>
    <x v="58"/>
    <n v="3"/>
    <x v="14"/>
    <x v="0"/>
    <x v="3"/>
    <x v="1"/>
    <x v="0"/>
    <s v="ASC"/>
    <s v="AUS"/>
    <n v="0"/>
    <n v="8"/>
  </r>
  <r>
    <x v="36"/>
    <x v="40"/>
    <n v="5"/>
    <x v="14"/>
    <x v="0"/>
    <x v="3"/>
    <x v="1"/>
    <x v="0"/>
    <s v="ASC"/>
    <s v="AUS"/>
    <n v="0"/>
    <n v="6"/>
  </r>
  <r>
    <x v="37"/>
    <x v="42"/>
    <n v="6"/>
    <x v="14"/>
    <x v="0"/>
    <x v="3"/>
    <x v="1"/>
    <x v="0"/>
    <s v="ASC"/>
    <s v="AUS"/>
    <n v="0"/>
    <n v="5"/>
  </r>
  <r>
    <x v="42"/>
    <x v="47"/>
    <n v="1"/>
    <x v="14"/>
    <x v="0"/>
    <x v="3"/>
    <x v="1"/>
    <x v="1"/>
    <d v="1899-12-30T00:00:00"/>
    <s v="AUS"/>
    <n v="0"/>
    <n v="10"/>
  </r>
  <r>
    <x v="44"/>
    <x v="28"/>
    <n v="2"/>
    <x v="14"/>
    <x v="0"/>
    <x v="3"/>
    <x v="1"/>
    <x v="1"/>
    <s v="ASC"/>
    <s v="AUS"/>
    <n v="0"/>
    <n v="9"/>
  </r>
  <r>
    <x v="80"/>
    <x v="83"/>
    <n v="3"/>
    <x v="14"/>
    <x v="0"/>
    <x v="3"/>
    <x v="1"/>
    <x v="1"/>
    <s v="ASC"/>
    <s v="AUS"/>
    <n v="0"/>
    <n v="8"/>
  </r>
  <r>
    <x v="41"/>
    <x v="46"/>
    <n v="3"/>
    <x v="14"/>
    <x v="0"/>
    <x v="3"/>
    <x v="1"/>
    <x v="1"/>
    <d v="1899-12-30T00:00:00"/>
    <s v="AUS"/>
    <n v="0"/>
    <n v="8"/>
  </r>
  <r>
    <x v="43"/>
    <x v="48"/>
    <n v="5"/>
    <x v="14"/>
    <x v="0"/>
    <x v="3"/>
    <x v="1"/>
    <x v="1"/>
    <s v="ASC"/>
    <s v="AUS"/>
    <n v="0"/>
    <n v="6"/>
  </r>
  <r>
    <x v="21"/>
    <x v="24"/>
    <n v="1"/>
    <x v="14"/>
    <x v="0"/>
    <x v="2"/>
    <x v="1"/>
    <x v="0"/>
    <s v="ASC"/>
    <s v="AUS"/>
    <n v="0"/>
    <n v="10"/>
  </r>
  <r>
    <x v="30"/>
    <x v="32"/>
    <n v="3"/>
    <x v="14"/>
    <x v="0"/>
    <x v="2"/>
    <x v="1"/>
    <x v="0"/>
    <s v="ASC"/>
    <s v="AUS"/>
    <n v="0"/>
    <n v="8"/>
  </r>
  <r>
    <x v="26"/>
    <x v="28"/>
    <n v="2"/>
    <x v="14"/>
    <x v="0"/>
    <x v="2"/>
    <x v="1"/>
    <x v="1"/>
    <s v="ASC"/>
    <s v="AUS"/>
    <n v="0"/>
    <n v="9"/>
  </r>
  <r>
    <x v="44"/>
    <x v="28"/>
    <n v="3"/>
    <x v="14"/>
    <x v="0"/>
    <x v="2"/>
    <x v="1"/>
    <x v="1"/>
    <s v="ASC"/>
    <s v="AUS"/>
    <n v="0"/>
    <n v="8"/>
  </r>
  <r>
    <x v="41"/>
    <x v="46"/>
    <n v="5"/>
    <x v="14"/>
    <x v="0"/>
    <x v="2"/>
    <x v="1"/>
    <x v="1"/>
    <d v="1899-12-30T00:00:00"/>
    <s v="AUS"/>
    <n v="0"/>
    <n v="6"/>
  </r>
  <r>
    <x v="80"/>
    <x v="83"/>
    <n v="6"/>
    <x v="14"/>
    <x v="0"/>
    <x v="2"/>
    <x v="1"/>
    <x v="1"/>
    <s v="ASC"/>
    <s v="AUS"/>
    <n v="0"/>
    <n v="5"/>
  </r>
  <r>
    <x v="3"/>
    <x v="3"/>
    <n v="1"/>
    <x v="15"/>
    <x v="0"/>
    <x v="0"/>
    <x v="0"/>
    <x v="0"/>
    <s v="ASC"/>
    <s v="AUS"/>
    <n v="0"/>
    <n v="10"/>
  </r>
  <r>
    <x v="59"/>
    <x v="65"/>
    <n v="2"/>
    <x v="15"/>
    <x v="0"/>
    <x v="0"/>
    <x v="0"/>
    <x v="0"/>
    <s v="ASC"/>
    <s v="AUS"/>
    <n v="0"/>
    <n v="9"/>
  </r>
  <r>
    <x v="6"/>
    <x v="6"/>
    <n v="3"/>
    <x v="15"/>
    <x v="0"/>
    <x v="0"/>
    <x v="0"/>
    <x v="0"/>
    <s v="CSFC"/>
    <s v="AUS"/>
    <n v="0"/>
    <n v="8"/>
  </r>
  <r>
    <x v="5"/>
    <x v="5"/>
    <n v="3"/>
    <x v="15"/>
    <x v="0"/>
    <x v="0"/>
    <x v="0"/>
    <x v="0"/>
    <s v="ASC"/>
    <s v="AUS"/>
    <n v="0"/>
    <n v="8"/>
  </r>
  <r>
    <x v="0"/>
    <x v="0"/>
    <n v="5"/>
    <x v="15"/>
    <x v="0"/>
    <x v="0"/>
    <x v="0"/>
    <x v="0"/>
    <s v="ASC"/>
    <s v="AUS"/>
    <n v="0"/>
    <n v="6"/>
  </r>
  <r>
    <x v="8"/>
    <x v="8"/>
    <n v="6"/>
    <x v="15"/>
    <x v="0"/>
    <x v="0"/>
    <x v="0"/>
    <x v="0"/>
    <s v="ASC"/>
    <s v="AUS"/>
    <n v="0"/>
    <n v="5"/>
  </r>
  <r>
    <x v="9"/>
    <x v="9"/>
    <n v="7"/>
    <x v="15"/>
    <x v="0"/>
    <x v="0"/>
    <x v="0"/>
    <x v="0"/>
    <s v="AHFC"/>
    <s v="AUS"/>
    <n v="0"/>
    <n v="4"/>
  </r>
  <r>
    <x v="88"/>
    <x v="90"/>
    <n v="8"/>
    <x v="15"/>
    <x v="0"/>
    <x v="0"/>
    <x v="0"/>
    <x v="0"/>
    <s v="AHFC"/>
    <s v="AUS"/>
    <n v="0"/>
    <n v="3"/>
  </r>
  <r>
    <x v="13"/>
    <x v="14"/>
    <n v="1"/>
    <x v="15"/>
    <x v="0"/>
    <x v="0"/>
    <x v="0"/>
    <x v="1"/>
    <s v="ASC"/>
    <s v="AUS"/>
    <n v="0"/>
    <n v="10"/>
  </r>
  <r>
    <x v="69"/>
    <x v="72"/>
    <n v="2"/>
    <x v="15"/>
    <x v="0"/>
    <x v="0"/>
    <x v="0"/>
    <x v="1"/>
    <s v="ASC"/>
    <s v="AUS"/>
    <n v="0"/>
    <n v="9"/>
  </r>
  <r>
    <x v="6"/>
    <x v="15"/>
    <n v="3"/>
    <x v="15"/>
    <x v="0"/>
    <x v="0"/>
    <x v="0"/>
    <x v="1"/>
    <s v="CSFC"/>
    <s v="AUS"/>
    <n v="0"/>
    <n v="8"/>
  </r>
  <r>
    <x v="19"/>
    <x v="22"/>
    <n v="3"/>
    <x v="15"/>
    <x v="0"/>
    <x v="0"/>
    <x v="0"/>
    <x v="1"/>
    <d v="1899-12-30T00:00:00"/>
    <s v="AUS"/>
    <n v="0"/>
    <n v="8"/>
  </r>
  <r>
    <x v="18"/>
    <x v="21"/>
    <n v="5"/>
    <x v="15"/>
    <x v="0"/>
    <x v="0"/>
    <x v="0"/>
    <x v="1"/>
    <s v="ASC"/>
    <s v="AUS"/>
    <n v="0"/>
    <n v="6"/>
  </r>
  <r>
    <x v="71"/>
    <x v="74"/>
    <n v="1"/>
    <x v="15"/>
    <x v="0"/>
    <x v="0"/>
    <x v="1"/>
    <x v="0"/>
    <s v="ASC"/>
    <s v="AUS"/>
    <n v="0"/>
    <n v="10"/>
  </r>
  <r>
    <x v="11"/>
    <x v="38"/>
    <n v="2"/>
    <x v="15"/>
    <x v="0"/>
    <x v="0"/>
    <x v="1"/>
    <x v="0"/>
    <s v="ASC"/>
    <s v="AUS"/>
    <n v="0"/>
    <n v="9"/>
  </r>
  <r>
    <x v="88"/>
    <x v="90"/>
    <n v="3"/>
    <x v="15"/>
    <x v="0"/>
    <x v="0"/>
    <x v="1"/>
    <x v="0"/>
    <s v="AHFC"/>
    <s v="AUS"/>
    <n v="0"/>
    <n v="8"/>
  </r>
  <r>
    <x v="89"/>
    <x v="91"/>
    <n v="3"/>
    <x v="15"/>
    <x v="0"/>
    <x v="0"/>
    <x v="1"/>
    <x v="0"/>
    <s v="ASC"/>
    <s v="AUS"/>
    <n v="0"/>
    <n v="8"/>
  </r>
  <r>
    <x v="21"/>
    <x v="24"/>
    <n v="5"/>
    <x v="15"/>
    <x v="0"/>
    <x v="0"/>
    <x v="1"/>
    <x v="0"/>
    <s v="ASC"/>
    <s v="AUS"/>
    <n v="0"/>
    <n v="6"/>
  </r>
  <r>
    <x v="20"/>
    <x v="23"/>
    <n v="6"/>
    <x v="15"/>
    <x v="0"/>
    <x v="0"/>
    <x v="1"/>
    <x v="0"/>
    <s v="AUFC"/>
    <s v="AUS"/>
    <n v="0"/>
    <n v="5"/>
  </r>
  <r>
    <x v="90"/>
    <x v="74"/>
    <n v="7"/>
    <x v="15"/>
    <x v="0"/>
    <x v="0"/>
    <x v="1"/>
    <x v="0"/>
    <d v="1899-12-30T00:00:00"/>
    <s v="AUS"/>
    <n v="0"/>
    <n v="4"/>
  </r>
  <r>
    <x v="26"/>
    <x v="28"/>
    <n v="1"/>
    <x v="15"/>
    <x v="0"/>
    <x v="0"/>
    <x v="1"/>
    <x v="1"/>
    <s v="ASC"/>
    <s v="AUS"/>
    <n v="0"/>
    <n v="10"/>
  </r>
  <r>
    <x v="13"/>
    <x v="14"/>
    <n v="2"/>
    <x v="15"/>
    <x v="0"/>
    <x v="0"/>
    <x v="1"/>
    <x v="1"/>
    <s v="ASC"/>
    <s v="AUS"/>
    <n v="0"/>
    <n v="9"/>
  </r>
  <r>
    <x v="28"/>
    <x v="30"/>
    <n v="3"/>
    <x v="15"/>
    <x v="0"/>
    <x v="0"/>
    <x v="1"/>
    <x v="1"/>
    <s v="ASC"/>
    <s v="AUS"/>
    <n v="0"/>
    <n v="8"/>
  </r>
  <r>
    <x v="49"/>
    <x v="53"/>
    <n v="3"/>
    <x v="15"/>
    <x v="0"/>
    <x v="0"/>
    <x v="1"/>
    <x v="1"/>
    <s v="CSFC"/>
    <s v="AUS"/>
    <n v="0"/>
    <n v="8"/>
  </r>
  <r>
    <x v="66"/>
    <x v="69"/>
    <n v="5"/>
    <x v="15"/>
    <x v="0"/>
    <x v="0"/>
    <x v="1"/>
    <x v="1"/>
    <d v="1899-12-30T00:00:00"/>
    <s v="AUS"/>
    <n v="0"/>
    <n v="6"/>
  </r>
  <r>
    <x v="44"/>
    <x v="28"/>
    <n v="6"/>
    <x v="15"/>
    <x v="0"/>
    <x v="0"/>
    <x v="1"/>
    <x v="1"/>
    <s v="ASC"/>
    <s v="AUS"/>
    <n v="0"/>
    <n v="5"/>
  </r>
  <r>
    <x v="18"/>
    <x v="21"/>
    <n v="1"/>
    <x v="15"/>
    <x v="0"/>
    <x v="1"/>
    <x v="0"/>
    <x v="1"/>
    <s v="ASC"/>
    <s v="AUS"/>
    <n v="0"/>
    <n v="10"/>
  </r>
  <r>
    <x v="28"/>
    <x v="30"/>
    <n v="2"/>
    <x v="15"/>
    <x v="0"/>
    <x v="1"/>
    <x v="0"/>
    <x v="1"/>
    <s v="ASC"/>
    <s v="AUS"/>
    <n v="0"/>
    <n v="9"/>
  </r>
  <r>
    <x v="91"/>
    <x v="92"/>
    <n v="1"/>
    <x v="16"/>
    <x v="2"/>
    <x v="4"/>
    <x v="1"/>
    <x v="0"/>
    <d v="1899-12-30T00:00:00"/>
    <s v="AUS"/>
    <n v="1"/>
    <n v="12"/>
  </r>
  <r>
    <x v="74"/>
    <x v="77"/>
    <n v="2"/>
    <x v="16"/>
    <x v="2"/>
    <x v="4"/>
    <x v="1"/>
    <x v="0"/>
    <s v="IND"/>
    <s v="HKG"/>
    <n v="1"/>
    <n v="11"/>
  </r>
  <r>
    <x v="47"/>
    <x v="51"/>
    <n v="3"/>
    <x v="16"/>
    <x v="2"/>
    <x v="4"/>
    <x v="1"/>
    <x v="0"/>
    <d v="1899-12-30T00:00:00"/>
    <s v="AUS"/>
    <n v="1"/>
    <n v="10"/>
  </r>
  <r>
    <x v="76"/>
    <x v="79"/>
    <n v="3"/>
    <x v="16"/>
    <x v="2"/>
    <x v="4"/>
    <x v="1"/>
    <x v="0"/>
    <d v="1899-12-30T00:00:00"/>
    <s v="AUS"/>
    <n v="1"/>
    <n v="10"/>
  </r>
  <r>
    <x v="49"/>
    <x v="53"/>
    <n v="1"/>
    <x v="16"/>
    <x v="2"/>
    <x v="4"/>
    <x v="1"/>
    <x v="1"/>
    <s v="CSFC"/>
    <s v="AUS"/>
    <n v="1"/>
    <n v="12"/>
  </r>
  <r>
    <x v="78"/>
    <x v="81"/>
    <n v="2"/>
    <x v="16"/>
    <x v="2"/>
    <x v="4"/>
    <x v="1"/>
    <x v="1"/>
    <d v="1899-12-30T00:00:00"/>
    <s v="AUS"/>
    <n v="1"/>
    <n v="11"/>
  </r>
  <r>
    <x v="92"/>
    <x v="93"/>
    <n v="3"/>
    <x v="16"/>
    <x v="2"/>
    <x v="4"/>
    <x v="1"/>
    <x v="1"/>
    <s v="AHFC"/>
    <s v="AUS"/>
    <n v="1"/>
    <n v="10"/>
  </r>
  <r>
    <x v="93"/>
    <x v="94"/>
    <n v="3"/>
    <x v="16"/>
    <x v="2"/>
    <x v="4"/>
    <x v="1"/>
    <x v="1"/>
    <s v="AHFC"/>
    <s v="AUS"/>
    <n v="1"/>
    <n v="10"/>
  </r>
  <r>
    <x v="94"/>
    <x v="95"/>
    <n v="5"/>
    <x v="16"/>
    <x v="2"/>
    <x v="4"/>
    <x v="1"/>
    <x v="1"/>
    <s v="AHFC"/>
    <s v="AUS"/>
    <n v="1"/>
    <n v="8"/>
  </r>
  <r>
    <x v="21"/>
    <x v="24"/>
    <n v="1"/>
    <x v="17"/>
    <x v="2"/>
    <x v="5"/>
    <x v="1"/>
    <x v="0"/>
    <s v="ASC"/>
    <s v="AUS"/>
    <n v="1"/>
    <n v="12"/>
  </r>
  <r>
    <x v="23"/>
    <x v="26"/>
    <n v="2"/>
    <x v="17"/>
    <x v="2"/>
    <x v="5"/>
    <x v="1"/>
    <x v="0"/>
    <s v="ASC"/>
    <s v="AUS"/>
    <n v="1"/>
    <n v="11"/>
  </r>
  <r>
    <x v="30"/>
    <x v="32"/>
    <n v="3"/>
    <x v="17"/>
    <x v="2"/>
    <x v="5"/>
    <x v="1"/>
    <x v="0"/>
    <s v="ASC"/>
    <s v="AUS"/>
    <n v="1"/>
    <n v="10"/>
  </r>
  <r>
    <x v="11"/>
    <x v="38"/>
    <n v="3"/>
    <x v="17"/>
    <x v="2"/>
    <x v="5"/>
    <x v="1"/>
    <x v="0"/>
    <s v="ASC"/>
    <s v="AUS"/>
    <n v="1"/>
    <n v="10"/>
  </r>
  <r>
    <x v="6"/>
    <x v="39"/>
    <n v="5"/>
    <x v="17"/>
    <x v="2"/>
    <x v="5"/>
    <x v="1"/>
    <x v="0"/>
    <s v="CSFC"/>
    <s v="AUS"/>
    <n v="1"/>
    <n v="8"/>
  </r>
  <r>
    <x v="45"/>
    <x v="43"/>
    <n v="6"/>
    <x v="17"/>
    <x v="2"/>
    <x v="5"/>
    <x v="1"/>
    <x v="0"/>
    <s v="ASC"/>
    <s v="AUS"/>
    <n v="1"/>
    <n v="7"/>
  </r>
  <r>
    <x v="38"/>
    <x v="43"/>
    <n v="7"/>
    <x v="17"/>
    <x v="2"/>
    <x v="5"/>
    <x v="1"/>
    <x v="0"/>
    <s v="ASC"/>
    <s v="AUS"/>
    <n v="1"/>
    <n v="6"/>
  </r>
  <r>
    <x v="52"/>
    <x v="56"/>
    <n v="8"/>
    <x v="17"/>
    <x v="2"/>
    <x v="5"/>
    <x v="1"/>
    <x v="0"/>
    <s v="ASC"/>
    <s v="AUS"/>
    <n v="1"/>
    <n v="5"/>
  </r>
  <r>
    <x v="28"/>
    <x v="30"/>
    <n v="1"/>
    <x v="17"/>
    <x v="2"/>
    <x v="5"/>
    <x v="1"/>
    <x v="1"/>
    <s v="ASC"/>
    <s v="AUS"/>
    <n v="1"/>
    <n v="12"/>
  </r>
  <r>
    <x v="27"/>
    <x v="29"/>
    <n v="2"/>
    <x v="17"/>
    <x v="2"/>
    <x v="5"/>
    <x v="1"/>
    <x v="1"/>
    <s v="CSFC"/>
    <s v="AUS"/>
    <n v="1"/>
    <n v="11"/>
  </r>
  <r>
    <x v="41"/>
    <x v="46"/>
    <n v="3"/>
    <x v="17"/>
    <x v="2"/>
    <x v="5"/>
    <x v="1"/>
    <x v="1"/>
    <d v="1899-12-30T00:00:00"/>
    <s v="AUS"/>
    <n v="1"/>
    <n v="10"/>
  </r>
  <r>
    <x v="44"/>
    <x v="28"/>
    <n v="3"/>
    <x v="17"/>
    <x v="2"/>
    <x v="5"/>
    <x v="1"/>
    <x v="1"/>
    <s v="ASC"/>
    <s v="AUS"/>
    <n v="1"/>
    <n v="10"/>
  </r>
  <r>
    <x v="66"/>
    <x v="69"/>
    <n v="5"/>
    <x v="17"/>
    <x v="2"/>
    <x v="5"/>
    <x v="1"/>
    <x v="1"/>
    <d v="1899-12-30T00:00:00"/>
    <s v="AUS"/>
    <n v="1"/>
    <n v="8"/>
  </r>
  <r>
    <x v="49"/>
    <x v="53"/>
    <n v="6"/>
    <x v="17"/>
    <x v="2"/>
    <x v="5"/>
    <x v="1"/>
    <x v="1"/>
    <s v="CSFC"/>
    <s v="AUS"/>
    <n v="1"/>
    <n v="7"/>
  </r>
  <r>
    <x v="53"/>
    <x v="58"/>
    <n v="1"/>
    <x v="17"/>
    <x v="2"/>
    <x v="6"/>
    <x v="1"/>
    <x v="0"/>
    <s v="ASC"/>
    <s v="AUS"/>
    <n v="1"/>
    <n v="12"/>
  </r>
  <r>
    <x v="54"/>
    <x v="59"/>
    <n v="2"/>
    <x v="17"/>
    <x v="2"/>
    <x v="6"/>
    <x v="1"/>
    <x v="0"/>
    <s v="AHFC"/>
    <s v="AUS"/>
    <n v="1"/>
    <n v="11"/>
  </r>
  <r>
    <x v="56"/>
    <x v="84"/>
    <n v="3"/>
    <x v="17"/>
    <x v="2"/>
    <x v="6"/>
    <x v="1"/>
    <x v="0"/>
    <s v="ASC"/>
    <s v="AUS"/>
    <n v="1"/>
    <n v="10"/>
  </r>
  <r>
    <x v="95"/>
    <x v="96"/>
    <n v="5"/>
    <x v="17"/>
    <x v="2"/>
    <x v="6"/>
    <x v="1"/>
    <x v="0"/>
    <s v="ASC"/>
    <s v="AUS"/>
    <n v="1"/>
    <n v="8"/>
  </r>
  <r>
    <x v="56"/>
    <x v="60"/>
    <n v="3"/>
    <x v="17"/>
    <x v="2"/>
    <x v="6"/>
    <x v="1"/>
    <x v="1"/>
    <s v="ASC"/>
    <s v="AUS"/>
    <n v="1"/>
    <n v="10"/>
  </r>
  <r>
    <x v="53"/>
    <x v="58"/>
    <n v="1"/>
    <x v="17"/>
    <x v="2"/>
    <x v="7"/>
    <x v="1"/>
    <x v="0"/>
    <s v="ASC"/>
    <s v="AUS"/>
    <n v="1"/>
    <n v="12"/>
  </r>
  <r>
    <x v="57"/>
    <x v="61"/>
    <n v="2"/>
    <x v="17"/>
    <x v="2"/>
    <x v="7"/>
    <x v="1"/>
    <x v="0"/>
    <s v="AHFC"/>
    <s v="AUS"/>
    <n v="1"/>
    <n v="11"/>
  </r>
  <r>
    <x v="45"/>
    <x v="64"/>
    <n v="3"/>
    <x v="17"/>
    <x v="2"/>
    <x v="7"/>
    <x v="1"/>
    <x v="0"/>
    <s v="ASC"/>
    <s v="AUS"/>
    <n v="1"/>
    <n v="10"/>
  </r>
  <r>
    <x v="83"/>
    <x v="82"/>
    <n v="3"/>
    <x v="17"/>
    <x v="2"/>
    <x v="7"/>
    <x v="1"/>
    <x v="0"/>
    <s v="ASC"/>
    <s v="AUS"/>
    <n v="1"/>
    <n v="10"/>
  </r>
  <r>
    <x v="42"/>
    <x v="64"/>
    <n v="5"/>
    <x v="17"/>
    <x v="2"/>
    <x v="7"/>
    <x v="1"/>
    <x v="0"/>
    <s v="ASC"/>
    <s v="AUS"/>
    <n v="1"/>
    <n v="8"/>
  </r>
  <r>
    <x v="57"/>
    <x v="62"/>
    <n v="6"/>
    <x v="17"/>
    <x v="2"/>
    <x v="7"/>
    <x v="1"/>
    <x v="0"/>
    <s v="AHFC"/>
    <s v="AUS"/>
    <n v="1"/>
    <n v="7"/>
  </r>
  <r>
    <x v="58"/>
    <x v="63"/>
    <n v="7"/>
    <x v="17"/>
    <x v="2"/>
    <x v="7"/>
    <x v="1"/>
    <x v="0"/>
    <s v="ASC"/>
    <s v="AUS"/>
    <n v="1"/>
    <n v="6"/>
  </r>
  <r>
    <x v="56"/>
    <x v="84"/>
    <n v="8"/>
    <x v="17"/>
    <x v="2"/>
    <x v="7"/>
    <x v="1"/>
    <x v="0"/>
    <s v="ASC"/>
    <s v="AUS"/>
    <n v="1"/>
    <n v="5"/>
  </r>
  <r>
    <x v="43"/>
    <x v="48"/>
    <n v="1"/>
    <x v="17"/>
    <x v="2"/>
    <x v="7"/>
    <x v="1"/>
    <x v="1"/>
    <s v="ASC"/>
    <s v="AUS"/>
    <n v="1"/>
    <n v="12"/>
  </r>
  <r>
    <x v="85"/>
    <x v="87"/>
    <n v="2"/>
    <x v="17"/>
    <x v="2"/>
    <x v="7"/>
    <x v="1"/>
    <x v="1"/>
    <s v="ASC"/>
    <s v="AUS"/>
    <n v="1"/>
    <n v="11"/>
  </r>
  <r>
    <x v="96"/>
    <x v="97"/>
    <n v="3"/>
    <x v="17"/>
    <x v="2"/>
    <x v="7"/>
    <x v="1"/>
    <x v="1"/>
    <s v="ASC"/>
    <s v="AUS"/>
    <n v="1"/>
    <n v="10"/>
  </r>
  <r>
    <x v="56"/>
    <x v="60"/>
    <n v="3"/>
    <x v="17"/>
    <x v="2"/>
    <x v="7"/>
    <x v="1"/>
    <x v="1"/>
    <s v="ASC"/>
    <s v="AUS"/>
    <n v="1"/>
    <n v="10"/>
  </r>
  <r>
    <x v="92"/>
    <x v="93"/>
    <n v="5"/>
    <x v="17"/>
    <x v="2"/>
    <x v="7"/>
    <x v="1"/>
    <x v="1"/>
    <s v="AHFC"/>
    <s v="AUS"/>
    <n v="1"/>
    <n v="8"/>
  </r>
  <r>
    <x v="5"/>
    <x v="5"/>
    <n v="1"/>
    <x v="18"/>
    <x v="2"/>
    <x v="2"/>
    <x v="0"/>
    <x v="0"/>
    <s v="ASC"/>
    <s v="AUS"/>
    <n v="1"/>
    <n v="12"/>
  </r>
  <r>
    <x v="2"/>
    <x v="2"/>
    <n v="2"/>
    <x v="18"/>
    <x v="2"/>
    <x v="2"/>
    <x v="0"/>
    <x v="0"/>
    <s v="ASC"/>
    <s v="AUS"/>
    <n v="1"/>
    <n v="11"/>
  </r>
  <r>
    <x v="12"/>
    <x v="13"/>
    <n v="3"/>
    <x v="18"/>
    <x v="2"/>
    <x v="2"/>
    <x v="0"/>
    <x v="0"/>
    <s v="ASC"/>
    <s v="AUS"/>
    <n v="1"/>
    <n v="10"/>
  </r>
  <r>
    <x v="8"/>
    <x v="8"/>
    <n v="3"/>
    <x v="18"/>
    <x v="2"/>
    <x v="2"/>
    <x v="0"/>
    <x v="0"/>
    <s v="ASC"/>
    <s v="AUS"/>
    <n v="1"/>
    <n v="10"/>
  </r>
  <r>
    <x v="11"/>
    <x v="38"/>
    <n v="6"/>
    <x v="18"/>
    <x v="2"/>
    <x v="2"/>
    <x v="0"/>
    <x v="0"/>
    <s v="ASC"/>
    <s v="AUS"/>
    <n v="1"/>
    <n v="7"/>
  </r>
  <r>
    <x v="30"/>
    <x v="32"/>
    <n v="7"/>
    <x v="18"/>
    <x v="2"/>
    <x v="2"/>
    <x v="0"/>
    <x v="0"/>
    <s v="ASC"/>
    <s v="AUS"/>
    <n v="1"/>
    <n v="6"/>
  </r>
  <r>
    <x v="14"/>
    <x v="16"/>
    <n v="5"/>
    <x v="18"/>
    <x v="2"/>
    <x v="2"/>
    <x v="0"/>
    <x v="1"/>
    <s v="ASC"/>
    <s v="AUS"/>
    <n v="1"/>
    <n v="8"/>
  </r>
  <r>
    <x v="23"/>
    <x v="26"/>
    <n v="1"/>
    <x v="18"/>
    <x v="2"/>
    <x v="2"/>
    <x v="2"/>
    <x v="0"/>
    <s v="ASC"/>
    <s v="AUS"/>
    <n v="1"/>
    <n v="12"/>
  </r>
  <r>
    <x v="32"/>
    <x v="34"/>
    <n v="2"/>
    <x v="18"/>
    <x v="2"/>
    <x v="2"/>
    <x v="2"/>
    <x v="0"/>
    <s v="ASC"/>
    <s v="AUS"/>
    <n v="1"/>
    <n v="11"/>
  </r>
  <r>
    <x v="52"/>
    <x v="56"/>
    <n v="3"/>
    <x v="18"/>
    <x v="2"/>
    <x v="2"/>
    <x v="2"/>
    <x v="0"/>
    <s v="ASC"/>
    <s v="AUS"/>
    <n v="1"/>
    <n v="10"/>
  </r>
  <r>
    <x v="97"/>
    <x v="98"/>
    <n v="3"/>
    <x v="18"/>
    <x v="2"/>
    <x v="2"/>
    <x v="2"/>
    <x v="0"/>
    <s v="ASC"/>
    <s v="AUS"/>
    <n v="1"/>
    <n v="10"/>
  </r>
  <r>
    <x v="21"/>
    <x v="24"/>
    <n v="1"/>
    <x v="19"/>
    <x v="2"/>
    <x v="3"/>
    <x v="1"/>
    <x v="0"/>
    <s v="ASC"/>
    <s v="AUS"/>
    <n v="1"/>
    <n v="12"/>
  </r>
  <r>
    <x v="11"/>
    <x v="38"/>
    <n v="2"/>
    <x v="19"/>
    <x v="2"/>
    <x v="3"/>
    <x v="1"/>
    <x v="0"/>
    <s v="ASC"/>
    <s v="AUS"/>
    <n v="1"/>
    <n v="11"/>
  </r>
  <r>
    <x v="6"/>
    <x v="39"/>
    <n v="3"/>
    <x v="19"/>
    <x v="2"/>
    <x v="3"/>
    <x v="1"/>
    <x v="0"/>
    <s v="CSFC"/>
    <s v="AUS"/>
    <n v="1"/>
    <n v="10"/>
  </r>
  <r>
    <x v="52"/>
    <x v="56"/>
    <n v="3"/>
    <x v="19"/>
    <x v="2"/>
    <x v="3"/>
    <x v="1"/>
    <x v="0"/>
    <s v="ASC"/>
    <s v="AUS"/>
    <n v="1"/>
    <n v="10"/>
  </r>
  <r>
    <x v="30"/>
    <x v="32"/>
    <n v="5"/>
    <x v="19"/>
    <x v="2"/>
    <x v="3"/>
    <x v="1"/>
    <x v="0"/>
    <s v="ASC"/>
    <s v="AUS"/>
    <n v="1"/>
    <n v="8"/>
  </r>
  <r>
    <x v="64"/>
    <x v="68"/>
    <n v="6"/>
    <x v="19"/>
    <x v="2"/>
    <x v="3"/>
    <x v="1"/>
    <x v="0"/>
    <s v="ASC"/>
    <s v="AUS"/>
    <n v="1"/>
    <n v="7"/>
  </r>
  <r>
    <x v="37"/>
    <x v="42"/>
    <n v="7"/>
    <x v="19"/>
    <x v="2"/>
    <x v="3"/>
    <x v="1"/>
    <x v="0"/>
    <s v="ASC"/>
    <s v="AUS"/>
    <n v="1"/>
    <n v="6"/>
  </r>
  <r>
    <x v="38"/>
    <x v="43"/>
    <n v="8"/>
    <x v="19"/>
    <x v="2"/>
    <x v="3"/>
    <x v="1"/>
    <x v="0"/>
    <s v="ASC"/>
    <s v="AUS"/>
    <n v="1"/>
    <n v="5"/>
  </r>
  <r>
    <x v="45"/>
    <x v="64"/>
    <n v="9"/>
    <x v="19"/>
    <x v="2"/>
    <x v="3"/>
    <x v="1"/>
    <x v="0"/>
    <s v="ASC"/>
    <s v="AUS"/>
    <n v="1"/>
    <n v="4"/>
  </r>
  <r>
    <x v="41"/>
    <x v="46"/>
    <n v="1"/>
    <x v="19"/>
    <x v="2"/>
    <x v="3"/>
    <x v="1"/>
    <x v="1"/>
    <d v="1899-12-30T00:00:00"/>
    <s v="AUS"/>
    <n v="1"/>
    <n v="12"/>
  </r>
  <r>
    <x v="42"/>
    <x v="47"/>
    <n v="2"/>
    <x v="19"/>
    <x v="2"/>
    <x v="3"/>
    <x v="1"/>
    <x v="1"/>
    <d v="1899-12-30T00:00:00"/>
    <s v="AUS"/>
    <n v="1"/>
    <n v="11"/>
  </r>
  <r>
    <x v="44"/>
    <x v="28"/>
    <n v="3"/>
    <x v="19"/>
    <x v="2"/>
    <x v="3"/>
    <x v="1"/>
    <x v="1"/>
    <s v="ASC"/>
    <s v="AUS"/>
    <n v="1"/>
    <n v="10"/>
  </r>
  <r>
    <x v="23"/>
    <x v="26"/>
    <n v="1"/>
    <x v="19"/>
    <x v="2"/>
    <x v="2"/>
    <x v="1"/>
    <x v="0"/>
    <s v="ASC"/>
    <s v="AUS"/>
    <n v="1"/>
    <n v="12"/>
  </r>
  <r>
    <x v="11"/>
    <x v="38"/>
    <n v="2"/>
    <x v="19"/>
    <x v="2"/>
    <x v="2"/>
    <x v="1"/>
    <x v="0"/>
    <s v="ASC"/>
    <s v="AUS"/>
    <n v="1"/>
    <n v="11"/>
  </r>
  <r>
    <x v="64"/>
    <x v="68"/>
    <n v="3"/>
    <x v="19"/>
    <x v="2"/>
    <x v="2"/>
    <x v="1"/>
    <x v="0"/>
    <s v="ASC"/>
    <s v="AUS"/>
    <n v="1"/>
    <n v="10"/>
  </r>
  <r>
    <x v="21"/>
    <x v="24"/>
    <n v="3"/>
    <x v="19"/>
    <x v="2"/>
    <x v="2"/>
    <x v="1"/>
    <x v="0"/>
    <s v="ASC"/>
    <s v="AUS"/>
    <n v="1"/>
    <n v="10"/>
  </r>
  <r>
    <x v="45"/>
    <x v="43"/>
    <n v="5"/>
    <x v="19"/>
    <x v="2"/>
    <x v="2"/>
    <x v="1"/>
    <x v="0"/>
    <s v="ASC"/>
    <s v="AUS"/>
    <n v="1"/>
    <n v="8"/>
  </r>
  <r>
    <x v="30"/>
    <x v="32"/>
    <n v="6"/>
    <x v="19"/>
    <x v="2"/>
    <x v="2"/>
    <x v="1"/>
    <x v="0"/>
    <s v="ASC"/>
    <s v="AUS"/>
    <n v="1"/>
    <n v="7"/>
  </r>
  <r>
    <x v="38"/>
    <x v="43"/>
    <n v="7"/>
    <x v="19"/>
    <x v="2"/>
    <x v="2"/>
    <x v="1"/>
    <x v="0"/>
    <s v="ASC"/>
    <s v="AUS"/>
    <n v="1"/>
    <n v="6"/>
  </r>
  <r>
    <x v="26"/>
    <x v="28"/>
    <n v="1"/>
    <x v="19"/>
    <x v="2"/>
    <x v="2"/>
    <x v="1"/>
    <x v="1"/>
    <s v="ASC"/>
    <s v="AUS"/>
    <n v="1"/>
    <n v="12"/>
  </r>
  <r>
    <x v="44"/>
    <x v="28"/>
    <n v="2"/>
    <x v="19"/>
    <x v="2"/>
    <x v="2"/>
    <x v="1"/>
    <x v="1"/>
    <s v="ASC"/>
    <s v="AUS"/>
    <n v="1"/>
    <n v="11"/>
  </r>
  <r>
    <x v="80"/>
    <x v="83"/>
    <n v="3"/>
    <x v="19"/>
    <x v="2"/>
    <x v="2"/>
    <x v="1"/>
    <x v="1"/>
    <s v="ASC"/>
    <s v="AUS"/>
    <n v="1"/>
    <n v="10"/>
  </r>
  <r>
    <x v="41"/>
    <x v="46"/>
    <n v="3"/>
    <x v="19"/>
    <x v="2"/>
    <x v="2"/>
    <x v="1"/>
    <x v="1"/>
    <d v="1899-12-30T00:00:00"/>
    <s v="AUS"/>
    <n v="1"/>
    <n v="10"/>
  </r>
  <r>
    <x v="59"/>
    <x v="65"/>
    <n v="1"/>
    <x v="20"/>
    <x v="2"/>
    <x v="0"/>
    <x v="0"/>
    <x v="0"/>
    <s v="ASC"/>
    <s v="AUS"/>
    <n v="1"/>
    <n v="12"/>
  </r>
  <r>
    <x v="2"/>
    <x v="2"/>
    <n v="2"/>
    <x v="20"/>
    <x v="2"/>
    <x v="0"/>
    <x v="0"/>
    <x v="0"/>
    <s v="ASC"/>
    <s v="AUS"/>
    <n v="1"/>
    <n v="11"/>
  </r>
  <r>
    <x v="3"/>
    <x v="3"/>
    <n v="3"/>
    <x v="20"/>
    <x v="2"/>
    <x v="0"/>
    <x v="0"/>
    <x v="0"/>
    <s v="ASC"/>
    <s v="AUS"/>
    <n v="1"/>
    <n v="10"/>
  </r>
  <r>
    <x v="98"/>
    <x v="99"/>
    <n v="3"/>
    <x v="20"/>
    <x v="2"/>
    <x v="0"/>
    <x v="0"/>
    <x v="0"/>
    <s v="ASC"/>
    <s v="AUS"/>
    <n v="1"/>
    <n v="10"/>
  </r>
  <r>
    <x v="0"/>
    <x v="0"/>
    <n v="5"/>
    <x v="20"/>
    <x v="2"/>
    <x v="0"/>
    <x v="0"/>
    <x v="0"/>
    <s v="ASC"/>
    <s v="AUS"/>
    <n v="1"/>
    <n v="8"/>
  </r>
  <r>
    <x v="5"/>
    <x v="5"/>
    <n v="6"/>
    <x v="20"/>
    <x v="2"/>
    <x v="0"/>
    <x v="0"/>
    <x v="0"/>
    <s v="ASC"/>
    <s v="AUS"/>
    <n v="1"/>
    <n v="7"/>
  </r>
  <r>
    <x v="10"/>
    <x v="11"/>
    <n v="7"/>
    <x v="20"/>
    <x v="2"/>
    <x v="0"/>
    <x v="0"/>
    <x v="0"/>
    <s v="ASC"/>
    <s v="AUS"/>
    <n v="1"/>
    <n v="6"/>
  </r>
  <r>
    <x v="8"/>
    <x v="8"/>
    <n v="8"/>
    <x v="20"/>
    <x v="2"/>
    <x v="0"/>
    <x v="0"/>
    <x v="0"/>
    <s v="ASC"/>
    <s v="AUS"/>
    <n v="1"/>
    <n v="5"/>
  </r>
  <r>
    <x v="61"/>
    <x v="66"/>
    <n v="9"/>
    <x v="20"/>
    <x v="2"/>
    <x v="0"/>
    <x v="0"/>
    <x v="0"/>
    <s v="ASC"/>
    <s v="AUS"/>
    <n v="1"/>
    <n v="4"/>
  </r>
  <r>
    <x v="31"/>
    <x v="33"/>
    <n v="10"/>
    <x v="20"/>
    <x v="2"/>
    <x v="0"/>
    <x v="0"/>
    <x v="0"/>
    <s v="CSFC"/>
    <s v="AUS"/>
    <n v="1"/>
    <n v="4"/>
  </r>
  <r>
    <x v="11"/>
    <x v="38"/>
    <n v="11"/>
    <x v="20"/>
    <x v="2"/>
    <x v="0"/>
    <x v="0"/>
    <x v="0"/>
    <s v="ASC"/>
    <s v="AUS"/>
    <n v="1"/>
    <n v="4"/>
  </r>
  <r>
    <x v="12"/>
    <x v="13"/>
    <n v="12"/>
    <x v="20"/>
    <x v="2"/>
    <x v="0"/>
    <x v="0"/>
    <x v="0"/>
    <s v="ASC"/>
    <s v="AUS"/>
    <n v="1"/>
    <n v="4"/>
  </r>
  <r>
    <x v="9"/>
    <x v="9"/>
    <n v="13"/>
    <x v="20"/>
    <x v="2"/>
    <x v="0"/>
    <x v="0"/>
    <x v="0"/>
    <s v="AHFC"/>
    <s v="AUS"/>
    <n v="1"/>
    <n v="4"/>
  </r>
  <r>
    <x v="15"/>
    <x v="17"/>
    <n v="1"/>
    <x v="20"/>
    <x v="2"/>
    <x v="0"/>
    <x v="0"/>
    <x v="1"/>
    <s v="CSFC"/>
    <s v="AUS"/>
    <n v="1"/>
    <n v="12"/>
  </r>
  <r>
    <x v="26"/>
    <x v="28"/>
    <n v="2"/>
    <x v="20"/>
    <x v="2"/>
    <x v="0"/>
    <x v="0"/>
    <x v="1"/>
    <s v="ASC"/>
    <s v="AUS"/>
    <n v="1"/>
    <n v="11"/>
  </r>
  <r>
    <x v="6"/>
    <x v="15"/>
    <n v="3"/>
    <x v="20"/>
    <x v="2"/>
    <x v="0"/>
    <x v="0"/>
    <x v="1"/>
    <s v="CSFC"/>
    <s v="AUS"/>
    <n v="1"/>
    <n v="10"/>
  </r>
  <r>
    <x v="13"/>
    <x v="14"/>
    <n v="3"/>
    <x v="20"/>
    <x v="2"/>
    <x v="0"/>
    <x v="0"/>
    <x v="1"/>
    <s v="ASC"/>
    <s v="AUS"/>
    <n v="1"/>
    <n v="10"/>
  </r>
  <r>
    <x v="14"/>
    <x v="16"/>
    <n v="5"/>
    <x v="20"/>
    <x v="2"/>
    <x v="0"/>
    <x v="0"/>
    <x v="1"/>
    <s v="ASC"/>
    <s v="AUS"/>
    <n v="1"/>
    <n v="8"/>
  </r>
  <r>
    <x v="19"/>
    <x v="22"/>
    <n v="6"/>
    <x v="20"/>
    <x v="2"/>
    <x v="0"/>
    <x v="0"/>
    <x v="1"/>
    <d v="1899-12-30T00:00:00"/>
    <s v="AUS"/>
    <n v="1"/>
    <n v="7"/>
  </r>
  <r>
    <x v="18"/>
    <x v="21"/>
    <n v="7"/>
    <x v="20"/>
    <x v="2"/>
    <x v="0"/>
    <x v="0"/>
    <x v="1"/>
    <s v="ASC"/>
    <s v="AUS"/>
    <n v="1"/>
    <n v="6"/>
  </r>
  <r>
    <x v="31"/>
    <x v="33"/>
    <n v="1"/>
    <x v="20"/>
    <x v="2"/>
    <x v="0"/>
    <x v="1"/>
    <x v="0"/>
    <s v="CSFC"/>
    <s v="AUS"/>
    <n v="1"/>
    <n v="12"/>
  </r>
  <r>
    <x v="71"/>
    <x v="74"/>
    <n v="2"/>
    <x v="20"/>
    <x v="2"/>
    <x v="0"/>
    <x v="1"/>
    <x v="0"/>
    <s v="ASC"/>
    <s v="AUS"/>
    <n v="1"/>
    <n v="11"/>
  </r>
  <r>
    <x v="89"/>
    <x v="91"/>
    <n v="3"/>
    <x v="20"/>
    <x v="2"/>
    <x v="0"/>
    <x v="1"/>
    <x v="0"/>
    <s v="ASC"/>
    <s v="AUS"/>
    <n v="1"/>
    <n v="10"/>
  </r>
  <r>
    <x v="99"/>
    <x v="74"/>
    <n v="3"/>
    <x v="20"/>
    <x v="2"/>
    <x v="0"/>
    <x v="1"/>
    <x v="0"/>
    <d v="1899-12-30T00:00:00"/>
    <s v="AUS"/>
    <n v="1"/>
    <n v="10"/>
  </r>
  <r>
    <x v="61"/>
    <x v="66"/>
    <n v="5"/>
    <x v="20"/>
    <x v="2"/>
    <x v="0"/>
    <x v="1"/>
    <x v="0"/>
    <s v="ASC"/>
    <s v="AUS"/>
    <n v="1"/>
    <n v="8"/>
  </r>
  <r>
    <x v="65"/>
    <x v="25"/>
    <n v="6"/>
    <x v="20"/>
    <x v="2"/>
    <x v="0"/>
    <x v="1"/>
    <x v="0"/>
    <s v="TPFC"/>
    <s v="AUS"/>
    <n v="1"/>
    <n v="7"/>
  </r>
  <r>
    <x v="23"/>
    <x v="26"/>
    <n v="7"/>
    <x v="20"/>
    <x v="2"/>
    <x v="0"/>
    <x v="1"/>
    <x v="0"/>
    <s v="ASC"/>
    <s v="AUS"/>
    <n v="1"/>
    <n v="6"/>
  </r>
  <r>
    <x v="11"/>
    <x v="38"/>
    <n v="8"/>
    <x v="20"/>
    <x v="2"/>
    <x v="0"/>
    <x v="1"/>
    <x v="0"/>
    <s v="ASC"/>
    <s v="AUS"/>
    <n v="1"/>
    <n v="5"/>
  </r>
  <r>
    <x v="21"/>
    <x v="24"/>
    <n v="9"/>
    <x v="20"/>
    <x v="2"/>
    <x v="0"/>
    <x v="1"/>
    <x v="0"/>
    <s v="ASC"/>
    <s v="AUS"/>
    <n v="1"/>
    <n v="4"/>
  </r>
  <r>
    <x v="26"/>
    <x v="28"/>
    <n v="1"/>
    <x v="20"/>
    <x v="2"/>
    <x v="0"/>
    <x v="1"/>
    <x v="1"/>
    <s v="ASC"/>
    <s v="AUS"/>
    <n v="1"/>
    <n v="12"/>
  </r>
  <r>
    <x v="13"/>
    <x v="14"/>
    <n v="2"/>
    <x v="20"/>
    <x v="2"/>
    <x v="0"/>
    <x v="1"/>
    <x v="1"/>
    <s v="ASC"/>
    <s v="AUS"/>
    <n v="1"/>
    <n v="11"/>
  </r>
  <r>
    <x v="27"/>
    <x v="29"/>
    <n v="3"/>
    <x v="20"/>
    <x v="2"/>
    <x v="0"/>
    <x v="1"/>
    <x v="1"/>
    <s v="CSFC"/>
    <s v="AUS"/>
    <n v="1"/>
    <n v="10"/>
  </r>
  <r>
    <x v="49"/>
    <x v="53"/>
    <n v="3"/>
    <x v="20"/>
    <x v="2"/>
    <x v="0"/>
    <x v="1"/>
    <x v="1"/>
    <s v="CSFC"/>
    <s v="AUS"/>
    <n v="1"/>
    <n v="10"/>
  </r>
  <r>
    <x v="44"/>
    <x v="28"/>
    <n v="5"/>
    <x v="20"/>
    <x v="2"/>
    <x v="0"/>
    <x v="1"/>
    <x v="1"/>
    <s v="ASC"/>
    <s v="AUS"/>
    <n v="1"/>
    <n v="8"/>
  </r>
  <r>
    <x v="98"/>
    <x v="99"/>
    <n v="1"/>
    <x v="20"/>
    <x v="2"/>
    <x v="1"/>
    <x v="0"/>
    <x v="0"/>
    <s v="ASC"/>
    <s v="AUS"/>
    <n v="1"/>
    <n v="12"/>
  </r>
  <r>
    <x v="61"/>
    <x v="66"/>
    <n v="2"/>
    <x v="20"/>
    <x v="2"/>
    <x v="1"/>
    <x v="0"/>
    <x v="0"/>
    <s v="ASC"/>
    <s v="AUS"/>
    <n v="1"/>
    <n v="11"/>
  </r>
  <r>
    <x v="8"/>
    <x v="10"/>
    <n v="3"/>
    <x v="20"/>
    <x v="2"/>
    <x v="1"/>
    <x v="0"/>
    <x v="0"/>
    <s v="ASC"/>
    <s v="AUS"/>
    <n v="1"/>
    <n v="10"/>
  </r>
  <r>
    <x v="29"/>
    <x v="31"/>
    <n v="3"/>
    <x v="20"/>
    <x v="2"/>
    <x v="1"/>
    <x v="0"/>
    <x v="0"/>
    <s v="CSFC"/>
    <s v="AUS"/>
    <n v="1"/>
    <n v="10"/>
  </r>
  <r>
    <x v="18"/>
    <x v="21"/>
    <n v="5"/>
    <x v="20"/>
    <x v="2"/>
    <x v="1"/>
    <x v="0"/>
    <x v="1"/>
    <s v="ASC"/>
    <s v="AUS"/>
    <n v="1"/>
    <n v="8"/>
  </r>
  <r>
    <x v="61"/>
    <x v="66"/>
    <n v="1"/>
    <x v="20"/>
    <x v="2"/>
    <x v="1"/>
    <x v="1"/>
    <x v="0"/>
    <s v="ASC"/>
    <s v="AUS"/>
    <n v="1"/>
    <n v="12"/>
  </r>
  <r>
    <x v="100"/>
    <x v="100"/>
    <n v="2"/>
    <x v="20"/>
    <x v="2"/>
    <x v="1"/>
    <x v="1"/>
    <x v="0"/>
    <d v="1899-12-30T00:00:00"/>
    <s v="AUS"/>
    <n v="1"/>
    <n v="11"/>
  </r>
  <r>
    <x v="101"/>
    <x v="101"/>
    <n v="3"/>
    <x v="20"/>
    <x v="2"/>
    <x v="1"/>
    <x v="1"/>
    <x v="0"/>
    <s v="CSFC"/>
    <s v="AUS"/>
    <n v="1"/>
    <n v="10"/>
  </r>
  <r>
    <x v="29"/>
    <x v="31"/>
    <n v="3"/>
    <x v="20"/>
    <x v="2"/>
    <x v="1"/>
    <x v="1"/>
    <x v="0"/>
    <s v="CSFC"/>
    <s v="AUS"/>
    <n v="1"/>
    <n v="10"/>
  </r>
  <r>
    <x v="102"/>
    <x v="102"/>
    <m/>
    <x v="21"/>
    <x v="3"/>
    <x v="8"/>
    <x v="3"/>
    <x v="2"/>
    <d v="1899-12-30T00:00:00"/>
    <s v="AUS"/>
    <n v="0"/>
    <e v="#N/A"/>
  </r>
  <r>
    <x v="102"/>
    <x v="102"/>
    <m/>
    <x v="21"/>
    <x v="3"/>
    <x v="8"/>
    <x v="3"/>
    <x v="2"/>
    <d v="1899-12-30T00:00:00"/>
    <s v="AUS"/>
    <n v="0"/>
    <e v="#N/A"/>
  </r>
  <r>
    <x v="102"/>
    <x v="102"/>
    <m/>
    <x v="21"/>
    <x v="3"/>
    <x v="8"/>
    <x v="3"/>
    <x v="2"/>
    <d v="1899-12-30T00:00:00"/>
    <s v="AUS"/>
    <n v="0"/>
    <e v="#N/A"/>
  </r>
  <r>
    <x v="102"/>
    <x v="102"/>
    <m/>
    <x v="21"/>
    <x v="3"/>
    <x v="8"/>
    <x v="3"/>
    <x v="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5BB794-37C8-430A-814A-97BFFB974B7F}" name="PivotTable1" cacheId="66" applyNumberFormats="0" applyBorderFormats="0" applyFontFormats="0" applyPatternFormats="0" applyAlignmentFormats="0" applyWidthHeightFormats="1" dataCaption="Values" grandTotalCaption="Ranking Total" updatedVersion="6" minRefreshableVersion="3" showDrill="0" showDataTips="0" useAutoFormatting="1" rowGrandTotals="0" itemPrintTitles="1" createdVersion="6" indent="0" showHeaders="0" outline="1" outlineData="1" multipleFieldFilters="0">
  <location ref="A1:P69" firstHeaderRow="1" firstDataRow="3" firstDataCol="5"/>
  <pivotFields count="13">
    <pivotField axis="axisRow" outline="0" showAll="0" defaultSubtotal="0">
      <items count="181">
        <item x="14"/>
        <item x="21"/>
        <item m="1" x="173"/>
        <item m="1" x="175"/>
        <item x="3"/>
        <item x="26"/>
        <item x="20"/>
        <item m="1" x="150"/>
        <item m="1" x="123"/>
        <item x="88"/>
        <item m="1" x="143"/>
        <item m="1" x="177"/>
        <item x="59"/>
        <item x="12"/>
        <item x="31"/>
        <item m="1" x="111"/>
        <item m="1" x="160"/>
        <item x="57"/>
        <item m="1" x="140"/>
        <item m="1" x="112"/>
        <item m="1" x="118"/>
        <item m="1" x="161"/>
        <item m="1" x="172"/>
        <item x="54"/>
        <item m="1" x="103"/>
        <item m="1" x="155"/>
        <item m="1" x="127"/>
        <item x="4"/>
        <item x="2"/>
        <item m="1" x="133"/>
        <item m="1" x="130"/>
        <item m="1" x="126"/>
        <item m="1" x="167"/>
        <item x="6"/>
        <item m="1" x="168"/>
        <item m="1" x="128"/>
        <item m="1" x="141"/>
        <item m="1" x="180"/>
        <item m="1" x="164"/>
        <item m="1" x="142"/>
        <item m="1" x="159"/>
        <item m="1" x="145"/>
        <item x="11"/>
        <item m="1" x="152"/>
        <item m="1" x="144"/>
        <item m="1" x="116"/>
        <item m="1" x="107"/>
        <item m="1" x="114"/>
        <item m="1" x="121"/>
        <item m="1" x="165"/>
        <item x="28"/>
        <item m="1" x="104"/>
        <item x="96"/>
        <item x="74"/>
        <item x="84"/>
        <item m="1" x="120"/>
        <item m="1" x="110"/>
        <item m="1" x="137"/>
        <item m="1" x="146"/>
        <item m="1" x="139"/>
        <item m="1" x="134"/>
        <item x="0"/>
        <item m="1" x="147"/>
        <item m="1" x="113"/>
        <item x="13"/>
        <item x="53"/>
        <item m="1" x="149"/>
        <item m="1" x="163"/>
        <item m="1" x="156"/>
        <item m="1" x="105"/>
        <item x="58"/>
        <item m="1" x="170"/>
        <item m="1" x="117"/>
        <item m="1" x="166"/>
        <item x="23"/>
        <item m="1" x="169"/>
        <item x="49"/>
        <item m="1" x="119"/>
        <item x="44"/>
        <item m="1" x="174"/>
        <item m="1" x="135"/>
        <item m="1" x="138"/>
        <item m="1" x="162"/>
        <item m="1" x="171"/>
        <item m="1" x="131"/>
        <item m="1" x="109"/>
        <item m="1" x="125"/>
        <item m="1" x="176"/>
        <item x="9"/>
        <item x="60"/>
        <item m="1" x="132"/>
        <item m="1" x="178"/>
        <item x="42"/>
        <item m="1" x="108"/>
        <item m="1" x="153"/>
        <item m="1" x="151"/>
        <item m="1" x="154"/>
        <item m="1" x="179"/>
        <item m="1" x="136"/>
        <item m="1" x="148"/>
        <item m="1" x="124"/>
        <item x="69"/>
        <item m="1" x="158"/>
        <item m="1" x="106"/>
        <item m="1" x="115"/>
        <item m="1" x="157"/>
        <item m="1" x="122"/>
        <item m="1" x="129"/>
        <item x="102"/>
        <item x="22"/>
        <item x="24"/>
        <item x="25"/>
        <item x="27"/>
        <item x="7"/>
        <item x="29"/>
        <item x="1"/>
        <item x="8"/>
        <item x="18"/>
        <item x="5"/>
        <item x="10"/>
        <item x="15"/>
        <item x="16"/>
        <item x="17"/>
        <item x="19"/>
        <item x="30"/>
        <item x="32"/>
        <item x="33"/>
        <item x="34"/>
        <item x="35"/>
        <item x="36"/>
        <item x="37"/>
        <item x="38"/>
        <item x="39"/>
        <item x="40"/>
        <item x="41"/>
        <item x="43"/>
        <item x="45"/>
        <item x="47"/>
        <item x="48"/>
        <item x="50"/>
        <item x="46"/>
        <item x="51"/>
        <item x="52"/>
        <item x="55"/>
        <item x="56"/>
        <item x="61"/>
        <item x="62"/>
        <item x="67"/>
        <item x="68"/>
        <item x="63"/>
        <item x="64"/>
        <item x="65"/>
        <item x="66"/>
        <item x="75"/>
        <item x="77"/>
        <item x="76"/>
        <item x="78"/>
        <item x="83"/>
        <item x="85"/>
        <item x="79"/>
        <item x="80"/>
        <item x="81"/>
        <item x="82"/>
        <item x="86"/>
        <item x="73"/>
        <item x="87"/>
        <item x="71"/>
        <item x="89"/>
        <item x="90"/>
        <item x="91"/>
        <item x="92"/>
        <item x="93"/>
        <item x="94"/>
        <item x="95"/>
        <item x="97"/>
        <item x="98"/>
        <item x="99"/>
        <item x="100"/>
        <item x="101"/>
        <item x="70"/>
        <item x="7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sortType="descending" defaultSubtotal="0">
      <items count="173">
        <item x="55"/>
        <item x="7"/>
        <item m="1" x="117"/>
        <item m="1" x="136"/>
        <item m="1" x="138"/>
        <item x="65"/>
        <item m="1" x="145"/>
        <item m="1" x="110"/>
        <item m="1" x="140"/>
        <item m="1" x="164"/>
        <item x="78"/>
        <item x="63"/>
        <item m="1" x="142"/>
        <item m="1" x="108"/>
        <item x="97"/>
        <item m="1" x="149"/>
        <item m="1" x="143"/>
        <item x="24"/>
        <item x="86"/>
        <item m="1" x="146"/>
        <item m="1" x="159"/>
        <item m="1" x="103"/>
        <item m="1" x="144"/>
        <item m="1" x="127"/>
        <item x="87"/>
        <item m="1" x="166"/>
        <item x="39"/>
        <item x="13"/>
        <item m="1" x="129"/>
        <item x="57"/>
        <item x="59"/>
        <item x="6"/>
        <item x="9"/>
        <item m="1" x="162"/>
        <item m="1" x="119"/>
        <item m="1" x="130"/>
        <item m="1" x="112"/>
        <item m="1" x="104"/>
        <item m="1" x="168"/>
        <item m="1" x="115"/>
        <item x="28"/>
        <item m="1" x="118"/>
        <item m="1" x="131"/>
        <item x="8"/>
        <item m="1" x="163"/>
        <item m="1" x="171"/>
        <item m="1" x="153"/>
        <item m="1" x="125"/>
        <item m="1" x="109"/>
        <item x="44"/>
        <item m="1" x="134"/>
        <item m="1" x="157"/>
        <item m="1" x="106"/>
        <item m="1" x="135"/>
        <item x="70"/>
        <item m="1" x="172"/>
        <item m="1" x="113"/>
        <item m="1" x="156"/>
        <item x="58"/>
        <item m="1" x="105"/>
        <item m="1" x="167"/>
        <item x="2"/>
        <item x="79"/>
        <item m="1" x="107"/>
        <item m="1" x="151"/>
        <item m="1" x="111"/>
        <item x="35"/>
        <item m="1" x="154"/>
        <item m="1" x="122"/>
        <item x="30"/>
        <item x="3"/>
        <item x="36"/>
        <item x="64"/>
        <item m="1" x="121"/>
        <item m="1" x="150"/>
        <item x="15"/>
        <item x="62"/>
        <item m="1" x="165"/>
        <item m="1" x="133"/>
        <item m="1" x="132"/>
        <item x="90"/>
        <item x="26"/>
        <item m="1" x="137"/>
        <item m="1" x="161"/>
        <item x="23"/>
        <item m="1" x="120"/>
        <item x="16"/>
        <item m="1" x="141"/>
        <item m="1" x="147"/>
        <item x="61"/>
        <item x="98"/>
        <item m="1" x="126"/>
        <item m="1" x="158"/>
        <item m="1" x="160"/>
        <item m="1" x="139"/>
        <item m="1" x="128"/>
        <item x="12"/>
        <item x="0"/>
        <item m="1" x="152"/>
        <item m="1" x="124"/>
        <item m="1" x="114"/>
        <item m="1" x="155"/>
        <item m="1" x="170"/>
        <item x="14"/>
        <item m="1" x="123"/>
        <item m="1" x="169"/>
        <item x="33"/>
        <item x="53"/>
        <item m="1" x="148"/>
        <item m="1" x="116"/>
        <item x="102"/>
        <item x="25"/>
        <item x="27"/>
        <item x="29"/>
        <item x="20"/>
        <item x="31"/>
        <item x="1"/>
        <item x="10"/>
        <item x="21"/>
        <item x="4"/>
        <item x="5"/>
        <item x="11"/>
        <item x="17"/>
        <item x="18"/>
        <item x="19"/>
        <item x="22"/>
        <item x="32"/>
        <item x="34"/>
        <item x="37"/>
        <item x="38"/>
        <item x="40"/>
        <item x="41"/>
        <item x="42"/>
        <item x="43"/>
        <item x="45"/>
        <item x="46"/>
        <item x="47"/>
        <item x="48"/>
        <item x="49"/>
        <item x="51"/>
        <item x="52"/>
        <item x="54"/>
        <item x="50"/>
        <item x="56"/>
        <item x="60"/>
        <item x="66"/>
        <item x="67"/>
        <item x="71"/>
        <item x="68"/>
        <item x="69"/>
        <item x="77"/>
        <item x="80"/>
        <item x="81"/>
        <item x="82"/>
        <item x="84"/>
        <item x="83"/>
        <item x="85"/>
        <item x="88"/>
        <item x="76"/>
        <item x="89"/>
        <item x="74"/>
        <item x="72"/>
        <item x="91"/>
        <item x="92"/>
        <item x="93"/>
        <item x="94"/>
        <item x="95"/>
        <item x="96"/>
        <item x="99"/>
        <item x="100"/>
        <item x="101"/>
        <item x="73"/>
        <item x="7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Col" outline="0" showAll="0" sortType="descending" defaultSubtotal="0">
      <items count="368">
        <item x="253"/>
        <item x="283"/>
        <item x="314"/>
        <item x="130"/>
        <item x="69"/>
        <item x="161"/>
        <item x="191"/>
        <item x="9"/>
        <item x="40"/>
        <item x="344"/>
        <item x="222"/>
        <item x="100"/>
        <item x="252"/>
        <item x="282"/>
        <item x="313"/>
        <item x="129"/>
        <item x="68"/>
        <item x="160"/>
        <item x="190"/>
        <item x="8"/>
        <item x="39"/>
        <item x="343"/>
        <item x="221"/>
        <item x="99"/>
        <item x="251"/>
        <item x="281"/>
        <item x="312"/>
        <item x="128"/>
        <item x="67"/>
        <item x="159"/>
        <item x="189"/>
        <item x="7"/>
        <item x="38"/>
        <item x="342"/>
        <item x="220"/>
        <item x="98"/>
        <item x="250"/>
        <item x="280"/>
        <item x="311"/>
        <item x="127"/>
        <item x="66"/>
        <item x="158"/>
        <item x="188"/>
        <item x="6"/>
        <item x="37"/>
        <item x="341"/>
        <item x="219"/>
        <item x="97"/>
        <item x="249"/>
        <item x="279"/>
        <item x="310"/>
        <item x="126"/>
        <item x="65"/>
        <item x="157"/>
        <item x="187"/>
        <item x="5"/>
        <item x="36"/>
        <item x="340"/>
        <item x="218"/>
        <item x="96"/>
        <item x="248"/>
        <item x="278"/>
        <item x="309"/>
        <item x="125"/>
        <item x="64"/>
        <item x="156"/>
        <item x="186"/>
        <item x="4"/>
        <item x="35"/>
        <item x="339"/>
        <item x="217"/>
        <item x="95"/>
        <item x="247"/>
        <item x="277"/>
        <item x="308"/>
        <item x="124"/>
        <item x="63"/>
        <item x="155"/>
        <item x="185"/>
        <item x="3"/>
        <item x="34"/>
        <item x="338"/>
        <item x="216"/>
        <item x="94"/>
        <item x="305"/>
        <item x="152"/>
        <item x="91"/>
        <item x="213"/>
        <item x="31"/>
        <item x="366"/>
        <item x="244"/>
        <item x="274"/>
        <item x="304"/>
        <item x="335"/>
        <item x="151"/>
        <item x="90"/>
        <item x="182"/>
        <item x="212"/>
        <item x="30"/>
        <item x="365"/>
        <item x="243"/>
        <item x="121"/>
        <item x="246"/>
        <item x="276"/>
        <item x="307"/>
        <item x="123"/>
        <item x="62"/>
        <item x="154"/>
        <item x="184"/>
        <item x="2"/>
        <item x="33"/>
        <item x="337"/>
        <item x="215"/>
        <item x="93"/>
        <item x="273"/>
        <item x="303"/>
        <item x="334"/>
        <item x="150"/>
        <item x="89"/>
        <item x="181"/>
        <item x="211"/>
        <item x="29"/>
        <item x="60"/>
        <item x="364"/>
        <item x="242"/>
        <item x="120"/>
        <item x="272"/>
        <item x="302"/>
        <item x="333"/>
        <item x="149"/>
        <item x="88"/>
        <item x="180"/>
        <item x="210"/>
        <item x="28"/>
        <item x="59"/>
        <item x="363"/>
        <item x="241"/>
        <item x="119"/>
        <item x="271"/>
        <item x="301"/>
        <item x="332"/>
        <item x="148"/>
        <item x="87"/>
        <item x="179"/>
        <item x="209"/>
        <item x="27"/>
        <item x="58"/>
        <item x="362"/>
        <item x="240"/>
        <item x="118"/>
        <item x="270"/>
        <item x="300"/>
        <item x="331"/>
        <item x="147"/>
        <item x="86"/>
        <item x="178"/>
        <item x="208"/>
        <item x="26"/>
        <item x="57"/>
        <item x="361"/>
        <item x="239"/>
        <item x="117"/>
        <item x="269"/>
        <item x="299"/>
        <item x="330"/>
        <item x="146"/>
        <item x="85"/>
        <item x="177"/>
        <item x="207"/>
        <item x="25"/>
        <item x="56"/>
        <item x="360"/>
        <item x="238"/>
        <item x="116"/>
        <item x="268"/>
        <item x="298"/>
        <item x="329"/>
        <item x="145"/>
        <item x="84"/>
        <item x="176"/>
        <item x="206"/>
        <item x="24"/>
        <item x="55"/>
        <item x="359"/>
        <item x="237"/>
        <item x="115"/>
        <item x="267"/>
        <item x="297"/>
        <item x="328"/>
        <item x="144"/>
        <item x="83"/>
        <item x="175"/>
        <item x="205"/>
        <item x="23"/>
        <item x="54"/>
        <item x="358"/>
        <item x="236"/>
        <item x="114"/>
        <item x="266"/>
        <item x="296"/>
        <item x="327"/>
        <item x="143"/>
        <item x="82"/>
        <item x="174"/>
        <item x="204"/>
        <item x="22"/>
        <item x="53"/>
        <item x="357"/>
        <item x="235"/>
        <item x="113"/>
        <item x="265"/>
        <item x="295"/>
        <item x="326"/>
        <item x="142"/>
        <item x="81"/>
        <item x="173"/>
        <item x="203"/>
        <item x="21"/>
        <item x="52"/>
        <item x="356"/>
        <item x="234"/>
        <item x="112"/>
        <item x="264"/>
        <item x="294"/>
        <item x="325"/>
        <item x="141"/>
        <item x="80"/>
        <item x="172"/>
        <item x="202"/>
        <item x="20"/>
        <item x="51"/>
        <item x="355"/>
        <item x="233"/>
        <item x="111"/>
        <item x="245"/>
        <item x="275"/>
        <item x="306"/>
        <item x="122"/>
        <item x="61"/>
        <item x="153"/>
        <item x="183"/>
        <item x="1"/>
        <item x="32"/>
        <item x="336"/>
        <item x="214"/>
        <item x="92"/>
        <item x="263"/>
        <item x="293"/>
        <item x="324"/>
        <item x="140"/>
        <item x="79"/>
        <item x="171"/>
        <item x="201"/>
        <item x="19"/>
        <item x="50"/>
        <item x="354"/>
        <item x="232"/>
        <item x="110"/>
        <item x="262"/>
        <item x="292"/>
        <item x="323"/>
        <item x="139"/>
        <item x="78"/>
        <item x="170"/>
        <item x="200"/>
        <item x="18"/>
        <item x="49"/>
        <item x="353"/>
        <item x="231"/>
        <item x="109"/>
        <item x="261"/>
        <item x="291"/>
        <item x="322"/>
        <item x="138"/>
        <item x="77"/>
        <item x="169"/>
        <item x="199"/>
        <item x="17"/>
        <item x="48"/>
        <item x="352"/>
        <item x="230"/>
        <item x="108"/>
        <item x="260"/>
        <item x="290"/>
        <item x="321"/>
        <item x="137"/>
        <item x="76"/>
        <item x="168"/>
        <item x="198"/>
        <item x="16"/>
        <item x="47"/>
        <item x="351"/>
        <item x="229"/>
        <item x="107"/>
        <item x="259"/>
        <item x="289"/>
        <item x="320"/>
        <item x="136"/>
        <item x="75"/>
        <item x="167"/>
        <item x="197"/>
        <item x="15"/>
        <item x="46"/>
        <item x="350"/>
        <item x="228"/>
        <item x="106"/>
        <item x="258"/>
        <item x="288"/>
        <item x="319"/>
        <item x="135"/>
        <item x="74"/>
        <item x="166"/>
        <item x="196"/>
        <item x="14"/>
        <item x="45"/>
        <item x="349"/>
        <item x="227"/>
        <item x="105"/>
        <item x="257"/>
        <item x="287"/>
        <item x="318"/>
        <item x="134"/>
        <item x="73"/>
        <item x="165"/>
        <item x="195"/>
        <item x="13"/>
        <item x="44"/>
        <item x="348"/>
        <item x="226"/>
        <item x="104"/>
        <item x="256"/>
        <item x="286"/>
        <item x="317"/>
        <item x="133"/>
        <item x="72"/>
        <item x="164"/>
        <item x="194"/>
        <item x="12"/>
        <item x="43"/>
        <item x="347"/>
        <item x="225"/>
        <item x="103"/>
        <item x="255"/>
        <item x="285"/>
        <item x="316"/>
        <item x="132"/>
        <item x="71"/>
        <item x="163"/>
        <item x="193"/>
        <item x="11"/>
        <item x="42"/>
        <item x="346"/>
        <item x="224"/>
        <item x="102"/>
        <item x="254"/>
        <item x="284"/>
        <item x="315"/>
        <item x="131"/>
        <item x="70"/>
        <item x="162"/>
        <item x="192"/>
        <item x="10"/>
        <item x="41"/>
        <item x="345"/>
        <item x="223"/>
        <item x="101"/>
        <item x="367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outline="0" showAll="0" defaultSubtotal="0">
      <items count="11">
        <item m="1" x="9"/>
        <item m="1" x="8"/>
        <item x="0"/>
        <item m="1" x="5"/>
        <item m="1" x="6"/>
        <item m="1" x="4"/>
        <item m="1" x="10"/>
        <item m="1" x="7"/>
        <item x="3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insertBlankRow="1" defaultSubtotal="0">
      <items count="15">
        <item m="1" x="14"/>
        <item m="1" x="9"/>
        <item m="1" x="10"/>
        <item m="1" x="11"/>
        <item x="6"/>
        <item x="7"/>
        <item x="3"/>
        <item m="1" x="12"/>
        <item m="1" x="13"/>
        <item x="1"/>
        <item x="8"/>
        <item x="0"/>
        <item x="2"/>
        <item x="4"/>
        <item x="5"/>
      </items>
    </pivotField>
    <pivotField axis="axisRow" outline="0" showAll="0" insertBlankRow="1" defaultSubtotal="0">
      <items count="4">
        <item x="0"/>
        <item h="1" x="1"/>
        <item h="1" x="2"/>
        <item h="1" x="3"/>
      </items>
    </pivotField>
    <pivotField axis="axisRow" outline="0" showAll="0" insertBlankRow="1" defaultSubtotal="0">
      <items count="4">
        <item x="0"/>
        <item x="1"/>
        <item x="3"/>
        <item x="2"/>
      </items>
    </pivotField>
    <pivotField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5">
    <field x="6"/>
    <field x="5"/>
    <field x="7"/>
    <field x="1"/>
    <field x="0"/>
  </rowFields>
  <rowItems count="66">
    <i>
      <x/>
      <x v="9"/>
      <x/>
      <x v="117"/>
      <x v="116"/>
    </i>
    <i r="3">
      <x v="31"/>
      <x v="33"/>
    </i>
    <i r="3">
      <x v="145"/>
      <x v="145"/>
    </i>
    <i r="3">
      <x v="115"/>
      <x v="114"/>
    </i>
    <i r="3">
      <x v="96"/>
      <x v="42"/>
    </i>
    <i r="3">
      <x v="168"/>
      <x v="175"/>
    </i>
    <i r="3">
      <x v="116"/>
      <x v="115"/>
    </i>
    <i r="3">
      <x v="54"/>
      <x v="27"/>
    </i>
    <i r="3">
      <x v="119"/>
      <x v="27"/>
    </i>
    <i t="blank" r="2">
      <x/>
    </i>
    <i r="2">
      <x v="1"/>
      <x v="118"/>
      <x v="117"/>
    </i>
    <i r="3">
      <x v="69"/>
      <x v="50"/>
    </i>
    <i r="3">
      <x v="171"/>
      <x v="179"/>
    </i>
    <i t="blank" r="2">
      <x v="1"/>
    </i>
    <i r="1">
      <x v="11"/>
      <x/>
      <x v="70"/>
      <x v="4"/>
    </i>
    <i r="3">
      <x v="5"/>
      <x v="12"/>
    </i>
    <i r="3">
      <x v="97"/>
      <x v="61"/>
    </i>
    <i r="3">
      <x v="120"/>
      <x v="118"/>
    </i>
    <i r="3">
      <x v="31"/>
      <x v="33"/>
    </i>
    <i r="3">
      <x v="61"/>
      <x v="28"/>
    </i>
    <i r="3">
      <x v="43"/>
      <x v="116"/>
    </i>
    <i r="3">
      <x v="32"/>
      <x v="88"/>
    </i>
    <i r="3">
      <x v="119"/>
      <x v="27"/>
    </i>
    <i r="3">
      <x v="145"/>
      <x v="145"/>
    </i>
    <i r="3">
      <x v="121"/>
      <x v="119"/>
    </i>
    <i r="3">
      <x v="116"/>
      <x v="115"/>
    </i>
    <i r="3">
      <x v="168"/>
      <x v="175"/>
    </i>
    <i r="3">
      <x v="27"/>
      <x v="13"/>
    </i>
    <i r="3">
      <x v="96"/>
      <x v="42"/>
    </i>
    <i r="3">
      <x v="106"/>
      <x v="14"/>
    </i>
    <i r="3">
      <x v="146"/>
      <x v="146"/>
    </i>
    <i r="3">
      <x v="117"/>
      <x v="116"/>
    </i>
    <i r="3">
      <x v="29"/>
      <x v="89"/>
    </i>
    <i r="3">
      <x v="129"/>
      <x v="42"/>
    </i>
    <i r="3">
      <x v="1"/>
      <x v="113"/>
    </i>
    <i r="3">
      <x v="80"/>
      <x v="9"/>
    </i>
    <i r="3">
      <x v="126"/>
      <x v="124"/>
    </i>
    <i t="blank" r="2">
      <x/>
    </i>
    <i r="2">
      <x v="1"/>
      <x v="103"/>
      <x v="64"/>
    </i>
    <i r="3">
      <x v="122"/>
      <x v="120"/>
    </i>
    <i r="3">
      <x v="75"/>
      <x v="33"/>
    </i>
    <i r="3">
      <x v="86"/>
      <x/>
    </i>
    <i r="3">
      <x v="118"/>
      <x v="117"/>
    </i>
    <i r="3">
      <x v="123"/>
      <x v="121"/>
    </i>
    <i r="3">
      <x v="124"/>
      <x v="122"/>
    </i>
    <i r="3">
      <x v="125"/>
      <x v="123"/>
    </i>
    <i r="3">
      <x v="40"/>
      <x v="5"/>
    </i>
    <i r="3">
      <x v="161"/>
      <x v="101"/>
    </i>
    <i r="3">
      <x v="114"/>
      <x v="113"/>
    </i>
    <i r="3">
      <x v="171"/>
      <x v="179"/>
    </i>
    <i t="blank" r="2">
      <x v="1"/>
    </i>
    <i r="1">
      <x v="12"/>
      <x/>
      <x v="61"/>
      <x v="28"/>
    </i>
    <i r="3">
      <x v="27"/>
      <x v="13"/>
    </i>
    <i r="3">
      <x v="126"/>
      <x v="124"/>
    </i>
    <i r="3">
      <x v="120"/>
      <x v="118"/>
    </i>
    <i r="3">
      <x v="43"/>
      <x v="116"/>
    </i>
    <i r="3">
      <x v="157"/>
      <x v="163"/>
    </i>
    <i r="3">
      <x v="129"/>
      <x v="42"/>
    </i>
    <i r="3">
      <x v="1"/>
      <x v="113"/>
    </i>
    <i t="blank" r="2">
      <x/>
    </i>
    <i r="2">
      <x v="1"/>
      <x v="86"/>
      <x/>
    </i>
    <i r="3">
      <x v="124"/>
      <x v="122"/>
    </i>
    <i t="blank" r="2">
      <x v="1"/>
    </i>
    <i r="1">
      <x v="14"/>
      <x/>
      <x v="126"/>
      <x v="124"/>
    </i>
    <i r="3">
      <x v="146"/>
      <x v="146"/>
    </i>
    <i t="blank" r="2">
      <x/>
    </i>
  </rowItems>
  <colFields count="2">
    <field x="3"/>
    <field x="4"/>
  </colFields>
  <colItems count="11">
    <i>
      <x v="29"/>
      <x v="9"/>
    </i>
    <i>
      <x v="59"/>
      <x v="2"/>
    </i>
    <i>
      <x v="165"/>
      <x v="2"/>
    </i>
    <i>
      <x v="188"/>
      <x v="10"/>
    </i>
    <i>
      <x v="215"/>
      <x v="2"/>
    </i>
    <i>
      <x v="236"/>
      <x v="10"/>
    </i>
    <i>
      <x v="280"/>
      <x v="2"/>
    </i>
    <i>
      <x v="286"/>
      <x v="2"/>
    </i>
    <i>
      <x v="311"/>
      <x v="2"/>
    </i>
    <i>
      <x v="331"/>
      <x v="2"/>
    </i>
    <i t="grand">
      <x/>
    </i>
  </colItems>
  <dataFields count="1">
    <dataField name="Ranking Points" fld="11" baseField="8" baseItem="0"/>
  </dataFields>
  <formats count="22">
    <format dxfId="330">
      <pivotArea dataOnly="0" labelOnly="1" fieldPosition="0">
        <references count="1">
          <reference field="3" count="17">
            <x v="0"/>
            <x v="5"/>
            <x v="23"/>
            <x v="64"/>
            <x v="115"/>
            <x v="120"/>
            <x v="141"/>
            <x v="160"/>
            <x v="166"/>
            <x v="170"/>
            <x v="179"/>
            <x v="211"/>
            <x v="225"/>
            <x v="282"/>
            <x v="347"/>
            <x v="350"/>
            <x v="359"/>
          </reference>
        </references>
      </pivotArea>
    </format>
    <format dxfId="331">
      <pivotArea dataOnly="0" labelOnly="1" fieldPosition="0">
        <references count="1">
          <reference field="3" count="17" defaultSubtotal="1">
            <x v="0"/>
            <x v="5"/>
            <x v="23"/>
            <x v="64"/>
            <x v="115"/>
            <x v="120"/>
            <x v="141"/>
            <x v="160"/>
            <x v="166"/>
            <x v="170"/>
            <x v="179"/>
            <x v="211"/>
            <x v="225"/>
            <x v="282"/>
            <x v="347"/>
            <x v="350"/>
            <x v="359"/>
          </reference>
        </references>
      </pivotArea>
    </format>
    <format dxfId="332">
      <pivotArea dataOnly="0" labelOnly="1" grandCol="1" outline="0" fieldPosition="0"/>
    </format>
    <format dxfId="333">
      <pivotArea dataOnly="0" labelOnly="1" fieldPosition="0">
        <references count="2">
          <reference field="3" count="1" selected="0">
            <x v="350"/>
          </reference>
          <reference field="4" count="1">
            <x v="2"/>
          </reference>
        </references>
      </pivotArea>
    </format>
    <format dxfId="334">
      <pivotArea dataOnly="0" labelOnly="1" fieldPosition="0">
        <references count="2">
          <reference field="3" count="1" selected="0">
            <x v="170"/>
          </reference>
          <reference field="4" count="1">
            <x v="2"/>
          </reference>
        </references>
      </pivotArea>
    </format>
    <format dxfId="335">
      <pivotArea dataOnly="0" labelOnly="1" fieldPosition="0">
        <references count="2">
          <reference field="3" count="1" selected="0">
            <x v="64"/>
          </reference>
          <reference field="4" count="1">
            <x v="2"/>
          </reference>
        </references>
      </pivotArea>
    </format>
    <format dxfId="336">
      <pivotArea dataOnly="0" labelOnly="1" fieldPosition="0">
        <references count="2">
          <reference field="3" count="1" selected="0">
            <x v="166"/>
          </reference>
          <reference field="4" count="1">
            <x v="3"/>
          </reference>
        </references>
      </pivotArea>
    </format>
    <format dxfId="337">
      <pivotArea dataOnly="0" labelOnly="1" fieldPosition="0">
        <references count="2">
          <reference field="3" count="1" selected="0">
            <x v="23"/>
          </reference>
          <reference field="4" count="1">
            <x v="2"/>
          </reference>
        </references>
      </pivotArea>
    </format>
    <format dxfId="338">
      <pivotArea dataOnly="0" labelOnly="1" fieldPosition="0">
        <references count="2">
          <reference field="3" count="1" selected="0">
            <x v="225"/>
          </reference>
          <reference field="4" count="1">
            <x v="2"/>
          </reference>
        </references>
      </pivotArea>
    </format>
    <format dxfId="339">
      <pivotArea dataOnly="0" labelOnly="1" fieldPosition="0">
        <references count="2">
          <reference field="3" count="1" selected="0">
            <x v="141"/>
          </reference>
          <reference field="4" count="5">
            <x v="0"/>
            <x v="1"/>
            <x v="2"/>
            <x v="4"/>
            <x v="5"/>
          </reference>
        </references>
      </pivotArea>
    </format>
    <format dxfId="340">
      <pivotArea dataOnly="0" labelOnly="1" fieldPosition="0">
        <references count="2">
          <reference field="3" count="1" selected="0">
            <x v="5"/>
          </reference>
          <reference field="4" count="1">
            <x v="6"/>
          </reference>
        </references>
      </pivotArea>
    </format>
    <format dxfId="341">
      <pivotArea dataOnly="0" labelOnly="1" fieldPosition="0">
        <references count="2">
          <reference field="3" count="1" selected="0">
            <x v="359"/>
          </reference>
          <reference field="4" count="1">
            <x v="6"/>
          </reference>
        </references>
      </pivotArea>
    </format>
    <format dxfId="342">
      <pivotArea dataOnly="0" labelOnly="1" fieldPosition="0">
        <references count="2">
          <reference field="3" count="1" selected="0">
            <x v="347"/>
          </reference>
          <reference field="4" count="1">
            <x v="6"/>
          </reference>
        </references>
      </pivotArea>
    </format>
    <format dxfId="343">
      <pivotArea dataOnly="0" labelOnly="1" fieldPosition="0">
        <references count="2">
          <reference field="3" count="1" selected="0">
            <x v="179"/>
          </reference>
          <reference field="4" count="1">
            <x v="2"/>
          </reference>
        </references>
      </pivotArea>
    </format>
    <format dxfId="344">
      <pivotArea dataOnly="0" labelOnly="1" fieldPosition="0">
        <references count="2">
          <reference field="3" count="1" selected="0">
            <x v="120"/>
          </reference>
          <reference field="4" count="1">
            <x v="2"/>
          </reference>
        </references>
      </pivotArea>
    </format>
    <format dxfId="345">
      <pivotArea dataOnly="0" labelOnly="1" fieldPosition="0">
        <references count="2">
          <reference field="3" count="1" selected="0">
            <x v="160"/>
          </reference>
          <reference field="4" count="1">
            <x v="7"/>
          </reference>
        </references>
      </pivotArea>
    </format>
    <format dxfId="346">
      <pivotArea dataOnly="0" labelOnly="1" fieldPosition="0">
        <references count="2">
          <reference field="3" count="1" selected="0">
            <x v="0"/>
          </reference>
          <reference field="4" count="1">
            <x v="7"/>
          </reference>
        </references>
      </pivotArea>
    </format>
    <format dxfId="347">
      <pivotArea dataOnly="0" labelOnly="1" fieldPosition="0">
        <references count="2">
          <reference field="3" count="1" selected="0">
            <x v="282"/>
          </reference>
          <reference field="4" count="1">
            <x v="2"/>
          </reference>
        </references>
      </pivotArea>
    </format>
    <format dxfId="348">
      <pivotArea dataOnly="0" labelOnly="1" fieldPosition="0">
        <references count="2">
          <reference field="3" count="1" selected="0">
            <x v="211"/>
          </reference>
          <reference field="4" count="1">
            <x v="2"/>
          </reference>
        </references>
      </pivotArea>
    </format>
    <format dxfId="349">
      <pivotArea dataOnly="0" labelOnly="1" fieldPosition="0">
        <references count="2">
          <reference field="3" count="1" selected="0">
            <x v="115"/>
          </reference>
          <reference field="4" count="1">
            <x v="7"/>
          </reference>
        </references>
      </pivotArea>
    </format>
    <format dxfId="350">
      <pivotArea dataOnly="0" labelOnly="1" fieldPosition="0">
        <references count="1">
          <reference field="3" count="1">
            <x v="350"/>
          </reference>
        </references>
      </pivotArea>
    </format>
    <format dxfId="351">
      <pivotArea dataOnly="0" labelOnly="1" fieldPosition="0">
        <references count="2">
          <reference field="3" count="1">
            <x v="286"/>
          </reference>
          <reference field="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D48C77-70BF-4B07-AB28-2DC46881E322}" name="PivotTable1" cacheId="66" applyNumberFormats="0" applyBorderFormats="0" applyFontFormats="0" applyPatternFormats="0" applyAlignmentFormats="0" applyWidthHeightFormats="1" dataCaption="Values" grandTotalCaption="Ranking Total" updatedVersion="6" minRefreshableVersion="3" showDrill="0" showDataTips="0" useAutoFormatting="1" rowGrandTotals="0" itemPrintTitles="1" createdVersion="6" indent="0" showHeaders="0" outline="1" outlineData="1" multipleFieldFilters="0">
  <location ref="A1:W157" firstHeaderRow="1" firstDataRow="3" firstDataCol="5"/>
  <pivotFields count="13">
    <pivotField axis="axisRow" outline="0" showAll="0" defaultSubtotal="0">
      <items count="181">
        <item x="14"/>
        <item x="21"/>
        <item m="1" x="173"/>
        <item m="1" x="175"/>
        <item x="3"/>
        <item x="26"/>
        <item x="20"/>
        <item m="1" x="150"/>
        <item m="1" x="123"/>
        <item x="88"/>
        <item m="1" x="143"/>
        <item m="1" x="177"/>
        <item x="59"/>
        <item x="12"/>
        <item x="31"/>
        <item m="1" x="111"/>
        <item m="1" x="160"/>
        <item x="57"/>
        <item m="1" x="140"/>
        <item m="1" x="112"/>
        <item m="1" x="118"/>
        <item m="1" x="161"/>
        <item m="1" x="172"/>
        <item x="54"/>
        <item m="1" x="103"/>
        <item m="1" x="155"/>
        <item m="1" x="127"/>
        <item x="4"/>
        <item x="2"/>
        <item m="1" x="133"/>
        <item m="1" x="130"/>
        <item m="1" x="126"/>
        <item m="1" x="167"/>
        <item x="6"/>
        <item m="1" x="168"/>
        <item m="1" x="128"/>
        <item m="1" x="141"/>
        <item m="1" x="180"/>
        <item m="1" x="164"/>
        <item m="1" x="142"/>
        <item m="1" x="159"/>
        <item m="1" x="145"/>
        <item x="11"/>
        <item m="1" x="152"/>
        <item m="1" x="144"/>
        <item m="1" x="116"/>
        <item m="1" x="107"/>
        <item m="1" x="114"/>
        <item m="1" x="121"/>
        <item m="1" x="165"/>
        <item x="28"/>
        <item m="1" x="104"/>
        <item x="96"/>
        <item x="74"/>
        <item x="84"/>
        <item m="1" x="120"/>
        <item m="1" x="110"/>
        <item m="1" x="137"/>
        <item m="1" x="146"/>
        <item m="1" x="139"/>
        <item m="1" x="134"/>
        <item x="0"/>
        <item m="1" x="147"/>
        <item m="1" x="113"/>
        <item x="13"/>
        <item x="53"/>
        <item m="1" x="149"/>
        <item m="1" x="163"/>
        <item m="1" x="156"/>
        <item m="1" x="105"/>
        <item x="58"/>
        <item m="1" x="170"/>
        <item m="1" x="117"/>
        <item m="1" x="166"/>
        <item x="23"/>
        <item m="1" x="169"/>
        <item x="49"/>
        <item m="1" x="119"/>
        <item x="44"/>
        <item m="1" x="174"/>
        <item m="1" x="135"/>
        <item m="1" x="138"/>
        <item m="1" x="162"/>
        <item m="1" x="171"/>
        <item m="1" x="131"/>
        <item m="1" x="109"/>
        <item m="1" x="125"/>
        <item m="1" x="176"/>
        <item x="9"/>
        <item x="60"/>
        <item m="1" x="132"/>
        <item m="1" x="178"/>
        <item x="42"/>
        <item m="1" x="108"/>
        <item m="1" x="153"/>
        <item m="1" x="151"/>
        <item m="1" x="154"/>
        <item m="1" x="179"/>
        <item m="1" x="136"/>
        <item m="1" x="148"/>
        <item m="1" x="124"/>
        <item x="69"/>
        <item m="1" x="158"/>
        <item m="1" x="106"/>
        <item m="1" x="115"/>
        <item m="1" x="157"/>
        <item m="1" x="122"/>
        <item m="1" x="129"/>
        <item x="102"/>
        <item x="22"/>
        <item x="24"/>
        <item x="25"/>
        <item x="27"/>
        <item x="7"/>
        <item x="29"/>
        <item x="1"/>
        <item x="8"/>
        <item x="18"/>
        <item x="5"/>
        <item x="10"/>
        <item x="15"/>
        <item x="16"/>
        <item x="17"/>
        <item x="19"/>
        <item x="30"/>
        <item x="32"/>
        <item x="33"/>
        <item x="34"/>
        <item x="35"/>
        <item x="36"/>
        <item x="37"/>
        <item x="38"/>
        <item x="39"/>
        <item x="40"/>
        <item x="41"/>
        <item x="43"/>
        <item x="45"/>
        <item x="47"/>
        <item x="48"/>
        <item x="50"/>
        <item x="46"/>
        <item x="51"/>
        <item x="52"/>
        <item x="55"/>
        <item x="56"/>
        <item x="61"/>
        <item x="62"/>
        <item x="67"/>
        <item x="68"/>
        <item x="63"/>
        <item x="64"/>
        <item x="65"/>
        <item x="66"/>
        <item x="75"/>
        <item x="77"/>
        <item x="76"/>
        <item x="78"/>
        <item x="83"/>
        <item x="85"/>
        <item x="79"/>
        <item x="80"/>
        <item x="81"/>
        <item x="82"/>
        <item x="86"/>
        <item x="73"/>
        <item x="87"/>
        <item x="71"/>
        <item x="89"/>
        <item x="90"/>
        <item x="91"/>
        <item x="92"/>
        <item x="93"/>
        <item x="94"/>
        <item x="95"/>
        <item x="97"/>
        <item x="98"/>
        <item x="99"/>
        <item x="100"/>
        <item x="101"/>
        <item x="70"/>
        <item x="7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sortType="descending" defaultSubtotal="0">
      <items count="173">
        <item x="55"/>
        <item x="7"/>
        <item m="1" x="117"/>
        <item m="1" x="136"/>
        <item m="1" x="138"/>
        <item x="65"/>
        <item m="1" x="145"/>
        <item m="1" x="110"/>
        <item m="1" x="140"/>
        <item m="1" x="164"/>
        <item x="78"/>
        <item x="63"/>
        <item m="1" x="142"/>
        <item m="1" x="108"/>
        <item x="97"/>
        <item m="1" x="149"/>
        <item m="1" x="143"/>
        <item x="24"/>
        <item x="86"/>
        <item m="1" x="146"/>
        <item m="1" x="159"/>
        <item m="1" x="103"/>
        <item m="1" x="144"/>
        <item m="1" x="127"/>
        <item x="87"/>
        <item m="1" x="166"/>
        <item x="39"/>
        <item x="13"/>
        <item m="1" x="129"/>
        <item x="57"/>
        <item x="59"/>
        <item x="6"/>
        <item x="9"/>
        <item m="1" x="162"/>
        <item m="1" x="119"/>
        <item m="1" x="130"/>
        <item m="1" x="112"/>
        <item m="1" x="104"/>
        <item m="1" x="168"/>
        <item m="1" x="115"/>
        <item x="28"/>
        <item m="1" x="118"/>
        <item m="1" x="131"/>
        <item x="8"/>
        <item m="1" x="163"/>
        <item m="1" x="171"/>
        <item m="1" x="153"/>
        <item m="1" x="125"/>
        <item m="1" x="109"/>
        <item x="44"/>
        <item m="1" x="134"/>
        <item m="1" x="157"/>
        <item m="1" x="106"/>
        <item m="1" x="135"/>
        <item x="70"/>
        <item m="1" x="172"/>
        <item m="1" x="113"/>
        <item m="1" x="156"/>
        <item x="58"/>
        <item m="1" x="105"/>
        <item m="1" x="167"/>
        <item x="2"/>
        <item x="79"/>
        <item m="1" x="107"/>
        <item m="1" x="151"/>
        <item m="1" x="111"/>
        <item x="35"/>
        <item m="1" x="154"/>
        <item m="1" x="122"/>
        <item x="30"/>
        <item x="3"/>
        <item x="36"/>
        <item x="64"/>
        <item m="1" x="121"/>
        <item m="1" x="150"/>
        <item x="15"/>
        <item x="62"/>
        <item m="1" x="165"/>
        <item m="1" x="133"/>
        <item m="1" x="132"/>
        <item x="90"/>
        <item x="26"/>
        <item m="1" x="137"/>
        <item m="1" x="161"/>
        <item x="23"/>
        <item m="1" x="120"/>
        <item x="16"/>
        <item m="1" x="141"/>
        <item m="1" x="147"/>
        <item x="61"/>
        <item x="98"/>
        <item m="1" x="126"/>
        <item m="1" x="158"/>
        <item m="1" x="160"/>
        <item m="1" x="139"/>
        <item m="1" x="128"/>
        <item x="12"/>
        <item x="0"/>
        <item m="1" x="152"/>
        <item m="1" x="124"/>
        <item m="1" x="114"/>
        <item m="1" x="155"/>
        <item m="1" x="170"/>
        <item x="14"/>
        <item m="1" x="123"/>
        <item m="1" x="169"/>
        <item x="33"/>
        <item x="53"/>
        <item m="1" x="148"/>
        <item m="1" x="116"/>
        <item x="102"/>
        <item x="25"/>
        <item x="27"/>
        <item x="29"/>
        <item x="20"/>
        <item x="31"/>
        <item x="1"/>
        <item x="10"/>
        <item x="21"/>
        <item x="4"/>
        <item x="5"/>
        <item x="11"/>
        <item x="17"/>
        <item x="18"/>
        <item x="19"/>
        <item x="22"/>
        <item x="32"/>
        <item x="34"/>
        <item x="37"/>
        <item x="38"/>
        <item x="40"/>
        <item x="41"/>
        <item x="42"/>
        <item x="43"/>
        <item x="45"/>
        <item x="46"/>
        <item x="47"/>
        <item x="48"/>
        <item x="49"/>
        <item x="51"/>
        <item x="52"/>
        <item x="54"/>
        <item x="50"/>
        <item x="56"/>
        <item x="60"/>
        <item x="66"/>
        <item x="67"/>
        <item x="71"/>
        <item x="68"/>
        <item x="69"/>
        <item x="77"/>
        <item x="80"/>
        <item x="81"/>
        <item x="82"/>
        <item x="84"/>
        <item x="83"/>
        <item x="85"/>
        <item x="88"/>
        <item x="76"/>
        <item x="89"/>
        <item x="74"/>
        <item x="72"/>
        <item x="91"/>
        <item x="92"/>
        <item x="93"/>
        <item x="94"/>
        <item x="95"/>
        <item x="96"/>
        <item x="99"/>
        <item x="100"/>
        <item x="101"/>
        <item x="73"/>
        <item x="7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Col" outline="0" showAll="0" sortType="descending" defaultSubtotal="0">
      <items count="368">
        <item x="253"/>
        <item x="283"/>
        <item x="314"/>
        <item x="130"/>
        <item x="69"/>
        <item x="161"/>
        <item x="191"/>
        <item x="9"/>
        <item x="40"/>
        <item x="344"/>
        <item x="222"/>
        <item x="100"/>
        <item x="252"/>
        <item x="282"/>
        <item x="313"/>
        <item x="129"/>
        <item x="68"/>
        <item x="160"/>
        <item x="190"/>
        <item x="8"/>
        <item x="39"/>
        <item x="343"/>
        <item x="221"/>
        <item x="99"/>
        <item x="251"/>
        <item x="281"/>
        <item x="312"/>
        <item x="128"/>
        <item x="67"/>
        <item x="159"/>
        <item x="189"/>
        <item x="7"/>
        <item x="38"/>
        <item x="342"/>
        <item x="220"/>
        <item x="98"/>
        <item x="250"/>
        <item x="280"/>
        <item x="311"/>
        <item x="127"/>
        <item x="66"/>
        <item x="158"/>
        <item x="188"/>
        <item x="6"/>
        <item x="37"/>
        <item x="341"/>
        <item x="219"/>
        <item x="97"/>
        <item x="249"/>
        <item x="279"/>
        <item x="310"/>
        <item x="126"/>
        <item x="65"/>
        <item x="157"/>
        <item x="187"/>
        <item x="5"/>
        <item x="36"/>
        <item x="340"/>
        <item x="218"/>
        <item x="96"/>
        <item x="248"/>
        <item x="278"/>
        <item x="309"/>
        <item x="125"/>
        <item x="64"/>
        <item x="156"/>
        <item x="186"/>
        <item x="4"/>
        <item x="35"/>
        <item x="339"/>
        <item x="217"/>
        <item x="95"/>
        <item x="247"/>
        <item x="277"/>
        <item x="308"/>
        <item x="124"/>
        <item x="63"/>
        <item x="155"/>
        <item x="185"/>
        <item x="3"/>
        <item x="34"/>
        <item x="338"/>
        <item x="216"/>
        <item x="94"/>
        <item x="305"/>
        <item x="152"/>
        <item x="91"/>
        <item x="213"/>
        <item x="31"/>
        <item x="366"/>
        <item x="244"/>
        <item x="274"/>
        <item x="304"/>
        <item x="335"/>
        <item x="151"/>
        <item x="90"/>
        <item x="182"/>
        <item x="212"/>
        <item x="30"/>
        <item x="365"/>
        <item x="243"/>
        <item x="121"/>
        <item x="246"/>
        <item x="276"/>
        <item x="307"/>
        <item x="123"/>
        <item x="62"/>
        <item x="154"/>
        <item x="184"/>
        <item x="2"/>
        <item x="33"/>
        <item x="337"/>
        <item x="215"/>
        <item x="93"/>
        <item x="273"/>
        <item x="303"/>
        <item x="334"/>
        <item x="150"/>
        <item x="89"/>
        <item x="181"/>
        <item x="211"/>
        <item x="29"/>
        <item x="60"/>
        <item x="364"/>
        <item x="242"/>
        <item x="120"/>
        <item x="272"/>
        <item x="302"/>
        <item x="333"/>
        <item x="149"/>
        <item x="88"/>
        <item x="180"/>
        <item x="210"/>
        <item x="28"/>
        <item x="59"/>
        <item x="363"/>
        <item x="241"/>
        <item x="119"/>
        <item x="271"/>
        <item x="301"/>
        <item x="332"/>
        <item x="148"/>
        <item x="87"/>
        <item x="179"/>
        <item x="209"/>
        <item x="27"/>
        <item x="58"/>
        <item x="362"/>
        <item x="240"/>
        <item x="118"/>
        <item x="270"/>
        <item x="300"/>
        <item x="331"/>
        <item x="147"/>
        <item x="86"/>
        <item x="178"/>
        <item x="208"/>
        <item x="26"/>
        <item x="57"/>
        <item x="361"/>
        <item x="239"/>
        <item x="117"/>
        <item x="269"/>
        <item x="299"/>
        <item x="330"/>
        <item x="146"/>
        <item x="85"/>
        <item x="177"/>
        <item x="207"/>
        <item x="25"/>
        <item x="56"/>
        <item x="360"/>
        <item x="238"/>
        <item x="116"/>
        <item x="268"/>
        <item x="298"/>
        <item x="329"/>
        <item x="145"/>
        <item x="84"/>
        <item x="176"/>
        <item x="206"/>
        <item x="24"/>
        <item x="55"/>
        <item x="359"/>
        <item x="237"/>
        <item x="115"/>
        <item x="267"/>
        <item x="297"/>
        <item x="328"/>
        <item x="144"/>
        <item x="83"/>
        <item x="175"/>
        <item x="205"/>
        <item x="23"/>
        <item x="54"/>
        <item x="358"/>
        <item x="236"/>
        <item x="114"/>
        <item x="266"/>
        <item x="296"/>
        <item x="327"/>
        <item x="143"/>
        <item x="82"/>
        <item x="174"/>
        <item x="204"/>
        <item x="22"/>
        <item x="53"/>
        <item x="357"/>
        <item x="235"/>
        <item x="113"/>
        <item x="265"/>
        <item x="295"/>
        <item x="326"/>
        <item x="142"/>
        <item x="81"/>
        <item x="173"/>
        <item x="203"/>
        <item x="21"/>
        <item x="52"/>
        <item x="356"/>
        <item x="234"/>
        <item x="112"/>
        <item x="264"/>
        <item x="294"/>
        <item x="325"/>
        <item x="141"/>
        <item x="80"/>
        <item x="172"/>
        <item x="202"/>
        <item x="20"/>
        <item x="51"/>
        <item x="355"/>
        <item x="233"/>
        <item x="111"/>
        <item x="245"/>
        <item x="275"/>
        <item x="306"/>
        <item x="122"/>
        <item x="61"/>
        <item x="153"/>
        <item x="183"/>
        <item x="1"/>
        <item x="32"/>
        <item x="336"/>
        <item x="214"/>
        <item x="92"/>
        <item x="263"/>
        <item x="293"/>
        <item x="324"/>
        <item x="140"/>
        <item x="79"/>
        <item x="171"/>
        <item x="201"/>
        <item x="19"/>
        <item x="50"/>
        <item x="354"/>
        <item x="232"/>
        <item x="110"/>
        <item x="262"/>
        <item x="292"/>
        <item x="323"/>
        <item x="139"/>
        <item x="78"/>
        <item x="170"/>
        <item x="200"/>
        <item x="18"/>
        <item x="49"/>
        <item x="353"/>
        <item x="231"/>
        <item x="109"/>
        <item x="261"/>
        <item x="291"/>
        <item x="322"/>
        <item x="138"/>
        <item x="77"/>
        <item x="169"/>
        <item x="199"/>
        <item x="17"/>
        <item x="48"/>
        <item x="352"/>
        <item x="230"/>
        <item x="108"/>
        <item x="260"/>
        <item x="290"/>
        <item x="321"/>
        <item x="137"/>
        <item x="76"/>
        <item x="168"/>
        <item x="198"/>
        <item x="16"/>
        <item x="47"/>
        <item x="351"/>
        <item x="229"/>
        <item x="107"/>
        <item x="259"/>
        <item x="289"/>
        <item x="320"/>
        <item x="136"/>
        <item x="75"/>
        <item x="167"/>
        <item x="197"/>
        <item x="15"/>
        <item x="46"/>
        <item x="350"/>
        <item x="228"/>
        <item x="106"/>
        <item x="258"/>
        <item x="288"/>
        <item x="319"/>
        <item x="135"/>
        <item x="74"/>
        <item x="166"/>
        <item x="196"/>
        <item x="14"/>
        <item x="45"/>
        <item x="349"/>
        <item x="227"/>
        <item x="105"/>
        <item x="257"/>
        <item x="287"/>
        <item x="318"/>
        <item x="134"/>
        <item x="73"/>
        <item x="165"/>
        <item x="195"/>
        <item x="13"/>
        <item x="44"/>
        <item x="348"/>
        <item x="226"/>
        <item x="104"/>
        <item x="256"/>
        <item x="286"/>
        <item x="317"/>
        <item x="133"/>
        <item x="72"/>
        <item x="164"/>
        <item x="194"/>
        <item x="12"/>
        <item x="43"/>
        <item x="347"/>
        <item x="225"/>
        <item x="103"/>
        <item x="255"/>
        <item x="285"/>
        <item x="316"/>
        <item x="132"/>
        <item x="71"/>
        <item x="163"/>
        <item x="193"/>
        <item x="11"/>
        <item x="42"/>
        <item x="346"/>
        <item x="224"/>
        <item x="102"/>
        <item x="254"/>
        <item x="284"/>
        <item x="315"/>
        <item x="131"/>
        <item x="70"/>
        <item x="162"/>
        <item x="192"/>
        <item x="10"/>
        <item x="41"/>
        <item x="345"/>
        <item x="223"/>
        <item x="101"/>
        <item x="367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outline="0" showAll="0" defaultSubtotal="0">
      <items count="11">
        <item m="1" x="9"/>
        <item m="1" x="8"/>
        <item x="0"/>
        <item m="1" x="5"/>
        <item m="1" x="6"/>
        <item m="1" x="4"/>
        <item m="1" x="10"/>
        <item m="1" x="7"/>
        <item x="3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insertBlankRow="1" sortType="ascending" defaultSubtotal="0">
      <items count="15">
        <item m="1" x="14"/>
        <item m="1" x="9"/>
        <item x="5"/>
        <item x="4"/>
        <item x="0"/>
        <item m="1" x="10"/>
        <item m="1" x="11"/>
        <item x="6"/>
        <item x="7"/>
        <item x="3"/>
        <item x="2"/>
        <item m="1" x="12"/>
        <item m="1" x="13"/>
        <item x="1"/>
        <item x="8"/>
      </items>
    </pivotField>
    <pivotField axis="axisRow" outline="0" showAll="0" insertBlankRow="1" defaultSubtotal="0">
      <items count="4">
        <item h="1" x="0"/>
        <item x="1"/>
        <item h="1" x="2"/>
        <item h="1" x="3"/>
      </items>
    </pivotField>
    <pivotField axis="axisRow" outline="0" showAll="0" insertBlankRow="1" defaultSubtotal="0">
      <items count="4">
        <item x="0"/>
        <item x="1"/>
        <item x="3"/>
        <item x="2"/>
      </items>
    </pivotField>
    <pivotField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5">
    <field x="6"/>
    <field x="5"/>
    <field x="7"/>
    <field x="1"/>
    <field x="0"/>
  </rowFields>
  <rowItems count="154">
    <i>
      <x v="1"/>
      <x v="2"/>
      <x/>
      <x v="17"/>
      <x v="1"/>
    </i>
    <i r="3">
      <x v="129"/>
      <x v="42"/>
    </i>
    <i r="3">
      <x v="126"/>
      <x v="124"/>
    </i>
    <i r="3">
      <x v="143"/>
      <x v="142"/>
    </i>
    <i r="3">
      <x v="81"/>
      <x v="74"/>
    </i>
    <i r="3">
      <x v="26"/>
      <x v="33"/>
    </i>
    <i r="3">
      <x v="133"/>
      <x v="131"/>
    </i>
    <i r="4">
      <x v="136"/>
    </i>
    <i r="3">
      <x/>
      <x v="141"/>
    </i>
    <i r="3">
      <x v="112"/>
      <x v="111"/>
    </i>
    <i r="3">
      <x v="71"/>
      <x v="127"/>
    </i>
    <i r="3">
      <x v="58"/>
      <x v="65"/>
    </i>
    <i r="3">
      <x v="29"/>
      <x v="141"/>
    </i>
    <i r="3">
      <x v="153"/>
      <x v="159"/>
    </i>
    <i r="3">
      <x v="89"/>
      <x v="17"/>
    </i>
    <i r="3">
      <x v="76"/>
      <x v="17"/>
    </i>
    <i t="blank" r="2">
      <x/>
    </i>
    <i r="2">
      <x v="1"/>
      <x v="135"/>
      <x v="134"/>
    </i>
    <i r="4">
      <x v="161"/>
    </i>
    <i r="3">
      <x v="149"/>
      <x v="152"/>
    </i>
    <i r="3">
      <x v="107"/>
      <x v="76"/>
    </i>
    <i r="3">
      <x v="40"/>
      <x v="78"/>
    </i>
    <i r="3">
      <x v="69"/>
      <x v="50"/>
    </i>
    <i r="3">
      <x v="113"/>
      <x v="112"/>
    </i>
    <i r="3">
      <x v="155"/>
      <x v="160"/>
    </i>
    <i t="blank" r="2">
      <x v="1"/>
    </i>
    <i r="1">
      <x v="3"/>
      <x/>
      <x v="139"/>
      <x v="137"/>
    </i>
    <i r="3">
      <x v="150"/>
      <x v="53"/>
    </i>
    <i r="3">
      <x v="62"/>
      <x v="155"/>
    </i>
    <i r="3">
      <x v="133"/>
      <x v="131"/>
    </i>
    <i r="3">
      <x v="163"/>
      <x v="169"/>
    </i>
    <i r="3">
      <x v="140"/>
      <x v="138"/>
    </i>
    <i r="3">
      <x v="10"/>
      <x v="153"/>
    </i>
    <i t="blank" r="2">
      <x/>
    </i>
    <i r="2">
      <x v="1"/>
      <x v="107"/>
      <x v="76"/>
    </i>
    <i r="3">
      <x v="152"/>
      <x v="156"/>
    </i>
    <i r="3">
      <x v="164"/>
      <x v="170"/>
    </i>
    <i r="3">
      <x v="165"/>
      <x v="171"/>
    </i>
    <i r="3">
      <x v="141"/>
      <x v="139"/>
    </i>
    <i r="3">
      <x v="166"/>
      <x v="172"/>
    </i>
    <i r="3">
      <x v="142"/>
      <x v="140"/>
    </i>
    <i r="3">
      <x v="151"/>
      <x v="154"/>
    </i>
    <i t="blank" r="2">
      <x v="1"/>
    </i>
    <i r="1">
      <x v="4"/>
      <x/>
      <x v="160"/>
      <x v="166"/>
    </i>
    <i r="4">
      <x v="168"/>
    </i>
    <i r="4">
      <x v="176"/>
    </i>
    <i r="3">
      <x v="84"/>
      <x v="6"/>
    </i>
    <i r="3">
      <x v="17"/>
      <x v="1"/>
    </i>
    <i r="3">
      <x v="129"/>
      <x v="42"/>
    </i>
    <i r="3">
      <x v="106"/>
      <x v="14"/>
    </i>
    <i r="3">
      <x v="111"/>
      <x v="109"/>
    </i>
    <i r="4">
      <x v="151"/>
    </i>
    <i r="3">
      <x v="162"/>
      <x v="167"/>
    </i>
    <i r="3">
      <x v="145"/>
      <x v="145"/>
    </i>
    <i r="3">
      <x v="81"/>
      <x v="74"/>
    </i>
    <i r="3">
      <x v="148"/>
      <x v="150"/>
    </i>
    <i r="3">
      <x v="96"/>
      <x v="42"/>
    </i>
    <i r="4">
      <x v="110"/>
    </i>
    <i r="3">
      <x v="116"/>
      <x v="149"/>
    </i>
    <i r="3">
      <x v="80"/>
      <x v="9"/>
    </i>
    <i r="3">
      <x v="112"/>
      <x v="111"/>
    </i>
    <i r="3">
      <x v="143"/>
      <x v="142"/>
    </i>
    <i r="3">
      <x v="147"/>
      <x v="147"/>
    </i>
    <i r="3">
      <x/>
      <x v="141"/>
    </i>
    <i t="blank" r="2">
      <x/>
    </i>
    <i r="2">
      <x v="1"/>
      <x v="40"/>
      <x v="5"/>
    </i>
    <i r="4">
      <x v="78"/>
    </i>
    <i r="3">
      <x v="69"/>
      <x v="50"/>
    </i>
    <i r="3">
      <x v="113"/>
      <x v="112"/>
    </i>
    <i r="3">
      <x v="107"/>
      <x v="76"/>
    </i>
    <i r="3">
      <x v="149"/>
      <x v="152"/>
    </i>
    <i r="3">
      <x v="103"/>
      <x v="64"/>
    </i>
    <i r="3">
      <x v="136"/>
      <x v="92"/>
    </i>
    <i r="3">
      <x v="114"/>
      <x v="113"/>
    </i>
    <i t="blank" r="2">
      <x v="1"/>
    </i>
    <i r="1">
      <x v="7"/>
      <x/>
      <x v="58"/>
      <x v="65"/>
    </i>
    <i r="3">
      <x v="30"/>
      <x v="23"/>
    </i>
    <i r="3">
      <x v="154"/>
      <x v="144"/>
    </i>
    <i r="3">
      <x v="156"/>
      <x v="162"/>
    </i>
    <i r="3">
      <x v="167"/>
      <x v="173"/>
    </i>
    <i r="3">
      <x/>
      <x v="143"/>
    </i>
    <i r="3">
      <x v="128"/>
      <x v="27"/>
    </i>
    <i t="blank" r="2">
      <x/>
    </i>
    <i r="2">
      <x v="1"/>
      <x v="144"/>
      <x v="144"/>
    </i>
    <i t="blank" r="2">
      <x v="1"/>
    </i>
    <i r="1">
      <x v="8"/>
      <x/>
      <x v="72"/>
      <x v="92"/>
    </i>
    <i r="4">
      <x v="136"/>
    </i>
    <i r="3">
      <x v="89"/>
      <x v="17"/>
    </i>
    <i r="3">
      <x v="76"/>
      <x v="17"/>
    </i>
    <i r="3">
      <x v="58"/>
      <x v="65"/>
    </i>
    <i r="3">
      <x v="153"/>
      <x v="157"/>
    </i>
    <i r="3">
      <x v="11"/>
      <x v="70"/>
    </i>
    <i r="3">
      <x v="133"/>
      <x v="131"/>
    </i>
    <i r="3">
      <x v="154"/>
      <x v="144"/>
    </i>
    <i r="3">
      <x v="18"/>
      <x v="54"/>
    </i>
    <i t="blank" r="2">
      <x/>
    </i>
    <i r="2">
      <x v="1"/>
      <x v="137"/>
      <x v="135"/>
    </i>
    <i r="3">
      <x v="24"/>
      <x v="158"/>
    </i>
    <i r="3">
      <x v="144"/>
      <x v="144"/>
    </i>
    <i r="3">
      <x v="14"/>
      <x v="52"/>
    </i>
    <i r="3">
      <x v="164"/>
      <x v="170"/>
    </i>
    <i t="blank" r="2">
      <x v="1"/>
    </i>
    <i r="1">
      <x v="9"/>
      <x/>
      <x v="17"/>
      <x v="1"/>
    </i>
    <i r="3">
      <x v="126"/>
      <x v="124"/>
    </i>
    <i r="3">
      <x v="26"/>
      <x v="33"/>
    </i>
    <i r="3">
      <x v="129"/>
      <x v="42"/>
    </i>
    <i r="3">
      <x v="132"/>
      <x v="130"/>
    </i>
    <i r="3">
      <x v="130"/>
      <x v="129"/>
    </i>
    <i r="3">
      <x v="143"/>
      <x v="142"/>
    </i>
    <i r="3">
      <x v="116"/>
      <x v="113"/>
    </i>
    <i r="3">
      <x v="58"/>
      <x v="65"/>
    </i>
    <i r="3">
      <x v="133"/>
      <x v="131"/>
    </i>
    <i r="3">
      <x v="148"/>
      <x v="150"/>
    </i>
    <i r="3">
      <x v="72"/>
      <x v="136"/>
    </i>
    <i r="3">
      <x v="131"/>
      <x v="113"/>
    </i>
    <i r="3">
      <x v="134"/>
      <x v="133"/>
    </i>
    <i r="3">
      <x v="49"/>
      <x v="132"/>
    </i>
    <i t="blank" r="2">
      <x/>
    </i>
    <i r="2">
      <x v="1"/>
      <x v="136"/>
      <x v="92"/>
    </i>
    <i r="3">
      <x v="135"/>
      <x v="134"/>
    </i>
    <i r="3">
      <x v="40"/>
      <x v="78"/>
    </i>
    <i r="3">
      <x v="155"/>
      <x v="160"/>
    </i>
    <i r="3">
      <x v="137"/>
      <x v="135"/>
    </i>
    <i t="blank" r="2">
      <x v="1"/>
    </i>
    <i r="1">
      <x v="10"/>
      <x/>
      <x v="17"/>
      <x v="1"/>
    </i>
    <i r="3">
      <x v="81"/>
      <x v="74"/>
    </i>
    <i r="3">
      <x v="129"/>
      <x v="42"/>
    </i>
    <i r="3">
      <x v="133"/>
      <x v="131"/>
    </i>
    <i r="4">
      <x v="136"/>
    </i>
    <i r="3">
      <x v="126"/>
      <x v="124"/>
    </i>
    <i r="3">
      <x v="106"/>
      <x v="14"/>
    </i>
    <i r="3">
      <x v="148"/>
      <x v="150"/>
    </i>
    <i r="3">
      <x v="71"/>
      <x v="127"/>
    </i>
    <i r="3">
      <x v="120"/>
      <x v="118"/>
    </i>
    <i r="3">
      <x v="130"/>
      <x v="129"/>
    </i>
    <i r="3">
      <x v="143"/>
      <x v="142"/>
    </i>
    <i r="3">
      <x v="116"/>
      <x v="113"/>
    </i>
    <i t="blank" r="2">
      <x/>
    </i>
    <i r="2">
      <x v="1"/>
      <x v="40"/>
      <x v="5"/>
    </i>
    <i r="4">
      <x v="78"/>
    </i>
    <i r="3">
      <x v="135"/>
      <x v="134"/>
    </i>
    <i r="3">
      <x v="155"/>
      <x v="160"/>
    </i>
    <i r="3">
      <x v="138"/>
      <x v="50"/>
    </i>
    <i t="blank" r="2">
      <x v="1"/>
    </i>
    <i r="1">
      <x v="13"/>
      <x/>
      <x v="84"/>
      <x v="6"/>
    </i>
    <i r="4">
      <x v="148"/>
    </i>
    <i r="3">
      <x v="147"/>
      <x v="147"/>
    </i>
    <i r="3">
      <x v="145"/>
      <x v="145"/>
    </i>
    <i r="3">
      <x v="169"/>
      <x v="177"/>
    </i>
    <i r="3">
      <x v="170"/>
      <x v="178"/>
    </i>
    <i r="3">
      <x v="115"/>
      <x v="114"/>
    </i>
    <i t="blank" r="2">
      <x/>
    </i>
    <i r="2">
      <x v="1"/>
      <x v="69"/>
      <x v="50"/>
    </i>
    <i t="blank" r="2">
      <x v="1"/>
    </i>
  </rowItems>
  <colFields count="2">
    <field x="3"/>
    <field x="4"/>
  </colFields>
  <colItems count="18">
    <i>
      <x v="29"/>
      <x v="9"/>
    </i>
    <i>
      <x v="47"/>
      <x v="2"/>
    </i>
    <i>
      <x v="63"/>
      <x v="2"/>
    </i>
    <i>
      <x v="75"/>
      <x v="2"/>
    </i>
    <i>
      <x v="104"/>
      <x v="10"/>
    </i>
    <i>
      <x v="151"/>
      <x v="10"/>
    </i>
    <i>
      <x v="163"/>
      <x v="10"/>
    </i>
    <i>
      <x v="165"/>
      <x v="2"/>
    </i>
    <i>
      <x v="188"/>
      <x v="10"/>
    </i>
    <i>
      <x v="203"/>
      <x v="2"/>
    </i>
    <i>
      <x v="210"/>
      <x v="2"/>
    </i>
    <i>
      <x v="280"/>
      <x v="2"/>
    </i>
    <i>
      <x v="286"/>
      <x v="2"/>
    </i>
    <i>
      <x v="299"/>
      <x v="2"/>
    </i>
    <i>
      <x v="306"/>
      <x v="2"/>
    </i>
    <i>
      <x v="311"/>
      <x v="2"/>
    </i>
    <i>
      <x v="331"/>
      <x v="2"/>
    </i>
    <i t="grand">
      <x/>
    </i>
  </colItems>
  <dataFields count="1">
    <dataField name="Ranking Points" fld="11" baseField="8" baseItem="0"/>
  </dataFields>
  <formats count="22">
    <format dxfId="308">
      <pivotArea dataOnly="0" labelOnly="1" fieldPosition="0">
        <references count="1">
          <reference field="3" count="17">
            <x v="0"/>
            <x v="5"/>
            <x v="23"/>
            <x v="64"/>
            <x v="115"/>
            <x v="120"/>
            <x v="141"/>
            <x v="160"/>
            <x v="166"/>
            <x v="170"/>
            <x v="179"/>
            <x v="211"/>
            <x v="225"/>
            <x v="282"/>
            <x v="347"/>
            <x v="350"/>
            <x v="359"/>
          </reference>
        </references>
      </pivotArea>
    </format>
    <format dxfId="309">
      <pivotArea dataOnly="0" labelOnly="1" fieldPosition="0">
        <references count="1">
          <reference field="3" count="17" defaultSubtotal="1">
            <x v="0"/>
            <x v="5"/>
            <x v="23"/>
            <x v="64"/>
            <x v="115"/>
            <x v="120"/>
            <x v="141"/>
            <x v="160"/>
            <x v="166"/>
            <x v="170"/>
            <x v="179"/>
            <x v="211"/>
            <x v="225"/>
            <x v="282"/>
            <x v="347"/>
            <x v="350"/>
            <x v="359"/>
          </reference>
        </references>
      </pivotArea>
    </format>
    <format dxfId="310">
      <pivotArea dataOnly="0" labelOnly="1" grandCol="1" outline="0" fieldPosition="0"/>
    </format>
    <format dxfId="311">
      <pivotArea dataOnly="0" labelOnly="1" fieldPosition="0">
        <references count="2">
          <reference field="3" count="1" selected="0">
            <x v="350"/>
          </reference>
          <reference field="4" count="1">
            <x v="2"/>
          </reference>
        </references>
      </pivotArea>
    </format>
    <format dxfId="312">
      <pivotArea dataOnly="0" labelOnly="1" fieldPosition="0">
        <references count="2">
          <reference field="3" count="1" selected="0">
            <x v="170"/>
          </reference>
          <reference field="4" count="1">
            <x v="2"/>
          </reference>
        </references>
      </pivotArea>
    </format>
    <format dxfId="313">
      <pivotArea dataOnly="0" labelOnly="1" fieldPosition="0">
        <references count="2">
          <reference field="3" count="1" selected="0">
            <x v="64"/>
          </reference>
          <reference field="4" count="1">
            <x v="2"/>
          </reference>
        </references>
      </pivotArea>
    </format>
    <format dxfId="314">
      <pivotArea dataOnly="0" labelOnly="1" fieldPosition="0">
        <references count="2">
          <reference field="3" count="1" selected="0">
            <x v="166"/>
          </reference>
          <reference field="4" count="1">
            <x v="3"/>
          </reference>
        </references>
      </pivotArea>
    </format>
    <format dxfId="315">
      <pivotArea dataOnly="0" labelOnly="1" fieldPosition="0">
        <references count="2">
          <reference field="3" count="1" selected="0">
            <x v="23"/>
          </reference>
          <reference field="4" count="1">
            <x v="2"/>
          </reference>
        </references>
      </pivotArea>
    </format>
    <format dxfId="316">
      <pivotArea dataOnly="0" labelOnly="1" fieldPosition="0">
        <references count="2">
          <reference field="3" count="1" selected="0">
            <x v="225"/>
          </reference>
          <reference field="4" count="1">
            <x v="2"/>
          </reference>
        </references>
      </pivotArea>
    </format>
    <format dxfId="317">
      <pivotArea dataOnly="0" labelOnly="1" fieldPosition="0">
        <references count="2">
          <reference field="3" count="1" selected="0">
            <x v="141"/>
          </reference>
          <reference field="4" count="5">
            <x v="0"/>
            <x v="1"/>
            <x v="2"/>
            <x v="4"/>
            <x v="5"/>
          </reference>
        </references>
      </pivotArea>
    </format>
    <format dxfId="318">
      <pivotArea dataOnly="0" labelOnly="1" fieldPosition="0">
        <references count="2">
          <reference field="3" count="1" selected="0">
            <x v="5"/>
          </reference>
          <reference field="4" count="1">
            <x v="6"/>
          </reference>
        </references>
      </pivotArea>
    </format>
    <format dxfId="319">
      <pivotArea dataOnly="0" labelOnly="1" fieldPosition="0">
        <references count="2">
          <reference field="3" count="1" selected="0">
            <x v="359"/>
          </reference>
          <reference field="4" count="1">
            <x v="6"/>
          </reference>
        </references>
      </pivotArea>
    </format>
    <format dxfId="320">
      <pivotArea dataOnly="0" labelOnly="1" fieldPosition="0">
        <references count="2">
          <reference field="3" count="1" selected="0">
            <x v="347"/>
          </reference>
          <reference field="4" count="1">
            <x v="6"/>
          </reference>
        </references>
      </pivotArea>
    </format>
    <format dxfId="321">
      <pivotArea dataOnly="0" labelOnly="1" fieldPosition="0">
        <references count="2">
          <reference field="3" count="1" selected="0">
            <x v="179"/>
          </reference>
          <reference field="4" count="1">
            <x v="2"/>
          </reference>
        </references>
      </pivotArea>
    </format>
    <format dxfId="322">
      <pivotArea dataOnly="0" labelOnly="1" fieldPosition="0">
        <references count="2">
          <reference field="3" count="1" selected="0">
            <x v="120"/>
          </reference>
          <reference field="4" count="1">
            <x v="2"/>
          </reference>
        </references>
      </pivotArea>
    </format>
    <format dxfId="323">
      <pivotArea dataOnly="0" labelOnly="1" fieldPosition="0">
        <references count="2">
          <reference field="3" count="1" selected="0">
            <x v="160"/>
          </reference>
          <reference field="4" count="1">
            <x v="7"/>
          </reference>
        </references>
      </pivotArea>
    </format>
    <format dxfId="324">
      <pivotArea dataOnly="0" labelOnly="1" fieldPosition="0">
        <references count="2">
          <reference field="3" count="1" selected="0">
            <x v="0"/>
          </reference>
          <reference field="4" count="1">
            <x v="7"/>
          </reference>
        </references>
      </pivotArea>
    </format>
    <format dxfId="325">
      <pivotArea dataOnly="0" labelOnly="1" fieldPosition="0">
        <references count="2">
          <reference field="3" count="1" selected="0">
            <x v="282"/>
          </reference>
          <reference field="4" count="1">
            <x v="2"/>
          </reference>
        </references>
      </pivotArea>
    </format>
    <format dxfId="326">
      <pivotArea dataOnly="0" labelOnly="1" fieldPosition="0">
        <references count="2">
          <reference field="3" count="1" selected="0">
            <x v="211"/>
          </reference>
          <reference field="4" count="1">
            <x v="2"/>
          </reference>
        </references>
      </pivotArea>
    </format>
    <format dxfId="327">
      <pivotArea dataOnly="0" labelOnly="1" fieldPosition="0">
        <references count="2">
          <reference field="3" count="1" selected="0">
            <x v="115"/>
          </reference>
          <reference field="4" count="1">
            <x v="7"/>
          </reference>
        </references>
      </pivotArea>
    </format>
    <format dxfId="328">
      <pivotArea dataOnly="0" labelOnly="1" fieldPosition="0">
        <references count="1">
          <reference field="3" count="1">
            <x v="350"/>
          </reference>
        </references>
      </pivotArea>
    </format>
    <format dxfId="329">
      <pivotArea dataOnly="0" labelOnly="1" fieldPosition="0">
        <references count="2">
          <reference field="3" count="1">
            <x v="286"/>
          </reference>
          <reference field="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8CFC58-7122-48AF-AFED-2B756093480D}" name="PivotTable1" cacheId="66" applyNumberFormats="0" applyBorderFormats="0" applyFontFormats="0" applyPatternFormats="0" applyAlignmentFormats="0" applyWidthHeightFormats="1" dataCaption="Values" grandTotalCaption="Ranking Total" updatedVersion="6" minRefreshableVersion="3" showDrill="0" showDataTips="0" useAutoFormatting="1" rowGrandTotals="0" itemPrintTitles="1" createdVersion="6" indent="0" showHeaders="0" outline="1" outlineData="1" multipleFieldFilters="0">
  <location ref="A1:K24" firstHeaderRow="1" firstDataRow="3" firstDataCol="5"/>
  <pivotFields count="13">
    <pivotField axis="axisRow" outline="0" showAll="0" defaultSubtotal="0">
      <items count="181">
        <item x="14"/>
        <item x="21"/>
        <item m="1" x="173"/>
        <item m="1" x="175"/>
        <item x="3"/>
        <item x="26"/>
        <item x="20"/>
        <item m="1" x="150"/>
        <item m="1" x="123"/>
        <item x="88"/>
        <item m="1" x="143"/>
        <item m="1" x="177"/>
        <item x="59"/>
        <item x="12"/>
        <item x="31"/>
        <item m="1" x="111"/>
        <item m="1" x="160"/>
        <item x="57"/>
        <item m="1" x="140"/>
        <item m="1" x="112"/>
        <item m="1" x="118"/>
        <item m="1" x="161"/>
        <item m="1" x="172"/>
        <item x="54"/>
        <item m="1" x="103"/>
        <item m="1" x="155"/>
        <item m="1" x="127"/>
        <item x="4"/>
        <item x="2"/>
        <item m="1" x="133"/>
        <item m="1" x="130"/>
        <item m="1" x="126"/>
        <item m="1" x="167"/>
        <item x="6"/>
        <item m="1" x="168"/>
        <item m="1" x="128"/>
        <item m="1" x="141"/>
        <item m="1" x="180"/>
        <item m="1" x="164"/>
        <item m="1" x="142"/>
        <item m="1" x="159"/>
        <item m="1" x="145"/>
        <item x="11"/>
        <item m="1" x="152"/>
        <item m="1" x="144"/>
        <item m="1" x="116"/>
        <item m="1" x="107"/>
        <item m="1" x="114"/>
        <item m="1" x="121"/>
        <item m="1" x="165"/>
        <item x="28"/>
        <item m="1" x="104"/>
        <item x="96"/>
        <item x="74"/>
        <item x="84"/>
        <item m="1" x="120"/>
        <item m="1" x="110"/>
        <item m="1" x="137"/>
        <item m="1" x="146"/>
        <item m="1" x="139"/>
        <item m="1" x="134"/>
        <item x="0"/>
        <item m="1" x="147"/>
        <item m="1" x="113"/>
        <item x="13"/>
        <item x="53"/>
        <item m="1" x="149"/>
        <item m="1" x="163"/>
        <item m="1" x="156"/>
        <item m="1" x="105"/>
        <item x="58"/>
        <item m="1" x="170"/>
        <item m="1" x="117"/>
        <item m="1" x="166"/>
        <item x="23"/>
        <item m="1" x="169"/>
        <item x="49"/>
        <item m="1" x="119"/>
        <item x="44"/>
        <item m="1" x="174"/>
        <item m="1" x="135"/>
        <item m="1" x="138"/>
        <item m="1" x="162"/>
        <item m="1" x="171"/>
        <item m="1" x="131"/>
        <item m="1" x="109"/>
        <item m="1" x="125"/>
        <item m="1" x="176"/>
        <item x="9"/>
        <item x="60"/>
        <item m="1" x="132"/>
        <item m="1" x="178"/>
        <item x="42"/>
        <item m="1" x="108"/>
        <item m="1" x="153"/>
        <item m="1" x="151"/>
        <item m="1" x="154"/>
        <item m="1" x="179"/>
        <item m="1" x="136"/>
        <item m="1" x="148"/>
        <item m="1" x="124"/>
        <item x="69"/>
        <item m="1" x="158"/>
        <item m="1" x="106"/>
        <item m="1" x="115"/>
        <item m="1" x="157"/>
        <item m="1" x="122"/>
        <item m="1" x="129"/>
        <item x="102"/>
        <item x="22"/>
        <item x="24"/>
        <item x="25"/>
        <item x="27"/>
        <item x="7"/>
        <item x="29"/>
        <item x="1"/>
        <item x="8"/>
        <item x="18"/>
        <item x="5"/>
        <item x="10"/>
        <item x="15"/>
        <item x="16"/>
        <item x="17"/>
        <item x="19"/>
        <item x="30"/>
        <item x="32"/>
        <item x="33"/>
        <item x="34"/>
        <item x="35"/>
        <item x="36"/>
        <item x="37"/>
        <item x="38"/>
        <item x="39"/>
        <item x="40"/>
        <item x="41"/>
        <item x="43"/>
        <item x="45"/>
        <item x="47"/>
        <item x="48"/>
        <item x="50"/>
        <item x="46"/>
        <item x="51"/>
        <item x="52"/>
        <item x="55"/>
        <item x="56"/>
        <item x="61"/>
        <item x="62"/>
        <item x="67"/>
        <item x="68"/>
        <item x="63"/>
        <item x="64"/>
        <item x="65"/>
        <item x="66"/>
        <item x="75"/>
        <item x="77"/>
        <item x="76"/>
        <item x="78"/>
        <item x="83"/>
        <item x="85"/>
        <item x="79"/>
        <item x="80"/>
        <item x="81"/>
        <item x="82"/>
        <item x="86"/>
        <item x="73"/>
        <item x="87"/>
        <item x="71"/>
        <item x="89"/>
        <item x="90"/>
        <item x="91"/>
        <item x="92"/>
        <item x="93"/>
        <item x="94"/>
        <item x="95"/>
        <item x="97"/>
        <item x="98"/>
        <item x="99"/>
        <item x="100"/>
        <item x="101"/>
        <item x="70"/>
        <item x="7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sortType="descending" defaultSubtotal="0">
      <items count="173">
        <item x="55"/>
        <item x="7"/>
        <item m="1" x="117"/>
        <item m="1" x="136"/>
        <item m="1" x="138"/>
        <item x="65"/>
        <item m="1" x="145"/>
        <item m="1" x="110"/>
        <item m="1" x="140"/>
        <item m="1" x="164"/>
        <item x="78"/>
        <item x="63"/>
        <item m="1" x="142"/>
        <item m="1" x="108"/>
        <item x="97"/>
        <item m="1" x="149"/>
        <item m="1" x="143"/>
        <item x="24"/>
        <item x="86"/>
        <item m="1" x="146"/>
        <item m="1" x="159"/>
        <item m="1" x="103"/>
        <item m="1" x="144"/>
        <item m="1" x="127"/>
        <item x="87"/>
        <item m="1" x="166"/>
        <item x="39"/>
        <item x="13"/>
        <item m="1" x="129"/>
        <item x="57"/>
        <item x="59"/>
        <item x="6"/>
        <item x="9"/>
        <item m="1" x="162"/>
        <item m="1" x="119"/>
        <item m="1" x="130"/>
        <item m="1" x="112"/>
        <item m="1" x="104"/>
        <item m="1" x="168"/>
        <item m="1" x="115"/>
        <item x="28"/>
        <item m="1" x="118"/>
        <item m="1" x="131"/>
        <item x="8"/>
        <item m="1" x="163"/>
        <item m="1" x="171"/>
        <item m="1" x="153"/>
        <item m="1" x="125"/>
        <item m="1" x="109"/>
        <item x="44"/>
        <item m="1" x="134"/>
        <item m="1" x="157"/>
        <item m="1" x="106"/>
        <item m="1" x="135"/>
        <item x="70"/>
        <item m="1" x="172"/>
        <item m="1" x="113"/>
        <item m="1" x="156"/>
        <item x="58"/>
        <item m="1" x="105"/>
        <item m="1" x="167"/>
        <item x="2"/>
        <item x="79"/>
        <item m="1" x="107"/>
        <item m="1" x="151"/>
        <item m="1" x="111"/>
        <item x="35"/>
        <item m="1" x="154"/>
        <item m="1" x="122"/>
        <item x="30"/>
        <item x="3"/>
        <item x="36"/>
        <item x="64"/>
        <item m="1" x="121"/>
        <item m="1" x="150"/>
        <item x="15"/>
        <item x="62"/>
        <item m="1" x="165"/>
        <item m="1" x="133"/>
        <item m="1" x="132"/>
        <item x="90"/>
        <item x="26"/>
        <item m="1" x="137"/>
        <item m="1" x="161"/>
        <item x="23"/>
        <item m="1" x="120"/>
        <item x="16"/>
        <item m="1" x="141"/>
        <item m="1" x="147"/>
        <item x="61"/>
        <item x="98"/>
        <item m="1" x="126"/>
        <item m="1" x="158"/>
        <item m="1" x="160"/>
        <item m="1" x="139"/>
        <item m="1" x="128"/>
        <item x="12"/>
        <item x="0"/>
        <item m="1" x="152"/>
        <item m="1" x="124"/>
        <item m="1" x="114"/>
        <item m="1" x="155"/>
        <item m="1" x="170"/>
        <item x="14"/>
        <item m="1" x="123"/>
        <item m="1" x="169"/>
        <item x="33"/>
        <item x="53"/>
        <item m="1" x="148"/>
        <item m="1" x="116"/>
        <item x="102"/>
        <item x="25"/>
        <item x="27"/>
        <item x="29"/>
        <item x="20"/>
        <item x="31"/>
        <item x="1"/>
        <item x="10"/>
        <item x="21"/>
        <item x="4"/>
        <item x="5"/>
        <item x="11"/>
        <item x="17"/>
        <item x="18"/>
        <item x="19"/>
        <item x="22"/>
        <item x="32"/>
        <item x="34"/>
        <item x="37"/>
        <item x="38"/>
        <item x="40"/>
        <item x="41"/>
        <item x="42"/>
        <item x="43"/>
        <item x="45"/>
        <item x="46"/>
        <item x="47"/>
        <item x="48"/>
        <item x="49"/>
        <item x="51"/>
        <item x="52"/>
        <item x="54"/>
        <item x="50"/>
        <item x="56"/>
        <item x="60"/>
        <item x="66"/>
        <item x="67"/>
        <item x="71"/>
        <item x="68"/>
        <item x="69"/>
        <item x="77"/>
        <item x="80"/>
        <item x="81"/>
        <item x="82"/>
        <item x="84"/>
        <item x="83"/>
        <item x="85"/>
        <item x="88"/>
        <item x="76"/>
        <item x="89"/>
        <item x="74"/>
        <item x="72"/>
        <item x="91"/>
        <item x="92"/>
        <item x="93"/>
        <item x="94"/>
        <item x="95"/>
        <item x="96"/>
        <item x="99"/>
        <item x="100"/>
        <item x="101"/>
        <item x="73"/>
        <item x="7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Col" outline="0" showAll="0" sortType="descending" defaultSubtotal="0">
      <items count="368">
        <item x="253"/>
        <item x="283"/>
        <item x="314"/>
        <item x="130"/>
        <item x="69"/>
        <item x="161"/>
        <item x="191"/>
        <item x="9"/>
        <item x="40"/>
        <item x="344"/>
        <item x="222"/>
        <item x="100"/>
        <item x="252"/>
        <item x="282"/>
        <item x="313"/>
        <item x="129"/>
        <item x="68"/>
        <item x="160"/>
        <item x="190"/>
        <item x="8"/>
        <item x="39"/>
        <item x="343"/>
        <item x="221"/>
        <item x="99"/>
        <item x="251"/>
        <item x="281"/>
        <item x="312"/>
        <item x="128"/>
        <item x="67"/>
        <item x="159"/>
        <item x="189"/>
        <item x="7"/>
        <item x="38"/>
        <item x="342"/>
        <item x="220"/>
        <item x="98"/>
        <item x="250"/>
        <item x="280"/>
        <item x="311"/>
        <item x="127"/>
        <item x="66"/>
        <item x="158"/>
        <item x="188"/>
        <item x="6"/>
        <item x="37"/>
        <item x="341"/>
        <item x="219"/>
        <item x="97"/>
        <item x="249"/>
        <item x="279"/>
        <item x="310"/>
        <item x="126"/>
        <item x="65"/>
        <item x="157"/>
        <item x="187"/>
        <item x="5"/>
        <item x="36"/>
        <item x="340"/>
        <item x="218"/>
        <item x="96"/>
        <item x="248"/>
        <item x="278"/>
        <item x="309"/>
        <item x="125"/>
        <item x="64"/>
        <item x="156"/>
        <item x="186"/>
        <item x="4"/>
        <item x="35"/>
        <item x="339"/>
        <item x="217"/>
        <item x="95"/>
        <item x="247"/>
        <item x="277"/>
        <item x="308"/>
        <item x="124"/>
        <item x="63"/>
        <item x="155"/>
        <item x="185"/>
        <item x="3"/>
        <item x="34"/>
        <item x="338"/>
        <item x="216"/>
        <item x="94"/>
        <item x="305"/>
        <item x="152"/>
        <item x="91"/>
        <item x="213"/>
        <item x="31"/>
        <item x="366"/>
        <item x="244"/>
        <item x="274"/>
        <item x="304"/>
        <item x="335"/>
        <item x="151"/>
        <item x="90"/>
        <item x="182"/>
        <item x="212"/>
        <item x="30"/>
        <item x="365"/>
        <item x="243"/>
        <item x="121"/>
        <item x="246"/>
        <item x="276"/>
        <item x="307"/>
        <item x="123"/>
        <item x="62"/>
        <item x="154"/>
        <item x="184"/>
        <item x="2"/>
        <item x="33"/>
        <item x="337"/>
        <item x="215"/>
        <item x="93"/>
        <item x="273"/>
        <item x="303"/>
        <item x="334"/>
        <item x="150"/>
        <item x="89"/>
        <item x="181"/>
        <item x="211"/>
        <item x="29"/>
        <item x="60"/>
        <item x="364"/>
        <item x="242"/>
        <item x="120"/>
        <item x="272"/>
        <item x="302"/>
        <item x="333"/>
        <item x="149"/>
        <item x="88"/>
        <item x="180"/>
        <item x="210"/>
        <item x="28"/>
        <item x="59"/>
        <item x="363"/>
        <item x="241"/>
        <item x="119"/>
        <item x="271"/>
        <item x="301"/>
        <item x="332"/>
        <item x="148"/>
        <item x="87"/>
        <item x="179"/>
        <item x="209"/>
        <item x="27"/>
        <item x="58"/>
        <item x="362"/>
        <item x="240"/>
        <item x="118"/>
        <item x="270"/>
        <item x="300"/>
        <item x="331"/>
        <item x="147"/>
        <item x="86"/>
        <item x="178"/>
        <item x="208"/>
        <item x="26"/>
        <item x="57"/>
        <item x="361"/>
        <item x="239"/>
        <item x="117"/>
        <item x="269"/>
        <item x="299"/>
        <item x="330"/>
        <item x="146"/>
        <item x="85"/>
        <item x="177"/>
        <item x="207"/>
        <item x="25"/>
        <item x="56"/>
        <item x="360"/>
        <item x="238"/>
        <item x="116"/>
        <item x="268"/>
        <item x="298"/>
        <item x="329"/>
        <item x="145"/>
        <item x="84"/>
        <item x="176"/>
        <item x="206"/>
        <item x="24"/>
        <item x="55"/>
        <item x="359"/>
        <item x="237"/>
        <item x="115"/>
        <item x="267"/>
        <item x="297"/>
        <item x="328"/>
        <item x="144"/>
        <item x="83"/>
        <item x="175"/>
        <item x="205"/>
        <item x="23"/>
        <item x="54"/>
        <item x="358"/>
        <item x="236"/>
        <item x="114"/>
        <item x="266"/>
        <item x="296"/>
        <item x="327"/>
        <item x="143"/>
        <item x="82"/>
        <item x="174"/>
        <item x="204"/>
        <item x="22"/>
        <item x="53"/>
        <item x="357"/>
        <item x="235"/>
        <item x="113"/>
        <item x="265"/>
        <item x="295"/>
        <item x="326"/>
        <item x="142"/>
        <item x="81"/>
        <item x="173"/>
        <item x="203"/>
        <item x="21"/>
        <item x="52"/>
        <item x="356"/>
        <item x="234"/>
        <item x="112"/>
        <item x="264"/>
        <item x="294"/>
        <item x="325"/>
        <item x="141"/>
        <item x="80"/>
        <item x="172"/>
        <item x="202"/>
        <item x="20"/>
        <item x="51"/>
        <item x="355"/>
        <item x="233"/>
        <item x="111"/>
        <item x="245"/>
        <item x="275"/>
        <item x="306"/>
        <item x="122"/>
        <item x="61"/>
        <item x="153"/>
        <item x="183"/>
        <item x="1"/>
        <item x="32"/>
        <item x="336"/>
        <item x="214"/>
        <item x="92"/>
        <item x="263"/>
        <item x="293"/>
        <item x="324"/>
        <item x="140"/>
        <item x="79"/>
        <item x="171"/>
        <item x="201"/>
        <item x="19"/>
        <item x="50"/>
        <item x="354"/>
        <item x="232"/>
        <item x="110"/>
        <item x="262"/>
        <item x="292"/>
        <item x="323"/>
        <item x="139"/>
        <item x="78"/>
        <item x="170"/>
        <item x="200"/>
        <item x="18"/>
        <item x="49"/>
        <item x="353"/>
        <item x="231"/>
        <item x="109"/>
        <item x="261"/>
        <item x="291"/>
        <item x="322"/>
        <item x="138"/>
        <item x="77"/>
        <item x="169"/>
        <item x="199"/>
        <item x="17"/>
        <item x="48"/>
        <item x="352"/>
        <item x="230"/>
        <item x="108"/>
        <item x="260"/>
        <item x="290"/>
        <item x="321"/>
        <item x="137"/>
        <item x="76"/>
        <item x="168"/>
        <item x="198"/>
        <item x="16"/>
        <item x="47"/>
        <item x="351"/>
        <item x="229"/>
        <item x="107"/>
        <item x="259"/>
        <item x="289"/>
        <item x="320"/>
        <item x="136"/>
        <item x="75"/>
        <item x="167"/>
        <item x="197"/>
        <item x="15"/>
        <item x="46"/>
        <item x="350"/>
        <item x="228"/>
        <item x="106"/>
        <item x="258"/>
        <item x="288"/>
        <item x="319"/>
        <item x="135"/>
        <item x="74"/>
        <item x="166"/>
        <item x="196"/>
        <item x="14"/>
        <item x="45"/>
        <item x="349"/>
        <item x="227"/>
        <item x="105"/>
        <item x="257"/>
        <item x="287"/>
        <item x="318"/>
        <item x="134"/>
        <item x="73"/>
        <item x="165"/>
        <item x="195"/>
        <item x="13"/>
        <item x="44"/>
        <item x="348"/>
        <item x="226"/>
        <item x="104"/>
        <item x="256"/>
        <item x="286"/>
        <item x="317"/>
        <item x="133"/>
        <item x="72"/>
        <item x="164"/>
        <item x="194"/>
        <item x="12"/>
        <item x="43"/>
        <item x="347"/>
        <item x="225"/>
        <item x="103"/>
        <item x="255"/>
        <item x="285"/>
        <item x="316"/>
        <item x="132"/>
        <item x="71"/>
        <item x="163"/>
        <item x="193"/>
        <item x="11"/>
        <item x="42"/>
        <item x="346"/>
        <item x="224"/>
        <item x="102"/>
        <item x="254"/>
        <item x="284"/>
        <item x="315"/>
        <item x="131"/>
        <item x="70"/>
        <item x="162"/>
        <item x="192"/>
        <item x="10"/>
        <item x="41"/>
        <item x="345"/>
        <item x="223"/>
        <item x="101"/>
        <item x="367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outline="0" showAll="0" defaultSubtotal="0">
      <items count="11">
        <item m="1" x="9"/>
        <item m="1" x="8"/>
        <item x="0"/>
        <item m="1" x="5"/>
        <item m="1" x="6"/>
        <item m="1" x="4"/>
        <item m="1" x="10"/>
        <item m="1" x="7"/>
        <item x="3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insertBlankRow="1" defaultSubtotal="0">
      <items count="15">
        <item m="1" x="14"/>
        <item m="1" x="9"/>
        <item m="1" x="10"/>
        <item m="1" x="11"/>
        <item x="6"/>
        <item x="7"/>
        <item x="3"/>
        <item m="1" x="12"/>
        <item m="1" x="13"/>
        <item x="1"/>
        <item x="8"/>
        <item x="0"/>
        <item x="2"/>
        <item x="4"/>
        <item x="5"/>
      </items>
    </pivotField>
    <pivotField axis="axisRow" outline="0" showAll="0" insertBlankRow="1" defaultSubtotal="0">
      <items count="4">
        <item h="1" x="0"/>
        <item h="1" x="1"/>
        <item x="2"/>
        <item h="1" x="3"/>
      </items>
    </pivotField>
    <pivotField axis="axisRow" outline="0" showAll="0" insertBlankRow="1" defaultSubtotal="0">
      <items count="4">
        <item x="0"/>
        <item x="1"/>
        <item x="3"/>
        <item x="2"/>
      </items>
    </pivotField>
    <pivotField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5">
    <field x="6"/>
    <field x="5"/>
    <field x="7"/>
    <field x="1"/>
    <field x="0"/>
  </rowFields>
  <rowItems count="21">
    <i>
      <x v="2"/>
      <x v="9"/>
      <x v="1"/>
      <x v="171"/>
      <x v="179"/>
    </i>
    <i t="blank" r="2">
      <x v="1"/>
    </i>
    <i r="1">
      <x v="11"/>
      <x/>
      <x v="106"/>
      <x v="14"/>
    </i>
    <i r="3">
      <x v="158"/>
      <x v="164"/>
    </i>
    <i r="3">
      <x v="143"/>
      <x v="142"/>
    </i>
    <i r="3">
      <x v="172"/>
      <x v="180"/>
    </i>
    <i r="3">
      <x v="81"/>
      <x v="74"/>
    </i>
    <i t="blank" r="2">
      <x/>
    </i>
    <i r="2">
      <x v="1"/>
      <x v="113"/>
      <x v="112"/>
    </i>
    <i r="3">
      <x v="159"/>
      <x v="165"/>
    </i>
    <i r="3">
      <x v="171"/>
      <x v="179"/>
    </i>
    <i t="blank" r="2">
      <x v="1"/>
    </i>
    <i r="1">
      <x v="12"/>
      <x/>
      <x v="127"/>
      <x v="125"/>
    </i>
    <i r="3">
      <x v="81"/>
      <x v="74"/>
    </i>
    <i r="3">
      <x v="106"/>
      <x v="14"/>
    </i>
    <i r="3">
      <x v="143"/>
      <x v="142"/>
    </i>
    <i r="3">
      <x v="71"/>
      <x v="127"/>
    </i>
    <i r="3">
      <x v="90"/>
      <x v="174"/>
    </i>
    <i r="3">
      <x v="66"/>
      <x v="126"/>
    </i>
    <i r="3">
      <x v="128"/>
      <x v="128"/>
    </i>
    <i t="blank" r="2">
      <x/>
    </i>
  </rowItems>
  <colFields count="2">
    <field x="3"/>
    <field x="4"/>
  </colFields>
  <colItems count="6">
    <i>
      <x v="29"/>
      <x v="9"/>
    </i>
    <i>
      <x v="59"/>
      <x v="2"/>
    </i>
    <i>
      <x v="215"/>
      <x v="2"/>
    </i>
    <i>
      <x v="236"/>
      <x v="10"/>
    </i>
    <i>
      <x v="292"/>
      <x v="2"/>
    </i>
    <i t="grand">
      <x/>
    </i>
  </colItems>
  <dataFields count="1">
    <dataField name="Ranking Points" fld="11" baseField="8" baseItem="0"/>
  </dataFields>
  <formats count="22">
    <format dxfId="286">
      <pivotArea dataOnly="0" labelOnly="1" fieldPosition="0">
        <references count="1">
          <reference field="3" count="17">
            <x v="0"/>
            <x v="5"/>
            <x v="23"/>
            <x v="64"/>
            <x v="115"/>
            <x v="120"/>
            <x v="141"/>
            <x v="160"/>
            <x v="166"/>
            <x v="170"/>
            <x v="179"/>
            <x v="211"/>
            <x v="225"/>
            <x v="282"/>
            <x v="347"/>
            <x v="350"/>
            <x v="359"/>
          </reference>
        </references>
      </pivotArea>
    </format>
    <format dxfId="287">
      <pivotArea dataOnly="0" labelOnly="1" fieldPosition="0">
        <references count="1">
          <reference field="3" count="17" defaultSubtotal="1">
            <x v="0"/>
            <x v="5"/>
            <x v="23"/>
            <x v="64"/>
            <x v="115"/>
            <x v="120"/>
            <x v="141"/>
            <x v="160"/>
            <x v="166"/>
            <x v="170"/>
            <x v="179"/>
            <x v="211"/>
            <x v="225"/>
            <x v="282"/>
            <x v="347"/>
            <x v="350"/>
            <x v="359"/>
          </reference>
        </references>
      </pivotArea>
    </format>
    <format dxfId="288">
      <pivotArea dataOnly="0" labelOnly="1" grandCol="1" outline="0" fieldPosition="0"/>
    </format>
    <format dxfId="289">
      <pivotArea dataOnly="0" labelOnly="1" fieldPosition="0">
        <references count="2">
          <reference field="3" count="1" selected="0">
            <x v="350"/>
          </reference>
          <reference field="4" count="1">
            <x v="2"/>
          </reference>
        </references>
      </pivotArea>
    </format>
    <format dxfId="290">
      <pivotArea dataOnly="0" labelOnly="1" fieldPosition="0">
        <references count="2">
          <reference field="3" count="1" selected="0">
            <x v="170"/>
          </reference>
          <reference field="4" count="1">
            <x v="2"/>
          </reference>
        </references>
      </pivotArea>
    </format>
    <format dxfId="291">
      <pivotArea dataOnly="0" labelOnly="1" fieldPosition="0">
        <references count="2">
          <reference field="3" count="1" selected="0">
            <x v="64"/>
          </reference>
          <reference field="4" count="1">
            <x v="2"/>
          </reference>
        </references>
      </pivotArea>
    </format>
    <format dxfId="292">
      <pivotArea dataOnly="0" labelOnly="1" fieldPosition="0">
        <references count="2">
          <reference field="3" count="1" selected="0">
            <x v="166"/>
          </reference>
          <reference field="4" count="1">
            <x v="3"/>
          </reference>
        </references>
      </pivotArea>
    </format>
    <format dxfId="293">
      <pivotArea dataOnly="0" labelOnly="1" fieldPosition="0">
        <references count="2">
          <reference field="3" count="1" selected="0">
            <x v="23"/>
          </reference>
          <reference field="4" count="1">
            <x v="2"/>
          </reference>
        </references>
      </pivotArea>
    </format>
    <format dxfId="294">
      <pivotArea dataOnly="0" labelOnly="1" fieldPosition="0">
        <references count="2">
          <reference field="3" count="1" selected="0">
            <x v="225"/>
          </reference>
          <reference field="4" count="1">
            <x v="2"/>
          </reference>
        </references>
      </pivotArea>
    </format>
    <format dxfId="295">
      <pivotArea dataOnly="0" labelOnly="1" fieldPosition="0">
        <references count="2">
          <reference field="3" count="1" selected="0">
            <x v="141"/>
          </reference>
          <reference field="4" count="5">
            <x v="0"/>
            <x v="1"/>
            <x v="2"/>
            <x v="4"/>
            <x v="5"/>
          </reference>
        </references>
      </pivotArea>
    </format>
    <format dxfId="296">
      <pivotArea dataOnly="0" labelOnly="1" fieldPosition="0">
        <references count="2">
          <reference field="3" count="1" selected="0">
            <x v="5"/>
          </reference>
          <reference field="4" count="1">
            <x v="6"/>
          </reference>
        </references>
      </pivotArea>
    </format>
    <format dxfId="297">
      <pivotArea dataOnly="0" labelOnly="1" fieldPosition="0">
        <references count="2">
          <reference field="3" count="1" selected="0">
            <x v="359"/>
          </reference>
          <reference field="4" count="1">
            <x v="6"/>
          </reference>
        </references>
      </pivotArea>
    </format>
    <format dxfId="298">
      <pivotArea dataOnly="0" labelOnly="1" fieldPosition="0">
        <references count="2">
          <reference field="3" count="1" selected="0">
            <x v="347"/>
          </reference>
          <reference field="4" count="1">
            <x v="6"/>
          </reference>
        </references>
      </pivotArea>
    </format>
    <format dxfId="299">
      <pivotArea dataOnly="0" labelOnly="1" fieldPosition="0">
        <references count="2">
          <reference field="3" count="1" selected="0">
            <x v="179"/>
          </reference>
          <reference field="4" count="1">
            <x v="2"/>
          </reference>
        </references>
      </pivotArea>
    </format>
    <format dxfId="300">
      <pivotArea dataOnly="0" labelOnly="1" fieldPosition="0">
        <references count="2">
          <reference field="3" count="1" selected="0">
            <x v="120"/>
          </reference>
          <reference field="4" count="1">
            <x v="2"/>
          </reference>
        </references>
      </pivotArea>
    </format>
    <format dxfId="301">
      <pivotArea dataOnly="0" labelOnly="1" fieldPosition="0">
        <references count="2">
          <reference field="3" count="1" selected="0">
            <x v="160"/>
          </reference>
          <reference field="4" count="1">
            <x v="7"/>
          </reference>
        </references>
      </pivotArea>
    </format>
    <format dxfId="302">
      <pivotArea dataOnly="0" labelOnly="1" fieldPosition="0">
        <references count="2">
          <reference field="3" count="1" selected="0">
            <x v="0"/>
          </reference>
          <reference field="4" count="1">
            <x v="7"/>
          </reference>
        </references>
      </pivotArea>
    </format>
    <format dxfId="303">
      <pivotArea dataOnly="0" labelOnly="1" fieldPosition="0">
        <references count="2">
          <reference field="3" count="1" selected="0">
            <x v="282"/>
          </reference>
          <reference field="4" count="1">
            <x v="2"/>
          </reference>
        </references>
      </pivotArea>
    </format>
    <format dxfId="304">
      <pivotArea dataOnly="0" labelOnly="1" fieldPosition="0">
        <references count="2">
          <reference field="3" count="1" selected="0">
            <x v="211"/>
          </reference>
          <reference field="4" count="1">
            <x v="2"/>
          </reference>
        </references>
      </pivotArea>
    </format>
    <format dxfId="305">
      <pivotArea dataOnly="0" labelOnly="1" fieldPosition="0">
        <references count="2">
          <reference field="3" count="1" selected="0">
            <x v="115"/>
          </reference>
          <reference field="4" count="1">
            <x v="7"/>
          </reference>
        </references>
      </pivotArea>
    </format>
    <format dxfId="306">
      <pivotArea dataOnly="0" labelOnly="1" fieldPosition="0">
        <references count="1">
          <reference field="3" count="1">
            <x v="350"/>
          </reference>
        </references>
      </pivotArea>
    </format>
    <format dxfId="307">
      <pivotArea dataOnly="0" labelOnly="1" fieldPosition="0">
        <references count="2">
          <reference field="3" count="1">
            <x v="286"/>
          </reference>
          <reference field="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L491" tableType="xml" totalsRowShown="0">
  <autoFilter ref="A1:L491" xr:uid="{3CCEDFA4-D1D2-44A5-88A2-25D16539CD92}"/>
  <sortState xmlns:xlrd2="http://schemas.microsoft.com/office/spreadsheetml/2017/richdata2" ref="A2:L491">
    <sortCondition ref="D2:D491"/>
    <sortCondition ref="F2:F491"/>
    <sortCondition ref="G2:G491"/>
    <sortCondition ref="H2:H491"/>
    <sortCondition ref="C2:C491"/>
  </sortState>
  <tableColumns count="12">
    <tableColumn id="1" xr3:uid="{23BBF0BD-A33F-49F8-8541-D359B73C9AAA}" uniqueName="LastName" name="LastName">
      <xmlColumnPr mapId="5" xpath="/results/result/LastName" xmlDataType="string"/>
    </tableColumn>
    <tableColumn id="2" xr3:uid="{BFB33DBB-486E-49F4-8AAF-415F6CB83705}" uniqueName="FirstName" name="FirstName">
      <xmlColumnPr mapId="5" xpath="/results/result/FirstName" xmlDataType="string"/>
    </tableColumn>
    <tableColumn id="8" xr3:uid="{630E5915-FC90-46BA-BABB-6CD90B87B43F}" uniqueName="Rank" name="Rank">
      <xmlColumnPr mapId="5" xpath="/results/result/Rank" xmlDataType="string"/>
    </tableColumn>
    <tableColumn id="4" xr3:uid="{F1425BB2-A383-4F86-9331-257BDD1D1DA6}" uniqueName="EventDate" name="EventDate" dataDxfId="426">
      <xmlColumnPr mapId="5" xpath="/results/result/EventDate" xmlDataType="dateTime"/>
    </tableColumn>
    <tableColumn id="14" xr3:uid="{7D154F6A-ACB9-42C4-9542-21789D4AB420}" uniqueName="EventName" name="EventName" dataDxfId="425">
      <xmlColumnPr mapId="5" xpath="/results/result/EventName" xmlDataType="string"/>
    </tableColumn>
    <tableColumn id="6" xr3:uid="{FABB1062-715E-4C9C-8B0B-95BAC08F9707}" uniqueName="AgeGroup" name="AgeGroup">
      <xmlColumnPr mapId="5" xpath="/results/result/AgeGroup" xmlDataType="string"/>
    </tableColumn>
    <tableColumn id="7" xr3:uid="{4F7CB79A-83C0-4AEC-9529-4B7F6E5C2B5F}" uniqueName="Weapon" name="Weapon">
      <xmlColumnPr mapId="5" xpath="/results/result/Weapon" xmlDataType="string"/>
    </tableColumn>
    <tableColumn id="5" xr3:uid="{F54D2412-3735-4FA4-9A6D-4454A567AFD2}" uniqueName="Gender" name="Gender">
      <xmlColumnPr mapId="5" xpath="/results/result/Gender" xmlDataType="string"/>
    </tableColumn>
    <tableColumn id="11" xr3:uid="{27184CCA-91DD-489C-BFDC-BDC894A3832A}" uniqueName="Club" name="Club" dataDxfId="424">
      <calculatedColumnFormula>VLOOKUP(Table1[[#This Row],[LastName]]&amp;"."&amp;Table1[[#This Row],[FirstName]],Fencers!C:H,4,FALSE)</calculatedColumnFormula>
      <xmlColumnPr mapId="5" xpath="/results/result/Club" xmlDataType="string"/>
    </tableColumn>
    <tableColumn id="13" xr3:uid="{6ED5F7B4-AFF2-4DBF-BE31-A74BCDEE8005}" uniqueName="Country" name="Country" dataDxfId="423">
      <calculatedColumnFormula>VLOOKUP(Table1[[#This Row],[LastName]]&amp;"."&amp;Table1[[#This Row],[FirstName]],Fencers!C:I,6,FALSE)</calculatedColumnFormula>
    </tableColumn>
    <tableColumn id="9" xr3:uid="{00BEEB21-F787-4523-B245-1C91A1B25514}" uniqueName="Named" name="Named" dataDxfId="422">
      <xmlColumnPr mapId="5" xpath="/results/result/Named" xmlDataType="string"/>
    </tableColumn>
    <tableColumn id="10" xr3:uid="{160BEDD1-4394-459B-8F44-CFC2219C7BF1}" uniqueName="Points" name="Points" dataDxfId="421">
      <calculatedColumnFormula>IF(Table1[[#This Row],[Rank]]="Cancelled",1,IF(Table1[[#This Row],[Rank]]&gt;32,0,IF(K2=0,VLOOKUP(C2,'Ranking Values'!A:C,2,FALSE),VLOOKUP(C2,'Ranking Values'!A:C,3,FALSE))))</calculatedColumnFormula>
      <xmlColumnPr mapId="5" xpath="/results/result/Point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I322" totalsRowShown="0">
  <autoFilter ref="A1:I322" xr:uid="{E008F319-DAB4-49F1-8B03-B35F0DBC375D}"/>
  <sortState xmlns:xlrd2="http://schemas.microsoft.com/office/spreadsheetml/2017/richdata2" ref="A2:I262">
    <sortCondition ref="A2:A262"/>
  </sortState>
  <tableColumns count="9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420">
      <calculatedColumnFormula>Table13[[#This Row],[LastName]]&amp;"."&amp;Table13[[#This Row],[FirstName]]</calculatedColumnFormula>
    </tableColumn>
    <tableColumn id="3" xr3:uid="{6A4B77A9-EF18-4E63-94B4-819D3FC561A1}" name="DOB" dataDxfId="419"/>
    <tableColumn id="14" xr3:uid="{F8171842-7042-411D-9002-AF162CB1B980}" name="CalculatedAge" dataDxfId="418">
      <calculatedColumnFormula>ROUNDDOWN((L2-Table13[[#This Row],[DOB]])/365,0)</calculatedColumnFormula>
    </tableColumn>
    <tableColumn id="11" xr3:uid="{F2F93AC4-0C91-49FA-8C09-14859B97EDD1}" name="Current Membership Level"/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BAAE-0C08-4032-9092-DFF619AE70FE}">
  <dimension ref="A1:P69"/>
  <sheetViews>
    <sheetView tabSelected="1" workbookViewId="0">
      <selection activeCell="A2" sqref="A2"/>
    </sheetView>
  </sheetViews>
  <sheetFormatPr defaultRowHeight="15" x14ac:dyDescent="0.25"/>
  <cols>
    <col min="1" max="1" width="14.140625" bestFit="1" customWidth="1"/>
    <col min="2" max="2" width="12.7109375" bestFit="1" customWidth="1"/>
    <col min="3" max="3" width="8.85546875" bestFit="1" customWidth="1"/>
    <col min="4" max="4" width="10.140625" bestFit="1" customWidth="1"/>
    <col min="5" max="5" width="12.7109375" bestFit="1" customWidth="1"/>
    <col min="6" max="6" width="5.7109375" bestFit="1" customWidth="1"/>
    <col min="7" max="7" width="5.85546875" bestFit="1" customWidth="1"/>
    <col min="8" max="8" width="7.5703125" bestFit="1" customWidth="1"/>
    <col min="9" max="9" width="7.28515625" bestFit="1" customWidth="1"/>
    <col min="10" max="10" width="6.7109375" bestFit="1" customWidth="1"/>
    <col min="11" max="11" width="6.28515625" bestFit="1" customWidth="1"/>
    <col min="12" max="12" width="7.140625" bestFit="1" customWidth="1"/>
    <col min="13" max="13" width="7.28515625" bestFit="1" customWidth="1"/>
    <col min="14" max="15" width="6.7109375" bestFit="1" customWidth="1"/>
    <col min="16" max="16" width="12.85546875" bestFit="1" customWidth="1"/>
    <col min="17" max="17" width="7" bestFit="1" customWidth="1"/>
    <col min="18" max="18" width="6.7109375" bestFit="1" customWidth="1"/>
    <col min="19" max="19" width="6.28515625" bestFit="1" customWidth="1"/>
    <col min="20" max="20" width="7.140625" bestFit="1" customWidth="1"/>
    <col min="21" max="21" width="7.28515625" bestFit="1" customWidth="1"/>
    <col min="22" max="22" width="7.140625" bestFit="1" customWidth="1"/>
    <col min="23" max="23" width="6.7109375" bestFit="1" customWidth="1"/>
    <col min="24" max="24" width="7" bestFit="1" customWidth="1"/>
    <col min="25" max="26" width="6.7109375" bestFit="1" customWidth="1"/>
    <col min="27" max="28" width="12.85546875" bestFit="1" customWidth="1"/>
    <col min="29" max="29" width="11" bestFit="1" customWidth="1"/>
    <col min="30" max="30" width="13.140625" bestFit="1" customWidth="1"/>
    <col min="31" max="31" width="12" bestFit="1" customWidth="1"/>
    <col min="32" max="32" width="13.140625" bestFit="1" customWidth="1"/>
    <col min="33" max="33" width="10.85546875" bestFit="1" customWidth="1"/>
    <col min="34" max="34" width="8.85546875" bestFit="1" customWidth="1"/>
    <col min="35" max="35" width="11.85546875" bestFit="1" customWidth="1"/>
    <col min="36" max="36" width="8.5703125" bestFit="1" customWidth="1"/>
    <col min="37" max="37" width="11.5703125" bestFit="1" customWidth="1"/>
    <col min="38" max="38" width="13.140625" bestFit="1" customWidth="1"/>
    <col min="39" max="39" width="11.5703125" bestFit="1" customWidth="1"/>
    <col min="40" max="40" width="11.28515625" bestFit="1" customWidth="1"/>
    <col min="41" max="41" width="11.5703125" bestFit="1" customWidth="1"/>
    <col min="42" max="42" width="11.28515625" bestFit="1" customWidth="1"/>
  </cols>
  <sheetData>
    <row r="1" spans="1:16" x14ac:dyDescent="0.25">
      <c r="A1" s="15" t="s">
        <v>465</v>
      </c>
    </row>
    <row r="2" spans="1:16" s="17" customFormat="1" x14ac:dyDescent="0.25">
      <c r="A2"/>
      <c r="B2"/>
      <c r="C2"/>
      <c r="D2"/>
      <c r="E2"/>
      <c r="F2" t="s">
        <v>569</v>
      </c>
      <c r="G2" t="s">
        <v>532</v>
      </c>
      <c r="H2" t="s">
        <v>518</v>
      </c>
      <c r="I2" t="s">
        <v>556</v>
      </c>
      <c r="J2" t="s">
        <v>559</v>
      </c>
      <c r="K2" t="s">
        <v>560</v>
      </c>
      <c r="L2" t="s">
        <v>561</v>
      </c>
      <c r="M2" t="s">
        <v>500</v>
      </c>
      <c r="N2" t="s">
        <v>530</v>
      </c>
      <c r="O2" t="s">
        <v>564</v>
      </c>
      <c r="P2" s="16" t="s">
        <v>466</v>
      </c>
    </row>
    <row r="3" spans="1:16" s="17" customFormat="1" x14ac:dyDescent="0.25">
      <c r="A3"/>
      <c r="B3"/>
      <c r="C3"/>
      <c r="D3"/>
      <c r="E3"/>
      <c r="F3" t="s">
        <v>566</v>
      </c>
      <c r="G3" t="s">
        <v>401</v>
      </c>
      <c r="H3" t="s">
        <v>401</v>
      </c>
      <c r="I3" t="s">
        <v>565</v>
      </c>
      <c r="J3" t="s">
        <v>401</v>
      </c>
      <c r="K3" t="s">
        <v>565</v>
      </c>
      <c r="L3" t="s">
        <v>401</v>
      </c>
      <c r="M3" t="s">
        <v>401</v>
      </c>
      <c r="N3" t="s">
        <v>401</v>
      </c>
      <c r="O3" t="s">
        <v>401</v>
      </c>
      <c r="P3" s="16"/>
    </row>
    <row r="4" spans="1:16" x14ac:dyDescent="0.25">
      <c r="A4" t="s">
        <v>18</v>
      </c>
      <c r="B4" t="s">
        <v>316</v>
      </c>
      <c r="C4" t="s">
        <v>395</v>
      </c>
      <c r="D4" t="s">
        <v>475</v>
      </c>
      <c r="E4" t="s">
        <v>338</v>
      </c>
      <c r="F4" s="2">
        <v>4</v>
      </c>
      <c r="G4" s="2"/>
      <c r="H4" s="2">
        <v>9</v>
      </c>
      <c r="I4" s="2">
        <v>10</v>
      </c>
      <c r="J4" s="2"/>
      <c r="K4" s="2"/>
      <c r="L4" s="2"/>
      <c r="M4" s="2">
        <v>8</v>
      </c>
      <c r="N4" s="2"/>
      <c r="O4" s="2"/>
      <c r="P4" s="2">
        <v>31</v>
      </c>
    </row>
    <row r="5" spans="1:16" x14ac:dyDescent="0.25">
      <c r="D5" t="s">
        <v>100</v>
      </c>
      <c r="E5" t="s">
        <v>99</v>
      </c>
      <c r="F5" s="2">
        <v>10</v>
      </c>
      <c r="G5" s="2"/>
      <c r="H5" s="2">
        <v>10</v>
      </c>
      <c r="I5" s="2"/>
      <c r="J5" s="2"/>
      <c r="K5" s="2"/>
      <c r="L5" s="2">
        <v>9</v>
      </c>
      <c r="M5" s="2"/>
      <c r="N5" s="2"/>
      <c r="O5" s="2"/>
      <c r="P5" s="2">
        <v>29</v>
      </c>
    </row>
    <row r="6" spans="1:16" x14ac:dyDescent="0.25">
      <c r="D6" t="s">
        <v>64</v>
      </c>
      <c r="E6" t="s">
        <v>63</v>
      </c>
      <c r="F6" s="2">
        <v>4</v>
      </c>
      <c r="G6" s="2"/>
      <c r="H6" s="2"/>
      <c r="I6" s="2">
        <v>11</v>
      </c>
      <c r="J6" s="2"/>
      <c r="K6" s="2"/>
      <c r="L6" s="2">
        <v>10</v>
      </c>
      <c r="M6" s="2"/>
      <c r="N6" s="2"/>
      <c r="O6" s="2"/>
      <c r="P6" s="2">
        <v>25</v>
      </c>
    </row>
    <row r="7" spans="1:16" x14ac:dyDescent="0.25">
      <c r="D7" t="s">
        <v>25</v>
      </c>
      <c r="E7" t="s">
        <v>24</v>
      </c>
      <c r="F7" s="2">
        <v>4</v>
      </c>
      <c r="G7" s="2"/>
      <c r="H7" s="2"/>
      <c r="I7" s="2">
        <v>10</v>
      </c>
      <c r="J7" s="2"/>
      <c r="K7" s="2"/>
      <c r="L7" s="2"/>
      <c r="M7" s="2">
        <v>10</v>
      </c>
      <c r="N7" s="2"/>
      <c r="O7" s="2"/>
      <c r="P7" s="2">
        <v>24</v>
      </c>
    </row>
    <row r="8" spans="1:16" x14ac:dyDescent="0.25">
      <c r="D8" t="s">
        <v>80</v>
      </c>
      <c r="E8" t="s">
        <v>79</v>
      </c>
      <c r="F8" s="2">
        <v>2</v>
      </c>
      <c r="G8" s="2"/>
      <c r="H8" s="2">
        <v>8</v>
      </c>
      <c r="I8" s="2"/>
      <c r="J8" s="2"/>
      <c r="K8" s="2"/>
      <c r="L8" s="2"/>
      <c r="M8" s="2">
        <v>8</v>
      </c>
      <c r="N8" s="2"/>
      <c r="O8" s="2"/>
      <c r="P8" s="2">
        <v>18</v>
      </c>
    </row>
    <row r="9" spans="1:16" x14ac:dyDescent="0.25">
      <c r="D9" t="s">
        <v>551</v>
      </c>
      <c r="E9" t="s">
        <v>550</v>
      </c>
      <c r="F9" s="2"/>
      <c r="G9" s="2"/>
      <c r="H9" s="2"/>
      <c r="I9" s="2">
        <v>12</v>
      </c>
      <c r="J9" s="2"/>
      <c r="K9" s="2"/>
      <c r="L9" s="2"/>
      <c r="M9" s="2"/>
      <c r="N9" s="2"/>
      <c r="O9" s="2"/>
      <c r="P9" s="2">
        <v>12</v>
      </c>
    </row>
    <row r="10" spans="1:16" x14ac:dyDescent="0.25">
      <c r="D10" t="s">
        <v>69</v>
      </c>
      <c r="E10" t="s">
        <v>68</v>
      </c>
      <c r="F10" s="2"/>
      <c r="G10" s="2"/>
      <c r="H10" s="2"/>
      <c r="I10" s="2"/>
      <c r="J10" s="2"/>
      <c r="K10" s="2"/>
      <c r="L10" s="2"/>
      <c r="M10" s="2">
        <v>9</v>
      </c>
      <c r="N10" s="2"/>
      <c r="O10" s="2"/>
      <c r="P10" s="2">
        <v>9</v>
      </c>
    </row>
    <row r="11" spans="1:16" x14ac:dyDescent="0.25">
      <c r="D11" t="s">
        <v>91</v>
      </c>
      <c r="E11" t="s">
        <v>47</v>
      </c>
      <c r="F11" s="2"/>
      <c r="G11" s="2"/>
      <c r="H11" s="2">
        <v>8</v>
      </c>
      <c r="I11" s="2"/>
      <c r="J11" s="2"/>
      <c r="K11" s="2"/>
      <c r="L11" s="2"/>
      <c r="M11" s="2"/>
      <c r="N11" s="2"/>
      <c r="O11" s="2"/>
      <c r="P11" s="2">
        <v>8</v>
      </c>
    </row>
    <row r="12" spans="1:16" x14ac:dyDescent="0.25">
      <c r="D12" t="s">
        <v>48</v>
      </c>
      <c r="E12" t="s">
        <v>47</v>
      </c>
      <c r="F12" s="2">
        <v>7</v>
      </c>
      <c r="G12" s="2"/>
      <c r="H12" s="2"/>
      <c r="I12" s="2"/>
      <c r="J12" s="2"/>
      <c r="K12" s="2"/>
      <c r="L12" s="2"/>
      <c r="M12" s="2"/>
      <c r="N12" s="2"/>
      <c r="O12" s="2"/>
      <c r="P12" s="2">
        <v>7</v>
      </c>
    </row>
    <row r="13" spans="1:16" x14ac:dyDescent="0.25"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C14" t="s">
        <v>394</v>
      </c>
      <c r="D14" t="s">
        <v>50</v>
      </c>
      <c r="E14" t="s">
        <v>49</v>
      </c>
      <c r="F14" s="2">
        <v>5</v>
      </c>
      <c r="G14" s="2"/>
      <c r="H14" s="2">
        <v>6</v>
      </c>
      <c r="I14" s="2">
        <v>8</v>
      </c>
      <c r="J14" s="2"/>
      <c r="K14" s="2"/>
      <c r="L14" s="2">
        <v>8</v>
      </c>
      <c r="M14" s="2">
        <v>6</v>
      </c>
      <c r="N14" s="2"/>
      <c r="O14" s="2">
        <v>10</v>
      </c>
      <c r="P14" s="2">
        <v>43</v>
      </c>
    </row>
    <row r="15" spans="1:16" x14ac:dyDescent="0.25">
      <c r="D15" t="s">
        <v>62</v>
      </c>
      <c r="E15" t="s">
        <v>61</v>
      </c>
      <c r="F15" s="2"/>
      <c r="G15" s="2"/>
      <c r="H15" s="2"/>
      <c r="I15" s="2"/>
      <c r="J15" s="2"/>
      <c r="K15" s="2"/>
      <c r="L15" s="2">
        <v>8</v>
      </c>
      <c r="M15" s="2">
        <v>5</v>
      </c>
      <c r="N15" s="2"/>
      <c r="O15" s="2">
        <v>9</v>
      </c>
      <c r="P15" s="2">
        <v>22</v>
      </c>
    </row>
    <row r="16" spans="1:16" x14ac:dyDescent="0.25">
      <c r="D16" t="s">
        <v>71</v>
      </c>
      <c r="E16" t="s">
        <v>70</v>
      </c>
      <c r="F16" s="2">
        <v>8</v>
      </c>
      <c r="G16" s="2"/>
      <c r="H16" s="2"/>
      <c r="I16" s="2"/>
      <c r="J16" s="2"/>
      <c r="K16" s="2"/>
      <c r="L16" s="2"/>
      <c r="M16" s="2"/>
      <c r="N16" s="2"/>
      <c r="O16" s="2"/>
      <c r="P16" s="2">
        <v>8</v>
      </c>
    </row>
    <row r="17" spans="2:16" x14ac:dyDescent="0.25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5">
      <c r="B18" t="s">
        <v>467</v>
      </c>
      <c r="C18" t="s">
        <v>395</v>
      </c>
      <c r="D18" t="s">
        <v>449</v>
      </c>
      <c r="E18" t="s">
        <v>448</v>
      </c>
      <c r="F18" s="2">
        <v>7</v>
      </c>
      <c r="G18" s="2"/>
      <c r="H18" s="2">
        <v>9</v>
      </c>
      <c r="I18" s="2">
        <v>10</v>
      </c>
      <c r="J18" s="2"/>
      <c r="K18" s="2"/>
      <c r="L18" s="2">
        <v>9</v>
      </c>
      <c r="M18" s="2">
        <v>8</v>
      </c>
      <c r="N18" s="2"/>
      <c r="O18" s="2">
        <v>10</v>
      </c>
      <c r="P18" s="2">
        <v>53</v>
      </c>
    </row>
    <row r="19" spans="2:16" x14ac:dyDescent="0.25">
      <c r="D19" t="s">
        <v>125</v>
      </c>
      <c r="E19" t="s">
        <v>124</v>
      </c>
      <c r="F19" s="2">
        <v>10</v>
      </c>
      <c r="G19" s="2"/>
      <c r="H19" s="2">
        <v>10</v>
      </c>
      <c r="I19" s="2">
        <v>12</v>
      </c>
      <c r="J19" s="2"/>
      <c r="K19" s="2"/>
      <c r="L19" s="2">
        <v>10</v>
      </c>
      <c r="M19" s="2"/>
      <c r="N19" s="2"/>
      <c r="O19" s="2">
        <v>9</v>
      </c>
      <c r="P19" s="2">
        <v>51</v>
      </c>
    </row>
    <row r="20" spans="2:16" x14ac:dyDescent="0.25">
      <c r="D20" t="s">
        <v>129</v>
      </c>
      <c r="E20" t="s">
        <v>128</v>
      </c>
      <c r="F20" s="2">
        <v>0</v>
      </c>
      <c r="G20" s="2"/>
      <c r="H20" s="2">
        <v>8</v>
      </c>
      <c r="I20" s="2">
        <v>8</v>
      </c>
      <c r="J20" s="2"/>
      <c r="K20" s="2"/>
      <c r="L20" s="2">
        <v>8</v>
      </c>
      <c r="M20" s="2">
        <v>10</v>
      </c>
      <c r="N20" s="2"/>
      <c r="O20" s="2">
        <v>6</v>
      </c>
      <c r="P20" s="2">
        <v>40</v>
      </c>
    </row>
    <row r="21" spans="2:16" x14ac:dyDescent="0.25">
      <c r="D21" t="s">
        <v>319</v>
      </c>
      <c r="E21" t="s">
        <v>57</v>
      </c>
      <c r="F21" s="2">
        <v>0</v>
      </c>
      <c r="G21" s="2"/>
      <c r="H21" s="2">
        <v>8</v>
      </c>
      <c r="I21" s="2">
        <v>7</v>
      </c>
      <c r="J21" s="2"/>
      <c r="K21" s="2"/>
      <c r="L21" s="2">
        <v>4</v>
      </c>
      <c r="M21" s="2">
        <v>5</v>
      </c>
      <c r="N21" s="2"/>
      <c r="O21" s="2">
        <v>8</v>
      </c>
      <c r="P21" s="2">
        <v>32</v>
      </c>
    </row>
    <row r="22" spans="2:16" x14ac:dyDescent="0.25">
      <c r="D22" t="s">
        <v>100</v>
      </c>
      <c r="E22" t="s">
        <v>99</v>
      </c>
      <c r="F22" s="2">
        <v>2</v>
      </c>
      <c r="G22" s="2"/>
      <c r="H22" s="2">
        <v>5</v>
      </c>
      <c r="I22" s="2"/>
      <c r="J22" s="2"/>
      <c r="K22" s="2"/>
      <c r="L22" s="2">
        <v>8</v>
      </c>
      <c r="M22" s="2">
        <v>4</v>
      </c>
      <c r="N22" s="2"/>
      <c r="O22" s="2">
        <v>8</v>
      </c>
      <c r="P22" s="2">
        <v>27</v>
      </c>
    </row>
    <row r="23" spans="2:16" x14ac:dyDescent="0.25">
      <c r="D23" t="s">
        <v>157</v>
      </c>
      <c r="E23" t="s">
        <v>156</v>
      </c>
      <c r="F23" s="2">
        <v>2</v>
      </c>
      <c r="G23" s="2"/>
      <c r="H23" s="2"/>
      <c r="I23" s="2">
        <v>11</v>
      </c>
      <c r="J23" s="2"/>
      <c r="K23" s="2"/>
      <c r="L23" s="2"/>
      <c r="M23" s="2">
        <v>8</v>
      </c>
      <c r="N23" s="2"/>
      <c r="O23" s="2"/>
      <c r="P23" s="2">
        <v>21</v>
      </c>
    </row>
    <row r="24" spans="2:16" x14ac:dyDescent="0.25">
      <c r="D24" t="s">
        <v>250</v>
      </c>
      <c r="E24" t="s">
        <v>338</v>
      </c>
      <c r="F24" s="2">
        <v>0</v>
      </c>
      <c r="G24" s="2"/>
      <c r="H24" s="2">
        <v>2</v>
      </c>
      <c r="I24" s="2">
        <v>5</v>
      </c>
      <c r="J24" s="2"/>
      <c r="K24" s="2"/>
      <c r="L24" s="2">
        <v>6</v>
      </c>
      <c r="M24" s="2">
        <v>2</v>
      </c>
      <c r="N24" s="2"/>
      <c r="O24" s="2">
        <v>5</v>
      </c>
      <c r="P24" s="2">
        <v>20</v>
      </c>
    </row>
    <row r="25" spans="2:16" x14ac:dyDescent="0.25">
      <c r="D25" t="s">
        <v>107</v>
      </c>
      <c r="E25" t="s">
        <v>106</v>
      </c>
      <c r="F25" s="2">
        <v>0</v>
      </c>
      <c r="G25" s="2"/>
      <c r="H25" s="2">
        <v>6</v>
      </c>
      <c r="I25" s="2">
        <v>4</v>
      </c>
      <c r="J25" s="2"/>
      <c r="K25" s="2"/>
      <c r="L25" s="2">
        <v>2</v>
      </c>
      <c r="M25" s="2">
        <v>2</v>
      </c>
      <c r="N25" s="2"/>
      <c r="O25" s="2">
        <v>4</v>
      </c>
      <c r="P25" s="2">
        <v>18</v>
      </c>
    </row>
    <row r="26" spans="2:16" x14ac:dyDescent="0.25">
      <c r="D26" t="s">
        <v>48</v>
      </c>
      <c r="E26" t="s">
        <v>47</v>
      </c>
      <c r="F26" s="2"/>
      <c r="G26" s="2"/>
      <c r="H26" s="2">
        <v>3</v>
      </c>
      <c r="I26" s="2"/>
      <c r="J26" s="2"/>
      <c r="K26" s="2"/>
      <c r="L26" s="2">
        <v>2</v>
      </c>
      <c r="M26" s="2">
        <v>6</v>
      </c>
      <c r="N26" s="2"/>
      <c r="O26" s="2"/>
      <c r="P26" s="2">
        <v>11</v>
      </c>
    </row>
    <row r="27" spans="2:16" x14ac:dyDescent="0.25">
      <c r="D27" t="s">
        <v>64</v>
      </c>
      <c r="E27" t="s">
        <v>63</v>
      </c>
      <c r="F27" s="2">
        <v>0</v>
      </c>
      <c r="G27" s="2"/>
      <c r="H27" s="2">
        <v>2</v>
      </c>
      <c r="I27" s="2">
        <v>4</v>
      </c>
      <c r="J27" s="2"/>
      <c r="K27" s="2"/>
      <c r="L27" s="2">
        <v>5</v>
      </c>
      <c r="M27" s="2"/>
      <c r="N27" s="2"/>
      <c r="O27" s="2"/>
      <c r="P27" s="2">
        <v>11</v>
      </c>
    </row>
    <row r="28" spans="2:16" x14ac:dyDescent="0.25">
      <c r="D28" t="s">
        <v>477</v>
      </c>
      <c r="E28" t="s">
        <v>476</v>
      </c>
      <c r="F28" s="2">
        <v>0</v>
      </c>
      <c r="G28" s="2"/>
      <c r="H28" s="2"/>
      <c r="I28" s="2">
        <v>6</v>
      </c>
      <c r="J28" s="2"/>
      <c r="K28" s="2"/>
      <c r="L28" s="2">
        <v>3</v>
      </c>
      <c r="M28" s="2">
        <v>2</v>
      </c>
      <c r="N28" s="2"/>
      <c r="O28" s="2"/>
      <c r="P28" s="2">
        <v>11</v>
      </c>
    </row>
    <row r="29" spans="2:16" x14ac:dyDescent="0.25">
      <c r="D29" t="s">
        <v>69</v>
      </c>
      <c r="E29" t="s">
        <v>68</v>
      </c>
      <c r="F29" s="2">
        <v>0</v>
      </c>
      <c r="G29" s="2"/>
      <c r="H29" s="2">
        <v>2</v>
      </c>
      <c r="I29" s="2"/>
      <c r="J29" s="2"/>
      <c r="K29" s="2"/>
      <c r="L29" s="2"/>
      <c r="M29" s="2">
        <v>9</v>
      </c>
      <c r="N29" s="2"/>
      <c r="O29" s="2"/>
      <c r="P29" s="2">
        <v>11</v>
      </c>
    </row>
    <row r="30" spans="2:16" x14ac:dyDescent="0.25">
      <c r="D30" t="s">
        <v>551</v>
      </c>
      <c r="E30" t="s">
        <v>550</v>
      </c>
      <c r="F30" s="2"/>
      <c r="G30" s="2"/>
      <c r="H30" s="2"/>
      <c r="I30" s="2">
        <v>10</v>
      </c>
      <c r="J30" s="2"/>
      <c r="K30" s="2"/>
      <c r="L30" s="2"/>
      <c r="M30" s="2"/>
      <c r="N30" s="2"/>
      <c r="O30" s="2"/>
      <c r="P30" s="2">
        <v>10</v>
      </c>
    </row>
    <row r="31" spans="2:16" x14ac:dyDescent="0.25">
      <c r="D31" t="s">
        <v>165</v>
      </c>
      <c r="E31" t="s">
        <v>164</v>
      </c>
      <c r="F31" s="2">
        <v>0</v>
      </c>
      <c r="G31" s="2"/>
      <c r="H31" s="2">
        <v>2</v>
      </c>
      <c r="I31" s="2">
        <v>4</v>
      </c>
      <c r="J31" s="2"/>
      <c r="K31" s="2"/>
      <c r="L31" s="2"/>
      <c r="M31" s="2">
        <v>2</v>
      </c>
      <c r="N31" s="2"/>
      <c r="O31" s="2"/>
      <c r="P31" s="2">
        <v>8</v>
      </c>
    </row>
    <row r="32" spans="2:16" x14ac:dyDescent="0.25">
      <c r="D32" t="s">
        <v>80</v>
      </c>
      <c r="E32" t="s">
        <v>79</v>
      </c>
      <c r="F32" s="2">
        <v>2</v>
      </c>
      <c r="G32" s="2"/>
      <c r="H32" s="2">
        <v>2</v>
      </c>
      <c r="I32" s="2"/>
      <c r="J32" s="2"/>
      <c r="K32" s="2"/>
      <c r="L32" s="2"/>
      <c r="M32" s="2">
        <v>2</v>
      </c>
      <c r="N32" s="2"/>
      <c r="O32" s="2"/>
      <c r="P32" s="2">
        <v>6</v>
      </c>
    </row>
    <row r="33" spans="3:16" x14ac:dyDescent="0.25">
      <c r="D33" t="s">
        <v>160</v>
      </c>
      <c r="E33" t="s">
        <v>23</v>
      </c>
      <c r="F33" s="2"/>
      <c r="G33" s="2"/>
      <c r="H33" s="2"/>
      <c r="I33" s="2">
        <v>4</v>
      </c>
      <c r="J33" s="2"/>
      <c r="K33" s="2"/>
      <c r="L33" s="2">
        <v>2</v>
      </c>
      <c r="M33" s="2"/>
      <c r="N33" s="2"/>
      <c r="O33" s="2"/>
      <c r="P33" s="2">
        <v>6</v>
      </c>
    </row>
    <row r="34" spans="3:16" x14ac:dyDescent="0.25">
      <c r="D34" t="s">
        <v>194</v>
      </c>
      <c r="E34" t="s">
        <v>356</v>
      </c>
      <c r="F34" s="2"/>
      <c r="G34" s="2"/>
      <c r="H34" s="2">
        <v>2</v>
      </c>
      <c r="I34" s="2"/>
      <c r="J34" s="2"/>
      <c r="K34" s="2"/>
      <c r="L34" s="2">
        <v>2</v>
      </c>
      <c r="M34" s="2"/>
      <c r="N34" s="2"/>
      <c r="O34" s="2"/>
      <c r="P34" s="2">
        <v>4</v>
      </c>
    </row>
    <row r="35" spans="3:16" x14ac:dyDescent="0.25">
      <c r="D35" t="s">
        <v>475</v>
      </c>
      <c r="E35" t="s">
        <v>338</v>
      </c>
      <c r="F35" s="2">
        <v>0</v>
      </c>
      <c r="G35" s="2"/>
      <c r="H35" s="2">
        <v>2</v>
      </c>
      <c r="I35" s="2"/>
      <c r="J35" s="2"/>
      <c r="K35" s="2"/>
      <c r="L35" s="2"/>
      <c r="M35" s="2">
        <v>2</v>
      </c>
      <c r="N35" s="2"/>
      <c r="O35" s="2"/>
      <c r="P35" s="2">
        <v>4</v>
      </c>
    </row>
    <row r="36" spans="3:16" x14ac:dyDescent="0.25">
      <c r="D36" t="s">
        <v>95</v>
      </c>
      <c r="E36" t="s">
        <v>94</v>
      </c>
      <c r="F36" s="2">
        <v>0</v>
      </c>
      <c r="G36" s="2"/>
      <c r="H36" s="2">
        <v>4</v>
      </c>
      <c r="I36" s="2"/>
      <c r="J36" s="2"/>
      <c r="K36" s="2"/>
      <c r="L36" s="2"/>
      <c r="M36" s="2"/>
      <c r="N36" s="2"/>
      <c r="O36" s="2"/>
      <c r="P36" s="2">
        <v>4</v>
      </c>
    </row>
    <row r="37" spans="3:16" x14ac:dyDescent="0.25">
      <c r="D37" t="s">
        <v>175</v>
      </c>
      <c r="E37" t="s">
        <v>79</v>
      </c>
      <c r="F37" s="2"/>
      <c r="G37" s="2"/>
      <c r="H37" s="2"/>
      <c r="I37" s="2">
        <v>4</v>
      </c>
      <c r="J37" s="2"/>
      <c r="K37" s="2"/>
      <c r="L37" s="2"/>
      <c r="M37" s="2"/>
      <c r="N37" s="2"/>
      <c r="O37" s="2"/>
      <c r="P37" s="2">
        <v>4</v>
      </c>
    </row>
    <row r="38" spans="3:16" x14ac:dyDescent="0.25">
      <c r="D38" t="s">
        <v>152</v>
      </c>
      <c r="E38" t="s">
        <v>151</v>
      </c>
      <c r="F38" s="2"/>
      <c r="G38" s="2"/>
      <c r="H38" s="2"/>
      <c r="I38" s="2"/>
      <c r="J38" s="2"/>
      <c r="K38" s="2"/>
      <c r="L38" s="2"/>
      <c r="M38" s="2">
        <v>3</v>
      </c>
      <c r="N38" s="2"/>
      <c r="O38" s="2"/>
      <c r="P38" s="2">
        <v>3</v>
      </c>
    </row>
    <row r="39" spans="3:16" x14ac:dyDescent="0.25">
      <c r="D39" t="s">
        <v>90</v>
      </c>
      <c r="E39" t="s">
        <v>89</v>
      </c>
      <c r="F39" s="2"/>
      <c r="G39" s="2"/>
      <c r="H39" s="2"/>
      <c r="I39" s="2"/>
      <c r="J39" s="2"/>
      <c r="K39" s="2"/>
      <c r="L39" s="2"/>
      <c r="M39" s="2"/>
      <c r="N39" s="2"/>
      <c r="O39" s="2">
        <v>3</v>
      </c>
      <c r="P39" s="2">
        <v>3</v>
      </c>
    </row>
    <row r="40" spans="3:16" x14ac:dyDescent="0.25">
      <c r="D40" t="s">
        <v>188</v>
      </c>
      <c r="E40" t="s">
        <v>187</v>
      </c>
      <c r="F40" s="2"/>
      <c r="G40" s="2"/>
      <c r="H40" s="2"/>
      <c r="I40" s="2"/>
      <c r="J40" s="2"/>
      <c r="K40" s="2"/>
      <c r="L40" s="2">
        <v>2</v>
      </c>
      <c r="M40" s="2"/>
      <c r="N40" s="2"/>
      <c r="O40" s="2"/>
      <c r="P40" s="2">
        <v>2</v>
      </c>
    </row>
    <row r="41" spans="3:16" x14ac:dyDescent="0.25"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3:16" x14ac:dyDescent="0.25">
      <c r="C42" t="s">
        <v>394</v>
      </c>
      <c r="D42" t="s">
        <v>5</v>
      </c>
      <c r="E42" t="s">
        <v>134</v>
      </c>
      <c r="F42" s="2">
        <v>2</v>
      </c>
      <c r="G42" s="2"/>
      <c r="H42" s="2">
        <v>9</v>
      </c>
      <c r="I42" s="2">
        <v>10</v>
      </c>
      <c r="J42" s="2"/>
      <c r="K42" s="2"/>
      <c r="L42" s="2">
        <v>9</v>
      </c>
      <c r="M42" s="2">
        <v>10</v>
      </c>
      <c r="N42" s="2"/>
      <c r="O42" s="2">
        <v>10</v>
      </c>
      <c r="P42" s="2">
        <v>50</v>
      </c>
    </row>
    <row r="43" spans="3:16" x14ac:dyDescent="0.25">
      <c r="D43" t="s">
        <v>479</v>
      </c>
      <c r="E43" t="s">
        <v>478</v>
      </c>
      <c r="F43" s="2">
        <v>6</v>
      </c>
      <c r="G43" s="2"/>
      <c r="H43" s="2">
        <v>10</v>
      </c>
      <c r="I43" s="2">
        <v>12</v>
      </c>
      <c r="J43" s="2"/>
      <c r="K43" s="2"/>
      <c r="L43" s="2">
        <v>10</v>
      </c>
      <c r="M43" s="2">
        <v>8</v>
      </c>
      <c r="N43" s="2"/>
      <c r="O43" s="2"/>
      <c r="P43" s="2">
        <v>46</v>
      </c>
    </row>
    <row r="44" spans="3:16" x14ac:dyDescent="0.25">
      <c r="D44" t="s">
        <v>101</v>
      </c>
      <c r="E44" t="s">
        <v>99</v>
      </c>
      <c r="F44" s="2">
        <v>2</v>
      </c>
      <c r="G44" s="2"/>
      <c r="H44" s="2">
        <v>8</v>
      </c>
      <c r="I44" s="2">
        <v>10</v>
      </c>
      <c r="J44" s="2"/>
      <c r="K44" s="2"/>
      <c r="L44" s="2">
        <v>5</v>
      </c>
      <c r="M44" s="2">
        <v>9</v>
      </c>
      <c r="N44" s="2"/>
      <c r="O44" s="2">
        <v>8</v>
      </c>
      <c r="P44" s="2">
        <v>42</v>
      </c>
    </row>
    <row r="45" spans="3:16" x14ac:dyDescent="0.25">
      <c r="D45" t="s">
        <v>435</v>
      </c>
      <c r="E45" t="s">
        <v>434</v>
      </c>
      <c r="F45" s="2">
        <v>2</v>
      </c>
      <c r="G45" s="2"/>
      <c r="H45" s="2">
        <v>6</v>
      </c>
      <c r="I45" s="2">
        <v>8</v>
      </c>
      <c r="J45" s="2"/>
      <c r="K45" s="2"/>
      <c r="L45" s="2">
        <v>8</v>
      </c>
      <c r="M45" s="2">
        <v>8</v>
      </c>
      <c r="N45" s="2"/>
      <c r="O45" s="2"/>
      <c r="P45" s="2">
        <v>32</v>
      </c>
    </row>
    <row r="46" spans="3:16" x14ac:dyDescent="0.25">
      <c r="D46" t="s">
        <v>50</v>
      </c>
      <c r="E46" t="s">
        <v>49</v>
      </c>
      <c r="F46" s="2">
        <v>0</v>
      </c>
      <c r="G46" s="2"/>
      <c r="H46" s="2">
        <v>4</v>
      </c>
      <c r="I46" s="2">
        <v>6</v>
      </c>
      <c r="J46" s="2"/>
      <c r="K46" s="2"/>
      <c r="L46" s="2">
        <v>3</v>
      </c>
      <c r="M46" s="2">
        <v>3</v>
      </c>
      <c r="N46" s="2"/>
      <c r="O46" s="2">
        <v>6</v>
      </c>
      <c r="P46" s="2">
        <v>22</v>
      </c>
    </row>
    <row r="47" spans="3:16" x14ac:dyDescent="0.25">
      <c r="D47" t="s">
        <v>481</v>
      </c>
      <c r="E47" t="s">
        <v>480</v>
      </c>
      <c r="F47" s="2">
        <v>0</v>
      </c>
      <c r="G47" s="2"/>
      <c r="H47" s="2">
        <v>8</v>
      </c>
      <c r="I47" s="2"/>
      <c r="J47" s="2"/>
      <c r="K47" s="2"/>
      <c r="L47" s="2">
        <v>6</v>
      </c>
      <c r="M47" s="2">
        <v>6</v>
      </c>
      <c r="N47" s="2"/>
      <c r="O47" s="2"/>
      <c r="P47" s="2">
        <v>20</v>
      </c>
    </row>
    <row r="48" spans="3:16" x14ac:dyDescent="0.25">
      <c r="D48" t="s">
        <v>483</v>
      </c>
      <c r="E48" t="s">
        <v>482</v>
      </c>
      <c r="F48" s="2"/>
      <c r="G48" s="2"/>
      <c r="H48" s="2">
        <v>5</v>
      </c>
      <c r="I48" s="2"/>
      <c r="J48" s="2"/>
      <c r="K48" s="2"/>
      <c r="L48" s="2">
        <v>8</v>
      </c>
      <c r="M48" s="2">
        <v>5</v>
      </c>
      <c r="N48" s="2"/>
      <c r="O48" s="2"/>
      <c r="P48" s="2">
        <v>18</v>
      </c>
    </row>
    <row r="49" spans="2:16" x14ac:dyDescent="0.25">
      <c r="D49" t="s">
        <v>484</v>
      </c>
      <c r="E49" t="s">
        <v>122</v>
      </c>
      <c r="F49" s="2"/>
      <c r="G49" s="2"/>
      <c r="H49" s="2"/>
      <c r="I49" s="2">
        <v>7</v>
      </c>
      <c r="J49" s="2"/>
      <c r="K49" s="2"/>
      <c r="L49" s="2"/>
      <c r="M49" s="2">
        <v>2</v>
      </c>
      <c r="N49" s="2"/>
      <c r="O49" s="2">
        <v>8</v>
      </c>
      <c r="P49" s="2">
        <v>17</v>
      </c>
    </row>
    <row r="50" spans="2:16" x14ac:dyDescent="0.25">
      <c r="D50" t="s">
        <v>154</v>
      </c>
      <c r="E50" t="s">
        <v>153</v>
      </c>
      <c r="F50" s="2"/>
      <c r="G50" s="2"/>
      <c r="H50" s="2"/>
      <c r="I50" s="2">
        <v>11</v>
      </c>
      <c r="J50" s="2"/>
      <c r="K50" s="2"/>
      <c r="L50" s="2">
        <v>4</v>
      </c>
      <c r="M50" s="2"/>
      <c r="N50" s="2"/>
      <c r="O50" s="2"/>
      <c r="P50" s="2">
        <v>15</v>
      </c>
    </row>
    <row r="51" spans="2:16" x14ac:dyDescent="0.25">
      <c r="D51" t="s">
        <v>133</v>
      </c>
      <c r="E51" t="s">
        <v>132</v>
      </c>
      <c r="F51" s="2">
        <v>4</v>
      </c>
      <c r="G51" s="2"/>
      <c r="H51" s="2"/>
      <c r="I51" s="2"/>
      <c r="J51" s="2"/>
      <c r="K51" s="2"/>
      <c r="L51" s="2"/>
      <c r="M51" s="2"/>
      <c r="N51" s="2"/>
      <c r="O51" s="2">
        <v>9</v>
      </c>
      <c r="P51" s="2">
        <v>13</v>
      </c>
    </row>
    <row r="52" spans="2:16" x14ac:dyDescent="0.25">
      <c r="D52" t="s">
        <v>474</v>
      </c>
      <c r="E52" t="s">
        <v>151</v>
      </c>
      <c r="F52" s="2"/>
      <c r="G52" s="2"/>
      <c r="H52" s="2"/>
      <c r="I52" s="2"/>
      <c r="J52" s="2"/>
      <c r="K52" s="2"/>
      <c r="L52" s="2"/>
      <c r="M52" s="2">
        <v>4</v>
      </c>
      <c r="N52" s="2"/>
      <c r="O52" s="2"/>
      <c r="P52" s="2">
        <v>4</v>
      </c>
    </row>
    <row r="53" spans="2:16" x14ac:dyDescent="0.25">
      <c r="D53" t="s">
        <v>71</v>
      </c>
      <c r="E53" t="s">
        <v>70</v>
      </c>
      <c r="F53" s="2">
        <v>0</v>
      </c>
      <c r="G53" s="2"/>
      <c r="H53" s="2"/>
      <c r="I53" s="2"/>
      <c r="J53" s="2"/>
      <c r="K53" s="2"/>
      <c r="L53" s="2"/>
      <c r="M53" s="2"/>
      <c r="N53" s="2"/>
      <c r="O53" s="2"/>
      <c r="P53" s="2">
        <v>0</v>
      </c>
    </row>
    <row r="54" spans="2:16" x14ac:dyDescent="0.25"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2:16" x14ac:dyDescent="0.25">
      <c r="B55" t="s">
        <v>485</v>
      </c>
      <c r="C55" t="s">
        <v>395</v>
      </c>
      <c r="D55" t="s">
        <v>157</v>
      </c>
      <c r="E55" t="s">
        <v>156</v>
      </c>
      <c r="F55" s="2"/>
      <c r="G55" s="2">
        <v>10</v>
      </c>
      <c r="H55" s="2"/>
      <c r="I55" s="2"/>
      <c r="J55" s="2">
        <v>10</v>
      </c>
      <c r="K55" s="2">
        <v>11</v>
      </c>
      <c r="L55" s="2"/>
      <c r="M55" s="2"/>
      <c r="N55" s="2"/>
      <c r="O55" s="2"/>
      <c r="P55" s="2">
        <v>31</v>
      </c>
    </row>
    <row r="56" spans="2:16" x14ac:dyDescent="0.25">
      <c r="D56" t="s">
        <v>165</v>
      </c>
      <c r="E56" t="s">
        <v>164</v>
      </c>
      <c r="F56" s="2"/>
      <c r="G56" s="2">
        <v>6</v>
      </c>
      <c r="H56" s="2"/>
      <c r="I56" s="2"/>
      <c r="J56" s="2">
        <v>9</v>
      </c>
      <c r="K56" s="2">
        <v>10</v>
      </c>
      <c r="L56" s="2"/>
      <c r="M56" s="2"/>
      <c r="N56" s="2"/>
      <c r="O56" s="2"/>
      <c r="P56" s="2">
        <v>25</v>
      </c>
    </row>
    <row r="57" spans="2:16" x14ac:dyDescent="0.25">
      <c r="D57" t="s">
        <v>188</v>
      </c>
      <c r="E57" t="s">
        <v>187</v>
      </c>
      <c r="F57" s="2"/>
      <c r="G57" s="2">
        <v>8</v>
      </c>
      <c r="H57" s="2"/>
      <c r="I57" s="2"/>
      <c r="J57" s="2">
        <v>8</v>
      </c>
      <c r="K57" s="2">
        <v>6</v>
      </c>
      <c r="L57" s="2"/>
      <c r="M57" s="2"/>
      <c r="N57" s="2"/>
      <c r="O57" s="2"/>
      <c r="P57" s="2">
        <v>22</v>
      </c>
    </row>
    <row r="58" spans="2:16" x14ac:dyDescent="0.25">
      <c r="D58" t="s">
        <v>319</v>
      </c>
      <c r="E58" t="s">
        <v>57</v>
      </c>
      <c r="F58" s="2"/>
      <c r="G58" s="2">
        <v>9</v>
      </c>
      <c r="H58" s="2"/>
      <c r="I58" s="2"/>
      <c r="J58" s="2"/>
      <c r="K58" s="2">
        <v>12</v>
      </c>
      <c r="L58" s="2"/>
      <c r="M58" s="2"/>
      <c r="N58" s="2"/>
      <c r="O58" s="2"/>
      <c r="P58" s="2">
        <v>21</v>
      </c>
    </row>
    <row r="59" spans="2:16" x14ac:dyDescent="0.25">
      <c r="D59" t="s">
        <v>250</v>
      </c>
      <c r="E59" t="s">
        <v>338</v>
      </c>
      <c r="F59" s="2"/>
      <c r="G59" s="2">
        <v>8</v>
      </c>
      <c r="H59" s="2"/>
      <c r="I59" s="2"/>
      <c r="J59" s="2"/>
      <c r="K59" s="2">
        <v>10</v>
      </c>
      <c r="L59" s="2"/>
      <c r="M59" s="2"/>
      <c r="N59" s="2"/>
      <c r="O59" s="2"/>
      <c r="P59" s="2">
        <v>18</v>
      </c>
    </row>
    <row r="60" spans="2:16" x14ac:dyDescent="0.25">
      <c r="D60" t="s">
        <v>538</v>
      </c>
      <c r="E60" t="s">
        <v>537</v>
      </c>
      <c r="F60" s="2"/>
      <c r="G60" s="2"/>
      <c r="H60" s="2"/>
      <c r="I60" s="2"/>
      <c r="J60" s="2">
        <v>8</v>
      </c>
      <c r="K60" s="2"/>
      <c r="L60" s="2"/>
      <c r="M60" s="2"/>
      <c r="N60" s="2"/>
      <c r="O60" s="2"/>
      <c r="P60" s="2">
        <v>8</v>
      </c>
    </row>
    <row r="61" spans="2:16" x14ac:dyDescent="0.25">
      <c r="D61" t="s">
        <v>175</v>
      </c>
      <c r="E61" t="s">
        <v>79</v>
      </c>
      <c r="F61" s="2"/>
      <c r="G61" s="2"/>
      <c r="H61" s="2"/>
      <c r="I61" s="2"/>
      <c r="J61" s="2"/>
      <c r="K61" s="2">
        <v>7</v>
      </c>
      <c r="L61" s="2"/>
      <c r="M61" s="2"/>
      <c r="N61" s="2"/>
      <c r="O61" s="2"/>
      <c r="P61" s="2">
        <v>7</v>
      </c>
    </row>
    <row r="62" spans="2:16" x14ac:dyDescent="0.25">
      <c r="D62" t="s">
        <v>152</v>
      </c>
      <c r="E62" t="s">
        <v>151</v>
      </c>
      <c r="F62" s="2"/>
      <c r="G62" s="2">
        <v>5</v>
      </c>
      <c r="H62" s="2"/>
      <c r="I62" s="2"/>
      <c r="J62" s="2"/>
      <c r="K62" s="2"/>
      <c r="L62" s="2"/>
      <c r="M62" s="2"/>
      <c r="N62" s="2"/>
      <c r="O62" s="2"/>
      <c r="P62" s="2">
        <v>5</v>
      </c>
    </row>
    <row r="63" spans="2:16" x14ac:dyDescent="0.25"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2:16" x14ac:dyDescent="0.25">
      <c r="C64" t="s">
        <v>394</v>
      </c>
      <c r="D64" t="s">
        <v>435</v>
      </c>
      <c r="E64" t="s">
        <v>434</v>
      </c>
      <c r="F64" s="2"/>
      <c r="G64" s="2"/>
      <c r="H64" s="2"/>
      <c r="I64" s="2"/>
      <c r="J64" s="2"/>
      <c r="K64" s="2">
        <v>8</v>
      </c>
      <c r="L64" s="2"/>
      <c r="M64" s="2"/>
      <c r="N64" s="2"/>
      <c r="O64" s="2"/>
      <c r="P64" s="2">
        <v>8</v>
      </c>
    </row>
    <row r="65" spans="2:16" x14ac:dyDescent="0.25">
      <c r="D65" t="s">
        <v>483</v>
      </c>
      <c r="E65" t="s">
        <v>482</v>
      </c>
      <c r="F65" s="2"/>
      <c r="G65" s="2">
        <v>4</v>
      </c>
      <c r="H65" s="2"/>
      <c r="I65" s="2"/>
      <c r="J65" s="2"/>
      <c r="K65" s="2"/>
      <c r="L65" s="2"/>
      <c r="M65" s="2"/>
      <c r="N65" s="2"/>
      <c r="O65" s="2"/>
      <c r="P65" s="2">
        <v>4</v>
      </c>
    </row>
    <row r="66" spans="2:16" x14ac:dyDescent="0.25"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2:16" x14ac:dyDescent="0.25">
      <c r="B67" t="s">
        <v>511</v>
      </c>
      <c r="C67" t="s">
        <v>395</v>
      </c>
      <c r="D67" t="s">
        <v>188</v>
      </c>
      <c r="E67" t="s">
        <v>187</v>
      </c>
      <c r="F67" s="2"/>
      <c r="G67" s="2"/>
      <c r="H67" s="2"/>
      <c r="I67" s="2"/>
      <c r="J67" s="2"/>
      <c r="K67" s="2"/>
      <c r="L67" s="2"/>
      <c r="M67" s="2"/>
      <c r="N67" s="2">
        <v>10</v>
      </c>
      <c r="O67" s="2"/>
      <c r="P67" s="2">
        <v>10</v>
      </c>
    </row>
    <row r="68" spans="2:16" x14ac:dyDescent="0.25">
      <c r="D68" t="s">
        <v>194</v>
      </c>
      <c r="E68" t="s">
        <v>356</v>
      </c>
      <c r="F68" s="2"/>
      <c r="G68" s="2"/>
      <c r="H68" s="2"/>
      <c r="I68" s="2"/>
      <c r="J68" s="2"/>
      <c r="K68" s="2"/>
      <c r="L68" s="2"/>
      <c r="M68" s="2"/>
      <c r="N68" s="2">
        <v>9</v>
      </c>
      <c r="O68" s="2"/>
      <c r="P68" s="2">
        <v>9</v>
      </c>
    </row>
    <row r="69" spans="2:16" x14ac:dyDescent="0.25"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88C91-D060-4F6F-9790-10FC47959E58}">
  <dimension ref="A1:W157"/>
  <sheetViews>
    <sheetView workbookViewId="0">
      <selection activeCell="A2" sqref="A2"/>
    </sheetView>
  </sheetViews>
  <sheetFormatPr defaultRowHeight="15" x14ac:dyDescent="0.25"/>
  <cols>
    <col min="1" max="1" width="14.140625" bestFit="1" customWidth="1"/>
    <col min="2" max="2" width="12.7109375" bestFit="1" customWidth="1"/>
    <col min="3" max="3" width="8.85546875" bestFit="1" customWidth="1"/>
    <col min="4" max="4" width="11.140625" bestFit="1" customWidth="1"/>
    <col min="5" max="5" width="13.28515625" bestFit="1" customWidth="1"/>
    <col min="6" max="6" width="5.7109375" bestFit="1" customWidth="1"/>
    <col min="7" max="7" width="5.85546875" bestFit="1" customWidth="1"/>
    <col min="8" max="9" width="6.5703125" bestFit="1" customWidth="1"/>
    <col min="10" max="10" width="6.28515625" bestFit="1" customWidth="1"/>
    <col min="11" max="12" width="6.7109375" bestFit="1" customWidth="1"/>
    <col min="13" max="13" width="7.5703125" bestFit="1" customWidth="1"/>
    <col min="14" max="14" width="7.28515625" bestFit="1" customWidth="1"/>
    <col min="15" max="15" width="6.7109375" bestFit="1" customWidth="1"/>
    <col min="16" max="16" width="7" bestFit="1" customWidth="1"/>
    <col min="17" max="17" width="7.140625" bestFit="1" customWidth="1"/>
    <col min="18" max="18" width="7.28515625" bestFit="1" customWidth="1"/>
    <col min="19" max="19" width="6.7109375" bestFit="1" customWidth="1"/>
    <col min="20" max="20" width="7" bestFit="1" customWidth="1"/>
    <col min="21" max="22" width="6.7109375" bestFit="1" customWidth="1"/>
    <col min="23" max="23" width="12.85546875" bestFit="1" customWidth="1"/>
    <col min="24" max="24" width="7" bestFit="1" customWidth="1"/>
    <col min="25" max="26" width="6.7109375" bestFit="1" customWidth="1"/>
    <col min="27" max="28" width="12.85546875" bestFit="1" customWidth="1"/>
    <col min="29" max="29" width="11" bestFit="1" customWidth="1"/>
    <col min="30" max="30" width="13.140625" bestFit="1" customWidth="1"/>
    <col min="31" max="31" width="12" bestFit="1" customWidth="1"/>
    <col min="32" max="32" width="13.140625" bestFit="1" customWidth="1"/>
    <col min="33" max="33" width="10.85546875" bestFit="1" customWidth="1"/>
    <col min="34" max="34" width="8.85546875" bestFit="1" customWidth="1"/>
    <col min="35" max="35" width="11.85546875" bestFit="1" customWidth="1"/>
    <col min="36" max="36" width="8.5703125" bestFit="1" customWidth="1"/>
    <col min="37" max="37" width="11.5703125" bestFit="1" customWidth="1"/>
    <col min="38" max="38" width="13.140625" bestFit="1" customWidth="1"/>
    <col min="39" max="39" width="11.5703125" bestFit="1" customWidth="1"/>
    <col min="40" max="40" width="11.28515625" bestFit="1" customWidth="1"/>
    <col min="41" max="41" width="11.5703125" bestFit="1" customWidth="1"/>
    <col min="42" max="42" width="11.28515625" bestFit="1" customWidth="1"/>
  </cols>
  <sheetData>
    <row r="1" spans="1:23" x14ac:dyDescent="0.25">
      <c r="A1" s="15" t="s">
        <v>465</v>
      </c>
    </row>
    <row r="2" spans="1:23" s="17" customFormat="1" x14ac:dyDescent="0.25">
      <c r="A2"/>
      <c r="B2"/>
      <c r="C2"/>
      <c r="D2"/>
      <c r="E2"/>
      <c r="F2" t="s">
        <v>569</v>
      </c>
      <c r="G2" t="s">
        <v>501</v>
      </c>
      <c r="H2" t="s">
        <v>519</v>
      </c>
      <c r="I2" t="s">
        <v>531</v>
      </c>
      <c r="J2" t="s">
        <v>553</v>
      </c>
      <c r="K2" t="s">
        <v>554</v>
      </c>
      <c r="L2" t="s">
        <v>555</v>
      </c>
      <c r="M2" t="s">
        <v>518</v>
      </c>
      <c r="N2" t="s">
        <v>556</v>
      </c>
      <c r="O2" t="s">
        <v>557</v>
      </c>
      <c r="P2" t="s">
        <v>558</v>
      </c>
      <c r="Q2" t="s">
        <v>561</v>
      </c>
      <c r="R2" t="s">
        <v>500</v>
      </c>
      <c r="S2" t="s">
        <v>529</v>
      </c>
      <c r="T2" t="s">
        <v>563</v>
      </c>
      <c r="U2" t="s">
        <v>530</v>
      </c>
      <c r="V2" t="s">
        <v>564</v>
      </c>
      <c r="W2" s="16" t="s">
        <v>466</v>
      </c>
    </row>
    <row r="3" spans="1:23" s="17" customFormat="1" x14ac:dyDescent="0.25">
      <c r="A3"/>
      <c r="B3"/>
      <c r="C3"/>
      <c r="D3"/>
      <c r="E3"/>
      <c r="F3" t="s">
        <v>566</v>
      </c>
      <c r="G3" t="s">
        <v>401</v>
      </c>
      <c r="H3" t="s">
        <v>401</v>
      </c>
      <c r="I3" t="s">
        <v>401</v>
      </c>
      <c r="J3" t="s">
        <v>565</v>
      </c>
      <c r="K3" t="s">
        <v>565</v>
      </c>
      <c r="L3" t="s">
        <v>565</v>
      </c>
      <c r="M3" t="s">
        <v>401</v>
      </c>
      <c r="N3" t="s">
        <v>565</v>
      </c>
      <c r="O3" t="s">
        <v>401</v>
      </c>
      <c r="P3" t="s">
        <v>401</v>
      </c>
      <c r="Q3" t="s">
        <v>401</v>
      </c>
      <c r="R3" t="s">
        <v>401</v>
      </c>
      <c r="S3" t="s">
        <v>401</v>
      </c>
      <c r="T3" t="s">
        <v>401</v>
      </c>
      <c r="U3" t="s">
        <v>401</v>
      </c>
      <c r="V3" t="s">
        <v>401</v>
      </c>
      <c r="W3" s="16"/>
    </row>
    <row r="4" spans="1:23" x14ac:dyDescent="0.25">
      <c r="A4" t="s">
        <v>312</v>
      </c>
      <c r="B4" t="s">
        <v>511</v>
      </c>
      <c r="C4" t="s">
        <v>395</v>
      </c>
      <c r="D4" t="s">
        <v>143</v>
      </c>
      <c r="E4" t="s">
        <v>177</v>
      </c>
      <c r="F4" s="2"/>
      <c r="G4" s="2"/>
      <c r="H4" s="2">
        <v>10</v>
      </c>
      <c r="I4" s="2"/>
      <c r="J4" s="2"/>
      <c r="K4" s="2">
        <v>12</v>
      </c>
      <c r="L4" s="2"/>
      <c r="M4" s="2"/>
      <c r="N4" s="2"/>
      <c r="O4" s="2"/>
      <c r="P4" s="2"/>
      <c r="Q4" s="2"/>
      <c r="R4" s="2"/>
      <c r="S4" s="2">
        <v>9</v>
      </c>
      <c r="T4" s="2"/>
      <c r="U4" s="2"/>
      <c r="V4" s="2"/>
      <c r="W4" s="2">
        <v>31</v>
      </c>
    </row>
    <row r="5" spans="1:23" x14ac:dyDescent="0.25">
      <c r="D5" t="s">
        <v>175</v>
      </c>
      <c r="E5" t="s">
        <v>79</v>
      </c>
      <c r="F5" s="2"/>
      <c r="G5" s="2"/>
      <c r="H5" s="2">
        <v>9</v>
      </c>
      <c r="I5" s="2"/>
      <c r="J5" s="2"/>
      <c r="K5" s="2">
        <v>10</v>
      </c>
      <c r="L5" s="2"/>
      <c r="M5" s="2"/>
      <c r="N5" s="2"/>
      <c r="O5" s="2"/>
      <c r="P5" s="2"/>
      <c r="Q5" s="2"/>
      <c r="R5" s="2"/>
      <c r="S5" s="2">
        <v>10</v>
      </c>
      <c r="T5" s="2"/>
      <c r="U5" s="2"/>
      <c r="V5" s="2"/>
      <c r="W5" s="2">
        <v>29</v>
      </c>
    </row>
    <row r="6" spans="1:23" x14ac:dyDescent="0.25">
      <c r="D6" t="s">
        <v>188</v>
      </c>
      <c r="E6" t="s">
        <v>187</v>
      </c>
      <c r="F6" s="2"/>
      <c r="G6" s="2"/>
      <c r="H6" s="2">
        <v>3</v>
      </c>
      <c r="I6" s="2"/>
      <c r="J6" s="2"/>
      <c r="K6" s="2">
        <v>10</v>
      </c>
      <c r="L6" s="2"/>
      <c r="M6" s="2"/>
      <c r="N6" s="2"/>
      <c r="O6" s="2"/>
      <c r="P6" s="2"/>
      <c r="Q6" s="2"/>
      <c r="R6" s="2"/>
      <c r="S6" s="2">
        <v>8</v>
      </c>
      <c r="T6" s="2"/>
      <c r="U6" s="2"/>
      <c r="V6" s="2"/>
      <c r="W6" s="2">
        <v>21</v>
      </c>
    </row>
    <row r="7" spans="1:23" x14ac:dyDescent="0.25">
      <c r="D7" t="s">
        <v>174</v>
      </c>
      <c r="E7" t="s">
        <v>173</v>
      </c>
      <c r="F7" s="2"/>
      <c r="G7" s="2"/>
      <c r="H7" s="2">
        <v>8</v>
      </c>
      <c r="I7" s="2"/>
      <c r="J7" s="2"/>
      <c r="K7" s="2">
        <v>5</v>
      </c>
      <c r="L7" s="2"/>
      <c r="M7" s="2"/>
      <c r="N7" s="2"/>
      <c r="O7" s="2"/>
      <c r="P7" s="2"/>
      <c r="Q7" s="2"/>
      <c r="R7" s="2"/>
      <c r="S7" s="2">
        <v>6</v>
      </c>
      <c r="T7" s="2"/>
      <c r="U7" s="2"/>
      <c r="V7" s="2"/>
      <c r="W7" s="2">
        <v>19</v>
      </c>
    </row>
    <row r="8" spans="1:23" x14ac:dyDescent="0.25">
      <c r="D8" t="s">
        <v>33</v>
      </c>
      <c r="E8" t="s">
        <v>32</v>
      </c>
      <c r="F8" s="2"/>
      <c r="G8" s="2"/>
      <c r="H8" s="2">
        <v>6</v>
      </c>
      <c r="I8" s="2"/>
      <c r="J8" s="2"/>
      <c r="K8" s="2">
        <v>11</v>
      </c>
      <c r="L8" s="2"/>
      <c r="M8" s="2"/>
      <c r="N8" s="2"/>
      <c r="O8" s="2"/>
      <c r="P8" s="2"/>
      <c r="Q8" s="2"/>
      <c r="R8" s="2"/>
      <c r="S8" s="2">
        <v>2</v>
      </c>
      <c r="T8" s="2"/>
      <c r="U8" s="2"/>
      <c r="V8" s="2"/>
      <c r="W8" s="2">
        <v>19</v>
      </c>
    </row>
    <row r="9" spans="1:23" x14ac:dyDescent="0.25">
      <c r="D9" t="s">
        <v>191</v>
      </c>
      <c r="E9" t="s">
        <v>99</v>
      </c>
      <c r="F9" s="2"/>
      <c r="G9" s="2"/>
      <c r="H9" s="2"/>
      <c r="I9" s="2"/>
      <c r="J9" s="2"/>
      <c r="K9" s="2">
        <v>8</v>
      </c>
      <c r="L9" s="2"/>
      <c r="M9" s="2"/>
      <c r="N9" s="2"/>
      <c r="O9" s="2"/>
      <c r="P9" s="2"/>
      <c r="Q9" s="2"/>
      <c r="R9" s="2"/>
      <c r="S9" s="2">
        <v>8</v>
      </c>
      <c r="T9" s="2"/>
      <c r="U9" s="2"/>
      <c r="V9" s="2"/>
      <c r="W9" s="2">
        <v>16</v>
      </c>
    </row>
    <row r="10" spans="1:23" x14ac:dyDescent="0.25">
      <c r="D10" t="s">
        <v>494</v>
      </c>
      <c r="E10" t="s">
        <v>493</v>
      </c>
      <c r="F10" s="2"/>
      <c r="G10" s="2"/>
      <c r="H10" s="2">
        <v>2</v>
      </c>
      <c r="I10" s="2"/>
      <c r="J10" s="2"/>
      <c r="K10" s="2">
        <v>6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>
        <v>8</v>
      </c>
    </row>
    <row r="11" spans="1:23" x14ac:dyDescent="0.25">
      <c r="D11" t="s">
        <v>494</v>
      </c>
      <c r="E11" t="s">
        <v>498</v>
      </c>
      <c r="F11" s="2"/>
      <c r="G11" s="2"/>
      <c r="H11" s="2"/>
      <c r="I11" s="2"/>
      <c r="J11" s="2"/>
      <c r="K11" s="2">
        <v>7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>
        <v>7</v>
      </c>
    </row>
    <row r="12" spans="1:23" x14ac:dyDescent="0.25">
      <c r="D12" t="s">
        <v>323</v>
      </c>
      <c r="E12" t="s">
        <v>265</v>
      </c>
      <c r="F12" s="2"/>
      <c r="G12" s="2"/>
      <c r="H12" s="2">
        <v>8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>
        <v>8</v>
      </c>
    </row>
    <row r="13" spans="1:23" x14ac:dyDescent="0.25">
      <c r="D13" t="s">
        <v>471</v>
      </c>
      <c r="E13" t="s">
        <v>470</v>
      </c>
      <c r="F13" s="2"/>
      <c r="G13" s="2"/>
      <c r="H13" s="2">
        <v>4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>
        <v>2</v>
      </c>
      <c r="T13" s="2"/>
      <c r="U13" s="2"/>
      <c r="V13" s="2"/>
      <c r="W13" s="2">
        <v>6</v>
      </c>
    </row>
    <row r="14" spans="1:23" x14ac:dyDescent="0.25">
      <c r="D14" t="s">
        <v>119</v>
      </c>
      <c r="E14" t="s">
        <v>489</v>
      </c>
      <c r="F14" s="2"/>
      <c r="G14" s="2"/>
      <c r="H14" s="2">
        <v>2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>
        <v>3</v>
      </c>
      <c r="T14" s="2"/>
      <c r="U14" s="2"/>
      <c r="V14" s="2"/>
      <c r="W14" s="2">
        <v>5</v>
      </c>
    </row>
    <row r="15" spans="1:23" x14ac:dyDescent="0.25">
      <c r="D15" t="s">
        <v>237</v>
      </c>
      <c r="E15" t="s">
        <v>236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>
        <v>5</v>
      </c>
      <c r="T15" s="2"/>
      <c r="U15" s="2"/>
      <c r="V15" s="2"/>
      <c r="W15" s="2">
        <v>5</v>
      </c>
    </row>
    <row r="16" spans="1:23" x14ac:dyDescent="0.25">
      <c r="D16" t="s">
        <v>95</v>
      </c>
      <c r="E16" t="s">
        <v>265</v>
      </c>
      <c r="F16" s="2"/>
      <c r="G16" s="2"/>
      <c r="H16" s="2">
        <v>5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>
        <v>5</v>
      </c>
    </row>
    <row r="17" spans="2:23" x14ac:dyDescent="0.25">
      <c r="D17" t="s">
        <v>526</v>
      </c>
      <c r="E17" t="s">
        <v>533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>
        <v>4</v>
      </c>
      <c r="T17" s="2"/>
      <c r="U17" s="2"/>
      <c r="V17" s="2"/>
      <c r="W17" s="2">
        <v>4</v>
      </c>
    </row>
    <row r="18" spans="2:23" x14ac:dyDescent="0.25">
      <c r="D18" t="s">
        <v>227</v>
      </c>
      <c r="E18" t="s">
        <v>225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>
        <v>2</v>
      </c>
      <c r="T18" s="2"/>
      <c r="U18" s="2"/>
      <c r="V18" s="2"/>
      <c r="W18" s="2">
        <v>2</v>
      </c>
    </row>
    <row r="19" spans="2:23" x14ac:dyDescent="0.25">
      <c r="D19" t="s">
        <v>226</v>
      </c>
      <c r="E19" t="s">
        <v>225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>
        <v>2</v>
      </c>
      <c r="T19" s="2"/>
      <c r="U19" s="2"/>
      <c r="V19" s="2"/>
      <c r="W19" s="2">
        <v>2</v>
      </c>
    </row>
    <row r="20" spans="2:23" x14ac:dyDescent="0.25"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2:23" x14ac:dyDescent="0.25">
      <c r="C21" t="s">
        <v>394</v>
      </c>
      <c r="D21" t="s">
        <v>496</v>
      </c>
      <c r="E21" t="s">
        <v>495</v>
      </c>
      <c r="F21" s="2"/>
      <c r="G21" s="2"/>
      <c r="H21" s="2"/>
      <c r="I21" s="2"/>
      <c r="J21" s="2"/>
      <c r="K21" s="2">
        <v>10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>
        <v>10</v>
      </c>
    </row>
    <row r="22" spans="2:23" x14ac:dyDescent="0.25">
      <c r="D22" t="s">
        <v>496</v>
      </c>
      <c r="E22" t="s">
        <v>534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>
        <v>8</v>
      </c>
      <c r="T22" s="2"/>
      <c r="U22" s="2"/>
      <c r="V22" s="2"/>
      <c r="W22" s="2">
        <v>8</v>
      </c>
    </row>
    <row r="23" spans="2:23" x14ac:dyDescent="0.25">
      <c r="D23" t="s">
        <v>517</v>
      </c>
      <c r="E23" t="s">
        <v>516</v>
      </c>
      <c r="F23" s="2"/>
      <c r="G23" s="2"/>
      <c r="H23" s="2"/>
      <c r="I23" s="2"/>
      <c r="J23" s="2"/>
      <c r="K23" s="2">
        <v>8</v>
      </c>
      <c r="L23" s="2"/>
      <c r="M23" s="2"/>
      <c r="N23" s="2"/>
      <c r="O23" s="2"/>
      <c r="P23" s="2"/>
      <c r="Q23" s="2"/>
      <c r="R23" s="2"/>
      <c r="S23" s="2">
        <v>9</v>
      </c>
      <c r="T23" s="2"/>
      <c r="U23" s="2"/>
      <c r="V23" s="2"/>
      <c r="W23" s="2">
        <v>17</v>
      </c>
    </row>
    <row r="24" spans="2:23" x14ac:dyDescent="0.25">
      <c r="D24" t="s">
        <v>113</v>
      </c>
      <c r="E24" t="s">
        <v>112</v>
      </c>
      <c r="F24" s="2"/>
      <c r="G24" s="2"/>
      <c r="H24" s="2"/>
      <c r="I24" s="2"/>
      <c r="J24" s="2"/>
      <c r="K24" s="2">
        <v>7</v>
      </c>
      <c r="L24" s="2"/>
      <c r="M24" s="2"/>
      <c r="N24" s="2"/>
      <c r="O24" s="2"/>
      <c r="P24" s="2"/>
      <c r="Q24" s="2"/>
      <c r="R24" s="2"/>
      <c r="S24" s="2">
        <v>10</v>
      </c>
      <c r="T24" s="2"/>
      <c r="U24" s="2"/>
      <c r="V24" s="2"/>
      <c r="W24" s="2">
        <v>17</v>
      </c>
    </row>
    <row r="25" spans="2:23" x14ac:dyDescent="0.25">
      <c r="D25" t="s">
        <v>154</v>
      </c>
      <c r="E25" t="s">
        <v>171</v>
      </c>
      <c r="F25" s="2"/>
      <c r="G25" s="2"/>
      <c r="H25" s="2"/>
      <c r="I25" s="2"/>
      <c r="J25" s="2"/>
      <c r="K25" s="2">
        <v>10</v>
      </c>
      <c r="L25" s="2"/>
      <c r="M25" s="2"/>
      <c r="N25" s="2"/>
      <c r="O25" s="2"/>
      <c r="P25" s="2"/>
      <c r="Q25" s="2"/>
      <c r="R25" s="2"/>
      <c r="S25" s="2">
        <v>6</v>
      </c>
      <c r="T25" s="2"/>
      <c r="U25" s="2"/>
      <c r="V25" s="2"/>
      <c r="W25" s="2">
        <v>16</v>
      </c>
    </row>
    <row r="26" spans="2:23" x14ac:dyDescent="0.25">
      <c r="D26" t="s">
        <v>62</v>
      </c>
      <c r="E26" t="s">
        <v>61</v>
      </c>
      <c r="F26" s="2"/>
      <c r="G26" s="2"/>
      <c r="H26" s="2"/>
      <c r="I26" s="2"/>
      <c r="J26" s="2"/>
      <c r="K26" s="2">
        <v>12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>
        <v>12</v>
      </c>
    </row>
    <row r="27" spans="2:23" x14ac:dyDescent="0.25">
      <c r="D27" t="s">
        <v>473</v>
      </c>
      <c r="E27" t="s">
        <v>472</v>
      </c>
      <c r="F27" s="2"/>
      <c r="G27" s="2"/>
      <c r="H27" s="2"/>
      <c r="I27" s="2"/>
      <c r="J27" s="2"/>
      <c r="K27" s="2">
        <v>11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>
        <v>11</v>
      </c>
    </row>
    <row r="28" spans="2:23" x14ac:dyDescent="0.25">
      <c r="D28" t="s">
        <v>186</v>
      </c>
      <c r="E28" t="s">
        <v>185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>
        <v>8</v>
      </c>
      <c r="T28" s="2"/>
      <c r="U28" s="2"/>
      <c r="V28" s="2"/>
      <c r="W28" s="2">
        <v>8</v>
      </c>
    </row>
    <row r="29" spans="2:23" x14ac:dyDescent="0.25"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2:23" x14ac:dyDescent="0.25">
      <c r="B30" t="s">
        <v>502</v>
      </c>
      <c r="C30" t="s">
        <v>395</v>
      </c>
      <c r="D30" t="s">
        <v>504</v>
      </c>
      <c r="E30" t="s">
        <v>503</v>
      </c>
      <c r="F30" s="2"/>
      <c r="G30" s="2"/>
      <c r="H30" s="2"/>
      <c r="I30" s="2">
        <v>9</v>
      </c>
      <c r="J30" s="2"/>
      <c r="K30" s="2"/>
      <c r="L30" s="2">
        <v>10</v>
      </c>
      <c r="M30" s="2"/>
      <c r="N30" s="2"/>
      <c r="O30" s="2"/>
      <c r="P30" s="2"/>
      <c r="Q30" s="2"/>
      <c r="R30" s="2"/>
      <c r="S30" s="2"/>
      <c r="T30" s="2"/>
      <c r="U30" s="2">
        <v>10</v>
      </c>
      <c r="V30" s="2"/>
      <c r="W30" s="2">
        <v>29</v>
      </c>
    </row>
    <row r="31" spans="2:23" x14ac:dyDescent="0.25">
      <c r="D31" t="s">
        <v>311</v>
      </c>
      <c r="E31" t="s">
        <v>35</v>
      </c>
      <c r="F31" s="2"/>
      <c r="G31" s="2"/>
      <c r="H31" s="2"/>
      <c r="I31" s="2"/>
      <c r="J31" s="2"/>
      <c r="K31" s="2"/>
      <c r="L31" s="2">
        <v>11</v>
      </c>
      <c r="M31" s="2"/>
      <c r="N31" s="2"/>
      <c r="O31" s="2"/>
      <c r="P31" s="2"/>
      <c r="Q31" s="2"/>
      <c r="R31" s="2"/>
      <c r="S31" s="2"/>
      <c r="T31" s="2"/>
      <c r="U31" s="2">
        <v>9</v>
      </c>
      <c r="V31" s="2"/>
      <c r="W31" s="2">
        <v>20</v>
      </c>
    </row>
    <row r="32" spans="2:23" x14ac:dyDescent="0.25">
      <c r="D32" t="s">
        <v>31</v>
      </c>
      <c r="E32" t="s">
        <v>523</v>
      </c>
      <c r="F32" s="2"/>
      <c r="G32" s="2"/>
      <c r="H32" s="2"/>
      <c r="I32" s="2"/>
      <c r="J32" s="2"/>
      <c r="K32" s="2"/>
      <c r="L32" s="2">
        <v>10</v>
      </c>
      <c r="M32" s="2"/>
      <c r="N32" s="2"/>
      <c r="O32" s="2"/>
      <c r="P32" s="2"/>
      <c r="Q32" s="2"/>
      <c r="R32" s="2"/>
      <c r="S32" s="2"/>
      <c r="T32" s="2"/>
      <c r="U32" s="2">
        <v>5</v>
      </c>
      <c r="V32" s="2"/>
      <c r="W32" s="2">
        <v>15</v>
      </c>
    </row>
    <row r="33" spans="2:23" x14ac:dyDescent="0.25">
      <c r="D33" t="s">
        <v>494</v>
      </c>
      <c r="E33" t="s">
        <v>493</v>
      </c>
      <c r="F33" s="2"/>
      <c r="G33" s="2"/>
      <c r="H33" s="2"/>
      <c r="I33" s="2">
        <v>5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>
        <v>8</v>
      </c>
      <c r="V33" s="2"/>
      <c r="W33" s="2">
        <v>13</v>
      </c>
    </row>
    <row r="34" spans="2:23" x14ac:dyDescent="0.25">
      <c r="D34" t="s">
        <v>140</v>
      </c>
      <c r="E34" t="s">
        <v>540</v>
      </c>
      <c r="F34" s="2"/>
      <c r="G34" s="2"/>
      <c r="H34" s="2"/>
      <c r="I34" s="2"/>
      <c r="J34" s="2"/>
      <c r="K34" s="2"/>
      <c r="L34" s="2">
        <v>12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>
        <v>12</v>
      </c>
    </row>
    <row r="35" spans="2:23" x14ac:dyDescent="0.25">
      <c r="D35" t="s">
        <v>506</v>
      </c>
      <c r="E35" t="s">
        <v>505</v>
      </c>
      <c r="F35" s="2"/>
      <c r="G35" s="2"/>
      <c r="H35" s="2"/>
      <c r="I35" s="2">
        <v>8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>
        <v>8</v>
      </c>
    </row>
    <row r="36" spans="2:23" x14ac:dyDescent="0.25">
      <c r="D36" t="s">
        <v>115</v>
      </c>
      <c r="E36" t="s">
        <v>520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>
        <v>8</v>
      </c>
      <c r="V36" s="2"/>
      <c r="W36" s="2">
        <v>8</v>
      </c>
    </row>
    <row r="37" spans="2:23" x14ac:dyDescent="0.25"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2:23" x14ac:dyDescent="0.25">
      <c r="C38" t="s">
        <v>394</v>
      </c>
      <c r="D38" t="s">
        <v>113</v>
      </c>
      <c r="E38" t="s">
        <v>112</v>
      </c>
      <c r="F38" s="2"/>
      <c r="G38" s="2"/>
      <c r="H38" s="2"/>
      <c r="I38" s="2">
        <v>10</v>
      </c>
      <c r="J38" s="2"/>
      <c r="K38" s="2"/>
      <c r="L38" s="2">
        <v>12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>
        <v>22</v>
      </c>
    </row>
    <row r="39" spans="2:23" x14ac:dyDescent="0.25">
      <c r="D39" t="s">
        <v>198</v>
      </c>
      <c r="E39" t="s">
        <v>524</v>
      </c>
      <c r="F39" s="2"/>
      <c r="G39" s="2"/>
      <c r="H39" s="2"/>
      <c r="I39" s="2"/>
      <c r="J39" s="2"/>
      <c r="K39" s="2"/>
      <c r="L39" s="2">
        <v>11</v>
      </c>
      <c r="M39" s="2"/>
      <c r="N39" s="2"/>
      <c r="O39" s="2"/>
      <c r="P39" s="2"/>
      <c r="Q39" s="2"/>
      <c r="R39" s="2"/>
      <c r="S39" s="2"/>
      <c r="T39" s="2"/>
      <c r="U39" s="2">
        <v>4</v>
      </c>
      <c r="V39" s="2"/>
      <c r="W39" s="2">
        <v>15</v>
      </c>
    </row>
    <row r="40" spans="2:23" x14ac:dyDescent="0.25">
      <c r="D40" t="s">
        <v>542</v>
      </c>
      <c r="E40" t="s">
        <v>541</v>
      </c>
      <c r="F40" s="2"/>
      <c r="G40" s="2"/>
      <c r="H40" s="2"/>
      <c r="I40" s="2"/>
      <c r="J40" s="2"/>
      <c r="K40" s="2"/>
      <c r="L40" s="2">
        <v>10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>
        <v>10</v>
      </c>
    </row>
    <row r="41" spans="2:23" x14ac:dyDescent="0.25">
      <c r="D41" t="s">
        <v>207</v>
      </c>
      <c r="E41" t="s">
        <v>543</v>
      </c>
      <c r="F41" s="2"/>
      <c r="G41" s="2"/>
      <c r="H41" s="2"/>
      <c r="I41" s="2"/>
      <c r="J41" s="2"/>
      <c r="K41" s="2"/>
      <c r="L41" s="2">
        <v>10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>
        <v>10</v>
      </c>
    </row>
    <row r="42" spans="2:23" x14ac:dyDescent="0.25">
      <c r="D42" t="s">
        <v>508</v>
      </c>
      <c r="E42" t="s">
        <v>507</v>
      </c>
      <c r="F42" s="2"/>
      <c r="G42" s="2"/>
      <c r="H42" s="2"/>
      <c r="I42" s="2">
        <v>8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>
        <v>8</v>
      </c>
    </row>
    <row r="43" spans="2:23" x14ac:dyDescent="0.25">
      <c r="D43" t="s">
        <v>545</v>
      </c>
      <c r="E43" t="s">
        <v>544</v>
      </c>
      <c r="F43" s="2"/>
      <c r="G43" s="2"/>
      <c r="H43" s="2"/>
      <c r="I43" s="2"/>
      <c r="J43" s="2"/>
      <c r="K43" s="2"/>
      <c r="L43" s="2">
        <v>8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>
        <v>8</v>
      </c>
    </row>
    <row r="44" spans="2:23" x14ac:dyDescent="0.25">
      <c r="D44" t="s">
        <v>510</v>
      </c>
      <c r="E44" t="s">
        <v>509</v>
      </c>
      <c r="F44" s="2"/>
      <c r="G44" s="2"/>
      <c r="H44" s="2"/>
      <c r="I44" s="2">
        <v>6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>
        <v>6</v>
      </c>
    </row>
    <row r="45" spans="2:23" x14ac:dyDescent="0.25">
      <c r="D45" t="s">
        <v>522</v>
      </c>
      <c r="E45" t="s">
        <v>521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>
        <v>6</v>
      </c>
      <c r="V45" s="2"/>
      <c r="W45" s="2">
        <v>6</v>
      </c>
    </row>
    <row r="46" spans="2:23" x14ac:dyDescent="0.25"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2:23" x14ac:dyDescent="0.25">
      <c r="B47" t="s">
        <v>467</v>
      </c>
      <c r="C47" t="s">
        <v>395</v>
      </c>
      <c r="D47" t="s">
        <v>147</v>
      </c>
      <c r="E47" t="s">
        <v>146</v>
      </c>
      <c r="F47" s="2">
        <v>2</v>
      </c>
      <c r="G47" s="2"/>
      <c r="H47" s="2"/>
      <c r="I47" s="2"/>
      <c r="J47" s="2"/>
      <c r="K47" s="2"/>
      <c r="L47" s="2"/>
      <c r="M47" s="2"/>
      <c r="N47" s="2">
        <v>11</v>
      </c>
      <c r="O47" s="2"/>
      <c r="P47" s="2"/>
      <c r="Q47" s="2">
        <v>8</v>
      </c>
      <c r="R47" s="2"/>
      <c r="S47" s="2"/>
      <c r="T47" s="2"/>
      <c r="U47" s="2"/>
      <c r="V47" s="2">
        <v>10</v>
      </c>
      <c r="W47" s="2">
        <v>31</v>
      </c>
    </row>
    <row r="48" spans="2:23" x14ac:dyDescent="0.25">
      <c r="D48" t="s">
        <v>147</v>
      </c>
      <c r="E48" t="s">
        <v>539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>
        <v>4</v>
      </c>
      <c r="W48" s="2">
        <v>4</v>
      </c>
    </row>
    <row r="49" spans="4:23" x14ac:dyDescent="0.25">
      <c r="D49" t="s">
        <v>147</v>
      </c>
      <c r="E49" t="s">
        <v>549</v>
      </c>
      <c r="F49" s="2"/>
      <c r="G49" s="2"/>
      <c r="H49" s="2"/>
      <c r="I49" s="2"/>
      <c r="J49" s="2"/>
      <c r="K49" s="2"/>
      <c r="L49" s="2"/>
      <c r="M49" s="2"/>
      <c r="N49" s="2">
        <v>10</v>
      </c>
      <c r="O49" s="2"/>
      <c r="P49" s="2"/>
      <c r="Q49" s="2"/>
      <c r="R49" s="2"/>
      <c r="S49" s="2"/>
      <c r="T49" s="2"/>
      <c r="U49" s="2"/>
      <c r="V49" s="2"/>
      <c r="W49" s="2">
        <v>10</v>
      </c>
    </row>
    <row r="50" spans="4:23" x14ac:dyDescent="0.25">
      <c r="D50" t="s">
        <v>38</v>
      </c>
      <c r="E50" t="s">
        <v>58</v>
      </c>
      <c r="F50" s="2">
        <v>2</v>
      </c>
      <c r="G50" s="2"/>
      <c r="H50" s="2"/>
      <c r="I50" s="2"/>
      <c r="J50" s="2"/>
      <c r="K50" s="2"/>
      <c r="L50" s="2"/>
      <c r="M50" s="2">
        <v>9</v>
      </c>
      <c r="N50" s="2"/>
      <c r="O50" s="2"/>
      <c r="P50" s="2"/>
      <c r="Q50" s="2">
        <v>9</v>
      </c>
      <c r="R50" s="2">
        <v>10</v>
      </c>
      <c r="S50" s="2"/>
      <c r="T50" s="2"/>
      <c r="U50" s="2"/>
      <c r="V50" s="2">
        <v>5</v>
      </c>
      <c r="W50" s="2">
        <v>35</v>
      </c>
    </row>
    <row r="51" spans="4:23" x14ac:dyDescent="0.25">
      <c r="D51" t="s">
        <v>143</v>
      </c>
      <c r="E51" t="s">
        <v>177</v>
      </c>
      <c r="F51" s="2">
        <v>0</v>
      </c>
      <c r="G51" s="2"/>
      <c r="H51" s="2"/>
      <c r="I51" s="2"/>
      <c r="J51" s="2"/>
      <c r="K51" s="2"/>
      <c r="L51" s="2"/>
      <c r="M51" s="2">
        <v>6</v>
      </c>
      <c r="N51" s="2">
        <v>4</v>
      </c>
      <c r="O51" s="2"/>
      <c r="P51" s="2"/>
      <c r="Q51" s="2">
        <v>8</v>
      </c>
      <c r="R51" s="2">
        <v>9</v>
      </c>
      <c r="S51" s="2"/>
      <c r="T51" s="2"/>
      <c r="U51" s="2"/>
      <c r="V51" s="2">
        <v>6</v>
      </c>
      <c r="W51" s="2">
        <v>33</v>
      </c>
    </row>
    <row r="52" spans="4:23" x14ac:dyDescent="0.25">
      <c r="D52" t="s">
        <v>175</v>
      </c>
      <c r="E52" t="s">
        <v>79</v>
      </c>
      <c r="F52" s="2">
        <v>2</v>
      </c>
      <c r="G52" s="2"/>
      <c r="H52" s="2"/>
      <c r="I52" s="2"/>
      <c r="J52" s="2"/>
      <c r="K52" s="2"/>
      <c r="L52" s="2"/>
      <c r="M52" s="2">
        <v>8</v>
      </c>
      <c r="N52" s="2">
        <v>5</v>
      </c>
      <c r="O52" s="2"/>
      <c r="P52" s="2"/>
      <c r="Q52" s="2">
        <v>5</v>
      </c>
      <c r="R52" s="2"/>
      <c r="S52" s="2"/>
      <c r="T52" s="2"/>
      <c r="U52" s="2"/>
      <c r="V52" s="2">
        <v>9</v>
      </c>
      <c r="W52" s="2">
        <v>29</v>
      </c>
    </row>
    <row r="53" spans="4:23" x14ac:dyDescent="0.25">
      <c r="D53" t="s">
        <v>160</v>
      </c>
      <c r="E53" t="s">
        <v>23</v>
      </c>
      <c r="F53" s="2">
        <v>0</v>
      </c>
      <c r="G53" s="2"/>
      <c r="H53" s="2"/>
      <c r="I53" s="2"/>
      <c r="J53" s="2"/>
      <c r="K53" s="2"/>
      <c r="L53" s="2"/>
      <c r="M53" s="2">
        <v>4</v>
      </c>
      <c r="N53" s="2">
        <v>12</v>
      </c>
      <c r="O53" s="2"/>
      <c r="P53" s="2"/>
      <c r="Q53" s="2">
        <v>6</v>
      </c>
      <c r="R53" s="2"/>
      <c r="S53" s="2"/>
      <c r="T53" s="2"/>
      <c r="U53" s="2"/>
      <c r="V53" s="2"/>
      <c r="W53" s="2">
        <v>22</v>
      </c>
    </row>
    <row r="54" spans="4:23" x14ac:dyDescent="0.25">
      <c r="D54" t="s">
        <v>139</v>
      </c>
      <c r="E54" t="s">
        <v>468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>
        <v>8</v>
      </c>
      <c r="S54" s="2"/>
      <c r="T54" s="2"/>
      <c r="U54" s="2"/>
      <c r="V54" s="2"/>
      <c r="W54" s="2">
        <v>8</v>
      </c>
    </row>
    <row r="55" spans="4:23" x14ac:dyDescent="0.25">
      <c r="D55" t="s">
        <v>139</v>
      </c>
      <c r="E55" t="s">
        <v>138</v>
      </c>
      <c r="F55" s="2"/>
      <c r="G55" s="2"/>
      <c r="H55" s="2"/>
      <c r="I55" s="2"/>
      <c r="J55" s="2"/>
      <c r="K55" s="2"/>
      <c r="L55" s="2"/>
      <c r="M55" s="2">
        <v>5</v>
      </c>
      <c r="N55" s="2">
        <v>7</v>
      </c>
      <c r="O55" s="2"/>
      <c r="P55" s="2"/>
      <c r="Q55" s="2"/>
      <c r="R55" s="2"/>
      <c r="S55" s="2"/>
      <c r="T55" s="2"/>
      <c r="U55" s="2"/>
      <c r="V55" s="2"/>
      <c r="W55" s="2">
        <v>12</v>
      </c>
    </row>
    <row r="56" spans="4:23" x14ac:dyDescent="0.25">
      <c r="D56" t="s">
        <v>67</v>
      </c>
      <c r="E56" t="s">
        <v>66</v>
      </c>
      <c r="F56" s="2"/>
      <c r="G56" s="2"/>
      <c r="H56" s="2"/>
      <c r="I56" s="2"/>
      <c r="J56" s="2"/>
      <c r="K56" s="2"/>
      <c r="L56" s="2"/>
      <c r="M56" s="2"/>
      <c r="N56" s="2">
        <v>10</v>
      </c>
      <c r="O56" s="2"/>
      <c r="P56" s="2"/>
      <c r="Q56" s="2"/>
      <c r="R56" s="2"/>
      <c r="S56" s="2"/>
      <c r="T56" s="2"/>
      <c r="U56" s="2"/>
      <c r="V56" s="2">
        <v>8</v>
      </c>
      <c r="W56" s="2">
        <v>18</v>
      </c>
    </row>
    <row r="57" spans="4:23" x14ac:dyDescent="0.25">
      <c r="D57" t="s">
        <v>64</v>
      </c>
      <c r="E57" t="s">
        <v>63</v>
      </c>
      <c r="F57" s="2"/>
      <c r="G57" s="2"/>
      <c r="H57" s="2"/>
      <c r="I57" s="2"/>
      <c r="J57" s="2"/>
      <c r="K57" s="2"/>
      <c r="L57" s="2"/>
      <c r="M57" s="2"/>
      <c r="N57" s="2">
        <v>8</v>
      </c>
      <c r="O57" s="2"/>
      <c r="P57" s="2"/>
      <c r="Q57" s="2">
        <v>10</v>
      </c>
      <c r="R57" s="2"/>
      <c r="S57" s="2"/>
      <c r="T57" s="2"/>
      <c r="U57" s="2"/>
      <c r="V57" s="2"/>
      <c r="W57" s="2">
        <v>18</v>
      </c>
    </row>
    <row r="58" spans="4:23" x14ac:dyDescent="0.25">
      <c r="D58" t="s">
        <v>33</v>
      </c>
      <c r="E58" t="s">
        <v>32</v>
      </c>
      <c r="F58" s="2">
        <v>0</v>
      </c>
      <c r="G58" s="2"/>
      <c r="H58" s="2"/>
      <c r="I58" s="2"/>
      <c r="J58" s="2"/>
      <c r="K58" s="2"/>
      <c r="L58" s="2"/>
      <c r="M58" s="2"/>
      <c r="N58" s="2">
        <v>6</v>
      </c>
      <c r="O58" s="2"/>
      <c r="P58" s="2"/>
      <c r="Q58" s="2">
        <v>3</v>
      </c>
      <c r="R58" s="2">
        <v>8</v>
      </c>
      <c r="S58" s="2"/>
      <c r="T58" s="2"/>
      <c r="U58" s="2"/>
      <c r="V58" s="2"/>
      <c r="W58" s="2">
        <v>17</v>
      </c>
    </row>
    <row r="59" spans="4:23" x14ac:dyDescent="0.25">
      <c r="D59" t="s">
        <v>318</v>
      </c>
      <c r="E59" t="s">
        <v>317</v>
      </c>
      <c r="F59" s="2">
        <v>0</v>
      </c>
      <c r="G59" s="2"/>
      <c r="H59" s="2"/>
      <c r="I59" s="2"/>
      <c r="J59" s="2"/>
      <c r="K59" s="2"/>
      <c r="L59" s="2"/>
      <c r="M59" s="2">
        <v>8</v>
      </c>
      <c r="N59" s="2"/>
      <c r="O59" s="2"/>
      <c r="P59" s="2"/>
      <c r="Q59" s="2">
        <v>4</v>
      </c>
      <c r="R59" s="2"/>
      <c r="S59" s="2"/>
      <c r="T59" s="2"/>
      <c r="U59" s="2"/>
      <c r="V59" s="2"/>
      <c r="W59" s="2">
        <v>12</v>
      </c>
    </row>
    <row r="60" spans="4:23" x14ac:dyDescent="0.25">
      <c r="D60" t="s">
        <v>80</v>
      </c>
      <c r="E60" t="s">
        <v>79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>
        <v>5</v>
      </c>
      <c r="S60" s="2"/>
      <c r="T60" s="2"/>
      <c r="U60" s="2"/>
      <c r="V60" s="2"/>
      <c r="W60" s="2">
        <v>5</v>
      </c>
    </row>
    <row r="61" spans="4:23" x14ac:dyDescent="0.25">
      <c r="D61" t="s">
        <v>80</v>
      </c>
      <c r="E61" t="s">
        <v>469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>
        <v>6</v>
      </c>
      <c r="S61" s="2"/>
      <c r="T61" s="2"/>
      <c r="U61" s="2"/>
      <c r="V61" s="2"/>
      <c r="W61" s="2">
        <v>6</v>
      </c>
    </row>
    <row r="62" spans="4:23" x14ac:dyDescent="0.25">
      <c r="D62" t="s">
        <v>69</v>
      </c>
      <c r="E62" t="s">
        <v>515</v>
      </c>
      <c r="F62" s="2"/>
      <c r="G62" s="2"/>
      <c r="H62" s="2"/>
      <c r="I62" s="2"/>
      <c r="J62" s="2"/>
      <c r="K62" s="2"/>
      <c r="L62" s="2"/>
      <c r="M62" s="2">
        <v>10</v>
      </c>
      <c r="N62" s="2"/>
      <c r="O62" s="2"/>
      <c r="P62" s="2"/>
      <c r="Q62" s="2"/>
      <c r="R62" s="2"/>
      <c r="S62" s="2"/>
      <c r="T62" s="2"/>
      <c r="U62" s="2"/>
      <c r="V62" s="2"/>
      <c r="W62" s="2">
        <v>10</v>
      </c>
    </row>
    <row r="63" spans="4:23" x14ac:dyDescent="0.25">
      <c r="D63" t="s">
        <v>90</v>
      </c>
      <c r="E63" t="s">
        <v>89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>
        <v>8</v>
      </c>
      <c r="W63" s="2">
        <v>8</v>
      </c>
    </row>
    <row r="64" spans="4:23" x14ac:dyDescent="0.25">
      <c r="D64" t="s">
        <v>471</v>
      </c>
      <c r="E64" t="s">
        <v>470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>
        <v>4</v>
      </c>
      <c r="S64" s="2"/>
      <c r="T64" s="2"/>
      <c r="U64" s="2"/>
      <c r="V64" s="2"/>
      <c r="W64" s="2">
        <v>4</v>
      </c>
    </row>
    <row r="65" spans="2:23" x14ac:dyDescent="0.25">
      <c r="D65" t="s">
        <v>174</v>
      </c>
      <c r="E65" t="s">
        <v>173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>
        <v>2</v>
      </c>
      <c r="R65" s="2"/>
      <c r="S65" s="2"/>
      <c r="T65" s="2"/>
      <c r="U65" s="2"/>
      <c r="V65" s="2"/>
      <c r="W65" s="2">
        <v>2</v>
      </c>
    </row>
    <row r="66" spans="2:23" x14ac:dyDescent="0.25">
      <c r="D66" t="s">
        <v>343</v>
      </c>
      <c r="E66" t="s">
        <v>342</v>
      </c>
      <c r="F66" s="2">
        <v>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>
        <v>0</v>
      </c>
    </row>
    <row r="67" spans="2:23" x14ac:dyDescent="0.25">
      <c r="D67" t="s">
        <v>323</v>
      </c>
      <c r="E67" t="s">
        <v>265</v>
      </c>
      <c r="F67" s="2">
        <v>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>
        <v>0</v>
      </c>
    </row>
    <row r="68" spans="2:23" x14ac:dyDescent="0.25"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2:23" x14ac:dyDescent="0.25">
      <c r="C69" t="s">
        <v>394</v>
      </c>
      <c r="D69" t="s">
        <v>154</v>
      </c>
      <c r="E69" t="s">
        <v>153</v>
      </c>
      <c r="F69" s="2">
        <v>6</v>
      </c>
      <c r="G69" s="2"/>
      <c r="H69" s="2"/>
      <c r="I69" s="2"/>
      <c r="J69" s="2"/>
      <c r="K69" s="2"/>
      <c r="L69" s="2"/>
      <c r="M69" s="2">
        <v>10</v>
      </c>
      <c r="N69" s="2">
        <v>12</v>
      </c>
      <c r="O69" s="2"/>
      <c r="P69" s="2"/>
      <c r="Q69" s="2">
        <v>10</v>
      </c>
      <c r="R69" s="2">
        <v>10</v>
      </c>
      <c r="S69" s="2"/>
      <c r="T69" s="2"/>
      <c r="U69" s="2"/>
      <c r="V69" s="2">
        <v>10</v>
      </c>
      <c r="W69" s="2">
        <v>58</v>
      </c>
    </row>
    <row r="70" spans="2:23" x14ac:dyDescent="0.25">
      <c r="D70" t="s">
        <v>154</v>
      </c>
      <c r="E70" t="s">
        <v>171</v>
      </c>
      <c r="F70" s="2"/>
      <c r="G70" s="2"/>
      <c r="H70" s="2"/>
      <c r="I70" s="2"/>
      <c r="J70" s="2"/>
      <c r="K70" s="2"/>
      <c r="L70" s="2"/>
      <c r="M70" s="2">
        <v>8</v>
      </c>
      <c r="N70" s="2">
        <v>8</v>
      </c>
      <c r="O70" s="2"/>
      <c r="P70" s="2"/>
      <c r="Q70" s="2">
        <v>8</v>
      </c>
      <c r="R70" s="2"/>
      <c r="S70" s="2"/>
      <c r="T70" s="2"/>
      <c r="U70" s="2"/>
      <c r="V70" s="2">
        <v>5</v>
      </c>
      <c r="W70" s="2">
        <v>29</v>
      </c>
    </row>
    <row r="71" spans="2:23" x14ac:dyDescent="0.25">
      <c r="D71" t="s">
        <v>62</v>
      </c>
      <c r="E71" t="s">
        <v>61</v>
      </c>
      <c r="F71" s="2">
        <v>2</v>
      </c>
      <c r="G71" s="2"/>
      <c r="H71" s="2"/>
      <c r="I71" s="2"/>
      <c r="J71" s="2"/>
      <c r="K71" s="2"/>
      <c r="L71" s="2"/>
      <c r="M71" s="2">
        <v>9</v>
      </c>
      <c r="N71" s="2"/>
      <c r="O71" s="2"/>
      <c r="P71" s="2"/>
      <c r="Q71" s="2">
        <v>5</v>
      </c>
      <c r="R71" s="2">
        <v>8</v>
      </c>
      <c r="S71" s="2"/>
      <c r="T71" s="2"/>
      <c r="U71" s="2"/>
      <c r="V71" s="2">
        <v>8</v>
      </c>
      <c r="W71" s="2">
        <v>32</v>
      </c>
    </row>
    <row r="72" spans="2:23" x14ac:dyDescent="0.25">
      <c r="D72" t="s">
        <v>473</v>
      </c>
      <c r="E72" t="s">
        <v>472</v>
      </c>
      <c r="F72" s="2">
        <v>2</v>
      </c>
      <c r="G72" s="2"/>
      <c r="H72" s="2"/>
      <c r="I72" s="2"/>
      <c r="J72" s="2"/>
      <c r="K72" s="2"/>
      <c r="L72" s="2"/>
      <c r="M72" s="2"/>
      <c r="N72" s="2">
        <v>10</v>
      </c>
      <c r="O72" s="2"/>
      <c r="P72" s="2"/>
      <c r="Q72" s="2">
        <v>8</v>
      </c>
      <c r="R72" s="2">
        <v>9</v>
      </c>
      <c r="S72" s="2"/>
      <c r="T72" s="2"/>
      <c r="U72" s="2"/>
      <c r="V72" s="2"/>
      <c r="W72" s="2">
        <v>29</v>
      </c>
    </row>
    <row r="73" spans="2:23" x14ac:dyDescent="0.25">
      <c r="D73" t="s">
        <v>113</v>
      </c>
      <c r="E73" t="s">
        <v>112</v>
      </c>
      <c r="F73" s="2"/>
      <c r="G73" s="2"/>
      <c r="H73" s="2"/>
      <c r="I73" s="2"/>
      <c r="J73" s="2"/>
      <c r="K73" s="2"/>
      <c r="L73" s="2"/>
      <c r="M73" s="2"/>
      <c r="N73" s="2">
        <v>10</v>
      </c>
      <c r="O73" s="2"/>
      <c r="P73" s="2"/>
      <c r="Q73" s="2">
        <v>6</v>
      </c>
      <c r="R73" s="2"/>
      <c r="S73" s="2"/>
      <c r="T73" s="2"/>
      <c r="U73" s="2"/>
      <c r="V73" s="2">
        <v>8</v>
      </c>
      <c r="W73" s="2">
        <v>24</v>
      </c>
    </row>
    <row r="74" spans="2:23" x14ac:dyDescent="0.25">
      <c r="D74" t="s">
        <v>517</v>
      </c>
      <c r="E74" t="s">
        <v>516</v>
      </c>
      <c r="F74" s="2">
        <v>2</v>
      </c>
      <c r="G74" s="2"/>
      <c r="H74" s="2"/>
      <c r="I74" s="2"/>
      <c r="J74" s="2"/>
      <c r="K74" s="2"/>
      <c r="L74" s="2"/>
      <c r="M74" s="2">
        <v>8</v>
      </c>
      <c r="N74" s="2"/>
      <c r="O74" s="2"/>
      <c r="P74" s="2"/>
      <c r="Q74" s="2">
        <v>4</v>
      </c>
      <c r="R74" s="2"/>
      <c r="S74" s="2"/>
      <c r="T74" s="2"/>
      <c r="U74" s="2"/>
      <c r="V74" s="2">
        <v>6</v>
      </c>
      <c r="W74" s="2">
        <v>20</v>
      </c>
    </row>
    <row r="75" spans="2:23" x14ac:dyDescent="0.25">
      <c r="D75" t="s">
        <v>5</v>
      </c>
      <c r="E75" t="s">
        <v>134</v>
      </c>
      <c r="F75" s="2"/>
      <c r="G75" s="2"/>
      <c r="H75" s="2"/>
      <c r="I75" s="2"/>
      <c r="J75" s="2"/>
      <c r="K75" s="2"/>
      <c r="L75" s="2"/>
      <c r="M75" s="2"/>
      <c r="N75" s="2">
        <v>11</v>
      </c>
      <c r="O75" s="2"/>
      <c r="P75" s="2"/>
      <c r="Q75" s="2"/>
      <c r="R75" s="2"/>
      <c r="S75" s="2"/>
      <c r="T75" s="2"/>
      <c r="U75" s="2"/>
      <c r="V75" s="2">
        <v>9</v>
      </c>
      <c r="W75" s="2">
        <v>20</v>
      </c>
    </row>
    <row r="76" spans="2:23" x14ac:dyDescent="0.25">
      <c r="D76" t="s">
        <v>497</v>
      </c>
      <c r="E76" t="s">
        <v>12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>
        <v>9</v>
      </c>
      <c r="R76" s="2"/>
      <c r="S76" s="2"/>
      <c r="T76" s="2"/>
      <c r="U76" s="2"/>
      <c r="V76" s="2"/>
      <c r="W76" s="2">
        <v>9</v>
      </c>
    </row>
    <row r="77" spans="2:23" x14ac:dyDescent="0.25">
      <c r="D77" t="s">
        <v>474</v>
      </c>
      <c r="E77" t="s">
        <v>151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>
        <v>8</v>
      </c>
      <c r="S77" s="2"/>
      <c r="T77" s="2"/>
      <c r="U77" s="2"/>
      <c r="V77" s="2"/>
      <c r="W77" s="2">
        <v>8</v>
      </c>
    </row>
    <row r="78" spans="2:23" x14ac:dyDescent="0.25"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2:23" x14ac:dyDescent="0.25">
      <c r="B79" t="s">
        <v>335</v>
      </c>
      <c r="C79" t="s">
        <v>395</v>
      </c>
      <c r="D79" t="s">
        <v>237</v>
      </c>
      <c r="E79" t="s">
        <v>236</v>
      </c>
      <c r="F79" s="2"/>
      <c r="G79" s="2"/>
      <c r="H79" s="2">
        <v>10</v>
      </c>
      <c r="I79" s="2"/>
      <c r="J79" s="2"/>
      <c r="K79" s="2">
        <v>12</v>
      </c>
      <c r="L79" s="2"/>
      <c r="M79" s="2"/>
      <c r="N79" s="2"/>
      <c r="O79" s="2"/>
      <c r="P79" s="2"/>
      <c r="Q79" s="2"/>
      <c r="R79" s="2"/>
      <c r="S79" s="2">
        <v>10</v>
      </c>
      <c r="T79" s="2"/>
      <c r="U79" s="2"/>
      <c r="V79" s="2"/>
      <c r="W79" s="2">
        <v>32</v>
      </c>
    </row>
    <row r="80" spans="2:23" x14ac:dyDescent="0.25">
      <c r="D80" t="s">
        <v>245</v>
      </c>
      <c r="E80" t="s">
        <v>244</v>
      </c>
      <c r="F80" s="2"/>
      <c r="G80" s="2"/>
      <c r="H80" s="2">
        <v>9</v>
      </c>
      <c r="I80" s="2"/>
      <c r="J80" s="2"/>
      <c r="K80" s="2">
        <v>11</v>
      </c>
      <c r="L80" s="2"/>
      <c r="M80" s="2"/>
      <c r="N80" s="2"/>
      <c r="O80" s="2"/>
      <c r="P80" s="2"/>
      <c r="Q80" s="2"/>
      <c r="R80" s="2"/>
      <c r="S80" s="2">
        <v>8</v>
      </c>
      <c r="T80" s="2"/>
      <c r="U80" s="2"/>
      <c r="V80" s="2"/>
      <c r="W80" s="2">
        <v>28</v>
      </c>
    </row>
    <row r="81" spans="2:23" x14ac:dyDescent="0.25">
      <c r="D81" t="s">
        <v>528</v>
      </c>
      <c r="E81" t="s">
        <v>513</v>
      </c>
      <c r="F81" s="2"/>
      <c r="G81" s="2"/>
      <c r="H81" s="2"/>
      <c r="I81" s="2"/>
      <c r="J81" s="2"/>
      <c r="K81" s="2">
        <v>10</v>
      </c>
      <c r="L81" s="2"/>
      <c r="M81" s="2"/>
      <c r="N81" s="2"/>
      <c r="O81" s="2"/>
      <c r="P81" s="2"/>
      <c r="Q81" s="2"/>
      <c r="R81" s="2"/>
      <c r="S81" s="2">
        <v>9</v>
      </c>
      <c r="T81" s="2"/>
      <c r="U81" s="2"/>
      <c r="V81" s="2"/>
      <c r="W81" s="2">
        <v>19</v>
      </c>
    </row>
    <row r="82" spans="2:23" x14ac:dyDescent="0.25">
      <c r="D82" t="s">
        <v>536</v>
      </c>
      <c r="E82" t="s">
        <v>535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>
        <v>8</v>
      </c>
      <c r="T82" s="2"/>
      <c r="U82" s="2"/>
      <c r="V82" s="2"/>
      <c r="W82" s="2">
        <v>8</v>
      </c>
    </row>
    <row r="83" spans="2:23" x14ac:dyDescent="0.25">
      <c r="D83" t="s">
        <v>547</v>
      </c>
      <c r="E83" t="s">
        <v>546</v>
      </c>
      <c r="F83" s="2"/>
      <c r="G83" s="2"/>
      <c r="H83" s="2"/>
      <c r="I83" s="2"/>
      <c r="J83" s="2"/>
      <c r="K83" s="2">
        <v>8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>
        <v>8</v>
      </c>
    </row>
    <row r="84" spans="2:23" x14ac:dyDescent="0.25">
      <c r="D84" t="s">
        <v>323</v>
      </c>
      <c r="E84" t="s">
        <v>512</v>
      </c>
      <c r="F84" s="2"/>
      <c r="G84" s="2"/>
      <c r="H84" s="2">
        <v>8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>
        <v>8</v>
      </c>
    </row>
    <row r="85" spans="2:23" x14ac:dyDescent="0.25">
      <c r="D85" t="s">
        <v>182</v>
      </c>
      <c r="E85" t="s">
        <v>47</v>
      </c>
      <c r="F85" s="2"/>
      <c r="G85" s="2"/>
      <c r="H85" s="2">
        <v>6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>
        <v>6</v>
      </c>
    </row>
    <row r="86" spans="2:23" x14ac:dyDescent="0.25"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2:23" x14ac:dyDescent="0.25">
      <c r="C87" t="s">
        <v>394</v>
      </c>
      <c r="D87" t="s">
        <v>514</v>
      </c>
      <c r="E87" t="s">
        <v>513</v>
      </c>
      <c r="F87" s="2"/>
      <c r="G87" s="2"/>
      <c r="H87" s="2">
        <v>8</v>
      </c>
      <c r="I87" s="2"/>
      <c r="J87" s="2"/>
      <c r="K87" s="2">
        <v>10</v>
      </c>
      <c r="L87" s="2"/>
      <c r="M87" s="2"/>
      <c r="N87" s="2"/>
      <c r="O87" s="2"/>
      <c r="P87" s="2"/>
      <c r="Q87" s="2"/>
      <c r="R87" s="2"/>
      <c r="S87" s="2">
        <v>6</v>
      </c>
      <c r="T87" s="2"/>
      <c r="U87" s="2"/>
      <c r="V87" s="2"/>
      <c r="W87" s="2">
        <v>24</v>
      </c>
    </row>
    <row r="88" spans="2:23" x14ac:dyDescent="0.25"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2:23" x14ac:dyDescent="0.25">
      <c r="B89" t="s">
        <v>329</v>
      </c>
      <c r="C89" t="s">
        <v>395</v>
      </c>
      <c r="D89" t="s">
        <v>13</v>
      </c>
      <c r="E89" t="s">
        <v>12</v>
      </c>
      <c r="F89" s="2"/>
      <c r="G89" s="2"/>
      <c r="H89" s="2">
        <v>5</v>
      </c>
      <c r="I89" s="2"/>
      <c r="J89" s="2"/>
      <c r="K89" s="2">
        <v>8</v>
      </c>
      <c r="L89" s="2"/>
      <c r="M89" s="2"/>
      <c r="N89" s="2"/>
      <c r="O89" s="2"/>
      <c r="P89" s="2"/>
      <c r="Q89" s="2"/>
      <c r="R89" s="2"/>
      <c r="S89" s="2">
        <v>6</v>
      </c>
      <c r="T89" s="2">
        <v>6</v>
      </c>
      <c r="U89" s="2"/>
      <c r="V89" s="2"/>
      <c r="W89" s="2">
        <v>25</v>
      </c>
    </row>
    <row r="90" spans="2:23" x14ac:dyDescent="0.25">
      <c r="D90" t="s">
        <v>13</v>
      </c>
      <c r="E90" t="s">
        <v>498</v>
      </c>
      <c r="F90" s="2"/>
      <c r="G90" s="2"/>
      <c r="H90" s="2"/>
      <c r="I90" s="2"/>
      <c r="J90" s="2"/>
      <c r="K90" s="2">
        <v>10</v>
      </c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>
        <v>10</v>
      </c>
    </row>
    <row r="91" spans="2:23" x14ac:dyDescent="0.25">
      <c r="D91" t="s">
        <v>227</v>
      </c>
      <c r="E91" t="s">
        <v>225</v>
      </c>
      <c r="F91" s="2"/>
      <c r="G91" s="2"/>
      <c r="H91" s="2">
        <v>8</v>
      </c>
      <c r="I91" s="2"/>
      <c r="J91" s="2"/>
      <c r="K91" s="2">
        <v>11</v>
      </c>
      <c r="L91" s="2"/>
      <c r="M91" s="2"/>
      <c r="N91" s="2"/>
      <c r="O91" s="2"/>
      <c r="P91" s="2"/>
      <c r="Q91" s="2"/>
      <c r="R91" s="2"/>
      <c r="S91" s="2">
        <v>8</v>
      </c>
      <c r="T91" s="2">
        <v>8</v>
      </c>
      <c r="U91" s="2"/>
      <c r="V91" s="2"/>
      <c r="W91" s="2">
        <v>35</v>
      </c>
    </row>
    <row r="92" spans="2:23" x14ac:dyDescent="0.25">
      <c r="D92" t="s">
        <v>226</v>
      </c>
      <c r="E92" t="s">
        <v>225</v>
      </c>
      <c r="F92" s="2"/>
      <c r="G92" s="2"/>
      <c r="H92" s="2">
        <v>8</v>
      </c>
      <c r="I92" s="2"/>
      <c r="J92" s="2"/>
      <c r="K92" s="2">
        <v>7</v>
      </c>
      <c r="L92" s="2"/>
      <c r="M92" s="2"/>
      <c r="N92" s="2"/>
      <c r="O92" s="2"/>
      <c r="P92" s="2"/>
      <c r="Q92" s="2"/>
      <c r="R92" s="2"/>
      <c r="S92" s="2">
        <v>9</v>
      </c>
      <c r="T92" s="2">
        <v>9</v>
      </c>
      <c r="U92" s="2"/>
      <c r="V92" s="2"/>
      <c r="W92" s="2">
        <v>33</v>
      </c>
    </row>
    <row r="93" spans="2:23" x14ac:dyDescent="0.25">
      <c r="D93" t="s">
        <v>237</v>
      </c>
      <c r="E93" t="s">
        <v>236</v>
      </c>
      <c r="F93" s="2"/>
      <c r="G93" s="2"/>
      <c r="H93" s="2"/>
      <c r="I93" s="2"/>
      <c r="J93" s="2"/>
      <c r="K93" s="2">
        <v>12</v>
      </c>
      <c r="L93" s="2"/>
      <c r="M93" s="2"/>
      <c r="N93" s="2"/>
      <c r="O93" s="2"/>
      <c r="P93" s="2"/>
      <c r="Q93" s="2"/>
      <c r="R93" s="2"/>
      <c r="S93" s="2">
        <v>10</v>
      </c>
      <c r="T93" s="2">
        <v>10</v>
      </c>
      <c r="U93" s="2"/>
      <c r="V93" s="2"/>
      <c r="W93" s="2">
        <v>32</v>
      </c>
    </row>
    <row r="94" spans="2:23" x14ac:dyDescent="0.25">
      <c r="D94" t="s">
        <v>526</v>
      </c>
      <c r="E94" t="s">
        <v>525</v>
      </c>
      <c r="F94" s="2"/>
      <c r="G94" s="2"/>
      <c r="H94" s="2"/>
      <c r="I94" s="2"/>
      <c r="J94" s="2"/>
      <c r="K94" s="2">
        <v>10</v>
      </c>
      <c r="L94" s="2"/>
      <c r="M94" s="2"/>
      <c r="N94" s="2"/>
      <c r="O94" s="2"/>
      <c r="P94" s="2"/>
      <c r="Q94" s="2"/>
      <c r="R94" s="2"/>
      <c r="S94" s="2">
        <v>8</v>
      </c>
      <c r="T94" s="2">
        <v>8</v>
      </c>
      <c r="U94" s="2"/>
      <c r="V94" s="2"/>
      <c r="W94" s="2">
        <v>26</v>
      </c>
    </row>
    <row r="95" spans="2:23" x14ac:dyDescent="0.25">
      <c r="D95" t="s">
        <v>14</v>
      </c>
      <c r="E95" t="s">
        <v>214</v>
      </c>
      <c r="F95" s="2"/>
      <c r="G95" s="2"/>
      <c r="H95" s="2">
        <v>6</v>
      </c>
      <c r="I95" s="2"/>
      <c r="J95" s="2"/>
      <c r="K95" s="2">
        <v>6</v>
      </c>
      <c r="L95" s="2"/>
      <c r="M95" s="2"/>
      <c r="N95" s="2"/>
      <c r="O95" s="2"/>
      <c r="P95" s="2"/>
      <c r="Q95" s="2"/>
      <c r="R95" s="2"/>
      <c r="S95" s="2">
        <v>5</v>
      </c>
      <c r="T95" s="2">
        <v>5</v>
      </c>
      <c r="U95" s="2"/>
      <c r="V95" s="2"/>
      <c r="W95" s="2">
        <v>22</v>
      </c>
    </row>
    <row r="96" spans="2:23" x14ac:dyDescent="0.25">
      <c r="D96" t="s">
        <v>494</v>
      </c>
      <c r="E96" t="s">
        <v>493</v>
      </c>
      <c r="F96" s="2"/>
      <c r="G96" s="2"/>
      <c r="H96" s="2">
        <v>10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>
        <v>10</v>
      </c>
    </row>
    <row r="97" spans="2:23" x14ac:dyDescent="0.25">
      <c r="D97" t="s">
        <v>528</v>
      </c>
      <c r="E97" t="s">
        <v>513</v>
      </c>
      <c r="F97" s="2"/>
      <c r="G97" s="2"/>
      <c r="H97" s="2"/>
      <c r="I97" s="2"/>
      <c r="J97" s="2"/>
      <c r="K97" s="2">
        <v>5</v>
      </c>
      <c r="L97" s="2"/>
      <c r="M97" s="2"/>
      <c r="N97" s="2"/>
      <c r="O97" s="2"/>
      <c r="P97" s="2"/>
      <c r="Q97" s="2"/>
      <c r="R97" s="2"/>
      <c r="S97" s="2">
        <v>2</v>
      </c>
      <c r="T97" s="2">
        <v>2</v>
      </c>
      <c r="U97" s="2"/>
      <c r="V97" s="2"/>
      <c r="W97" s="2">
        <v>9</v>
      </c>
    </row>
    <row r="98" spans="2:23" x14ac:dyDescent="0.25">
      <c r="D98" t="s">
        <v>204</v>
      </c>
      <c r="E98" t="s">
        <v>203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>
        <v>3</v>
      </c>
      <c r="T98" s="2">
        <v>3</v>
      </c>
      <c r="U98" s="2"/>
      <c r="V98" s="2"/>
      <c r="W98" s="2">
        <v>6</v>
      </c>
    </row>
    <row r="99" spans="2:23" x14ac:dyDescent="0.25"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2:23" x14ac:dyDescent="0.25">
      <c r="C100" t="s">
        <v>394</v>
      </c>
      <c r="D100" t="s">
        <v>324</v>
      </c>
      <c r="E100" t="s">
        <v>197</v>
      </c>
      <c r="F100" s="2"/>
      <c r="G100" s="2"/>
      <c r="H100" s="2">
        <v>9</v>
      </c>
      <c r="I100" s="2"/>
      <c r="J100" s="2"/>
      <c r="K100" s="2">
        <v>12</v>
      </c>
      <c r="L100" s="2"/>
      <c r="M100" s="2"/>
      <c r="N100" s="2"/>
      <c r="O100" s="2"/>
      <c r="P100" s="2"/>
      <c r="Q100" s="2"/>
      <c r="R100" s="2"/>
      <c r="S100" s="2">
        <v>4</v>
      </c>
      <c r="T100" s="2">
        <v>4</v>
      </c>
      <c r="U100" s="2"/>
      <c r="V100" s="2"/>
      <c r="W100" s="2">
        <v>29</v>
      </c>
    </row>
    <row r="101" spans="2:23" x14ac:dyDescent="0.25">
      <c r="D101" t="s">
        <v>209</v>
      </c>
      <c r="E101" t="s">
        <v>527</v>
      </c>
      <c r="F101" s="2"/>
      <c r="G101" s="2"/>
      <c r="H101" s="2"/>
      <c r="I101" s="2"/>
      <c r="J101" s="2"/>
      <c r="K101" s="2">
        <v>11</v>
      </c>
      <c r="L101" s="2"/>
      <c r="M101" s="2"/>
      <c r="N101" s="2"/>
      <c r="O101" s="2"/>
      <c r="P101" s="2"/>
      <c r="Q101" s="2"/>
      <c r="R101" s="2"/>
      <c r="S101" s="2">
        <v>2</v>
      </c>
      <c r="T101" s="2">
        <v>2</v>
      </c>
      <c r="U101" s="2"/>
      <c r="V101" s="2"/>
      <c r="W101" s="2">
        <v>15</v>
      </c>
    </row>
    <row r="102" spans="2:23" x14ac:dyDescent="0.25">
      <c r="D102" t="s">
        <v>514</v>
      </c>
      <c r="E102" t="s">
        <v>513</v>
      </c>
      <c r="F102" s="2"/>
      <c r="G102" s="2"/>
      <c r="H102" s="2"/>
      <c r="I102" s="2"/>
      <c r="J102" s="2"/>
      <c r="K102" s="2">
        <v>10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>
        <v>10</v>
      </c>
    </row>
    <row r="103" spans="2:23" x14ac:dyDescent="0.25">
      <c r="D103" t="s">
        <v>212</v>
      </c>
      <c r="E103" t="s">
        <v>76</v>
      </c>
      <c r="F103" s="2"/>
      <c r="G103" s="2"/>
      <c r="H103" s="2"/>
      <c r="I103" s="2"/>
      <c r="J103" s="2"/>
      <c r="K103" s="2">
        <v>10</v>
      </c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>
        <v>10</v>
      </c>
    </row>
    <row r="104" spans="2:23" x14ac:dyDescent="0.25">
      <c r="D104" t="s">
        <v>542</v>
      </c>
      <c r="E104" t="s">
        <v>541</v>
      </c>
      <c r="F104" s="2"/>
      <c r="G104" s="2"/>
      <c r="H104" s="2"/>
      <c r="I104" s="2"/>
      <c r="J104" s="2"/>
      <c r="K104" s="2">
        <v>8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>
        <v>8</v>
      </c>
    </row>
    <row r="105" spans="2:23" x14ac:dyDescent="0.25"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2:23" x14ac:dyDescent="0.25">
      <c r="B106" t="s">
        <v>322</v>
      </c>
      <c r="C106" t="s">
        <v>395</v>
      </c>
      <c r="D106" t="s">
        <v>143</v>
      </c>
      <c r="E106" t="s">
        <v>177</v>
      </c>
      <c r="F106" s="2"/>
      <c r="G106" s="2">
        <v>10</v>
      </c>
      <c r="H106" s="2"/>
      <c r="I106" s="2"/>
      <c r="J106" s="2">
        <v>12</v>
      </c>
      <c r="K106" s="2"/>
      <c r="L106" s="2"/>
      <c r="M106" s="2"/>
      <c r="N106" s="2"/>
      <c r="O106" s="2"/>
      <c r="P106" s="2">
        <v>10</v>
      </c>
      <c r="Q106" s="2"/>
      <c r="R106" s="2"/>
      <c r="S106" s="2"/>
      <c r="T106" s="2"/>
      <c r="U106" s="2"/>
      <c r="V106" s="2"/>
      <c r="W106" s="2">
        <v>32</v>
      </c>
    </row>
    <row r="107" spans="2:23" x14ac:dyDescent="0.25">
      <c r="D107" t="s">
        <v>188</v>
      </c>
      <c r="E107" t="s">
        <v>187</v>
      </c>
      <c r="F107" s="2"/>
      <c r="G107" s="2">
        <v>9</v>
      </c>
      <c r="H107" s="2"/>
      <c r="I107" s="2"/>
      <c r="J107" s="2">
        <v>8</v>
      </c>
      <c r="K107" s="2"/>
      <c r="L107" s="2"/>
      <c r="M107" s="2"/>
      <c r="N107" s="2"/>
      <c r="O107" s="2"/>
      <c r="P107" s="2">
        <v>8</v>
      </c>
      <c r="Q107" s="2"/>
      <c r="R107" s="2"/>
      <c r="S107" s="2"/>
      <c r="T107" s="2"/>
      <c r="U107" s="2"/>
      <c r="V107" s="2"/>
      <c r="W107" s="2">
        <v>25</v>
      </c>
    </row>
    <row r="108" spans="2:23" x14ac:dyDescent="0.25">
      <c r="D108" t="s">
        <v>191</v>
      </c>
      <c r="E108" t="s">
        <v>99</v>
      </c>
      <c r="F108" s="2"/>
      <c r="G108" s="2">
        <v>6</v>
      </c>
      <c r="H108" s="2"/>
      <c r="I108" s="2"/>
      <c r="J108" s="2">
        <v>10</v>
      </c>
      <c r="K108" s="2"/>
      <c r="L108" s="2"/>
      <c r="M108" s="2"/>
      <c r="N108" s="2"/>
      <c r="O108" s="2"/>
      <c r="P108" s="2">
        <v>9</v>
      </c>
      <c r="Q108" s="2"/>
      <c r="R108" s="2"/>
      <c r="S108" s="2"/>
      <c r="T108" s="2"/>
      <c r="U108" s="2"/>
      <c r="V108" s="2"/>
      <c r="W108" s="2">
        <v>25</v>
      </c>
    </row>
    <row r="109" spans="2:23" x14ac:dyDescent="0.25">
      <c r="D109" t="s">
        <v>175</v>
      </c>
      <c r="E109" t="s">
        <v>79</v>
      </c>
      <c r="F109" s="2"/>
      <c r="G109" s="2">
        <v>8</v>
      </c>
      <c r="H109" s="2"/>
      <c r="I109" s="2"/>
      <c r="J109" s="2">
        <v>11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>
        <v>19</v>
      </c>
    </row>
    <row r="110" spans="2:23" x14ac:dyDescent="0.25">
      <c r="D110" t="s">
        <v>190</v>
      </c>
      <c r="E110" t="s">
        <v>189</v>
      </c>
      <c r="F110" s="2"/>
      <c r="G110" s="2">
        <v>3</v>
      </c>
      <c r="H110" s="2"/>
      <c r="I110" s="2"/>
      <c r="J110" s="2">
        <v>6</v>
      </c>
      <c r="K110" s="2"/>
      <c r="L110" s="2"/>
      <c r="M110" s="2"/>
      <c r="N110" s="2"/>
      <c r="O110" s="2"/>
      <c r="P110" s="2">
        <v>5</v>
      </c>
      <c r="Q110" s="2"/>
      <c r="R110" s="2"/>
      <c r="S110" s="2"/>
      <c r="T110" s="2"/>
      <c r="U110" s="2"/>
      <c r="V110" s="2"/>
      <c r="W110" s="2">
        <v>14</v>
      </c>
    </row>
    <row r="111" spans="2:23" x14ac:dyDescent="0.25">
      <c r="D111" t="s">
        <v>492</v>
      </c>
      <c r="E111" t="s">
        <v>491</v>
      </c>
      <c r="F111" s="2"/>
      <c r="G111" s="2">
        <v>5</v>
      </c>
      <c r="H111" s="2"/>
      <c r="I111" s="2"/>
      <c r="J111" s="2"/>
      <c r="K111" s="2"/>
      <c r="L111" s="2"/>
      <c r="M111" s="2"/>
      <c r="N111" s="2"/>
      <c r="O111" s="2"/>
      <c r="P111" s="2">
        <v>6</v>
      </c>
      <c r="Q111" s="2"/>
      <c r="R111" s="2"/>
      <c r="S111" s="2"/>
      <c r="T111" s="2"/>
      <c r="U111" s="2"/>
      <c r="V111" s="2"/>
      <c r="W111" s="2">
        <v>11</v>
      </c>
    </row>
    <row r="112" spans="2:23" x14ac:dyDescent="0.25">
      <c r="D112" t="s">
        <v>174</v>
      </c>
      <c r="E112" t="s">
        <v>173</v>
      </c>
      <c r="F112" s="2"/>
      <c r="G112" s="2"/>
      <c r="H112" s="2"/>
      <c r="I112" s="2"/>
      <c r="J112" s="2">
        <v>10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>
        <v>10</v>
      </c>
    </row>
    <row r="113" spans="2:23" x14ac:dyDescent="0.25">
      <c r="D113" t="s">
        <v>69</v>
      </c>
      <c r="E113" t="s">
        <v>151</v>
      </c>
      <c r="F113" s="2"/>
      <c r="G113" s="2">
        <v>8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>
        <v>8</v>
      </c>
    </row>
    <row r="114" spans="2:23" x14ac:dyDescent="0.25">
      <c r="D114" t="s">
        <v>237</v>
      </c>
      <c r="E114" t="s">
        <v>236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>
        <v>8</v>
      </c>
      <c r="Q114" s="2"/>
      <c r="R114" s="2"/>
      <c r="S114" s="2"/>
      <c r="T114" s="2"/>
      <c r="U114" s="2"/>
      <c r="V114" s="2"/>
      <c r="W114" s="2">
        <v>8</v>
      </c>
    </row>
    <row r="115" spans="2:23" x14ac:dyDescent="0.25">
      <c r="D115" t="s">
        <v>494</v>
      </c>
      <c r="E115" t="s">
        <v>493</v>
      </c>
      <c r="F115" s="2"/>
      <c r="G115" s="2">
        <v>2</v>
      </c>
      <c r="H115" s="2"/>
      <c r="I115" s="2"/>
      <c r="J115" s="2">
        <v>5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>
        <v>7</v>
      </c>
    </row>
    <row r="116" spans="2:23" x14ac:dyDescent="0.25">
      <c r="D116" t="s">
        <v>318</v>
      </c>
      <c r="E116" t="s">
        <v>317</v>
      </c>
      <c r="F116" s="2"/>
      <c r="G116" s="2"/>
      <c r="H116" s="2"/>
      <c r="I116" s="2"/>
      <c r="J116" s="2">
        <v>7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>
        <v>7</v>
      </c>
    </row>
    <row r="117" spans="2:23" x14ac:dyDescent="0.25">
      <c r="D117" t="s">
        <v>13</v>
      </c>
      <c r="E117" t="s">
        <v>498</v>
      </c>
      <c r="F117" s="2"/>
      <c r="G117" s="2"/>
      <c r="H117" s="2"/>
      <c r="I117" s="2"/>
      <c r="J117" s="2">
        <v>4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>
        <v>4</v>
      </c>
    </row>
    <row r="118" spans="2:23" x14ac:dyDescent="0.25">
      <c r="D118" t="s">
        <v>29</v>
      </c>
      <c r="E118" t="s">
        <v>151</v>
      </c>
      <c r="F118" s="2"/>
      <c r="G118" s="2">
        <v>4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>
        <v>4</v>
      </c>
    </row>
    <row r="119" spans="2:23" x14ac:dyDescent="0.25">
      <c r="D119" t="s">
        <v>192</v>
      </c>
      <c r="E119" t="s">
        <v>4</v>
      </c>
      <c r="F119" s="2"/>
      <c r="G119" s="2">
        <v>2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>
        <v>2</v>
      </c>
    </row>
    <row r="120" spans="2:23" x14ac:dyDescent="0.25">
      <c r="D120" t="s">
        <v>248</v>
      </c>
      <c r="E120" t="s">
        <v>310</v>
      </c>
      <c r="F120" s="2"/>
      <c r="G120" s="2">
        <v>2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>
        <v>2</v>
      </c>
    </row>
    <row r="121" spans="2:23" x14ac:dyDescent="0.25"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2:23" x14ac:dyDescent="0.25">
      <c r="C122" t="s">
        <v>394</v>
      </c>
      <c r="D122" t="s">
        <v>497</v>
      </c>
      <c r="E122" t="s">
        <v>12</v>
      </c>
      <c r="F122" s="2"/>
      <c r="G122" s="2">
        <v>9</v>
      </c>
      <c r="H122" s="2"/>
      <c r="I122" s="2"/>
      <c r="J122" s="2">
        <v>11</v>
      </c>
      <c r="K122" s="2"/>
      <c r="L122" s="2"/>
      <c r="M122" s="2"/>
      <c r="N122" s="2"/>
      <c r="O122" s="2">
        <v>10</v>
      </c>
      <c r="P122" s="2">
        <v>10</v>
      </c>
      <c r="Q122" s="2"/>
      <c r="R122" s="2"/>
      <c r="S122" s="2"/>
      <c r="T122" s="2"/>
      <c r="U122" s="2"/>
      <c r="V122" s="2"/>
      <c r="W122" s="2">
        <v>40</v>
      </c>
    </row>
    <row r="123" spans="2:23" x14ac:dyDescent="0.25">
      <c r="D123" t="s">
        <v>496</v>
      </c>
      <c r="E123" t="s">
        <v>495</v>
      </c>
      <c r="F123" s="2"/>
      <c r="G123" s="2">
        <v>10</v>
      </c>
      <c r="H123" s="2"/>
      <c r="I123" s="2"/>
      <c r="J123" s="2">
        <v>12</v>
      </c>
      <c r="K123" s="2"/>
      <c r="L123" s="2"/>
      <c r="M123" s="2"/>
      <c r="N123" s="2"/>
      <c r="O123" s="2">
        <v>9</v>
      </c>
      <c r="P123" s="2">
        <v>8</v>
      </c>
      <c r="Q123" s="2"/>
      <c r="R123" s="2"/>
      <c r="S123" s="2"/>
      <c r="T123" s="2"/>
      <c r="U123" s="2"/>
      <c r="V123" s="2"/>
      <c r="W123" s="2">
        <v>39</v>
      </c>
    </row>
    <row r="124" spans="2:23" x14ac:dyDescent="0.25">
      <c r="D124" t="s">
        <v>154</v>
      </c>
      <c r="E124" t="s">
        <v>171</v>
      </c>
      <c r="F124" s="2"/>
      <c r="G124" s="2">
        <v>8</v>
      </c>
      <c r="H124" s="2"/>
      <c r="I124" s="2"/>
      <c r="J124" s="2">
        <v>10</v>
      </c>
      <c r="K124" s="2"/>
      <c r="L124" s="2"/>
      <c r="M124" s="2"/>
      <c r="N124" s="2"/>
      <c r="O124" s="2">
        <v>8</v>
      </c>
      <c r="P124" s="2">
        <v>9</v>
      </c>
      <c r="Q124" s="2"/>
      <c r="R124" s="2"/>
      <c r="S124" s="2"/>
      <c r="T124" s="2"/>
      <c r="U124" s="2"/>
      <c r="V124" s="2"/>
      <c r="W124" s="2">
        <v>35</v>
      </c>
    </row>
    <row r="125" spans="2:23" x14ac:dyDescent="0.25">
      <c r="D125" t="s">
        <v>186</v>
      </c>
      <c r="E125" t="s">
        <v>185</v>
      </c>
      <c r="F125" s="2"/>
      <c r="G125" s="2"/>
      <c r="H125" s="2"/>
      <c r="I125" s="2"/>
      <c r="J125" s="2"/>
      <c r="K125" s="2"/>
      <c r="L125" s="2"/>
      <c r="M125" s="2"/>
      <c r="N125" s="2"/>
      <c r="O125" s="2">
        <v>8</v>
      </c>
      <c r="P125" s="2">
        <v>8</v>
      </c>
      <c r="Q125" s="2"/>
      <c r="R125" s="2"/>
      <c r="S125" s="2"/>
      <c r="T125" s="2"/>
      <c r="U125" s="2"/>
      <c r="V125" s="2"/>
      <c r="W125" s="2">
        <v>16</v>
      </c>
    </row>
    <row r="126" spans="2:23" x14ac:dyDescent="0.25">
      <c r="D126" t="s">
        <v>324</v>
      </c>
      <c r="E126" t="s">
        <v>197</v>
      </c>
      <c r="F126" s="2"/>
      <c r="G126" s="2">
        <v>8</v>
      </c>
      <c r="H126" s="2"/>
      <c r="I126" s="2"/>
      <c r="J126" s="2"/>
      <c r="K126" s="2"/>
      <c r="L126" s="2"/>
      <c r="M126" s="2"/>
      <c r="N126" s="2"/>
      <c r="O126" s="2"/>
      <c r="P126" s="2">
        <v>6</v>
      </c>
      <c r="Q126" s="2"/>
      <c r="R126" s="2"/>
      <c r="S126" s="2"/>
      <c r="T126" s="2"/>
      <c r="U126" s="2"/>
      <c r="V126" s="2"/>
      <c r="W126" s="2">
        <v>14</v>
      </c>
    </row>
    <row r="127" spans="2:23" x14ac:dyDescent="0.25"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2:23" x14ac:dyDescent="0.25">
      <c r="B128" t="s">
        <v>485</v>
      </c>
      <c r="C128" t="s">
        <v>395</v>
      </c>
      <c r="D128" t="s">
        <v>143</v>
      </c>
      <c r="E128" t="s">
        <v>177</v>
      </c>
      <c r="F128" s="2"/>
      <c r="G128" s="2">
        <v>9</v>
      </c>
      <c r="H128" s="2"/>
      <c r="I128" s="2"/>
      <c r="J128" s="2">
        <v>10</v>
      </c>
      <c r="K128" s="2"/>
      <c r="L128" s="2"/>
      <c r="M128" s="2"/>
      <c r="N128" s="2"/>
      <c r="O128" s="2">
        <v>9</v>
      </c>
      <c r="P128" s="2">
        <v>10</v>
      </c>
      <c r="Q128" s="2"/>
      <c r="R128" s="2"/>
      <c r="S128" s="2"/>
      <c r="T128" s="2"/>
      <c r="U128" s="2"/>
      <c r="V128" s="2"/>
      <c r="W128" s="2">
        <v>38</v>
      </c>
    </row>
    <row r="129" spans="3:23" x14ac:dyDescent="0.25">
      <c r="D129" t="s">
        <v>33</v>
      </c>
      <c r="E129" t="s">
        <v>32</v>
      </c>
      <c r="F129" s="2"/>
      <c r="G129" s="2">
        <v>8</v>
      </c>
      <c r="H129" s="2"/>
      <c r="I129" s="2"/>
      <c r="J129" s="2">
        <v>12</v>
      </c>
      <c r="K129" s="2"/>
      <c r="L129" s="2"/>
      <c r="M129" s="2"/>
      <c r="N129" s="2"/>
      <c r="O129" s="2">
        <v>8</v>
      </c>
      <c r="P129" s="2"/>
      <c r="Q129" s="2"/>
      <c r="R129" s="2"/>
      <c r="S129" s="2"/>
      <c r="T129" s="2"/>
      <c r="U129" s="2"/>
      <c r="V129" s="2"/>
      <c r="W129" s="2">
        <v>28</v>
      </c>
    </row>
    <row r="130" spans="3:23" x14ac:dyDescent="0.25">
      <c r="D130" t="s">
        <v>175</v>
      </c>
      <c r="E130" t="s">
        <v>79</v>
      </c>
      <c r="F130" s="2"/>
      <c r="G130" s="2">
        <v>6</v>
      </c>
      <c r="H130" s="2"/>
      <c r="I130" s="2"/>
      <c r="J130" s="2">
        <v>11</v>
      </c>
      <c r="K130" s="2"/>
      <c r="L130" s="2"/>
      <c r="M130" s="2"/>
      <c r="N130" s="2"/>
      <c r="O130" s="2">
        <v>8</v>
      </c>
      <c r="P130" s="2"/>
      <c r="Q130" s="2"/>
      <c r="R130" s="2"/>
      <c r="S130" s="2"/>
      <c r="T130" s="2"/>
      <c r="U130" s="2"/>
      <c r="V130" s="2"/>
      <c r="W130" s="2">
        <v>25</v>
      </c>
    </row>
    <row r="131" spans="3:23" x14ac:dyDescent="0.25">
      <c r="D131" t="s">
        <v>494</v>
      </c>
      <c r="E131" t="s">
        <v>493</v>
      </c>
      <c r="F131" s="2"/>
      <c r="G131" s="2"/>
      <c r="H131" s="2"/>
      <c r="I131" s="2"/>
      <c r="J131" s="2">
        <v>6</v>
      </c>
      <c r="K131" s="2"/>
      <c r="L131" s="2"/>
      <c r="M131" s="2"/>
      <c r="N131" s="2"/>
      <c r="O131" s="2">
        <v>2</v>
      </c>
      <c r="P131" s="2"/>
      <c r="Q131" s="2"/>
      <c r="R131" s="2"/>
      <c r="S131" s="2"/>
      <c r="T131" s="2"/>
      <c r="U131" s="2"/>
      <c r="V131" s="2"/>
      <c r="W131" s="2">
        <v>8</v>
      </c>
    </row>
    <row r="132" spans="3:23" x14ac:dyDescent="0.25">
      <c r="D132" t="s">
        <v>494</v>
      </c>
      <c r="E132" t="s">
        <v>498</v>
      </c>
      <c r="F132" s="2"/>
      <c r="G132" s="2">
        <v>4</v>
      </c>
      <c r="H132" s="2"/>
      <c r="I132" s="2"/>
      <c r="J132" s="2">
        <v>8</v>
      </c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>
        <v>12</v>
      </c>
    </row>
    <row r="133" spans="3:23" x14ac:dyDescent="0.25">
      <c r="D133" t="s">
        <v>188</v>
      </c>
      <c r="E133" t="s">
        <v>187</v>
      </c>
      <c r="F133" s="2"/>
      <c r="G133" s="2">
        <v>3</v>
      </c>
      <c r="H133" s="2"/>
      <c r="I133" s="2"/>
      <c r="J133" s="2">
        <v>7</v>
      </c>
      <c r="K133" s="2"/>
      <c r="L133" s="2"/>
      <c r="M133" s="2"/>
      <c r="N133" s="2"/>
      <c r="O133" s="2"/>
      <c r="P133" s="2">
        <v>8</v>
      </c>
      <c r="Q133" s="2"/>
      <c r="R133" s="2"/>
      <c r="S133" s="2"/>
      <c r="T133" s="2"/>
      <c r="U133" s="2"/>
      <c r="V133" s="2"/>
      <c r="W133" s="2">
        <v>18</v>
      </c>
    </row>
    <row r="134" spans="3:23" x14ac:dyDescent="0.25">
      <c r="D134" t="s">
        <v>160</v>
      </c>
      <c r="E134" t="s">
        <v>23</v>
      </c>
      <c r="F134" s="2"/>
      <c r="G134" s="2">
        <v>8</v>
      </c>
      <c r="H134" s="2"/>
      <c r="I134" s="2"/>
      <c r="J134" s="2"/>
      <c r="K134" s="2"/>
      <c r="L134" s="2"/>
      <c r="M134" s="2"/>
      <c r="N134" s="2"/>
      <c r="O134" s="2">
        <v>10</v>
      </c>
      <c r="P134" s="2"/>
      <c r="Q134" s="2"/>
      <c r="R134" s="2"/>
      <c r="S134" s="2"/>
      <c r="T134" s="2"/>
      <c r="U134" s="2"/>
      <c r="V134" s="2"/>
      <c r="W134" s="2">
        <v>18</v>
      </c>
    </row>
    <row r="135" spans="3:23" x14ac:dyDescent="0.25">
      <c r="D135" t="s">
        <v>318</v>
      </c>
      <c r="E135" t="s">
        <v>317</v>
      </c>
      <c r="F135" s="2"/>
      <c r="G135" s="2"/>
      <c r="H135" s="2"/>
      <c r="I135" s="2"/>
      <c r="J135" s="2">
        <v>10</v>
      </c>
      <c r="K135" s="2"/>
      <c r="L135" s="2"/>
      <c r="M135" s="2"/>
      <c r="N135" s="2"/>
      <c r="O135" s="2">
        <v>2</v>
      </c>
      <c r="P135" s="2"/>
      <c r="Q135" s="2"/>
      <c r="R135" s="2"/>
      <c r="S135" s="2"/>
      <c r="T135" s="2"/>
      <c r="U135" s="2"/>
      <c r="V135" s="2"/>
      <c r="W135" s="2">
        <v>12</v>
      </c>
    </row>
    <row r="136" spans="3:23" x14ac:dyDescent="0.25">
      <c r="D136" t="s">
        <v>119</v>
      </c>
      <c r="E136" t="s">
        <v>489</v>
      </c>
      <c r="F136" s="2"/>
      <c r="G136" s="2">
        <v>5</v>
      </c>
      <c r="H136" s="2"/>
      <c r="I136" s="2"/>
      <c r="J136" s="2"/>
      <c r="K136" s="2"/>
      <c r="L136" s="2"/>
      <c r="M136" s="2"/>
      <c r="N136" s="2"/>
      <c r="O136" s="2">
        <v>6</v>
      </c>
      <c r="P136" s="2"/>
      <c r="Q136" s="2"/>
      <c r="R136" s="2"/>
      <c r="S136" s="2"/>
      <c r="T136" s="2"/>
      <c r="U136" s="2"/>
      <c r="V136" s="2"/>
      <c r="W136" s="2">
        <v>11</v>
      </c>
    </row>
    <row r="137" spans="3:23" x14ac:dyDescent="0.25">
      <c r="D137" t="s">
        <v>319</v>
      </c>
      <c r="E137" t="s">
        <v>57</v>
      </c>
      <c r="F137" s="2"/>
      <c r="G137" s="2">
        <v>10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>
        <v>10</v>
      </c>
    </row>
    <row r="138" spans="3:23" x14ac:dyDescent="0.25">
      <c r="D138" t="s">
        <v>492</v>
      </c>
      <c r="E138" t="s">
        <v>491</v>
      </c>
      <c r="F138" s="2"/>
      <c r="G138" s="2">
        <v>2</v>
      </c>
      <c r="H138" s="2"/>
      <c r="I138" s="2"/>
      <c r="J138" s="2"/>
      <c r="K138" s="2"/>
      <c r="L138" s="2"/>
      <c r="M138" s="2"/>
      <c r="N138" s="2"/>
      <c r="O138" s="2">
        <v>3</v>
      </c>
      <c r="P138" s="2"/>
      <c r="Q138" s="2"/>
      <c r="R138" s="2"/>
      <c r="S138" s="2"/>
      <c r="T138" s="2"/>
      <c r="U138" s="2"/>
      <c r="V138" s="2"/>
      <c r="W138" s="2">
        <v>5</v>
      </c>
    </row>
    <row r="139" spans="3:23" x14ac:dyDescent="0.25">
      <c r="D139" t="s">
        <v>174</v>
      </c>
      <c r="E139" t="s">
        <v>173</v>
      </c>
      <c r="F139" s="2"/>
      <c r="G139" s="2"/>
      <c r="H139" s="2"/>
      <c r="I139" s="2"/>
      <c r="J139" s="2"/>
      <c r="K139" s="2"/>
      <c r="L139" s="2"/>
      <c r="M139" s="2"/>
      <c r="N139" s="2"/>
      <c r="O139" s="2">
        <v>5</v>
      </c>
      <c r="P139" s="2"/>
      <c r="Q139" s="2"/>
      <c r="R139" s="2"/>
      <c r="S139" s="2"/>
      <c r="T139" s="2"/>
      <c r="U139" s="2"/>
      <c r="V139" s="2"/>
      <c r="W139" s="2">
        <v>5</v>
      </c>
    </row>
    <row r="140" spans="3:23" x14ac:dyDescent="0.25">
      <c r="D140" t="s">
        <v>69</v>
      </c>
      <c r="E140" t="s">
        <v>151</v>
      </c>
      <c r="F140" s="2"/>
      <c r="G140" s="2">
        <v>2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>
        <v>2</v>
      </c>
    </row>
    <row r="141" spans="3:23" x14ac:dyDescent="0.25"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3:23" x14ac:dyDescent="0.25">
      <c r="C142" t="s">
        <v>394</v>
      </c>
      <c r="D142" t="s">
        <v>154</v>
      </c>
      <c r="E142" t="s">
        <v>153</v>
      </c>
      <c r="F142" s="2"/>
      <c r="G142" s="2"/>
      <c r="H142" s="2"/>
      <c r="I142" s="2"/>
      <c r="J142" s="2">
        <v>12</v>
      </c>
      <c r="K142" s="2"/>
      <c r="L142" s="2"/>
      <c r="M142" s="2"/>
      <c r="N142" s="2"/>
      <c r="O142" s="2"/>
      <c r="P142" s="2">
        <v>9</v>
      </c>
      <c r="Q142" s="2"/>
      <c r="R142" s="2"/>
      <c r="S142" s="2"/>
      <c r="T142" s="2"/>
      <c r="U142" s="2"/>
      <c r="V142" s="2"/>
      <c r="W142" s="2">
        <v>21</v>
      </c>
    </row>
    <row r="143" spans="3:23" x14ac:dyDescent="0.25">
      <c r="D143" t="s">
        <v>154</v>
      </c>
      <c r="E143" t="s">
        <v>171</v>
      </c>
      <c r="F143" s="2"/>
      <c r="G143" s="2">
        <v>9</v>
      </c>
      <c r="H143" s="2"/>
      <c r="I143" s="2"/>
      <c r="J143" s="2">
        <v>11</v>
      </c>
      <c r="K143" s="2"/>
      <c r="L143" s="2"/>
      <c r="M143" s="2"/>
      <c r="N143" s="2"/>
      <c r="O143" s="2"/>
      <c r="P143" s="2">
        <v>8</v>
      </c>
      <c r="Q143" s="2"/>
      <c r="R143" s="2"/>
      <c r="S143" s="2"/>
      <c r="T143" s="2"/>
      <c r="U143" s="2"/>
      <c r="V143" s="2"/>
      <c r="W143" s="2">
        <v>28</v>
      </c>
    </row>
    <row r="144" spans="3:23" x14ac:dyDescent="0.25">
      <c r="D144" t="s">
        <v>496</v>
      </c>
      <c r="E144" t="s">
        <v>495</v>
      </c>
      <c r="F144" s="2"/>
      <c r="G144" s="2">
        <v>10</v>
      </c>
      <c r="H144" s="2"/>
      <c r="I144" s="2"/>
      <c r="J144" s="2">
        <v>10</v>
      </c>
      <c r="K144" s="2"/>
      <c r="L144" s="2"/>
      <c r="M144" s="2"/>
      <c r="N144" s="2"/>
      <c r="O144" s="2">
        <v>4</v>
      </c>
      <c r="P144" s="2">
        <v>6</v>
      </c>
      <c r="Q144" s="2"/>
      <c r="R144" s="2"/>
      <c r="S144" s="2"/>
      <c r="T144" s="2"/>
      <c r="U144" s="2"/>
      <c r="V144" s="2"/>
      <c r="W144" s="2">
        <v>30</v>
      </c>
    </row>
    <row r="145" spans="2:23" x14ac:dyDescent="0.25">
      <c r="D145" t="s">
        <v>186</v>
      </c>
      <c r="E145" t="s">
        <v>185</v>
      </c>
      <c r="F145" s="2"/>
      <c r="G145" s="2"/>
      <c r="H145" s="2"/>
      <c r="I145" s="2"/>
      <c r="J145" s="2">
        <v>10</v>
      </c>
      <c r="K145" s="2"/>
      <c r="L145" s="2"/>
      <c r="M145" s="2"/>
      <c r="N145" s="2"/>
      <c r="O145" s="2"/>
      <c r="P145" s="2">
        <v>5</v>
      </c>
      <c r="Q145" s="2"/>
      <c r="R145" s="2"/>
      <c r="S145" s="2"/>
      <c r="T145" s="2"/>
      <c r="U145" s="2"/>
      <c r="V145" s="2"/>
      <c r="W145" s="2">
        <v>15</v>
      </c>
    </row>
    <row r="146" spans="2:23" x14ac:dyDescent="0.25">
      <c r="D146" t="s">
        <v>499</v>
      </c>
      <c r="E146" t="s">
        <v>61</v>
      </c>
      <c r="F146" s="2"/>
      <c r="G146" s="2">
        <v>8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>
        <v>8</v>
      </c>
    </row>
    <row r="147" spans="2:23" x14ac:dyDescent="0.25"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2:23" x14ac:dyDescent="0.25">
      <c r="B148" t="s">
        <v>316</v>
      </c>
      <c r="C148" t="s">
        <v>395</v>
      </c>
      <c r="D148" t="s">
        <v>38</v>
      </c>
      <c r="E148" t="s">
        <v>58</v>
      </c>
      <c r="F148" s="2">
        <v>12</v>
      </c>
      <c r="G148" s="2"/>
      <c r="H148" s="2"/>
      <c r="I148" s="2"/>
      <c r="J148" s="2"/>
      <c r="K148" s="2"/>
      <c r="L148" s="2"/>
      <c r="M148" s="2">
        <v>10</v>
      </c>
      <c r="N148" s="2"/>
      <c r="O148" s="2"/>
      <c r="P148" s="2"/>
      <c r="Q148" s="2"/>
      <c r="R148" s="2"/>
      <c r="S148" s="2"/>
      <c r="T148" s="2"/>
      <c r="U148" s="2"/>
      <c r="V148" s="2"/>
      <c r="W148" s="2">
        <v>22</v>
      </c>
    </row>
    <row r="149" spans="2:23" x14ac:dyDescent="0.25">
      <c r="D149" t="s">
        <v>38</v>
      </c>
      <c r="E149" t="s">
        <v>37</v>
      </c>
      <c r="F149" s="2">
        <v>2</v>
      </c>
      <c r="G149" s="2"/>
      <c r="H149" s="2"/>
      <c r="I149" s="2"/>
      <c r="J149" s="2"/>
      <c r="K149" s="2"/>
      <c r="L149" s="2"/>
      <c r="M149" s="2">
        <v>8</v>
      </c>
      <c r="N149" s="2"/>
      <c r="O149" s="2"/>
      <c r="P149" s="2"/>
      <c r="Q149" s="2"/>
      <c r="R149" s="2"/>
      <c r="S149" s="2"/>
      <c r="T149" s="2"/>
      <c r="U149" s="2"/>
      <c r="V149" s="2"/>
      <c r="W149" s="2">
        <v>10</v>
      </c>
    </row>
    <row r="150" spans="2:23" x14ac:dyDescent="0.25">
      <c r="D150" t="s">
        <v>343</v>
      </c>
      <c r="E150" t="s">
        <v>342</v>
      </c>
      <c r="F150" s="2">
        <v>4</v>
      </c>
      <c r="G150" s="2"/>
      <c r="H150" s="2"/>
      <c r="I150" s="2"/>
      <c r="J150" s="2"/>
      <c r="K150" s="2"/>
      <c r="L150" s="2"/>
      <c r="M150" s="2">
        <v>9</v>
      </c>
      <c r="N150" s="2"/>
      <c r="O150" s="2"/>
      <c r="P150" s="2"/>
      <c r="Q150" s="2"/>
      <c r="R150" s="2"/>
      <c r="S150" s="2"/>
      <c r="T150" s="2"/>
      <c r="U150" s="2"/>
      <c r="V150" s="2"/>
      <c r="W150" s="2">
        <v>13</v>
      </c>
    </row>
    <row r="151" spans="2:23" x14ac:dyDescent="0.25">
      <c r="D151" t="s">
        <v>64</v>
      </c>
      <c r="E151" t="s">
        <v>63</v>
      </c>
      <c r="F151" s="2"/>
      <c r="G151" s="2"/>
      <c r="H151" s="2"/>
      <c r="I151" s="2"/>
      <c r="J151" s="2"/>
      <c r="K151" s="2"/>
      <c r="L151" s="2"/>
      <c r="M151" s="2"/>
      <c r="N151" s="2">
        <v>12</v>
      </c>
      <c r="O151" s="2"/>
      <c r="P151" s="2"/>
      <c r="Q151" s="2"/>
      <c r="R151" s="2"/>
      <c r="S151" s="2"/>
      <c r="T151" s="2"/>
      <c r="U151" s="2"/>
      <c r="V151" s="2"/>
      <c r="W151" s="2">
        <v>12</v>
      </c>
    </row>
    <row r="152" spans="2:23" x14ac:dyDescent="0.25">
      <c r="D152" t="s">
        <v>552</v>
      </c>
      <c r="E152" t="s">
        <v>288</v>
      </c>
      <c r="F152" s="2"/>
      <c r="G152" s="2"/>
      <c r="H152" s="2"/>
      <c r="I152" s="2"/>
      <c r="J152" s="2"/>
      <c r="K152" s="2"/>
      <c r="L152" s="2"/>
      <c r="M152" s="2"/>
      <c r="N152" s="2">
        <v>11</v>
      </c>
      <c r="O152" s="2"/>
      <c r="P152" s="2"/>
      <c r="Q152" s="2"/>
      <c r="R152" s="2"/>
      <c r="S152" s="2"/>
      <c r="T152" s="2"/>
      <c r="U152" s="2"/>
      <c r="V152" s="2"/>
      <c r="W152" s="2">
        <v>11</v>
      </c>
    </row>
    <row r="153" spans="2:23" x14ac:dyDescent="0.25">
      <c r="D153" t="s">
        <v>73</v>
      </c>
      <c r="E153" t="s">
        <v>72</v>
      </c>
      <c r="F153" s="2"/>
      <c r="G153" s="2"/>
      <c r="H153" s="2"/>
      <c r="I153" s="2"/>
      <c r="J153" s="2"/>
      <c r="K153" s="2"/>
      <c r="L153" s="2"/>
      <c r="M153" s="2"/>
      <c r="N153" s="2">
        <v>10</v>
      </c>
      <c r="O153" s="2"/>
      <c r="P153" s="2"/>
      <c r="Q153" s="2"/>
      <c r="R153" s="2"/>
      <c r="S153" s="2"/>
      <c r="T153" s="2"/>
      <c r="U153" s="2"/>
      <c r="V153" s="2"/>
      <c r="W153" s="2">
        <v>10</v>
      </c>
    </row>
    <row r="154" spans="2:23" x14ac:dyDescent="0.25">
      <c r="D154" t="s">
        <v>25</v>
      </c>
      <c r="E154" t="s">
        <v>24</v>
      </c>
      <c r="F154" s="2"/>
      <c r="G154" s="2"/>
      <c r="H154" s="2"/>
      <c r="I154" s="2"/>
      <c r="J154" s="2"/>
      <c r="K154" s="2"/>
      <c r="L154" s="2"/>
      <c r="M154" s="2"/>
      <c r="N154" s="2">
        <v>10</v>
      </c>
      <c r="O154" s="2"/>
      <c r="P154" s="2"/>
      <c r="Q154" s="2"/>
      <c r="R154" s="2"/>
      <c r="S154" s="2"/>
      <c r="T154" s="2"/>
      <c r="U154" s="2"/>
      <c r="V154" s="2"/>
      <c r="W154" s="2">
        <v>10</v>
      </c>
    </row>
    <row r="155" spans="2:23" x14ac:dyDescent="0.25"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2:23" x14ac:dyDescent="0.25">
      <c r="C156" t="s">
        <v>394</v>
      </c>
      <c r="D156" t="s">
        <v>62</v>
      </c>
      <c r="E156" t="s">
        <v>61</v>
      </c>
      <c r="F156" s="2">
        <v>8</v>
      </c>
      <c r="G156" s="2"/>
      <c r="H156" s="2"/>
      <c r="I156" s="2"/>
      <c r="J156" s="2"/>
      <c r="K156" s="2"/>
      <c r="L156" s="2"/>
      <c r="M156" s="2">
        <v>8</v>
      </c>
      <c r="N156" s="2"/>
      <c r="O156" s="2"/>
      <c r="P156" s="2"/>
      <c r="Q156" s="2"/>
      <c r="R156" s="2"/>
      <c r="S156" s="2"/>
      <c r="T156" s="2"/>
      <c r="U156" s="2"/>
      <c r="V156" s="2"/>
      <c r="W156" s="2">
        <v>16</v>
      </c>
    </row>
    <row r="157" spans="2:23" x14ac:dyDescent="0.25"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67CAF-2130-40CD-9B3D-9D48830B0711}">
  <dimension ref="A1:AA24"/>
  <sheetViews>
    <sheetView workbookViewId="0">
      <selection activeCell="A2" sqref="A2"/>
    </sheetView>
  </sheetViews>
  <sheetFormatPr defaultRowHeight="15" x14ac:dyDescent="0.25"/>
  <cols>
    <col min="1" max="1" width="14.140625" bestFit="1" customWidth="1"/>
    <col min="2" max="2" width="8.140625" bestFit="1" customWidth="1"/>
    <col min="3" max="3" width="8.85546875" bestFit="1" customWidth="1"/>
    <col min="4" max="4" width="11.140625" bestFit="1" customWidth="1"/>
    <col min="5" max="5" width="10.140625" bestFit="1" customWidth="1"/>
    <col min="6" max="6" width="5.7109375" bestFit="1" customWidth="1"/>
    <col min="7" max="7" width="5.85546875" bestFit="1" customWidth="1"/>
    <col min="8" max="8" width="6.7109375" bestFit="1" customWidth="1"/>
    <col min="9" max="9" width="6.28515625" bestFit="1" customWidth="1"/>
    <col min="10" max="10" width="7.140625" bestFit="1" customWidth="1"/>
    <col min="11" max="11" width="12.85546875" bestFit="1" customWidth="1"/>
    <col min="12" max="13" width="6.7109375" bestFit="1" customWidth="1"/>
    <col min="14" max="14" width="7.5703125" bestFit="1" customWidth="1"/>
    <col min="15" max="15" width="7.28515625" bestFit="1" customWidth="1"/>
    <col min="16" max="16" width="6.7109375" bestFit="1" customWidth="1"/>
    <col min="17" max="17" width="7" bestFit="1" customWidth="1"/>
    <col min="18" max="18" width="6.7109375" bestFit="1" customWidth="1"/>
    <col min="19" max="19" width="6.28515625" bestFit="1" customWidth="1"/>
    <col min="20" max="20" width="7.140625" bestFit="1" customWidth="1"/>
    <col min="21" max="21" width="7.28515625" bestFit="1" customWidth="1"/>
    <col min="22" max="22" width="7.140625" bestFit="1" customWidth="1"/>
    <col min="23" max="23" width="6.7109375" bestFit="1" customWidth="1"/>
    <col min="24" max="24" width="7" bestFit="1" customWidth="1"/>
    <col min="25" max="26" width="6.7109375" bestFit="1" customWidth="1"/>
    <col min="27" max="28" width="12.85546875" bestFit="1" customWidth="1"/>
    <col min="29" max="29" width="11" bestFit="1" customWidth="1"/>
    <col min="30" max="30" width="13.140625" bestFit="1" customWidth="1"/>
    <col min="31" max="31" width="12" bestFit="1" customWidth="1"/>
    <col min="32" max="32" width="13.140625" bestFit="1" customWidth="1"/>
    <col min="33" max="33" width="10.85546875" bestFit="1" customWidth="1"/>
    <col min="34" max="34" width="8.85546875" bestFit="1" customWidth="1"/>
    <col min="35" max="35" width="11.85546875" bestFit="1" customWidth="1"/>
    <col min="36" max="36" width="8.5703125" bestFit="1" customWidth="1"/>
    <col min="37" max="37" width="11.5703125" bestFit="1" customWidth="1"/>
    <col min="38" max="38" width="13.140625" bestFit="1" customWidth="1"/>
    <col min="39" max="39" width="11.5703125" bestFit="1" customWidth="1"/>
    <col min="40" max="40" width="11.28515625" bestFit="1" customWidth="1"/>
    <col min="41" max="41" width="11.5703125" bestFit="1" customWidth="1"/>
    <col min="42" max="42" width="11.28515625" bestFit="1" customWidth="1"/>
  </cols>
  <sheetData>
    <row r="1" spans="1:27" x14ac:dyDescent="0.25">
      <c r="A1" s="15" t="s">
        <v>465</v>
      </c>
    </row>
    <row r="2" spans="1:27" s="17" customFormat="1" x14ac:dyDescent="0.25">
      <c r="A2"/>
      <c r="B2"/>
      <c r="C2"/>
      <c r="D2"/>
      <c r="E2"/>
      <c r="F2" t="s">
        <v>569</v>
      </c>
      <c r="G2" t="s">
        <v>532</v>
      </c>
      <c r="H2" t="s">
        <v>559</v>
      </c>
      <c r="I2" t="s">
        <v>560</v>
      </c>
      <c r="J2" t="s">
        <v>562</v>
      </c>
      <c r="K2" s="16" t="s">
        <v>466</v>
      </c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17" customFormat="1" x14ac:dyDescent="0.25">
      <c r="A3"/>
      <c r="B3"/>
      <c r="C3"/>
      <c r="D3"/>
      <c r="E3"/>
      <c r="F3" t="s">
        <v>566</v>
      </c>
      <c r="G3" t="s">
        <v>401</v>
      </c>
      <c r="H3" t="s">
        <v>401</v>
      </c>
      <c r="I3" t="s">
        <v>565</v>
      </c>
      <c r="J3" t="s">
        <v>401</v>
      </c>
      <c r="K3" s="16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x14ac:dyDescent="0.25">
      <c r="A4" t="s">
        <v>19</v>
      </c>
      <c r="B4" t="s">
        <v>316</v>
      </c>
      <c r="C4" t="s">
        <v>394</v>
      </c>
      <c r="D4" t="s">
        <v>71</v>
      </c>
      <c r="E4" t="s">
        <v>70</v>
      </c>
      <c r="F4" s="2">
        <v>4</v>
      </c>
      <c r="G4" s="2"/>
      <c r="H4" s="2"/>
      <c r="I4" s="2"/>
      <c r="J4" s="2"/>
      <c r="K4" s="2">
        <v>4</v>
      </c>
    </row>
    <row r="5" spans="1:27" x14ac:dyDescent="0.25">
      <c r="F5" s="2"/>
      <c r="G5" s="2"/>
      <c r="H5" s="2"/>
      <c r="I5" s="2"/>
      <c r="J5" s="2"/>
      <c r="K5" s="2"/>
    </row>
    <row r="6" spans="1:27" x14ac:dyDescent="0.25">
      <c r="B6" t="s">
        <v>467</v>
      </c>
      <c r="C6" t="s">
        <v>395</v>
      </c>
      <c r="D6" t="s">
        <v>160</v>
      </c>
      <c r="E6" t="s">
        <v>23</v>
      </c>
      <c r="F6" s="2">
        <v>2</v>
      </c>
      <c r="G6" s="2"/>
      <c r="H6" s="2"/>
      <c r="I6" s="2"/>
      <c r="J6" s="2">
        <v>10</v>
      </c>
      <c r="K6" s="2">
        <v>12</v>
      </c>
    </row>
    <row r="7" spans="1:27" x14ac:dyDescent="0.25">
      <c r="D7" t="s">
        <v>21</v>
      </c>
      <c r="E7" t="s">
        <v>20</v>
      </c>
      <c r="F7" s="2">
        <v>2</v>
      </c>
      <c r="G7" s="2"/>
      <c r="H7" s="2"/>
      <c r="I7" s="2"/>
      <c r="J7" s="2">
        <v>9</v>
      </c>
      <c r="K7" s="2">
        <v>11</v>
      </c>
    </row>
    <row r="8" spans="1:27" x14ac:dyDescent="0.25">
      <c r="D8" t="s">
        <v>174</v>
      </c>
      <c r="E8" t="s">
        <v>173</v>
      </c>
      <c r="F8" s="2"/>
      <c r="G8" s="2"/>
      <c r="H8" s="2"/>
      <c r="I8" s="2"/>
      <c r="J8" s="2">
        <v>8</v>
      </c>
      <c r="K8" s="2">
        <v>8</v>
      </c>
    </row>
    <row r="9" spans="1:27" x14ac:dyDescent="0.25">
      <c r="D9" t="s">
        <v>568</v>
      </c>
      <c r="E9" t="s">
        <v>567</v>
      </c>
      <c r="F9" s="2">
        <v>2</v>
      </c>
      <c r="G9" s="2"/>
      <c r="H9" s="2"/>
      <c r="I9" s="2"/>
      <c r="J9" s="2"/>
      <c r="K9" s="2">
        <v>2</v>
      </c>
    </row>
    <row r="10" spans="1:27" x14ac:dyDescent="0.25">
      <c r="D10" t="s">
        <v>33</v>
      </c>
      <c r="E10" t="s">
        <v>32</v>
      </c>
      <c r="F10" s="2">
        <v>2</v>
      </c>
      <c r="G10" s="2"/>
      <c r="H10" s="2"/>
      <c r="I10" s="2"/>
      <c r="J10" s="2"/>
      <c r="K10" s="2">
        <v>2</v>
      </c>
    </row>
    <row r="11" spans="1:27" x14ac:dyDescent="0.25">
      <c r="F11" s="2"/>
      <c r="G11" s="2"/>
      <c r="H11" s="2"/>
      <c r="I11" s="2"/>
      <c r="J11" s="2"/>
      <c r="K11" s="2"/>
    </row>
    <row r="12" spans="1:27" x14ac:dyDescent="0.25">
      <c r="C12" t="s">
        <v>394</v>
      </c>
      <c r="D12" t="s">
        <v>473</v>
      </c>
      <c r="E12" t="s">
        <v>472</v>
      </c>
      <c r="F12" s="2">
        <v>2</v>
      </c>
      <c r="G12" s="2"/>
      <c r="H12" s="2"/>
      <c r="I12" s="2"/>
      <c r="J12" s="2">
        <v>9</v>
      </c>
      <c r="K12" s="2">
        <v>11</v>
      </c>
    </row>
    <row r="13" spans="1:27" x14ac:dyDescent="0.25">
      <c r="D13" t="s">
        <v>305</v>
      </c>
      <c r="E13" t="s">
        <v>142</v>
      </c>
      <c r="F13" s="2"/>
      <c r="G13" s="2"/>
      <c r="H13" s="2"/>
      <c r="I13" s="2"/>
      <c r="J13" s="2">
        <v>10</v>
      </c>
      <c r="K13" s="2">
        <v>10</v>
      </c>
    </row>
    <row r="14" spans="1:27" x14ac:dyDescent="0.25">
      <c r="D14" t="s">
        <v>71</v>
      </c>
      <c r="E14" t="s">
        <v>70</v>
      </c>
      <c r="F14" s="2">
        <v>2</v>
      </c>
      <c r="G14" s="2"/>
      <c r="H14" s="2"/>
      <c r="I14" s="2"/>
      <c r="J14" s="2"/>
      <c r="K14" s="2">
        <v>2</v>
      </c>
    </row>
    <row r="15" spans="1:27" x14ac:dyDescent="0.25">
      <c r="F15" s="2"/>
      <c r="G15" s="2"/>
      <c r="H15" s="2"/>
      <c r="I15" s="2"/>
      <c r="J15" s="2"/>
      <c r="K15" s="2"/>
    </row>
    <row r="16" spans="1:27" x14ac:dyDescent="0.25">
      <c r="B16" t="s">
        <v>485</v>
      </c>
      <c r="C16" t="s">
        <v>395</v>
      </c>
      <c r="D16" t="s">
        <v>487</v>
      </c>
      <c r="E16" t="s">
        <v>486</v>
      </c>
      <c r="F16" s="2"/>
      <c r="G16" s="2">
        <v>8</v>
      </c>
      <c r="H16" s="2">
        <v>9</v>
      </c>
      <c r="I16" s="2">
        <v>11</v>
      </c>
      <c r="J16" s="2"/>
      <c r="K16" s="2">
        <v>28</v>
      </c>
    </row>
    <row r="17" spans="4:11" x14ac:dyDescent="0.25">
      <c r="D17" t="s">
        <v>33</v>
      </c>
      <c r="E17" t="s">
        <v>32</v>
      </c>
      <c r="F17" s="2"/>
      <c r="G17" s="2">
        <v>9</v>
      </c>
      <c r="H17" s="2"/>
      <c r="I17" s="2">
        <v>12</v>
      </c>
      <c r="J17" s="2"/>
      <c r="K17" s="2">
        <v>21</v>
      </c>
    </row>
    <row r="18" spans="4:11" x14ac:dyDescent="0.25">
      <c r="D18" t="s">
        <v>160</v>
      </c>
      <c r="E18" t="s">
        <v>23</v>
      </c>
      <c r="F18" s="2"/>
      <c r="G18" s="2">
        <v>10</v>
      </c>
      <c r="H18" s="2">
        <v>10</v>
      </c>
      <c r="I18" s="2"/>
      <c r="J18" s="2"/>
      <c r="K18" s="2">
        <v>20</v>
      </c>
    </row>
    <row r="19" spans="4:11" x14ac:dyDescent="0.25">
      <c r="D19" t="s">
        <v>174</v>
      </c>
      <c r="E19" t="s">
        <v>173</v>
      </c>
      <c r="F19" s="2"/>
      <c r="G19" s="2"/>
      <c r="H19" s="2">
        <v>8</v>
      </c>
      <c r="I19" s="2">
        <v>10</v>
      </c>
      <c r="J19" s="2"/>
      <c r="K19" s="2">
        <v>18</v>
      </c>
    </row>
    <row r="20" spans="4:11" x14ac:dyDescent="0.25">
      <c r="D20" t="s">
        <v>119</v>
      </c>
      <c r="E20" t="s">
        <v>489</v>
      </c>
      <c r="F20" s="2"/>
      <c r="G20" s="2">
        <v>6</v>
      </c>
      <c r="H20" s="2">
        <v>8</v>
      </c>
      <c r="I20" s="2"/>
      <c r="J20" s="2"/>
      <c r="K20" s="2">
        <v>14</v>
      </c>
    </row>
    <row r="21" spans="4:11" x14ac:dyDescent="0.25">
      <c r="D21" t="s">
        <v>121</v>
      </c>
      <c r="E21" t="s">
        <v>548</v>
      </c>
      <c r="F21" s="2"/>
      <c r="G21" s="2"/>
      <c r="H21" s="2"/>
      <c r="I21" s="2">
        <v>10</v>
      </c>
      <c r="J21" s="2"/>
      <c r="K21" s="2">
        <v>10</v>
      </c>
    </row>
    <row r="22" spans="4:11" x14ac:dyDescent="0.25">
      <c r="D22" t="s">
        <v>202</v>
      </c>
      <c r="E22" t="s">
        <v>488</v>
      </c>
      <c r="F22" s="2"/>
      <c r="G22" s="2">
        <v>8</v>
      </c>
      <c r="H22" s="2"/>
      <c r="I22" s="2"/>
      <c r="J22" s="2"/>
      <c r="K22" s="2">
        <v>8</v>
      </c>
    </row>
    <row r="23" spans="4:11" x14ac:dyDescent="0.25">
      <c r="D23" t="s">
        <v>182</v>
      </c>
      <c r="E23" t="s">
        <v>490</v>
      </c>
      <c r="F23" s="2"/>
      <c r="G23" s="2">
        <v>5</v>
      </c>
      <c r="H23" s="2"/>
      <c r="I23" s="2"/>
      <c r="J23" s="2"/>
      <c r="K23" s="2">
        <v>5</v>
      </c>
    </row>
    <row r="24" spans="4:11" x14ac:dyDescent="0.25">
      <c r="F24" s="2"/>
      <c r="G24" s="2"/>
      <c r="H24" s="2"/>
      <c r="I24" s="2"/>
      <c r="J24" s="2"/>
      <c r="K24" s="2"/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91"/>
  <sheetViews>
    <sheetView topLeftCell="A7" workbookViewId="0"/>
  </sheetViews>
  <sheetFormatPr defaultColWidth="8.7109375" defaultRowHeight="15" x14ac:dyDescent="0.25"/>
  <cols>
    <col min="1" max="1" width="23" style="4" bestFit="1" customWidth="1"/>
    <col min="2" max="2" width="14.42578125" style="4" bestFit="1" customWidth="1"/>
    <col min="3" max="3" width="9.7109375" style="4" bestFit="1" customWidth="1"/>
    <col min="4" max="4" width="12.42578125" style="8" bestFit="1" customWidth="1"/>
    <col min="5" max="5" width="13.5703125" style="4" bestFit="1" customWidth="1"/>
    <col min="6" max="6" width="13.28515625" style="4" bestFit="1" customWidth="1"/>
    <col min="7" max="7" width="10.85546875" style="4" bestFit="1" customWidth="1"/>
    <col min="8" max="8" width="10" style="4" bestFit="1" customWidth="1"/>
    <col min="9" max="9" width="9.7109375" style="4" bestFit="1" customWidth="1"/>
    <col min="10" max="10" width="10.28515625" style="4" bestFit="1" customWidth="1"/>
    <col min="11" max="11" width="9.7109375" style="5" bestFit="1" customWidth="1"/>
    <col min="12" max="12" width="8.85546875" style="4" bestFit="1" customWidth="1"/>
    <col min="13" max="15" width="8.7109375" style="4"/>
    <col min="16" max="16" width="8.42578125" style="4" bestFit="1" customWidth="1"/>
    <col min="17" max="16384" width="8.7109375" style="4"/>
  </cols>
  <sheetData>
    <row r="1" spans="1:12" x14ac:dyDescent="0.25">
      <c r="A1" s="4" t="s">
        <v>10</v>
      </c>
      <c r="B1" s="4" t="s">
        <v>11</v>
      </c>
      <c r="C1" s="4" t="s">
        <v>3</v>
      </c>
      <c r="D1" s="8" t="s">
        <v>303</v>
      </c>
      <c r="E1" s="6" t="s">
        <v>400</v>
      </c>
      <c r="F1" s="4" t="s">
        <v>15</v>
      </c>
      <c r="G1" s="4" t="s">
        <v>16</v>
      </c>
      <c r="H1" s="4" t="s">
        <v>9</v>
      </c>
      <c r="I1" s="4" t="s">
        <v>36</v>
      </c>
      <c r="J1" s="4" t="s">
        <v>362</v>
      </c>
      <c r="K1" s="4" t="s">
        <v>17</v>
      </c>
      <c r="L1" s="4" t="s">
        <v>22</v>
      </c>
    </row>
    <row r="2" spans="1:12" x14ac:dyDescent="0.25">
      <c r="A2" s="6" t="s">
        <v>128</v>
      </c>
      <c r="B2" s="6" t="s">
        <v>129</v>
      </c>
      <c r="C2" s="10">
        <v>1</v>
      </c>
      <c r="D2" s="11">
        <v>41714</v>
      </c>
      <c r="E2" s="12" t="s">
        <v>401</v>
      </c>
      <c r="F2" s="6" t="s">
        <v>467</v>
      </c>
      <c r="G2" s="6" t="s">
        <v>18</v>
      </c>
      <c r="H2" s="9" t="str">
        <f>VLOOKUP(Table1[[#This Row],[LastName]]&amp;"."&amp;Table1[[#This Row],[FirstName]],Fencers!C:I,7,FALSE)</f>
        <v>Mens</v>
      </c>
      <c r="I2" s="8" t="str">
        <f>VLOOKUP(Table1[[#This Row],[LastName]]&amp;"."&amp;Table1[[#This Row],[FirstName]],Fencers!C:H,5,FALSE)</f>
        <v>ASC</v>
      </c>
      <c r="J2" s="8" t="str">
        <f>VLOOKUP(Table1[[#This Row],[LastName]]&amp;"."&amp;Table1[[#This Row],[FirstName]],Fencers!C:I,6,FALSE)</f>
        <v>AUS</v>
      </c>
      <c r="K2" s="13">
        <v>0</v>
      </c>
      <c r="L2" s="9">
        <f>IF(Table1[[#This Row],[Rank]]="Cancelled",1,IF(Table1[[#This Row],[Rank]]&gt;32,0,IF(K2=0,VLOOKUP(C2,'Ranking Values'!A:C,2,FALSE),VLOOKUP(C2,'Ranking Values'!A:C,3,FALSE))))</f>
        <v>10</v>
      </c>
    </row>
    <row r="3" spans="1:12" x14ac:dyDescent="0.25">
      <c r="A3" s="6" t="s">
        <v>68</v>
      </c>
      <c r="B3" s="6" t="s">
        <v>69</v>
      </c>
      <c r="C3" s="10">
        <v>2</v>
      </c>
      <c r="D3" s="11">
        <v>41714</v>
      </c>
      <c r="E3" s="12" t="s">
        <v>401</v>
      </c>
      <c r="F3" s="6" t="s">
        <v>467</v>
      </c>
      <c r="G3" s="6" t="s">
        <v>18</v>
      </c>
      <c r="H3" s="9" t="str">
        <f>VLOOKUP(Table1[[#This Row],[LastName]]&amp;"."&amp;Table1[[#This Row],[FirstName]],Fencers!C:I,7,FALSE)</f>
        <v>Mens</v>
      </c>
      <c r="I3" s="8" t="str">
        <f>VLOOKUP(Table1[[#This Row],[LastName]]&amp;"."&amp;Table1[[#This Row],[FirstName]],Fencers!C:H,5,FALSE)</f>
        <v>ASC</v>
      </c>
      <c r="J3" s="8" t="str">
        <f>VLOOKUP(Table1[[#This Row],[LastName]]&amp;"."&amp;Table1[[#This Row],[FirstName]],Fencers!C:I,6,FALSE)</f>
        <v>AUS</v>
      </c>
      <c r="K3" s="13">
        <v>0</v>
      </c>
      <c r="L3" s="9">
        <f>IF(Table1[[#This Row],[Rank]]="Cancelled",1,IF(Table1[[#This Row],[Rank]]&gt;32,0,IF(K3=0,VLOOKUP(C3,'Ranking Values'!A:C,2,FALSE),VLOOKUP(C3,'Ranking Values'!A:C,3,FALSE))))</f>
        <v>9</v>
      </c>
    </row>
    <row r="4" spans="1:12" x14ac:dyDescent="0.25">
      <c r="A4" s="6" t="s">
        <v>156</v>
      </c>
      <c r="B4" s="6" t="s">
        <v>157</v>
      </c>
      <c r="C4" s="6">
        <v>3</v>
      </c>
      <c r="D4" s="11">
        <v>41714</v>
      </c>
      <c r="E4" s="12" t="s">
        <v>401</v>
      </c>
      <c r="F4" s="6" t="s">
        <v>467</v>
      </c>
      <c r="G4" s="6" t="s">
        <v>18</v>
      </c>
      <c r="H4" s="9" t="str">
        <f>VLOOKUP(Table1[[#This Row],[LastName]]&amp;"."&amp;Table1[[#This Row],[FirstName]],Fencers!C:I,7,FALSE)</f>
        <v>Mens</v>
      </c>
      <c r="I4" s="8" t="str">
        <f>VLOOKUP(Table1[[#This Row],[LastName]]&amp;"."&amp;Table1[[#This Row],[FirstName]],Fencers!C:H,5,FALSE)</f>
        <v>ASC</v>
      </c>
      <c r="J4" s="8" t="str">
        <f>VLOOKUP(Table1[[#This Row],[LastName]]&amp;"."&amp;Table1[[#This Row],[FirstName]],Fencers!C:I,6,FALSE)</f>
        <v>AUS</v>
      </c>
      <c r="K4" s="13">
        <v>0</v>
      </c>
      <c r="L4" s="9">
        <f>IF(Table1[[#This Row],[Rank]]="Cancelled",1,IF(Table1[[#This Row],[Rank]]&gt;32,0,IF(K4=0,VLOOKUP(C4,'Ranking Values'!A:C,2,FALSE),VLOOKUP(C4,'Ranking Values'!A:C,3,FALSE))))</f>
        <v>8</v>
      </c>
    </row>
    <row r="5" spans="1:12" x14ac:dyDescent="0.25">
      <c r="A5" s="6" t="s">
        <v>448</v>
      </c>
      <c r="B5" s="6" t="s">
        <v>449</v>
      </c>
      <c r="C5" s="10">
        <v>3</v>
      </c>
      <c r="D5" s="11">
        <v>41714</v>
      </c>
      <c r="E5" s="12" t="s">
        <v>401</v>
      </c>
      <c r="F5" s="6" t="s">
        <v>467</v>
      </c>
      <c r="G5" s="6" t="s">
        <v>18</v>
      </c>
      <c r="H5" s="9" t="str">
        <f>VLOOKUP(Table1[[#This Row],[LastName]]&amp;"."&amp;Table1[[#This Row],[FirstName]],Fencers!C:I,7,FALSE)</f>
        <v>Mens</v>
      </c>
      <c r="I5" s="8" t="str">
        <f>VLOOKUP(Table1[[#This Row],[LastName]]&amp;"."&amp;Table1[[#This Row],[FirstName]],Fencers!C:H,5,FALSE)</f>
        <v>ASC</v>
      </c>
      <c r="J5" s="8" t="str">
        <f>VLOOKUP(Table1[[#This Row],[LastName]]&amp;"."&amp;Table1[[#This Row],[FirstName]],Fencers!C:I,6,FALSE)</f>
        <v>AUS</v>
      </c>
      <c r="K5" s="13">
        <v>0</v>
      </c>
      <c r="L5" s="9">
        <f>IF(Table1[[#This Row],[Rank]]="Cancelled",1,IF(Table1[[#This Row],[Rank]]&gt;32,0,IF(K5=0,VLOOKUP(C5,'Ranking Values'!A:C,2,FALSE),VLOOKUP(C5,'Ranking Values'!A:C,3,FALSE))))</f>
        <v>8</v>
      </c>
    </row>
    <row r="6" spans="1:12" x14ac:dyDescent="0.25">
      <c r="A6" s="6" t="s">
        <v>47</v>
      </c>
      <c r="B6" s="6" t="s">
        <v>48</v>
      </c>
      <c r="C6" s="10">
        <v>5</v>
      </c>
      <c r="D6" s="11">
        <v>41714</v>
      </c>
      <c r="E6" s="12" t="s">
        <v>401</v>
      </c>
      <c r="F6" s="6" t="s">
        <v>467</v>
      </c>
      <c r="G6" s="6" t="s">
        <v>18</v>
      </c>
      <c r="H6" s="9" t="str">
        <f>VLOOKUP(Table1[[#This Row],[LastName]]&amp;"."&amp;Table1[[#This Row],[FirstName]],Fencers!C:I,7,FALSE)</f>
        <v>Mens</v>
      </c>
      <c r="I6" s="8" t="str">
        <f>VLOOKUP(Table1[[#This Row],[LastName]]&amp;"."&amp;Table1[[#This Row],[FirstName]],Fencers!C:H,5,FALSE)</f>
        <v>ASC</v>
      </c>
      <c r="J6" s="8" t="str">
        <f>VLOOKUP(Table1[[#This Row],[LastName]]&amp;"."&amp;Table1[[#This Row],[FirstName]],Fencers!C:I,6,FALSE)</f>
        <v>AUS</v>
      </c>
      <c r="K6" s="13">
        <v>0</v>
      </c>
      <c r="L6" s="9">
        <f>IF(Table1[[#This Row],[Rank]]="Cancelled",1,IF(Table1[[#This Row],[Rank]]&gt;32,0,IF(K6=0,VLOOKUP(C6,'Ranking Values'!A:C,2,FALSE),VLOOKUP(C6,'Ranking Values'!A:C,3,FALSE))))</f>
        <v>6</v>
      </c>
    </row>
    <row r="7" spans="1:12" x14ac:dyDescent="0.25">
      <c r="A7" s="6" t="s">
        <v>57</v>
      </c>
      <c r="B7" s="6" t="s">
        <v>319</v>
      </c>
      <c r="C7" s="10">
        <v>6</v>
      </c>
      <c r="D7" s="11">
        <v>41714</v>
      </c>
      <c r="E7" s="12" t="s">
        <v>401</v>
      </c>
      <c r="F7" s="6" t="s">
        <v>467</v>
      </c>
      <c r="G7" s="6" t="s">
        <v>18</v>
      </c>
      <c r="H7" s="9" t="str">
        <f>VLOOKUP(Table1[[#This Row],[LastName]]&amp;"."&amp;Table1[[#This Row],[FirstName]],Fencers!C:I,7,FALSE)</f>
        <v>Mens</v>
      </c>
      <c r="I7" s="8" t="str">
        <f>VLOOKUP(Table1[[#This Row],[LastName]]&amp;"."&amp;Table1[[#This Row],[FirstName]],Fencers!C:H,5,FALSE)</f>
        <v>ASC</v>
      </c>
      <c r="J7" s="8" t="str">
        <f>VLOOKUP(Table1[[#This Row],[LastName]]&amp;"."&amp;Table1[[#This Row],[FirstName]],Fencers!C:I,6,FALSE)</f>
        <v>AUS</v>
      </c>
      <c r="K7" s="13">
        <v>0</v>
      </c>
      <c r="L7" s="9">
        <f>IF(Table1[[#This Row],[Rank]]="Cancelled",1,IF(Table1[[#This Row],[Rank]]&gt;32,0,IF(K7=0,VLOOKUP(C7,'Ranking Values'!A:C,2,FALSE),VLOOKUP(C7,'Ranking Values'!A:C,3,FALSE))))</f>
        <v>5</v>
      </c>
    </row>
    <row r="8" spans="1:12" x14ac:dyDescent="0.25">
      <c r="A8" s="6" t="s">
        <v>99</v>
      </c>
      <c r="B8" s="6" t="s">
        <v>100</v>
      </c>
      <c r="C8" s="10">
        <v>7</v>
      </c>
      <c r="D8" s="11">
        <v>41714</v>
      </c>
      <c r="E8" s="12" t="s">
        <v>401</v>
      </c>
      <c r="F8" s="6" t="s">
        <v>467</v>
      </c>
      <c r="G8" s="6" t="s">
        <v>18</v>
      </c>
      <c r="H8" s="9" t="str">
        <f>VLOOKUP(Table1[[#This Row],[LastName]]&amp;"."&amp;Table1[[#This Row],[FirstName]],Fencers!C:I,7,FALSE)</f>
        <v>Mens</v>
      </c>
      <c r="I8" s="8" t="str">
        <f>VLOOKUP(Table1[[#This Row],[LastName]]&amp;"."&amp;Table1[[#This Row],[FirstName]],Fencers!C:H,5,FALSE)</f>
        <v>CSFC</v>
      </c>
      <c r="J8" s="8" t="str">
        <f>VLOOKUP(Table1[[#This Row],[LastName]]&amp;"."&amp;Table1[[#This Row],[FirstName]],Fencers!C:I,6,FALSE)</f>
        <v>AUS</v>
      </c>
      <c r="K8" s="13">
        <v>0</v>
      </c>
      <c r="L8" s="9">
        <f>IF(Table1[[#This Row],[Rank]]="Cancelled",1,IF(Table1[[#This Row],[Rank]]&gt;32,0,IF(K8=0,VLOOKUP(C8,'Ranking Values'!A:C,2,FALSE),VLOOKUP(C8,'Ranking Values'!A:C,3,FALSE))))</f>
        <v>4</v>
      </c>
    </row>
    <row r="9" spans="1:12" x14ac:dyDescent="0.25">
      <c r="A9" s="6" t="s">
        <v>151</v>
      </c>
      <c r="B9" s="6" t="s">
        <v>152</v>
      </c>
      <c r="C9" s="10">
        <v>8</v>
      </c>
      <c r="D9" s="11">
        <v>41714</v>
      </c>
      <c r="E9" s="12" t="s">
        <v>401</v>
      </c>
      <c r="F9" s="6" t="s">
        <v>467</v>
      </c>
      <c r="G9" s="6" t="s">
        <v>18</v>
      </c>
      <c r="H9" s="9" t="str">
        <f>VLOOKUP(Table1[[#This Row],[LastName]]&amp;"."&amp;Table1[[#This Row],[FirstName]],Fencers!C:I,7,FALSE)</f>
        <v>Mens</v>
      </c>
      <c r="I9" s="8" t="str">
        <f>VLOOKUP(Table1[[#This Row],[LastName]]&amp;"."&amp;Table1[[#This Row],[FirstName]],Fencers!C:H,5,FALSE)</f>
        <v>CSFC</v>
      </c>
      <c r="J9" s="8" t="str">
        <f>VLOOKUP(Table1[[#This Row],[LastName]]&amp;"."&amp;Table1[[#This Row],[FirstName]],Fencers!C:I,6,FALSE)</f>
        <v>AUS</v>
      </c>
      <c r="K9" s="13">
        <v>0</v>
      </c>
      <c r="L9" s="9">
        <f>IF(Table1[[#This Row],[Rank]]="Cancelled",1,IF(Table1[[#This Row],[Rank]]&gt;32,0,IF(K9=0,VLOOKUP(C9,'Ranking Values'!A:C,2,FALSE),VLOOKUP(C9,'Ranking Values'!A:C,3,FALSE))))</f>
        <v>3</v>
      </c>
    </row>
    <row r="10" spans="1:12" x14ac:dyDescent="0.25">
      <c r="A10" s="6" t="s">
        <v>338</v>
      </c>
      <c r="B10" s="6" t="s">
        <v>250</v>
      </c>
      <c r="C10" s="10">
        <v>9</v>
      </c>
      <c r="D10" s="11">
        <v>41714</v>
      </c>
      <c r="E10" s="12" t="s">
        <v>401</v>
      </c>
      <c r="F10" s="6" t="s">
        <v>467</v>
      </c>
      <c r="G10" s="6" t="s">
        <v>18</v>
      </c>
      <c r="H10" s="9" t="str">
        <f>VLOOKUP(Table1[[#This Row],[LastName]]&amp;"."&amp;Table1[[#This Row],[FirstName]],Fencers!C:I,7,FALSE)</f>
        <v>Mens</v>
      </c>
      <c r="I10" s="8" t="str">
        <f>VLOOKUP(Table1[[#This Row],[LastName]]&amp;"."&amp;Table1[[#This Row],[FirstName]],Fencers!C:H,5,FALSE)</f>
        <v>ASC</v>
      </c>
      <c r="J10" s="8" t="str">
        <f>VLOOKUP(Table1[[#This Row],[LastName]]&amp;"."&amp;Table1[[#This Row],[FirstName]],Fencers!C:I,6,FALSE)</f>
        <v>AUS</v>
      </c>
      <c r="K10" s="13">
        <v>0</v>
      </c>
      <c r="L10" s="9">
        <f>IF(Table1[[#This Row],[Rank]]="Cancelled",1,IF(Table1[[#This Row],[Rank]]&gt;32,0,IF(K10=0,VLOOKUP(C10,'Ranking Values'!A:C,2,FALSE),VLOOKUP(C10,'Ranking Values'!A:C,3,FALSE))))</f>
        <v>2</v>
      </c>
    </row>
    <row r="11" spans="1:12" x14ac:dyDescent="0.25">
      <c r="A11" s="6" t="s">
        <v>106</v>
      </c>
      <c r="B11" s="6" t="s">
        <v>107</v>
      </c>
      <c r="C11" s="6">
        <v>10</v>
      </c>
      <c r="D11" s="11">
        <v>41714</v>
      </c>
      <c r="E11" s="12" t="s">
        <v>401</v>
      </c>
      <c r="F11" s="6" t="s">
        <v>467</v>
      </c>
      <c r="G11" s="6" t="s">
        <v>18</v>
      </c>
      <c r="H11" s="9" t="str">
        <f>VLOOKUP(Table1[[#This Row],[LastName]]&amp;"."&amp;Table1[[#This Row],[FirstName]],Fencers!C:I,7,FALSE)</f>
        <v>Mens</v>
      </c>
      <c r="I11" s="8" t="str">
        <f>VLOOKUP(Table1[[#This Row],[LastName]]&amp;"."&amp;Table1[[#This Row],[FirstName]],Fencers!C:H,5,FALSE)</f>
        <v>AHFC</v>
      </c>
      <c r="J11" s="8" t="str">
        <f>VLOOKUP(Table1[[#This Row],[LastName]]&amp;"."&amp;Table1[[#This Row],[FirstName]],Fencers!C:I,6,FALSE)</f>
        <v>AUS</v>
      </c>
      <c r="K11" s="13">
        <v>0</v>
      </c>
      <c r="L11" s="9">
        <f>IF(Table1[[#This Row],[Rank]]="Cancelled",1,IF(Table1[[#This Row],[Rank]]&gt;32,0,IF(K11=0,VLOOKUP(C11,'Ranking Values'!A:C,2,FALSE),VLOOKUP(C11,'Ranking Values'!A:C,3,FALSE))))</f>
        <v>2</v>
      </c>
    </row>
    <row r="12" spans="1:12" x14ac:dyDescent="0.25">
      <c r="A12" s="6" t="s">
        <v>338</v>
      </c>
      <c r="B12" s="6" t="s">
        <v>475</v>
      </c>
      <c r="C12" s="6">
        <v>11</v>
      </c>
      <c r="D12" s="11">
        <v>41714</v>
      </c>
      <c r="E12" s="12" t="s">
        <v>401</v>
      </c>
      <c r="F12" s="6" t="s">
        <v>467</v>
      </c>
      <c r="G12" s="6" t="s">
        <v>18</v>
      </c>
      <c r="H12" s="9" t="str">
        <f>VLOOKUP(Table1[[#This Row],[LastName]]&amp;"."&amp;Table1[[#This Row],[FirstName]],Fencers!C:I,7,FALSE)</f>
        <v>Mens</v>
      </c>
      <c r="I12" s="8" t="str">
        <f>VLOOKUP(Table1[[#This Row],[LastName]]&amp;"."&amp;Table1[[#This Row],[FirstName]],Fencers!C:H,5,FALSE)</f>
        <v>ASC</v>
      </c>
      <c r="J12" s="8" t="str">
        <f>VLOOKUP(Table1[[#This Row],[LastName]]&amp;"."&amp;Table1[[#This Row],[FirstName]],Fencers!C:I,6,FALSE)</f>
        <v>AUS</v>
      </c>
      <c r="K12" s="13">
        <v>0</v>
      </c>
      <c r="L12" s="9">
        <f>IF(Table1[[#This Row],[Rank]]="Cancelled",1,IF(Table1[[#This Row],[Rank]]&gt;32,0,IF(K12=0,VLOOKUP(C12,'Ranking Values'!A:C,2,FALSE),VLOOKUP(C12,'Ranking Values'!A:C,3,FALSE))))</f>
        <v>2</v>
      </c>
    </row>
    <row r="13" spans="1:12" x14ac:dyDescent="0.25">
      <c r="A13" s="6" t="s">
        <v>476</v>
      </c>
      <c r="B13" s="6" t="s">
        <v>477</v>
      </c>
      <c r="C13" s="10">
        <v>12</v>
      </c>
      <c r="D13" s="11">
        <v>41714</v>
      </c>
      <c r="E13" s="12" t="s">
        <v>401</v>
      </c>
      <c r="F13" s="6" t="s">
        <v>467</v>
      </c>
      <c r="G13" s="6" t="s">
        <v>18</v>
      </c>
      <c r="H13" s="9" t="str">
        <f>VLOOKUP(Table1[[#This Row],[LastName]]&amp;"."&amp;Table1[[#This Row],[FirstName]],Fencers!C:I,7,FALSE)</f>
        <v>Mens</v>
      </c>
      <c r="I13" s="8" t="str">
        <f>VLOOKUP(Table1[[#This Row],[LastName]]&amp;"."&amp;Table1[[#This Row],[FirstName]],Fencers!C:H,5,FALSE)</f>
        <v>ASC</v>
      </c>
      <c r="J13" s="8" t="str">
        <f>VLOOKUP(Table1[[#This Row],[LastName]]&amp;"."&amp;Table1[[#This Row],[FirstName]],Fencers!C:I,6,FALSE)</f>
        <v>AUS</v>
      </c>
      <c r="K13" s="13">
        <v>0</v>
      </c>
      <c r="L13" s="9">
        <f>IF(Table1[[#This Row],[Rank]]="Cancelled",1,IF(Table1[[#This Row],[Rank]]&gt;32,0,IF(K13=0,VLOOKUP(C13,'Ranking Values'!A:C,2,FALSE),VLOOKUP(C13,'Ranking Values'!A:C,3,FALSE))))</f>
        <v>2</v>
      </c>
    </row>
    <row r="14" spans="1:12" x14ac:dyDescent="0.25">
      <c r="A14" s="6" t="s">
        <v>79</v>
      </c>
      <c r="B14" s="6" t="s">
        <v>80</v>
      </c>
      <c r="C14" s="10">
        <v>13</v>
      </c>
      <c r="D14" s="11">
        <v>41714</v>
      </c>
      <c r="E14" s="12" t="s">
        <v>401</v>
      </c>
      <c r="F14" s="6" t="s">
        <v>467</v>
      </c>
      <c r="G14" s="6" t="s">
        <v>18</v>
      </c>
      <c r="H14" s="9" t="str">
        <f>VLOOKUP(Table1[[#This Row],[LastName]]&amp;"."&amp;Table1[[#This Row],[FirstName]],Fencers!C:I,7,FALSE)</f>
        <v>Mens</v>
      </c>
      <c r="I14" s="8" t="str">
        <f>VLOOKUP(Table1[[#This Row],[LastName]]&amp;"."&amp;Table1[[#This Row],[FirstName]],Fencers!C:H,5,FALSE)</f>
        <v>ASC</v>
      </c>
      <c r="J14" s="8" t="str">
        <f>VLOOKUP(Table1[[#This Row],[LastName]]&amp;"."&amp;Table1[[#This Row],[FirstName]],Fencers!C:I,6,FALSE)</f>
        <v>AUS</v>
      </c>
      <c r="K14" s="13">
        <v>0</v>
      </c>
      <c r="L14" s="9">
        <f>IF(Table1[[#This Row],[Rank]]="Cancelled",1,IF(Table1[[#This Row],[Rank]]&gt;32,0,IF(K14=0,VLOOKUP(C14,'Ranking Values'!A:C,2,FALSE),VLOOKUP(C14,'Ranking Values'!A:C,3,FALSE))))</f>
        <v>2</v>
      </c>
    </row>
    <row r="15" spans="1:12" x14ac:dyDescent="0.25">
      <c r="A15" s="6" t="s">
        <v>164</v>
      </c>
      <c r="B15" s="6" t="s">
        <v>165</v>
      </c>
      <c r="C15" s="10">
        <v>14</v>
      </c>
      <c r="D15" s="11">
        <v>41714</v>
      </c>
      <c r="E15" s="12" t="s">
        <v>401</v>
      </c>
      <c r="F15" s="6" t="s">
        <v>467</v>
      </c>
      <c r="G15" s="6" t="s">
        <v>18</v>
      </c>
      <c r="H15" s="9" t="str">
        <f>VLOOKUP(Table1[[#This Row],[LastName]]&amp;"."&amp;Table1[[#This Row],[FirstName]],Fencers!C:I,7,FALSE)</f>
        <v>Mens</v>
      </c>
      <c r="I15" s="8" t="str">
        <f>VLOOKUP(Table1[[#This Row],[LastName]]&amp;"."&amp;Table1[[#This Row],[FirstName]],Fencers!C:H,5,FALSE)</f>
        <v>ASC</v>
      </c>
      <c r="J15" s="8" t="str">
        <f>VLOOKUP(Table1[[#This Row],[LastName]]&amp;"."&amp;Table1[[#This Row],[FirstName]],Fencers!C:I,6,FALSE)</f>
        <v>AUS</v>
      </c>
      <c r="K15" s="13">
        <v>0</v>
      </c>
      <c r="L15" s="9">
        <f>IF(Table1[[#This Row],[Rank]]="Cancelled",1,IF(Table1[[#This Row],[Rank]]&gt;32,0,IF(K15=0,VLOOKUP(C15,'Ranking Values'!A:C,2,FALSE),VLOOKUP(C15,'Ranking Values'!A:C,3,FALSE))))</f>
        <v>2</v>
      </c>
    </row>
    <row r="16" spans="1:12" x14ac:dyDescent="0.25">
      <c r="A16" s="6" t="s">
        <v>134</v>
      </c>
      <c r="B16" s="6" t="s">
        <v>5</v>
      </c>
      <c r="C16" s="10">
        <v>1</v>
      </c>
      <c r="D16" s="11">
        <v>41714</v>
      </c>
      <c r="E16" s="12" t="s">
        <v>401</v>
      </c>
      <c r="F16" s="6" t="s">
        <v>467</v>
      </c>
      <c r="G16" s="6" t="s">
        <v>18</v>
      </c>
      <c r="H16" s="9" t="str">
        <f>VLOOKUP(Table1[[#This Row],[LastName]]&amp;"."&amp;Table1[[#This Row],[FirstName]],Fencers!C:I,7,FALSE)</f>
        <v>Womens</v>
      </c>
      <c r="I16" s="8" t="str">
        <f>VLOOKUP(Table1[[#This Row],[LastName]]&amp;"."&amp;Table1[[#This Row],[FirstName]],Fencers!C:H,5,FALSE)</f>
        <v>ASC</v>
      </c>
      <c r="J16" s="8" t="str">
        <f>VLOOKUP(Table1[[#This Row],[LastName]]&amp;"."&amp;Table1[[#This Row],[FirstName]],Fencers!C:I,6,FALSE)</f>
        <v>AUS</v>
      </c>
      <c r="K16" s="13">
        <v>0</v>
      </c>
      <c r="L16" s="9">
        <f>IF(Table1[[#This Row],[Rank]]="Cancelled",1,IF(Table1[[#This Row],[Rank]]&gt;32,0,IF(K16=0,VLOOKUP(C16,'Ranking Values'!A:C,2,FALSE),VLOOKUP(C16,'Ranking Values'!A:C,3,FALSE))))</f>
        <v>10</v>
      </c>
    </row>
    <row r="17" spans="1:12" x14ac:dyDescent="0.25">
      <c r="A17" s="6" t="s">
        <v>99</v>
      </c>
      <c r="B17" s="6" t="s">
        <v>101</v>
      </c>
      <c r="C17" s="10">
        <v>2</v>
      </c>
      <c r="D17" s="11">
        <v>41714</v>
      </c>
      <c r="E17" s="12" t="s">
        <v>401</v>
      </c>
      <c r="F17" s="6" t="s">
        <v>467</v>
      </c>
      <c r="G17" s="6" t="s">
        <v>18</v>
      </c>
      <c r="H17" s="9" t="str">
        <f>VLOOKUP(Table1[[#This Row],[LastName]]&amp;"."&amp;Table1[[#This Row],[FirstName]],Fencers!C:I,7,FALSE)</f>
        <v>Womens</v>
      </c>
      <c r="I17" s="8" t="str">
        <f>VLOOKUP(Table1[[#This Row],[LastName]]&amp;"."&amp;Table1[[#This Row],[FirstName]],Fencers!C:H,5,FALSE)</f>
        <v>CSFC</v>
      </c>
      <c r="J17" s="8" t="str">
        <f>VLOOKUP(Table1[[#This Row],[LastName]]&amp;"."&amp;Table1[[#This Row],[FirstName]],Fencers!C:I,6,FALSE)</f>
        <v>AUS</v>
      </c>
      <c r="K17" s="13">
        <v>0</v>
      </c>
      <c r="L17" s="9">
        <f>IF(Table1[[#This Row],[Rank]]="Cancelled",1,IF(Table1[[#This Row],[Rank]]&gt;32,0,IF(K17=0,VLOOKUP(C17,'Ranking Values'!A:C,2,FALSE),VLOOKUP(C17,'Ranking Values'!A:C,3,FALSE))))</f>
        <v>9</v>
      </c>
    </row>
    <row r="18" spans="1:12" x14ac:dyDescent="0.25">
      <c r="A18" s="6" t="s">
        <v>434</v>
      </c>
      <c r="B18" s="6" t="s">
        <v>435</v>
      </c>
      <c r="C18" s="6">
        <v>3</v>
      </c>
      <c r="D18" s="11">
        <v>41714</v>
      </c>
      <c r="E18" s="12" t="s">
        <v>401</v>
      </c>
      <c r="F18" s="6" t="s">
        <v>467</v>
      </c>
      <c r="G18" s="6" t="s">
        <v>18</v>
      </c>
      <c r="H18" s="9" t="str">
        <f>VLOOKUP(Table1[[#This Row],[LastName]]&amp;"."&amp;Table1[[#This Row],[FirstName]],Fencers!C:I,7,FALSE)</f>
        <v>Womens</v>
      </c>
      <c r="I18" s="8" t="str">
        <f>VLOOKUP(Table1[[#This Row],[LastName]]&amp;"."&amp;Table1[[#This Row],[FirstName]],Fencers!C:H,5,FALSE)</f>
        <v>ASC</v>
      </c>
      <c r="J18" s="8" t="str">
        <f>VLOOKUP(Table1[[#This Row],[LastName]]&amp;"."&amp;Table1[[#This Row],[FirstName]],Fencers!C:I,6,FALSE)</f>
        <v>AUS</v>
      </c>
      <c r="K18" s="13">
        <v>0</v>
      </c>
      <c r="L18" s="9">
        <f>IF(Table1[[#This Row],[Rank]]="Cancelled",1,IF(Table1[[#This Row],[Rank]]&gt;32,0,IF(K18=0,VLOOKUP(C18,'Ranking Values'!A:C,2,FALSE),VLOOKUP(C18,'Ranking Values'!A:C,3,FALSE))))</f>
        <v>8</v>
      </c>
    </row>
    <row r="19" spans="1:12" x14ac:dyDescent="0.25">
      <c r="A19" s="6" t="s">
        <v>478</v>
      </c>
      <c r="B19" s="6" t="s">
        <v>479</v>
      </c>
      <c r="C19" s="10">
        <v>3</v>
      </c>
      <c r="D19" s="11">
        <v>41714</v>
      </c>
      <c r="E19" s="12" t="s">
        <v>401</v>
      </c>
      <c r="F19" s="6" t="s">
        <v>467</v>
      </c>
      <c r="G19" s="6" t="s">
        <v>18</v>
      </c>
      <c r="H19" s="9" t="str">
        <f>VLOOKUP(Table1[[#This Row],[LastName]]&amp;"."&amp;Table1[[#This Row],[FirstName]],Fencers!C:I,7,FALSE)</f>
        <v>Womens</v>
      </c>
      <c r="I19" s="8" t="str">
        <f>VLOOKUP(Table1[[#This Row],[LastName]]&amp;"."&amp;Table1[[#This Row],[FirstName]],Fencers!C:H,5,FALSE)</f>
        <v>CSFC</v>
      </c>
      <c r="J19" s="8" t="str">
        <f>VLOOKUP(Table1[[#This Row],[LastName]]&amp;"."&amp;Table1[[#This Row],[FirstName]],Fencers!C:I,6,FALSE)</f>
        <v>AUS</v>
      </c>
      <c r="K19" s="13">
        <v>0</v>
      </c>
      <c r="L19" s="9">
        <f>IF(Table1[[#This Row],[Rank]]="Cancelled",1,IF(Table1[[#This Row],[Rank]]&gt;32,0,IF(K19=0,VLOOKUP(C19,'Ranking Values'!A:C,2,FALSE),VLOOKUP(C19,'Ranking Values'!A:C,3,FALSE))))</f>
        <v>8</v>
      </c>
    </row>
    <row r="20" spans="1:12" x14ac:dyDescent="0.25">
      <c r="A20" s="6" t="s">
        <v>480</v>
      </c>
      <c r="B20" s="6" t="s">
        <v>481</v>
      </c>
      <c r="C20" s="10">
        <v>5</v>
      </c>
      <c r="D20" s="11">
        <v>41714</v>
      </c>
      <c r="E20" s="12" t="s">
        <v>401</v>
      </c>
      <c r="F20" s="6" t="s">
        <v>467</v>
      </c>
      <c r="G20" s="6" t="s">
        <v>18</v>
      </c>
      <c r="H20" s="9" t="str">
        <f>VLOOKUP(Table1[[#This Row],[LastName]]&amp;"."&amp;Table1[[#This Row],[FirstName]],Fencers!C:I,7,FALSE)</f>
        <v>Womens</v>
      </c>
      <c r="I20" s="8">
        <f>VLOOKUP(Table1[[#This Row],[LastName]]&amp;"."&amp;Table1[[#This Row],[FirstName]],Fencers!C:H,5,FALSE)</f>
        <v>0</v>
      </c>
      <c r="J20" s="8" t="str">
        <f>VLOOKUP(Table1[[#This Row],[LastName]]&amp;"."&amp;Table1[[#This Row],[FirstName]],Fencers!C:I,6,FALSE)</f>
        <v>AUS</v>
      </c>
      <c r="K20" s="13">
        <v>0</v>
      </c>
      <c r="L20" s="9">
        <f>IF(Table1[[#This Row],[Rank]]="Cancelled",1,IF(Table1[[#This Row],[Rank]]&gt;32,0,IF(K20=0,VLOOKUP(C20,'Ranking Values'!A:C,2,FALSE),VLOOKUP(C20,'Ranking Values'!A:C,3,FALSE))))</f>
        <v>6</v>
      </c>
    </row>
    <row r="21" spans="1:12" x14ac:dyDescent="0.25">
      <c r="A21" s="6" t="s">
        <v>482</v>
      </c>
      <c r="B21" s="6" t="s">
        <v>483</v>
      </c>
      <c r="C21" s="10">
        <v>6</v>
      </c>
      <c r="D21" s="11">
        <v>41714</v>
      </c>
      <c r="E21" s="12" t="s">
        <v>401</v>
      </c>
      <c r="F21" s="6" t="s">
        <v>467</v>
      </c>
      <c r="G21" s="6" t="s">
        <v>18</v>
      </c>
      <c r="H21" s="9" t="str">
        <f>VLOOKUP(Table1[[#This Row],[LastName]]&amp;"."&amp;Table1[[#This Row],[FirstName]],Fencers!C:I,7,FALSE)</f>
        <v>Womens</v>
      </c>
      <c r="I21" s="8">
        <f>VLOOKUP(Table1[[#This Row],[LastName]]&amp;"."&amp;Table1[[#This Row],[FirstName]],Fencers!C:H,5,FALSE)</f>
        <v>0</v>
      </c>
      <c r="J21" s="8" t="str">
        <f>VLOOKUP(Table1[[#This Row],[LastName]]&amp;"."&amp;Table1[[#This Row],[FirstName]],Fencers!C:I,6,FALSE)</f>
        <v>AUS</v>
      </c>
      <c r="K21" s="13">
        <v>0</v>
      </c>
      <c r="L21" s="9">
        <f>IF(Table1[[#This Row],[Rank]]="Cancelled",1,IF(Table1[[#This Row],[Rank]]&gt;32,0,IF(K21=0,VLOOKUP(C21,'Ranking Values'!A:C,2,FALSE),VLOOKUP(C21,'Ranking Values'!A:C,3,FALSE))))</f>
        <v>5</v>
      </c>
    </row>
    <row r="22" spans="1:12" x14ac:dyDescent="0.25">
      <c r="A22" s="6" t="s">
        <v>151</v>
      </c>
      <c r="B22" s="6" t="s">
        <v>474</v>
      </c>
      <c r="C22" s="10">
        <v>7</v>
      </c>
      <c r="D22" s="11">
        <v>41714</v>
      </c>
      <c r="E22" s="12" t="s">
        <v>401</v>
      </c>
      <c r="F22" s="6" t="s">
        <v>467</v>
      </c>
      <c r="G22" s="6" t="s">
        <v>18</v>
      </c>
      <c r="H22" s="9" t="str">
        <f>VLOOKUP(Table1[[#This Row],[LastName]]&amp;"."&amp;Table1[[#This Row],[FirstName]],Fencers!C:I,7,FALSE)</f>
        <v>Womens</v>
      </c>
      <c r="I22" s="8" t="str">
        <f>VLOOKUP(Table1[[#This Row],[LastName]]&amp;"."&amp;Table1[[#This Row],[FirstName]],Fencers!C:H,5,FALSE)</f>
        <v>CSFC</v>
      </c>
      <c r="J22" s="8" t="str">
        <f>VLOOKUP(Table1[[#This Row],[LastName]]&amp;"."&amp;Table1[[#This Row],[FirstName]],Fencers!C:I,6,FALSE)</f>
        <v>AUS</v>
      </c>
      <c r="K22" s="13">
        <v>0</v>
      </c>
      <c r="L22" s="9">
        <f>IF(Table1[[#This Row],[Rank]]="Cancelled",1,IF(Table1[[#This Row],[Rank]]&gt;32,0,IF(K22=0,VLOOKUP(C22,'Ranking Values'!A:C,2,FALSE),VLOOKUP(C22,'Ranking Values'!A:C,3,FALSE))))</f>
        <v>4</v>
      </c>
    </row>
    <row r="23" spans="1:12" x14ac:dyDescent="0.25">
      <c r="A23" s="6" t="s">
        <v>49</v>
      </c>
      <c r="B23" s="6" t="s">
        <v>50</v>
      </c>
      <c r="C23" s="10">
        <v>8</v>
      </c>
      <c r="D23" s="11">
        <v>41714</v>
      </c>
      <c r="E23" s="12" t="s">
        <v>401</v>
      </c>
      <c r="F23" s="6" t="s">
        <v>467</v>
      </c>
      <c r="G23" s="6" t="s">
        <v>18</v>
      </c>
      <c r="H23" s="9" t="str">
        <f>VLOOKUP(Table1[[#This Row],[LastName]]&amp;"."&amp;Table1[[#This Row],[FirstName]],Fencers!C:I,7,FALSE)</f>
        <v>Womens</v>
      </c>
      <c r="I23" s="8" t="str">
        <f>VLOOKUP(Table1[[#This Row],[LastName]]&amp;"."&amp;Table1[[#This Row],[FirstName]],Fencers!C:H,5,FALSE)</f>
        <v>ASC</v>
      </c>
      <c r="J23" s="8" t="str">
        <f>VLOOKUP(Table1[[#This Row],[LastName]]&amp;"."&amp;Table1[[#This Row],[FirstName]],Fencers!C:I,6,FALSE)</f>
        <v>AUS</v>
      </c>
      <c r="K23" s="13">
        <v>0</v>
      </c>
      <c r="L23" s="9">
        <f>IF(Table1[[#This Row],[Rank]]="Cancelled",1,IF(Table1[[#This Row],[Rank]]&gt;32,0,IF(K23=0,VLOOKUP(C23,'Ranking Values'!A:C,2,FALSE),VLOOKUP(C23,'Ranking Values'!A:C,3,FALSE))))</f>
        <v>3</v>
      </c>
    </row>
    <row r="24" spans="1:12" x14ac:dyDescent="0.25">
      <c r="A24" s="6" t="s">
        <v>122</v>
      </c>
      <c r="B24" s="6" t="s">
        <v>484</v>
      </c>
      <c r="C24" s="10">
        <v>9</v>
      </c>
      <c r="D24" s="11">
        <v>41714</v>
      </c>
      <c r="E24" s="12" t="s">
        <v>401</v>
      </c>
      <c r="F24" s="6" t="s">
        <v>467</v>
      </c>
      <c r="G24" s="6" t="s">
        <v>18</v>
      </c>
      <c r="H24" s="9" t="str">
        <f>VLOOKUP(Table1[[#This Row],[LastName]]&amp;"."&amp;Table1[[#This Row],[FirstName]],Fencers!C:I,7,FALSE)</f>
        <v>Womens</v>
      </c>
      <c r="I24" s="8">
        <f>VLOOKUP(Table1[[#This Row],[LastName]]&amp;"."&amp;Table1[[#This Row],[FirstName]],Fencers!C:H,5,FALSE)</f>
        <v>0</v>
      </c>
      <c r="J24" s="8" t="str">
        <f>VLOOKUP(Table1[[#This Row],[LastName]]&amp;"."&amp;Table1[[#This Row],[FirstName]],Fencers!C:I,6,FALSE)</f>
        <v>AUS</v>
      </c>
      <c r="K24" s="13">
        <v>0</v>
      </c>
      <c r="L24" s="9">
        <f>IF(Table1[[#This Row],[Rank]]="Cancelled",1,IF(Table1[[#This Row],[Rank]]&gt;32,0,IF(K24=0,VLOOKUP(C24,'Ranking Values'!A:C,2,FALSE),VLOOKUP(C24,'Ranking Values'!A:C,3,FALSE))))</f>
        <v>2</v>
      </c>
    </row>
    <row r="25" spans="1:12" x14ac:dyDescent="0.25">
      <c r="A25" s="6" t="s">
        <v>58</v>
      </c>
      <c r="B25" s="6" t="s">
        <v>38</v>
      </c>
      <c r="C25" s="10">
        <v>1</v>
      </c>
      <c r="D25" s="11">
        <v>41714</v>
      </c>
      <c r="E25" s="12" t="s">
        <v>401</v>
      </c>
      <c r="F25" s="6" t="s">
        <v>467</v>
      </c>
      <c r="G25" s="6" t="s">
        <v>312</v>
      </c>
      <c r="H25" s="9" t="str">
        <f>VLOOKUP(Table1[[#This Row],[LastName]]&amp;"."&amp;Table1[[#This Row],[FirstName]],Fencers!C:I,7,FALSE)</f>
        <v>Mens</v>
      </c>
      <c r="I25" s="8" t="str">
        <f>VLOOKUP(Table1[[#This Row],[LastName]]&amp;"."&amp;Table1[[#This Row],[FirstName]],Fencers!C:H,5,FALSE)</f>
        <v>AUFC</v>
      </c>
      <c r="J25" s="8" t="str">
        <f>VLOOKUP(Table1[[#This Row],[LastName]]&amp;"."&amp;Table1[[#This Row],[FirstName]],Fencers!C:I,6,FALSE)</f>
        <v>AUS</v>
      </c>
      <c r="K25" s="13">
        <v>0</v>
      </c>
      <c r="L25" s="9">
        <f>IF(Table1[[#This Row],[Rank]]="Cancelled",1,IF(Table1[[#This Row],[Rank]]&gt;32,0,IF(K25=0,VLOOKUP(C25,'Ranking Values'!A:C,2,FALSE),VLOOKUP(C25,'Ranking Values'!A:C,3,FALSE))))</f>
        <v>10</v>
      </c>
    </row>
    <row r="26" spans="1:12" x14ac:dyDescent="0.25">
      <c r="A26" s="6" t="s">
        <v>177</v>
      </c>
      <c r="B26" s="6" t="s">
        <v>143</v>
      </c>
      <c r="C26" s="10">
        <v>2</v>
      </c>
      <c r="D26" s="11">
        <v>41714</v>
      </c>
      <c r="E26" s="12" t="s">
        <v>401</v>
      </c>
      <c r="F26" s="6" t="s">
        <v>467</v>
      </c>
      <c r="G26" s="6" t="s">
        <v>312</v>
      </c>
      <c r="H26" s="9" t="str">
        <f>VLOOKUP(Table1[[#This Row],[LastName]]&amp;"."&amp;Table1[[#This Row],[FirstName]],Fencers!C:I,7,FALSE)</f>
        <v>Mens</v>
      </c>
      <c r="I26" s="8" t="str">
        <f>VLOOKUP(Table1[[#This Row],[LastName]]&amp;"."&amp;Table1[[#This Row],[FirstName]],Fencers!C:H,5,FALSE)</f>
        <v>ASC</v>
      </c>
      <c r="J26" s="8" t="str">
        <f>VLOOKUP(Table1[[#This Row],[LastName]]&amp;"."&amp;Table1[[#This Row],[FirstName]],Fencers!C:I,6,FALSE)</f>
        <v>AUS</v>
      </c>
      <c r="K26" s="13">
        <v>0</v>
      </c>
      <c r="L26" s="9">
        <f>IF(Table1[[#This Row],[Rank]]="Cancelled",1,IF(Table1[[#This Row],[Rank]]&gt;32,0,IF(K26=0,VLOOKUP(C26,'Ranking Values'!A:C,2,FALSE),VLOOKUP(C26,'Ranking Values'!A:C,3,FALSE))))</f>
        <v>9</v>
      </c>
    </row>
    <row r="27" spans="1:12" x14ac:dyDescent="0.25">
      <c r="A27" s="6" t="s">
        <v>468</v>
      </c>
      <c r="B27" s="6" t="s">
        <v>139</v>
      </c>
      <c r="C27" s="10">
        <v>3</v>
      </c>
      <c r="D27" s="11">
        <v>41714</v>
      </c>
      <c r="E27" s="12" t="s">
        <v>401</v>
      </c>
      <c r="F27" s="6" t="s">
        <v>467</v>
      </c>
      <c r="G27" s="6" t="s">
        <v>312</v>
      </c>
      <c r="H27" s="9" t="str">
        <f>VLOOKUP(Table1[[#This Row],[LastName]]&amp;"."&amp;Table1[[#This Row],[FirstName]],Fencers!C:I,7,FALSE)</f>
        <v>Mens</v>
      </c>
      <c r="I27" s="8" t="str">
        <f>VLOOKUP(Table1[[#This Row],[LastName]]&amp;"."&amp;Table1[[#This Row],[FirstName]],Fencers!C:H,5,FALSE)</f>
        <v>ASC</v>
      </c>
      <c r="J27" s="8" t="str">
        <f>VLOOKUP(Table1[[#This Row],[LastName]]&amp;"."&amp;Table1[[#This Row],[FirstName]],Fencers!C:I,6,FALSE)</f>
        <v>AUS</v>
      </c>
      <c r="K27" s="13">
        <v>0</v>
      </c>
      <c r="L27" s="9">
        <f>IF(Table1[[#This Row],[Rank]]="Cancelled",1,IF(Table1[[#This Row],[Rank]]&gt;32,0,IF(K27=0,VLOOKUP(C27,'Ranking Values'!A:C,2,FALSE),VLOOKUP(C27,'Ranking Values'!A:C,3,FALSE))))</f>
        <v>8</v>
      </c>
    </row>
    <row r="28" spans="1:12" x14ac:dyDescent="0.25">
      <c r="A28" s="6" t="s">
        <v>32</v>
      </c>
      <c r="B28" s="6" t="s">
        <v>33</v>
      </c>
      <c r="C28" s="10">
        <v>3</v>
      </c>
      <c r="D28" s="11">
        <v>41714</v>
      </c>
      <c r="E28" s="12" t="s">
        <v>401</v>
      </c>
      <c r="F28" s="6" t="s">
        <v>467</v>
      </c>
      <c r="G28" s="6" t="s">
        <v>312</v>
      </c>
      <c r="H28" s="9" t="str">
        <f>VLOOKUP(Table1[[#This Row],[LastName]]&amp;"."&amp;Table1[[#This Row],[FirstName]],Fencers!C:I,7,FALSE)</f>
        <v>Mens</v>
      </c>
      <c r="I28" s="8" t="str">
        <f>VLOOKUP(Table1[[#This Row],[LastName]]&amp;"."&amp;Table1[[#This Row],[FirstName]],Fencers!C:H,5,FALSE)</f>
        <v>ASC</v>
      </c>
      <c r="J28" s="8" t="str">
        <f>VLOOKUP(Table1[[#This Row],[LastName]]&amp;"."&amp;Table1[[#This Row],[FirstName]],Fencers!C:I,6,FALSE)</f>
        <v>AUS</v>
      </c>
      <c r="K28" s="13">
        <v>0</v>
      </c>
      <c r="L28" s="9">
        <f>IF(Table1[[#This Row],[Rank]]="Cancelled",1,IF(Table1[[#This Row],[Rank]]&gt;32,0,IF(K28=0,VLOOKUP(C28,'Ranking Values'!A:C,2,FALSE),VLOOKUP(C28,'Ranking Values'!A:C,3,FALSE))))</f>
        <v>8</v>
      </c>
    </row>
    <row r="29" spans="1:12" x14ac:dyDescent="0.25">
      <c r="A29" s="6" t="s">
        <v>469</v>
      </c>
      <c r="B29" s="6" t="s">
        <v>80</v>
      </c>
      <c r="C29" s="10">
        <v>5</v>
      </c>
      <c r="D29" s="11">
        <v>41714</v>
      </c>
      <c r="E29" s="12" t="s">
        <v>401</v>
      </c>
      <c r="F29" s="6" t="s">
        <v>467</v>
      </c>
      <c r="G29" s="6" t="s">
        <v>312</v>
      </c>
      <c r="H29" s="9" t="str">
        <f>VLOOKUP(Table1[[#This Row],[LastName]]&amp;"."&amp;Table1[[#This Row],[FirstName]],Fencers!C:I,7,FALSE)</f>
        <v>Mens</v>
      </c>
      <c r="I29" s="8" t="str">
        <f>VLOOKUP(Table1[[#This Row],[LastName]]&amp;"."&amp;Table1[[#This Row],[FirstName]],Fencers!C:H,5,FALSE)</f>
        <v>CSFC</v>
      </c>
      <c r="J29" s="8" t="str">
        <f>VLOOKUP(Table1[[#This Row],[LastName]]&amp;"."&amp;Table1[[#This Row],[FirstName]],Fencers!C:I,6,FALSE)</f>
        <v>AUS</v>
      </c>
      <c r="K29" s="13">
        <v>0</v>
      </c>
      <c r="L29" s="9">
        <f>IF(Table1[[#This Row],[Rank]]="Cancelled",1,IF(Table1[[#This Row],[Rank]]&gt;32,0,IF(K29=0,VLOOKUP(C29,'Ranking Values'!A:C,2,FALSE),VLOOKUP(C29,'Ranking Values'!A:C,3,FALSE))))</f>
        <v>6</v>
      </c>
    </row>
    <row r="30" spans="1:12" x14ac:dyDescent="0.25">
      <c r="A30" s="6" t="s">
        <v>79</v>
      </c>
      <c r="B30" s="6" t="s">
        <v>80</v>
      </c>
      <c r="C30" s="10">
        <v>6</v>
      </c>
      <c r="D30" s="11">
        <v>41714</v>
      </c>
      <c r="E30" s="12" t="s">
        <v>401</v>
      </c>
      <c r="F30" s="6" t="s">
        <v>467</v>
      </c>
      <c r="G30" s="6" t="s">
        <v>312</v>
      </c>
      <c r="H30" s="9" t="str">
        <f>VLOOKUP(Table1[[#This Row],[LastName]]&amp;"."&amp;Table1[[#This Row],[FirstName]],Fencers!C:I,7,FALSE)</f>
        <v>Mens</v>
      </c>
      <c r="I30" s="8" t="str">
        <f>VLOOKUP(Table1[[#This Row],[LastName]]&amp;"."&amp;Table1[[#This Row],[FirstName]],Fencers!C:H,5,FALSE)</f>
        <v>ASC</v>
      </c>
      <c r="J30" s="8" t="str">
        <f>VLOOKUP(Table1[[#This Row],[LastName]]&amp;"."&amp;Table1[[#This Row],[FirstName]],Fencers!C:I,6,FALSE)</f>
        <v>AUS</v>
      </c>
      <c r="K30" s="13">
        <v>0</v>
      </c>
      <c r="L30" s="9">
        <f>IF(Table1[[#This Row],[Rank]]="Cancelled",1,IF(Table1[[#This Row],[Rank]]&gt;32,0,IF(K30=0,VLOOKUP(C30,'Ranking Values'!A:C,2,FALSE),VLOOKUP(C30,'Ranking Values'!A:C,3,FALSE))))</f>
        <v>5</v>
      </c>
    </row>
    <row r="31" spans="1:12" x14ac:dyDescent="0.25">
      <c r="A31" s="6" t="s">
        <v>470</v>
      </c>
      <c r="B31" s="6" t="s">
        <v>471</v>
      </c>
      <c r="C31" s="10">
        <v>7</v>
      </c>
      <c r="D31" s="11">
        <v>41714</v>
      </c>
      <c r="E31" s="12" t="s">
        <v>401</v>
      </c>
      <c r="F31" s="6" t="s">
        <v>467</v>
      </c>
      <c r="G31" s="6" t="s">
        <v>312</v>
      </c>
      <c r="H31" s="9" t="str">
        <f>VLOOKUP(Table1[[#This Row],[LastName]]&amp;"."&amp;Table1[[#This Row],[FirstName]],Fencers!C:I,7,FALSE)</f>
        <v>Mens</v>
      </c>
      <c r="I31" s="8" t="str">
        <f>VLOOKUP(Table1[[#This Row],[LastName]]&amp;"."&amp;Table1[[#This Row],[FirstName]],Fencers!C:H,5,FALSE)</f>
        <v>AHFC</v>
      </c>
      <c r="J31" s="8" t="str">
        <f>VLOOKUP(Table1[[#This Row],[LastName]]&amp;"."&amp;Table1[[#This Row],[FirstName]],Fencers!C:I,6,FALSE)</f>
        <v>AUS</v>
      </c>
      <c r="K31" s="13">
        <v>0</v>
      </c>
      <c r="L31" s="9">
        <f>IF(Table1[[#This Row],[Rank]]="Cancelled",1,IF(Table1[[#This Row],[Rank]]&gt;32,0,IF(K31=0,VLOOKUP(C31,'Ranking Values'!A:C,2,FALSE),VLOOKUP(C31,'Ranking Values'!A:C,3,FALSE))))</f>
        <v>4</v>
      </c>
    </row>
    <row r="32" spans="1:12" x14ac:dyDescent="0.25">
      <c r="A32" s="6" t="s">
        <v>153</v>
      </c>
      <c r="B32" s="6" t="s">
        <v>154</v>
      </c>
      <c r="C32" s="10">
        <v>1</v>
      </c>
      <c r="D32" s="11">
        <v>41714</v>
      </c>
      <c r="E32" s="12" t="s">
        <v>401</v>
      </c>
      <c r="F32" s="6" t="s">
        <v>467</v>
      </c>
      <c r="G32" s="6" t="s">
        <v>312</v>
      </c>
      <c r="H32" s="9" t="str">
        <f>VLOOKUP(Table1[[#This Row],[LastName]]&amp;"."&amp;Table1[[#This Row],[FirstName]],Fencers!C:I,7,FALSE)</f>
        <v>Womens</v>
      </c>
      <c r="I32" s="8" t="str">
        <f>VLOOKUP(Table1[[#This Row],[LastName]]&amp;"."&amp;Table1[[#This Row],[FirstName]],Fencers!C:H,5,FALSE)</f>
        <v>ASC</v>
      </c>
      <c r="J32" s="8" t="str">
        <f>VLOOKUP(Table1[[#This Row],[LastName]]&amp;"."&amp;Table1[[#This Row],[FirstName]],Fencers!C:I,6,FALSE)</f>
        <v>AUS</v>
      </c>
      <c r="K32" s="13">
        <v>0</v>
      </c>
      <c r="L32" s="9">
        <f>IF(Table1[[#This Row],[Rank]]="Cancelled",1,IF(Table1[[#This Row],[Rank]]&gt;32,0,IF(K32=0,VLOOKUP(C32,'Ranking Values'!A:C,2,FALSE),VLOOKUP(C32,'Ranking Values'!A:C,3,FALSE))))</f>
        <v>10</v>
      </c>
    </row>
    <row r="33" spans="1:12" x14ac:dyDescent="0.25">
      <c r="A33" s="6" t="s">
        <v>472</v>
      </c>
      <c r="B33" s="6" t="s">
        <v>473</v>
      </c>
      <c r="C33" s="10">
        <v>2</v>
      </c>
      <c r="D33" s="11">
        <v>41714</v>
      </c>
      <c r="E33" s="12" t="s">
        <v>401</v>
      </c>
      <c r="F33" s="6" t="s">
        <v>467</v>
      </c>
      <c r="G33" s="6" t="s">
        <v>312</v>
      </c>
      <c r="H33" s="9" t="str">
        <f>VLOOKUP(Table1[[#This Row],[LastName]]&amp;"."&amp;Table1[[#This Row],[FirstName]],Fencers!C:I,7,FALSE)</f>
        <v>Womens</v>
      </c>
      <c r="I33" s="8" t="str">
        <f>VLOOKUP(Table1[[#This Row],[LastName]]&amp;"."&amp;Table1[[#This Row],[FirstName]],Fencers!C:H,5,FALSE)</f>
        <v>CSFC</v>
      </c>
      <c r="J33" s="8" t="str">
        <f>VLOOKUP(Table1[[#This Row],[LastName]]&amp;"."&amp;Table1[[#This Row],[FirstName]],Fencers!C:I,6,FALSE)</f>
        <v>AUS</v>
      </c>
      <c r="K33" s="13">
        <v>0</v>
      </c>
      <c r="L33" s="9">
        <f>IF(Table1[[#This Row],[Rank]]="Cancelled",1,IF(Table1[[#This Row],[Rank]]&gt;32,0,IF(K33=0,VLOOKUP(C33,'Ranking Values'!A:C,2,FALSE),VLOOKUP(C33,'Ranking Values'!A:C,3,FALSE))))</f>
        <v>9</v>
      </c>
    </row>
    <row r="34" spans="1:12" x14ac:dyDescent="0.25">
      <c r="A34" s="6" t="s">
        <v>61</v>
      </c>
      <c r="B34" s="6" t="s">
        <v>62</v>
      </c>
      <c r="C34" s="10">
        <v>3</v>
      </c>
      <c r="D34" s="11">
        <v>41714</v>
      </c>
      <c r="E34" s="12" t="s">
        <v>401</v>
      </c>
      <c r="F34" s="6" t="s">
        <v>467</v>
      </c>
      <c r="G34" s="6" t="s">
        <v>312</v>
      </c>
      <c r="H34" s="9" t="str">
        <f>VLOOKUP(Table1[[#This Row],[LastName]]&amp;"."&amp;Table1[[#This Row],[FirstName]],Fencers!C:I,7,FALSE)</f>
        <v>Womens</v>
      </c>
      <c r="I34" s="8" t="str">
        <f>VLOOKUP(Table1[[#This Row],[LastName]]&amp;"."&amp;Table1[[#This Row],[FirstName]],Fencers!C:H,5,FALSE)</f>
        <v>ASC</v>
      </c>
      <c r="J34" s="8" t="str">
        <f>VLOOKUP(Table1[[#This Row],[LastName]]&amp;"."&amp;Table1[[#This Row],[FirstName]],Fencers!C:I,6,FALSE)</f>
        <v>AUS</v>
      </c>
      <c r="K34" s="13">
        <v>0</v>
      </c>
      <c r="L34" s="9">
        <f>IF(Table1[[#This Row],[Rank]]="Cancelled",1,IF(Table1[[#This Row],[Rank]]&gt;32,0,IF(K34=0,VLOOKUP(C34,'Ranking Values'!A:C,2,FALSE),VLOOKUP(C34,'Ranking Values'!A:C,3,FALSE))))</f>
        <v>8</v>
      </c>
    </row>
    <row r="35" spans="1:12" x14ac:dyDescent="0.25">
      <c r="A35" s="6" t="s">
        <v>151</v>
      </c>
      <c r="B35" s="6" t="s">
        <v>474</v>
      </c>
      <c r="C35" s="10">
        <v>3</v>
      </c>
      <c r="D35" s="11">
        <v>41714</v>
      </c>
      <c r="E35" s="12" t="s">
        <v>401</v>
      </c>
      <c r="F35" s="6" t="s">
        <v>467</v>
      </c>
      <c r="G35" s="6" t="s">
        <v>312</v>
      </c>
      <c r="H35" s="9" t="str">
        <f>VLOOKUP(Table1[[#This Row],[LastName]]&amp;"."&amp;Table1[[#This Row],[FirstName]],Fencers!C:I,7,FALSE)</f>
        <v>Womens</v>
      </c>
      <c r="I35" s="8" t="str">
        <f>VLOOKUP(Table1[[#This Row],[LastName]]&amp;"."&amp;Table1[[#This Row],[FirstName]],Fencers!C:H,5,FALSE)</f>
        <v>CSFC</v>
      </c>
      <c r="J35" s="8" t="str">
        <f>VLOOKUP(Table1[[#This Row],[LastName]]&amp;"."&amp;Table1[[#This Row],[FirstName]],Fencers!C:I,6,FALSE)</f>
        <v>AUS</v>
      </c>
      <c r="K35" s="13">
        <v>0</v>
      </c>
      <c r="L35" s="9">
        <f>IF(Table1[[#This Row],[Rank]]="Cancelled",1,IF(Table1[[#This Row],[Rank]]&gt;32,0,IF(K35=0,VLOOKUP(C35,'Ranking Values'!A:C,2,FALSE),VLOOKUP(C35,'Ranking Values'!A:C,3,FALSE))))</f>
        <v>8</v>
      </c>
    </row>
    <row r="36" spans="1:12" x14ac:dyDescent="0.25">
      <c r="A36" s="6" t="s">
        <v>24</v>
      </c>
      <c r="B36" s="6" t="s">
        <v>25</v>
      </c>
      <c r="C36" s="10">
        <v>1</v>
      </c>
      <c r="D36" s="11">
        <v>41714</v>
      </c>
      <c r="E36" s="12" t="s">
        <v>401</v>
      </c>
      <c r="F36" s="6" t="s">
        <v>316</v>
      </c>
      <c r="G36" s="6" t="s">
        <v>18</v>
      </c>
      <c r="H36" s="9" t="str">
        <f>VLOOKUP(Table1[[#This Row],[LastName]]&amp;"."&amp;Table1[[#This Row],[FirstName]],Fencers!C:I,7,FALSE)</f>
        <v>Mens</v>
      </c>
      <c r="I36" s="8" t="str">
        <f>VLOOKUP(Table1[[#This Row],[LastName]]&amp;"."&amp;Table1[[#This Row],[FirstName]],Fencers!C:H,5,FALSE)</f>
        <v>CSFC</v>
      </c>
      <c r="J36" s="8" t="str">
        <f>VLOOKUP(Table1[[#This Row],[LastName]]&amp;"."&amp;Table1[[#This Row],[FirstName]],Fencers!C:I,6,FALSE)</f>
        <v>AUS</v>
      </c>
      <c r="K36" s="13">
        <v>0</v>
      </c>
      <c r="L36" s="9">
        <f>IF(Table1[[#This Row],[Rank]]="Cancelled",1,IF(Table1[[#This Row],[Rank]]&gt;32,0,IF(K36=0,VLOOKUP(C36,'Ranking Values'!A:C,2,FALSE),VLOOKUP(C36,'Ranking Values'!A:C,3,FALSE))))</f>
        <v>10</v>
      </c>
    </row>
    <row r="37" spans="1:12" x14ac:dyDescent="0.25">
      <c r="A37" s="6" t="s">
        <v>68</v>
      </c>
      <c r="B37" s="6" t="s">
        <v>69</v>
      </c>
      <c r="C37" s="10">
        <v>2</v>
      </c>
      <c r="D37" s="11">
        <v>41714</v>
      </c>
      <c r="E37" s="12" t="s">
        <v>401</v>
      </c>
      <c r="F37" s="6" t="s">
        <v>316</v>
      </c>
      <c r="G37" s="6" t="s">
        <v>18</v>
      </c>
      <c r="H37" s="9" t="str">
        <f>VLOOKUP(Table1[[#This Row],[LastName]]&amp;"."&amp;Table1[[#This Row],[FirstName]],Fencers!C:I,7,FALSE)</f>
        <v>Mens</v>
      </c>
      <c r="I37" s="8" t="str">
        <f>VLOOKUP(Table1[[#This Row],[LastName]]&amp;"."&amp;Table1[[#This Row],[FirstName]],Fencers!C:H,5,FALSE)</f>
        <v>ASC</v>
      </c>
      <c r="J37" s="8" t="str">
        <f>VLOOKUP(Table1[[#This Row],[LastName]]&amp;"."&amp;Table1[[#This Row],[FirstName]],Fencers!C:I,6,FALSE)</f>
        <v>AUS</v>
      </c>
      <c r="K37" s="13">
        <v>0</v>
      </c>
      <c r="L37" s="9">
        <f>IF(Table1[[#This Row],[Rank]]="Cancelled",1,IF(Table1[[#This Row],[Rank]]&gt;32,0,IF(K37=0,VLOOKUP(C37,'Ranking Values'!A:C,2,FALSE),VLOOKUP(C37,'Ranking Values'!A:C,3,FALSE))))</f>
        <v>9</v>
      </c>
    </row>
    <row r="38" spans="1:12" x14ac:dyDescent="0.25">
      <c r="A38" s="6" t="s">
        <v>338</v>
      </c>
      <c r="B38" s="6" t="s">
        <v>475</v>
      </c>
      <c r="C38" s="10">
        <v>3</v>
      </c>
      <c r="D38" s="11">
        <v>41714</v>
      </c>
      <c r="E38" s="12" t="s">
        <v>401</v>
      </c>
      <c r="F38" s="6" t="s">
        <v>316</v>
      </c>
      <c r="G38" s="6" t="s">
        <v>18</v>
      </c>
      <c r="H38" s="9" t="str">
        <f>VLOOKUP(Table1[[#This Row],[LastName]]&amp;"."&amp;Table1[[#This Row],[FirstName]],Fencers!C:I,7,FALSE)</f>
        <v>Mens</v>
      </c>
      <c r="I38" s="8" t="str">
        <f>VLOOKUP(Table1[[#This Row],[LastName]]&amp;"."&amp;Table1[[#This Row],[FirstName]],Fencers!C:H,5,FALSE)</f>
        <v>ASC</v>
      </c>
      <c r="J38" s="8" t="str">
        <f>VLOOKUP(Table1[[#This Row],[LastName]]&amp;"."&amp;Table1[[#This Row],[FirstName]],Fencers!C:I,6,FALSE)</f>
        <v>AUS</v>
      </c>
      <c r="K38" s="13">
        <v>0</v>
      </c>
      <c r="L38" s="9">
        <f>IF(Table1[[#This Row],[Rank]]="Cancelled",1,IF(Table1[[#This Row],[Rank]]&gt;32,0,IF(K38=0,VLOOKUP(C38,'Ranking Values'!A:C,2,FALSE),VLOOKUP(C38,'Ranking Values'!A:C,3,FALSE))))</f>
        <v>8</v>
      </c>
    </row>
    <row r="39" spans="1:12" x14ac:dyDescent="0.25">
      <c r="A39" s="6" t="s">
        <v>79</v>
      </c>
      <c r="B39" s="6" t="s">
        <v>80</v>
      </c>
      <c r="C39" s="10">
        <v>3</v>
      </c>
      <c r="D39" s="11">
        <v>41714</v>
      </c>
      <c r="E39" s="12" t="s">
        <v>401</v>
      </c>
      <c r="F39" s="6" t="s">
        <v>316</v>
      </c>
      <c r="G39" s="6" t="s">
        <v>18</v>
      </c>
      <c r="H39" s="9" t="str">
        <f>VLOOKUP(Table1[[#This Row],[LastName]]&amp;"."&amp;Table1[[#This Row],[FirstName]],Fencers!C:I,7,FALSE)</f>
        <v>Mens</v>
      </c>
      <c r="I39" s="8" t="str">
        <f>VLOOKUP(Table1[[#This Row],[LastName]]&amp;"."&amp;Table1[[#This Row],[FirstName]],Fencers!C:H,5,FALSE)</f>
        <v>ASC</v>
      </c>
      <c r="J39" s="8" t="str">
        <f>VLOOKUP(Table1[[#This Row],[LastName]]&amp;"."&amp;Table1[[#This Row],[FirstName]],Fencers!C:I,6,FALSE)</f>
        <v>AUS</v>
      </c>
      <c r="K39" s="13">
        <v>0</v>
      </c>
      <c r="L39" s="9">
        <f>IF(Table1[[#This Row],[Rank]]="Cancelled",1,IF(Table1[[#This Row],[Rank]]&gt;32,0,IF(K39=0,VLOOKUP(C39,'Ranking Values'!A:C,2,FALSE),VLOOKUP(C39,'Ranking Values'!A:C,3,FALSE))))</f>
        <v>8</v>
      </c>
    </row>
    <row r="40" spans="1:12" x14ac:dyDescent="0.25">
      <c r="A40" s="6" t="s">
        <v>49</v>
      </c>
      <c r="B40" s="6" t="s">
        <v>50</v>
      </c>
      <c r="C40" s="10">
        <v>5</v>
      </c>
      <c r="D40" s="11">
        <v>41714</v>
      </c>
      <c r="E40" s="12" t="s">
        <v>401</v>
      </c>
      <c r="F40" s="6" t="s">
        <v>316</v>
      </c>
      <c r="G40" s="6" t="s">
        <v>18</v>
      </c>
      <c r="H40" s="9" t="str">
        <f>VLOOKUP(Table1[[#This Row],[LastName]]&amp;"."&amp;Table1[[#This Row],[FirstName]],Fencers!C:I,7,FALSE)</f>
        <v>Womens</v>
      </c>
      <c r="I40" s="8" t="str">
        <f>VLOOKUP(Table1[[#This Row],[LastName]]&amp;"."&amp;Table1[[#This Row],[FirstName]],Fencers!C:H,5,FALSE)</f>
        <v>ASC</v>
      </c>
      <c r="J40" s="8" t="str">
        <f>VLOOKUP(Table1[[#This Row],[LastName]]&amp;"."&amp;Table1[[#This Row],[FirstName]],Fencers!C:I,6,FALSE)</f>
        <v>AUS</v>
      </c>
      <c r="K40" s="13">
        <v>0</v>
      </c>
      <c r="L40" s="9">
        <f>IF(Table1[[#This Row],[Rank]]="Cancelled",1,IF(Table1[[#This Row],[Rank]]&gt;32,0,IF(K40=0,VLOOKUP(C40,'Ranking Values'!A:C,2,FALSE),VLOOKUP(C40,'Ranking Values'!A:C,3,FALSE))))</f>
        <v>6</v>
      </c>
    </row>
    <row r="41" spans="1:12" x14ac:dyDescent="0.25">
      <c r="A41" s="6" t="s">
        <v>61</v>
      </c>
      <c r="B41" s="6" t="s">
        <v>62</v>
      </c>
      <c r="C41" s="10">
        <v>6</v>
      </c>
      <c r="D41" s="11">
        <v>41714</v>
      </c>
      <c r="E41" s="12" t="s">
        <v>401</v>
      </c>
      <c r="F41" s="6" t="s">
        <v>316</v>
      </c>
      <c r="G41" s="6" t="s">
        <v>18</v>
      </c>
      <c r="H41" s="9" t="str">
        <f>VLOOKUP(Table1[[#This Row],[LastName]]&amp;"."&amp;Table1[[#This Row],[FirstName]],Fencers!C:I,7,FALSE)</f>
        <v>Womens</v>
      </c>
      <c r="I41" s="8" t="str">
        <f>VLOOKUP(Table1[[#This Row],[LastName]]&amp;"."&amp;Table1[[#This Row],[FirstName]],Fencers!C:H,5,FALSE)</f>
        <v>ASC</v>
      </c>
      <c r="J41" s="8" t="str">
        <f>VLOOKUP(Table1[[#This Row],[LastName]]&amp;"."&amp;Table1[[#This Row],[FirstName]],Fencers!C:I,6,FALSE)</f>
        <v>AUS</v>
      </c>
      <c r="K41" s="13">
        <v>0</v>
      </c>
      <c r="L41" s="9">
        <f>IF(Table1[[#This Row],[Rank]]="Cancelled",1,IF(Table1[[#This Row],[Rank]]&gt;32,0,IF(K41=0,VLOOKUP(C41,'Ranking Values'!A:C,2,FALSE),VLOOKUP(C41,'Ranking Values'!A:C,3,FALSE))))</f>
        <v>5</v>
      </c>
    </row>
    <row r="42" spans="1:12" x14ac:dyDescent="0.25">
      <c r="A42" s="6" t="s">
        <v>156</v>
      </c>
      <c r="B42" s="6" t="s">
        <v>157</v>
      </c>
      <c r="C42" s="10">
        <v>1</v>
      </c>
      <c r="D42" s="11">
        <v>41734</v>
      </c>
      <c r="E42" s="12" t="s">
        <v>401</v>
      </c>
      <c r="F42" s="6" t="s">
        <v>485</v>
      </c>
      <c r="G42" s="6" t="s">
        <v>18</v>
      </c>
      <c r="H42" s="9" t="str">
        <f>VLOOKUP(Table1[[#This Row],[LastName]]&amp;"."&amp;Table1[[#This Row],[FirstName]],Fencers!C:I,7,FALSE)</f>
        <v>Mens</v>
      </c>
      <c r="I42" s="8" t="str">
        <f>VLOOKUP(Table1[[#This Row],[LastName]]&amp;"."&amp;Table1[[#This Row],[FirstName]],Fencers!C:H,5,FALSE)</f>
        <v>ASC</v>
      </c>
      <c r="J42" s="8" t="str">
        <f>VLOOKUP(Table1[[#This Row],[LastName]]&amp;"."&amp;Table1[[#This Row],[FirstName]],Fencers!C:I,6,FALSE)</f>
        <v>AUS</v>
      </c>
      <c r="K42" s="13">
        <v>0</v>
      </c>
      <c r="L42" s="9">
        <f>IF(Table1[[#This Row],[Rank]]="Cancelled",1,IF(Table1[[#This Row],[Rank]]&gt;32,0,IF(K42=0,VLOOKUP(C42,'Ranking Values'!A:C,2,FALSE),VLOOKUP(C42,'Ranking Values'!A:C,3,FALSE))))</f>
        <v>10</v>
      </c>
    </row>
    <row r="43" spans="1:12" x14ac:dyDescent="0.25">
      <c r="A43" s="6" t="s">
        <v>57</v>
      </c>
      <c r="B43" s="6" t="s">
        <v>319</v>
      </c>
      <c r="C43" s="10">
        <v>2</v>
      </c>
      <c r="D43" s="11">
        <v>41734</v>
      </c>
      <c r="E43" s="12" t="s">
        <v>401</v>
      </c>
      <c r="F43" s="6" t="s">
        <v>485</v>
      </c>
      <c r="G43" s="6" t="s">
        <v>18</v>
      </c>
      <c r="H43" s="9" t="str">
        <f>VLOOKUP(Table1[[#This Row],[LastName]]&amp;"."&amp;Table1[[#This Row],[FirstName]],Fencers!C:I,7,FALSE)</f>
        <v>Mens</v>
      </c>
      <c r="I43" s="8" t="str">
        <f>VLOOKUP(Table1[[#This Row],[LastName]]&amp;"."&amp;Table1[[#This Row],[FirstName]],Fencers!C:H,5,FALSE)</f>
        <v>ASC</v>
      </c>
      <c r="J43" s="8" t="str">
        <f>VLOOKUP(Table1[[#This Row],[LastName]]&amp;"."&amp;Table1[[#This Row],[FirstName]],Fencers!C:I,6,FALSE)</f>
        <v>AUS</v>
      </c>
      <c r="K43" s="13">
        <v>0</v>
      </c>
      <c r="L43" s="9">
        <f>IF(Table1[[#This Row],[Rank]]="Cancelled",1,IF(Table1[[#This Row],[Rank]]&gt;32,0,IF(K43=0,VLOOKUP(C43,'Ranking Values'!A:C,2,FALSE),VLOOKUP(C43,'Ranking Values'!A:C,3,FALSE))))</f>
        <v>9</v>
      </c>
    </row>
    <row r="44" spans="1:12" x14ac:dyDescent="0.25">
      <c r="A44" s="6" t="s">
        <v>187</v>
      </c>
      <c r="B44" s="6" t="s">
        <v>188</v>
      </c>
      <c r="C44" s="6">
        <v>3</v>
      </c>
      <c r="D44" s="11">
        <v>41734</v>
      </c>
      <c r="E44" s="12" t="s">
        <v>401</v>
      </c>
      <c r="F44" s="6" t="s">
        <v>485</v>
      </c>
      <c r="G44" s="6" t="s">
        <v>18</v>
      </c>
      <c r="H44" s="9" t="str">
        <f>VLOOKUP(Table1[[#This Row],[LastName]]&amp;"."&amp;Table1[[#This Row],[FirstName]],Fencers!C:I,7,FALSE)</f>
        <v>Mens</v>
      </c>
      <c r="I44" s="8" t="str">
        <f>VLOOKUP(Table1[[#This Row],[LastName]]&amp;"."&amp;Table1[[#This Row],[FirstName]],Fencers!C:H,5,FALSE)</f>
        <v>ASC</v>
      </c>
      <c r="J44" s="8" t="str">
        <f>VLOOKUP(Table1[[#This Row],[LastName]]&amp;"."&amp;Table1[[#This Row],[FirstName]],Fencers!C:I,6,FALSE)</f>
        <v>AUS</v>
      </c>
      <c r="K44" s="13">
        <v>0</v>
      </c>
      <c r="L44" s="9">
        <f>IF(Table1[[#This Row],[Rank]]="Cancelled",1,IF(Table1[[#This Row],[Rank]]&gt;32,0,IF(K44=0,VLOOKUP(C44,'Ranking Values'!A:C,2,FALSE),VLOOKUP(C44,'Ranking Values'!A:C,3,FALSE))))</f>
        <v>8</v>
      </c>
    </row>
    <row r="45" spans="1:12" x14ac:dyDescent="0.25">
      <c r="A45" s="6" t="s">
        <v>338</v>
      </c>
      <c r="B45" s="6" t="s">
        <v>250</v>
      </c>
      <c r="C45" s="10">
        <v>3</v>
      </c>
      <c r="D45" s="11">
        <v>41734</v>
      </c>
      <c r="E45" s="12" t="s">
        <v>401</v>
      </c>
      <c r="F45" s="6" t="s">
        <v>485</v>
      </c>
      <c r="G45" s="6" t="s">
        <v>18</v>
      </c>
      <c r="H45" s="9" t="str">
        <f>VLOOKUP(Table1[[#This Row],[LastName]]&amp;"."&amp;Table1[[#This Row],[FirstName]],Fencers!C:I,7,FALSE)</f>
        <v>Mens</v>
      </c>
      <c r="I45" s="8" t="str">
        <f>VLOOKUP(Table1[[#This Row],[LastName]]&amp;"."&amp;Table1[[#This Row],[FirstName]],Fencers!C:H,5,FALSE)</f>
        <v>ASC</v>
      </c>
      <c r="J45" s="8" t="str">
        <f>VLOOKUP(Table1[[#This Row],[LastName]]&amp;"."&amp;Table1[[#This Row],[FirstName]],Fencers!C:I,6,FALSE)</f>
        <v>AUS</v>
      </c>
      <c r="K45" s="13">
        <v>0</v>
      </c>
      <c r="L45" s="9">
        <f>IF(Table1[[#This Row],[Rank]]="Cancelled",1,IF(Table1[[#This Row],[Rank]]&gt;32,0,IF(K45=0,VLOOKUP(C45,'Ranking Values'!A:C,2,FALSE),VLOOKUP(C45,'Ranking Values'!A:C,3,FALSE))))</f>
        <v>8</v>
      </c>
    </row>
    <row r="46" spans="1:12" x14ac:dyDescent="0.25">
      <c r="A46" s="6" t="s">
        <v>164</v>
      </c>
      <c r="B46" s="6" t="s">
        <v>165</v>
      </c>
      <c r="C46" s="10">
        <v>5</v>
      </c>
      <c r="D46" s="11">
        <v>41734</v>
      </c>
      <c r="E46" s="12" t="s">
        <v>401</v>
      </c>
      <c r="F46" s="6" t="s">
        <v>485</v>
      </c>
      <c r="G46" s="6" t="s">
        <v>18</v>
      </c>
      <c r="H46" s="9" t="str">
        <f>VLOOKUP(Table1[[#This Row],[LastName]]&amp;"."&amp;Table1[[#This Row],[FirstName]],Fencers!C:I,7,FALSE)</f>
        <v>Mens</v>
      </c>
      <c r="I46" s="8" t="str">
        <f>VLOOKUP(Table1[[#This Row],[LastName]]&amp;"."&amp;Table1[[#This Row],[FirstName]],Fencers!C:H,5,FALSE)</f>
        <v>ASC</v>
      </c>
      <c r="J46" s="8" t="str">
        <f>VLOOKUP(Table1[[#This Row],[LastName]]&amp;"."&amp;Table1[[#This Row],[FirstName]],Fencers!C:I,6,FALSE)</f>
        <v>AUS</v>
      </c>
      <c r="K46" s="13">
        <v>0</v>
      </c>
      <c r="L46" s="9">
        <f>IF(Table1[[#This Row],[Rank]]="Cancelled",1,IF(Table1[[#This Row],[Rank]]&gt;32,0,IF(K46=0,VLOOKUP(C46,'Ranking Values'!A:C,2,FALSE),VLOOKUP(C46,'Ranking Values'!A:C,3,FALSE))))</f>
        <v>6</v>
      </c>
    </row>
    <row r="47" spans="1:12" x14ac:dyDescent="0.25">
      <c r="A47" s="6" t="s">
        <v>151</v>
      </c>
      <c r="B47" s="6" t="s">
        <v>152</v>
      </c>
      <c r="C47" s="10">
        <v>6</v>
      </c>
      <c r="D47" s="11">
        <v>41734</v>
      </c>
      <c r="E47" s="12" t="s">
        <v>401</v>
      </c>
      <c r="F47" s="6" t="s">
        <v>485</v>
      </c>
      <c r="G47" s="6" t="s">
        <v>18</v>
      </c>
      <c r="H47" s="9" t="str">
        <f>VLOOKUP(Table1[[#This Row],[LastName]]&amp;"."&amp;Table1[[#This Row],[FirstName]],Fencers!C:I,7,FALSE)</f>
        <v>Mens</v>
      </c>
      <c r="I47" s="8" t="str">
        <f>VLOOKUP(Table1[[#This Row],[LastName]]&amp;"."&amp;Table1[[#This Row],[FirstName]],Fencers!C:H,5,FALSE)</f>
        <v>CSFC</v>
      </c>
      <c r="J47" s="8" t="str">
        <f>VLOOKUP(Table1[[#This Row],[LastName]]&amp;"."&amp;Table1[[#This Row],[FirstName]],Fencers!C:I,6,FALSE)</f>
        <v>AUS</v>
      </c>
      <c r="K47" s="13">
        <v>0</v>
      </c>
      <c r="L47" s="9">
        <f>IF(Table1[[#This Row],[Rank]]="Cancelled",1,IF(Table1[[#This Row],[Rank]]&gt;32,0,IF(K47=0,VLOOKUP(C47,'Ranking Values'!A:C,2,FALSE),VLOOKUP(C47,'Ranking Values'!A:C,3,FALSE))))</f>
        <v>5</v>
      </c>
    </row>
    <row r="48" spans="1:12" x14ac:dyDescent="0.25">
      <c r="A48" s="6" t="s">
        <v>482</v>
      </c>
      <c r="B48" s="6" t="s">
        <v>483</v>
      </c>
      <c r="C48" s="10">
        <v>7</v>
      </c>
      <c r="D48" s="11">
        <v>41734</v>
      </c>
      <c r="E48" s="12" t="s">
        <v>401</v>
      </c>
      <c r="F48" s="6" t="s">
        <v>485</v>
      </c>
      <c r="G48" s="6" t="s">
        <v>18</v>
      </c>
      <c r="H48" s="9" t="str">
        <f>VLOOKUP(Table1[[#This Row],[LastName]]&amp;"."&amp;Table1[[#This Row],[FirstName]],Fencers!C:I,7,FALSE)</f>
        <v>Womens</v>
      </c>
      <c r="I48" s="8">
        <f>VLOOKUP(Table1[[#This Row],[LastName]]&amp;"."&amp;Table1[[#This Row],[FirstName]],Fencers!C:H,5,FALSE)</f>
        <v>0</v>
      </c>
      <c r="J48" s="8" t="str">
        <f>VLOOKUP(Table1[[#This Row],[LastName]]&amp;"."&amp;Table1[[#This Row],[FirstName]],Fencers!C:I,6,FALSE)</f>
        <v>AUS</v>
      </c>
      <c r="K48" s="13">
        <v>0</v>
      </c>
      <c r="L48" s="9">
        <f>IF(Table1[[#This Row],[Rank]]="Cancelled",1,IF(Table1[[#This Row],[Rank]]&gt;32,0,IF(K48=0,VLOOKUP(C48,'Ranking Values'!A:C,2,FALSE),VLOOKUP(C48,'Ranking Values'!A:C,3,FALSE))))</f>
        <v>4</v>
      </c>
    </row>
    <row r="49" spans="1:12" x14ac:dyDescent="0.25">
      <c r="A49" s="6" t="s">
        <v>23</v>
      </c>
      <c r="B49" s="6" t="s">
        <v>160</v>
      </c>
      <c r="C49" s="10">
        <v>1</v>
      </c>
      <c r="D49" s="11">
        <v>41734</v>
      </c>
      <c r="E49" s="12" t="s">
        <v>401</v>
      </c>
      <c r="F49" s="6" t="s">
        <v>485</v>
      </c>
      <c r="G49" s="6" t="s">
        <v>19</v>
      </c>
      <c r="H49" s="9" t="str">
        <f>VLOOKUP(Table1[[#This Row],[LastName]]&amp;"."&amp;Table1[[#This Row],[FirstName]],Fencers!C:I,7,FALSE)</f>
        <v>Mens</v>
      </c>
      <c r="I49" s="8" t="str">
        <f>VLOOKUP(Table1[[#This Row],[LastName]]&amp;"."&amp;Table1[[#This Row],[FirstName]],Fencers!C:H,5,FALSE)</f>
        <v>CSFC</v>
      </c>
      <c r="J49" s="8" t="str">
        <f>VLOOKUP(Table1[[#This Row],[LastName]]&amp;"."&amp;Table1[[#This Row],[FirstName]],Fencers!C:I,6,FALSE)</f>
        <v>AUS</v>
      </c>
      <c r="K49" s="13">
        <v>0</v>
      </c>
      <c r="L49" s="9">
        <f>IF(Table1[[#This Row],[Rank]]="Cancelled",1,IF(Table1[[#This Row],[Rank]]&gt;32,0,IF(K49=0,VLOOKUP(C49,'Ranking Values'!A:C,2,FALSE),VLOOKUP(C49,'Ranking Values'!A:C,3,FALSE))))</f>
        <v>10</v>
      </c>
    </row>
    <row r="50" spans="1:12" x14ac:dyDescent="0.25">
      <c r="A50" s="6" t="s">
        <v>32</v>
      </c>
      <c r="B50" s="6" t="s">
        <v>33</v>
      </c>
      <c r="C50" s="10">
        <v>2</v>
      </c>
      <c r="D50" s="11">
        <v>41734</v>
      </c>
      <c r="E50" s="12" t="s">
        <v>401</v>
      </c>
      <c r="F50" s="6" t="s">
        <v>485</v>
      </c>
      <c r="G50" s="6" t="s">
        <v>19</v>
      </c>
      <c r="H50" s="9" t="str">
        <f>VLOOKUP(Table1[[#This Row],[LastName]]&amp;"."&amp;Table1[[#This Row],[FirstName]],Fencers!C:I,7,FALSE)</f>
        <v>Mens</v>
      </c>
      <c r="I50" s="8" t="str">
        <f>VLOOKUP(Table1[[#This Row],[LastName]]&amp;"."&amp;Table1[[#This Row],[FirstName]],Fencers!C:H,5,FALSE)</f>
        <v>ASC</v>
      </c>
      <c r="J50" s="8" t="str">
        <f>VLOOKUP(Table1[[#This Row],[LastName]]&amp;"."&amp;Table1[[#This Row],[FirstName]],Fencers!C:I,6,FALSE)</f>
        <v>AUS</v>
      </c>
      <c r="K50" s="13">
        <v>0</v>
      </c>
      <c r="L50" s="9">
        <f>IF(Table1[[#This Row],[Rank]]="Cancelled",1,IF(Table1[[#This Row],[Rank]]&gt;32,0,IF(K50=0,VLOOKUP(C50,'Ranking Values'!A:C,2,FALSE),VLOOKUP(C50,'Ranking Values'!A:C,3,FALSE))))</f>
        <v>9</v>
      </c>
    </row>
    <row r="51" spans="1:12" x14ac:dyDescent="0.25">
      <c r="A51" s="6" t="s">
        <v>486</v>
      </c>
      <c r="B51" s="6" t="s">
        <v>487</v>
      </c>
      <c r="C51" s="6">
        <v>3</v>
      </c>
      <c r="D51" s="11">
        <v>41734</v>
      </c>
      <c r="E51" s="12" t="s">
        <v>401</v>
      </c>
      <c r="F51" s="6" t="s">
        <v>485</v>
      </c>
      <c r="G51" s="6" t="s">
        <v>19</v>
      </c>
      <c r="H51" s="9" t="str">
        <f>VLOOKUP(Table1[[#This Row],[LastName]]&amp;"."&amp;Table1[[#This Row],[FirstName]],Fencers!C:I,7,FALSE)</f>
        <v>Mens</v>
      </c>
      <c r="I51" s="8" t="str">
        <f>VLOOKUP(Table1[[#This Row],[LastName]]&amp;"."&amp;Table1[[#This Row],[FirstName]],Fencers!C:H,5,FALSE)</f>
        <v>ASC</v>
      </c>
      <c r="J51" s="8" t="str">
        <f>VLOOKUP(Table1[[#This Row],[LastName]]&amp;"."&amp;Table1[[#This Row],[FirstName]],Fencers!C:I,6,FALSE)</f>
        <v>AUS</v>
      </c>
      <c r="K51" s="13">
        <v>0</v>
      </c>
      <c r="L51" s="9">
        <f>IF(Table1[[#This Row],[Rank]]="Cancelled",1,IF(Table1[[#This Row],[Rank]]&gt;32,0,IF(K51=0,VLOOKUP(C51,'Ranking Values'!A:C,2,FALSE),VLOOKUP(C51,'Ranking Values'!A:C,3,FALSE))))</f>
        <v>8</v>
      </c>
    </row>
    <row r="52" spans="1:12" x14ac:dyDescent="0.25">
      <c r="A52" s="6" t="s">
        <v>488</v>
      </c>
      <c r="B52" s="6" t="s">
        <v>202</v>
      </c>
      <c r="C52" s="10">
        <v>3</v>
      </c>
      <c r="D52" s="11">
        <v>41734</v>
      </c>
      <c r="E52" s="12" t="s">
        <v>401</v>
      </c>
      <c r="F52" s="6" t="s">
        <v>485</v>
      </c>
      <c r="G52" s="6" t="s">
        <v>19</v>
      </c>
      <c r="H52" s="9" t="str">
        <f>VLOOKUP(Table1[[#This Row],[LastName]]&amp;"."&amp;Table1[[#This Row],[FirstName]],Fencers!C:I,7,FALSE)</f>
        <v>Mens</v>
      </c>
      <c r="I52" s="8">
        <f>VLOOKUP(Table1[[#This Row],[LastName]]&amp;"."&amp;Table1[[#This Row],[FirstName]],Fencers!C:H,5,FALSE)</f>
        <v>0</v>
      </c>
      <c r="J52" s="8" t="str">
        <f>VLOOKUP(Table1[[#This Row],[LastName]]&amp;"."&amp;Table1[[#This Row],[FirstName]],Fencers!C:I,6,FALSE)</f>
        <v>AUS</v>
      </c>
      <c r="K52" s="13">
        <v>0</v>
      </c>
      <c r="L52" s="9">
        <f>IF(Table1[[#This Row],[Rank]]="Cancelled",1,IF(Table1[[#This Row],[Rank]]&gt;32,0,IF(K52=0,VLOOKUP(C52,'Ranking Values'!A:C,2,FALSE),VLOOKUP(C52,'Ranking Values'!A:C,3,FALSE))))</f>
        <v>8</v>
      </c>
    </row>
    <row r="53" spans="1:12" x14ac:dyDescent="0.25">
      <c r="A53" s="6" t="s">
        <v>489</v>
      </c>
      <c r="B53" s="6" t="s">
        <v>119</v>
      </c>
      <c r="C53" s="10">
        <v>5</v>
      </c>
      <c r="D53" s="11">
        <v>41734</v>
      </c>
      <c r="E53" s="12" t="s">
        <v>401</v>
      </c>
      <c r="F53" s="6" t="s">
        <v>485</v>
      </c>
      <c r="G53" s="6" t="s">
        <v>19</v>
      </c>
      <c r="H53" s="9" t="str">
        <f>VLOOKUP(Table1[[#This Row],[LastName]]&amp;"."&amp;Table1[[#This Row],[FirstName]],Fencers!C:I,7,FALSE)</f>
        <v>Mens</v>
      </c>
      <c r="I53" s="8" t="str">
        <f>VLOOKUP(Table1[[#This Row],[LastName]]&amp;"."&amp;Table1[[#This Row],[FirstName]],Fencers!C:H,5,FALSE)</f>
        <v>TPFC</v>
      </c>
      <c r="J53" s="8" t="str">
        <f>VLOOKUP(Table1[[#This Row],[LastName]]&amp;"."&amp;Table1[[#This Row],[FirstName]],Fencers!C:I,6,FALSE)</f>
        <v>AUS</v>
      </c>
      <c r="K53" s="13">
        <v>0</v>
      </c>
      <c r="L53" s="9">
        <f>IF(Table1[[#This Row],[Rank]]="Cancelled",1,IF(Table1[[#This Row],[Rank]]&gt;32,0,IF(K53=0,VLOOKUP(C53,'Ranking Values'!A:C,2,FALSE),VLOOKUP(C53,'Ranking Values'!A:C,3,FALSE))))</f>
        <v>6</v>
      </c>
    </row>
    <row r="54" spans="1:12" x14ac:dyDescent="0.25">
      <c r="A54" s="6" t="s">
        <v>490</v>
      </c>
      <c r="B54" s="6" t="s">
        <v>182</v>
      </c>
      <c r="C54" s="10">
        <v>6</v>
      </c>
      <c r="D54" s="11">
        <v>41734</v>
      </c>
      <c r="E54" s="12" t="s">
        <v>401</v>
      </c>
      <c r="F54" s="6" t="s">
        <v>485</v>
      </c>
      <c r="G54" s="6" t="s">
        <v>19</v>
      </c>
      <c r="H54" s="9" t="str">
        <f>VLOOKUP(Table1[[#This Row],[LastName]]&amp;"."&amp;Table1[[#This Row],[FirstName]],Fencers!C:I,7,FALSE)</f>
        <v>Mens</v>
      </c>
      <c r="I54" s="8">
        <f>VLOOKUP(Table1[[#This Row],[LastName]]&amp;"."&amp;Table1[[#This Row],[FirstName]],Fencers!C:H,5,FALSE)</f>
        <v>0</v>
      </c>
      <c r="J54" s="8" t="str">
        <f>VLOOKUP(Table1[[#This Row],[LastName]]&amp;"."&amp;Table1[[#This Row],[FirstName]],Fencers!C:I,6,FALSE)</f>
        <v>AUS</v>
      </c>
      <c r="K54" s="13">
        <v>0</v>
      </c>
      <c r="L54" s="9">
        <f>IF(Table1[[#This Row],[Rank]]="Cancelled",1,IF(Table1[[#This Row],[Rank]]&gt;32,0,IF(K54=0,VLOOKUP(C54,'Ranking Values'!A:C,2,FALSE),VLOOKUP(C54,'Ranking Values'!A:C,3,FALSE))))</f>
        <v>5</v>
      </c>
    </row>
    <row r="55" spans="1:12" x14ac:dyDescent="0.25">
      <c r="A55" s="6" t="s">
        <v>177</v>
      </c>
      <c r="B55" s="6" t="s">
        <v>143</v>
      </c>
      <c r="C55" s="10">
        <v>1</v>
      </c>
      <c r="D55" s="11">
        <v>41735</v>
      </c>
      <c r="E55" s="12" t="s">
        <v>401</v>
      </c>
      <c r="F55" s="6" t="s">
        <v>322</v>
      </c>
      <c r="G55" s="6" t="s">
        <v>312</v>
      </c>
      <c r="H55" s="9" t="str">
        <f>VLOOKUP(Table1[[#This Row],[LastName]]&amp;"."&amp;Table1[[#This Row],[FirstName]],Fencers!C:I,7,FALSE)</f>
        <v>Mens</v>
      </c>
      <c r="I55" s="8" t="str">
        <f>VLOOKUP(Table1[[#This Row],[LastName]]&amp;"."&amp;Table1[[#This Row],[FirstName]],Fencers!C:H,5,FALSE)</f>
        <v>ASC</v>
      </c>
      <c r="J55" s="8" t="str">
        <f>VLOOKUP(Table1[[#This Row],[LastName]]&amp;"."&amp;Table1[[#This Row],[FirstName]],Fencers!C:I,6,FALSE)</f>
        <v>AUS</v>
      </c>
      <c r="K55" s="13">
        <v>0</v>
      </c>
      <c r="L55" s="9">
        <f>IF(Table1[[#This Row],[Rank]]="Cancelled",1,IF(Table1[[#This Row],[Rank]]&gt;32,0,IF(K55=0,VLOOKUP(C55,'Ranking Values'!A:C,2,FALSE),VLOOKUP(C55,'Ranking Values'!A:C,3,FALSE))))</f>
        <v>10</v>
      </c>
    </row>
    <row r="56" spans="1:12" x14ac:dyDescent="0.25">
      <c r="A56" s="6" t="s">
        <v>187</v>
      </c>
      <c r="B56" s="6" t="s">
        <v>188</v>
      </c>
      <c r="C56" s="10">
        <v>2</v>
      </c>
      <c r="D56" s="11">
        <v>41735</v>
      </c>
      <c r="E56" s="12" t="s">
        <v>401</v>
      </c>
      <c r="F56" s="6" t="s">
        <v>322</v>
      </c>
      <c r="G56" s="6" t="s">
        <v>312</v>
      </c>
      <c r="H56" s="9" t="str">
        <f>VLOOKUP(Table1[[#This Row],[LastName]]&amp;"."&amp;Table1[[#This Row],[FirstName]],Fencers!C:I,7,FALSE)</f>
        <v>Mens</v>
      </c>
      <c r="I56" s="8" t="str">
        <f>VLOOKUP(Table1[[#This Row],[LastName]]&amp;"."&amp;Table1[[#This Row],[FirstName]],Fencers!C:H,5,FALSE)</f>
        <v>ASC</v>
      </c>
      <c r="J56" s="8" t="str">
        <f>VLOOKUP(Table1[[#This Row],[LastName]]&amp;"."&amp;Table1[[#This Row],[FirstName]],Fencers!C:I,6,FALSE)</f>
        <v>AUS</v>
      </c>
      <c r="K56" s="13">
        <v>0</v>
      </c>
      <c r="L56" s="9">
        <f>IF(Table1[[#This Row],[Rank]]="Cancelled",1,IF(Table1[[#This Row],[Rank]]&gt;32,0,IF(K56=0,VLOOKUP(C56,'Ranking Values'!A:C,2,FALSE),VLOOKUP(C56,'Ranking Values'!A:C,3,FALSE))))</f>
        <v>9</v>
      </c>
    </row>
    <row r="57" spans="1:12" x14ac:dyDescent="0.25">
      <c r="A57" s="6" t="s">
        <v>79</v>
      </c>
      <c r="B57" s="6" t="s">
        <v>175</v>
      </c>
      <c r="C57" s="10">
        <v>3</v>
      </c>
      <c r="D57" s="11">
        <v>41735</v>
      </c>
      <c r="E57" s="12" t="s">
        <v>401</v>
      </c>
      <c r="F57" s="6" t="s">
        <v>322</v>
      </c>
      <c r="G57" s="6" t="s">
        <v>312</v>
      </c>
      <c r="H57" s="9" t="str">
        <f>VLOOKUP(Table1[[#This Row],[LastName]]&amp;"."&amp;Table1[[#This Row],[FirstName]],Fencers!C:I,7,FALSE)</f>
        <v>Mens</v>
      </c>
      <c r="I57" s="8" t="str">
        <f>VLOOKUP(Table1[[#This Row],[LastName]]&amp;"."&amp;Table1[[#This Row],[FirstName]],Fencers!C:H,5,FALSE)</f>
        <v>ASC</v>
      </c>
      <c r="J57" s="8" t="str">
        <f>VLOOKUP(Table1[[#This Row],[LastName]]&amp;"."&amp;Table1[[#This Row],[FirstName]],Fencers!C:I,6,FALSE)</f>
        <v>AUS</v>
      </c>
      <c r="K57" s="13">
        <v>0</v>
      </c>
      <c r="L57" s="9">
        <f>IF(Table1[[#This Row],[Rank]]="Cancelled",1,IF(Table1[[#This Row],[Rank]]&gt;32,0,IF(K57=0,VLOOKUP(C57,'Ranking Values'!A:C,2,FALSE),VLOOKUP(C57,'Ranking Values'!A:C,3,FALSE))))</f>
        <v>8</v>
      </c>
    </row>
    <row r="58" spans="1:12" x14ac:dyDescent="0.25">
      <c r="A58" s="6" t="s">
        <v>151</v>
      </c>
      <c r="B58" s="6" t="s">
        <v>69</v>
      </c>
      <c r="C58" s="10">
        <v>3</v>
      </c>
      <c r="D58" s="11">
        <v>41735</v>
      </c>
      <c r="E58" s="12" t="s">
        <v>401</v>
      </c>
      <c r="F58" s="6" t="s">
        <v>322</v>
      </c>
      <c r="G58" s="6" t="s">
        <v>312</v>
      </c>
      <c r="H58" s="9" t="str">
        <f>VLOOKUP(Table1[[#This Row],[LastName]]&amp;"."&amp;Table1[[#This Row],[FirstName]],Fencers!C:I,7,FALSE)</f>
        <v>Mens</v>
      </c>
      <c r="I58" s="8" t="str">
        <f>VLOOKUP(Table1[[#This Row],[LastName]]&amp;"."&amp;Table1[[#This Row],[FirstName]],Fencers!C:H,5,FALSE)</f>
        <v>CSFC</v>
      </c>
      <c r="J58" s="8" t="str">
        <f>VLOOKUP(Table1[[#This Row],[LastName]]&amp;"."&amp;Table1[[#This Row],[FirstName]],Fencers!C:I,6,FALSE)</f>
        <v>AUS</v>
      </c>
      <c r="K58" s="13">
        <v>0</v>
      </c>
      <c r="L58" s="9">
        <f>IF(Table1[[#This Row],[Rank]]="Cancelled",1,IF(Table1[[#This Row],[Rank]]&gt;32,0,IF(K58=0,VLOOKUP(C58,'Ranking Values'!A:C,2,FALSE),VLOOKUP(C58,'Ranking Values'!A:C,3,FALSE))))</f>
        <v>8</v>
      </c>
    </row>
    <row r="59" spans="1:12" x14ac:dyDescent="0.25">
      <c r="A59" s="6" t="s">
        <v>99</v>
      </c>
      <c r="B59" t="s">
        <v>191</v>
      </c>
      <c r="C59" s="10">
        <v>5</v>
      </c>
      <c r="D59" s="11">
        <v>41735</v>
      </c>
      <c r="E59" s="12" t="s">
        <v>401</v>
      </c>
      <c r="F59" s="6" t="s">
        <v>322</v>
      </c>
      <c r="G59" s="6" t="s">
        <v>312</v>
      </c>
      <c r="H59" s="9" t="str">
        <f>VLOOKUP(Table1[[#This Row],[LastName]]&amp;"."&amp;Table1[[#This Row],[FirstName]],Fencers!C:I,7,FALSE)</f>
        <v>Mens</v>
      </c>
      <c r="I59" s="8" t="str">
        <f>VLOOKUP(Table1[[#This Row],[LastName]]&amp;"."&amp;Table1[[#This Row],[FirstName]],Fencers!C:H,5,FALSE)</f>
        <v>CSFC</v>
      </c>
      <c r="J59" s="8" t="str">
        <f>VLOOKUP(Table1[[#This Row],[LastName]]&amp;"."&amp;Table1[[#This Row],[FirstName]],Fencers!C:I,6,FALSE)</f>
        <v>AUS</v>
      </c>
      <c r="K59" s="13">
        <v>0</v>
      </c>
      <c r="L59" s="9">
        <f>IF(Table1[[#This Row],[Rank]]="Cancelled",1,IF(Table1[[#This Row],[Rank]]&gt;32,0,IF(K59=0,VLOOKUP(C59,'Ranking Values'!A:C,2,FALSE),VLOOKUP(C59,'Ranking Values'!A:C,3,FALSE))))</f>
        <v>6</v>
      </c>
    </row>
    <row r="60" spans="1:12" x14ac:dyDescent="0.25">
      <c r="A60" s="6" t="s">
        <v>491</v>
      </c>
      <c r="B60" s="6" t="s">
        <v>492</v>
      </c>
      <c r="C60" s="10">
        <v>6</v>
      </c>
      <c r="D60" s="11">
        <v>41735</v>
      </c>
      <c r="E60" s="12" t="s">
        <v>401</v>
      </c>
      <c r="F60" s="6" t="s">
        <v>322</v>
      </c>
      <c r="G60" s="6" t="s">
        <v>312</v>
      </c>
      <c r="H60" s="9" t="str">
        <f>VLOOKUP(Table1[[#This Row],[LastName]]&amp;"."&amp;Table1[[#This Row],[FirstName]],Fencers!C:I,7,FALSE)</f>
        <v>Mens</v>
      </c>
      <c r="I60" s="8" t="str">
        <f>VLOOKUP(Table1[[#This Row],[LastName]]&amp;"."&amp;Table1[[#This Row],[FirstName]],Fencers!C:H,5,FALSE)</f>
        <v>ASC</v>
      </c>
      <c r="J60" s="8" t="str">
        <f>VLOOKUP(Table1[[#This Row],[LastName]]&amp;"."&amp;Table1[[#This Row],[FirstName]],Fencers!C:I,6,FALSE)</f>
        <v>AUS</v>
      </c>
      <c r="K60" s="13">
        <v>0</v>
      </c>
      <c r="L60" s="9">
        <f>IF(Table1[[#This Row],[Rank]]="Cancelled",1,IF(Table1[[#This Row],[Rank]]&gt;32,0,IF(K60=0,VLOOKUP(C60,'Ranking Values'!A:C,2,FALSE),VLOOKUP(C60,'Ranking Values'!A:C,3,FALSE))))</f>
        <v>5</v>
      </c>
    </row>
    <row r="61" spans="1:12" x14ac:dyDescent="0.25">
      <c r="A61" s="6" t="s">
        <v>151</v>
      </c>
      <c r="B61" s="6" t="s">
        <v>29</v>
      </c>
      <c r="C61" s="10">
        <v>7</v>
      </c>
      <c r="D61" s="11">
        <v>41735</v>
      </c>
      <c r="E61" s="12" t="s">
        <v>401</v>
      </c>
      <c r="F61" s="6" t="s">
        <v>322</v>
      </c>
      <c r="G61" s="6" t="s">
        <v>312</v>
      </c>
      <c r="H61" s="9" t="str">
        <f>VLOOKUP(Table1[[#This Row],[LastName]]&amp;"."&amp;Table1[[#This Row],[FirstName]],Fencers!C:I,7,FALSE)</f>
        <v>Mens</v>
      </c>
      <c r="I61" s="8" t="str">
        <f>VLOOKUP(Table1[[#This Row],[LastName]]&amp;"."&amp;Table1[[#This Row],[FirstName]],Fencers!C:H,5,FALSE)</f>
        <v>CSFC</v>
      </c>
      <c r="J61" s="8" t="str">
        <f>VLOOKUP(Table1[[#This Row],[LastName]]&amp;"."&amp;Table1[[#This Row],[FirstName]],Fencers!C:I,6,FALSE)</f>
        <v>AUS</v>
      </c>
      <c r="K61" s="13">
        <v>0</v>
      </c>
      <c r="L61" s="9">
        <f>IF(Table1[[#This Row],[Rank]]="Cancelled",1,IF(Table1[[#This Row],[Rank]]&gt;32,0,IF(K61=0,VLOOKUP(C61,'Ranking Values'!A:C,2,FALSE),VLOOKUP(C61,'Ranking Values'!A:C,3,FALSE))))</f>
        <v>4</v>
      </c>
    </row>
    <row r="62" spans="1:12" x14ac:dyDescent="0.25">
      <c r="A62" s="6" t="s">
        <v>189</v>
      </c>
      <c r="B62" s="6" t="s">
        <v>190</v>
      </c>
      <c r="C62" s="10">
        <v>8</v>
      </c>
      <c r="D62" s="11">
        <v>41735</v>
      </c>
      <c r="E62" s="12" t="s">
        <v>401</v>
      </c>
      <c r="F62" s="6" t="s">
        <v>322</v>
      </c>
      <c r="G62" s="6" t="s">
        <v>312</v>
      </c>
      <c r="H62" s="9" t="str">
        <f>VLOOKUP(Table1[[#This Row],[LastName]]&amp;"."&amp;Table1[[#This Row],[FirstName]],Fencers!C:I,7,FALSE)</f>
        <v>Mens</v>
      </c>
      <c r="I62" s="8" t="str">
        <f>VLOOKUP(Table1[[#This Row],[LastName]]&amp;"."&amp;Table1[[#This Row],[FirstName]],Fencers!C:H,5,FALSE)</f>
        <v>ASC</v>
      </c>
      <c r="J62" s="8" t="str">
        <f>VLOOKUP(Table1[[#This Row],[LastName]]&amp;"."&amp;Table1[[#This Row],[FirstName]],Fencers!C:I,6,FALSE)</f>
        <v>AUS</v>
      </c>
      <c r="K62" s="13">
        <v>0</v>
      </c>
      <c r="L62" s="9">
        <f>IF(Table1[[#This Row],[Rank]]="Cancelled",1,IF(Table1[[#This Row],[Rank]]&gt;32,0,IF(K62=0,VLOOKUP(C62,'Ranking Values'!A:C,2,FALSE),VLOOKUP(C62,'Ranking Values'!A:C,3,FALSE))))</f>
        <v>3</v>
      </c>
    </row>
    <row r="63" spans="1:12" x14ac:dyDescent="0.25">
      <c r="A63" s="6" t="s">
        <v>493</v>
      </c>
      <c r="B63" s="6" t="s">
        <v>494</v>
      </c>
      <c r="C63" s="10">
        <v>9</v>
      </c>
      <c r="D63" s="11">
        <v>41735</v>
      </c>
      <c r="E63" s="12" t="s">
        <v>401</v>
      </c>
      <c r="F63" s="6" t="s">
        <v>322</v>
      </c>
      <c r="G63" s="6" t="s">
        <v>312</v>
      </c>
      <c r="H63" s="9" t="str">
        <f>VLOOKUP(Table1[[#This Row],[LastName]]&amp;"."&amp;Table1[[#This Row],[FirstName]],Fencers!C:I,7,FALSE)</f>
        <v>Mens</v>
      </c>
      <c r="I63" s="8" t="str">
        <f>VLOOKUP(Table1[[#This Row],[LastName]]&amp;"."&amp;Table1[[#This Row],[FirstName]],Fencers!C:H,5,FALSE)</f>
        <v>ASC</v>
      </c>
      <c r="J63" s="8" t="str">
        <f>VLOOKUP(Table1[[#This Row],[LastName]]&amp;"."&amp;Table1[[#This Row],[FirstName]],Fencers!C:I,6,FALSE)</f>
        <v>AUS</v>
      </c>
      <c r="K63" s="13">
        <v>0</v>
      </c>
      <c r="L63" s="9">
        <f>IF(Table1[[#This Row],[Rank]]="Cancelled",1,IF(Table1[[#This Row],[Rank]]&gt;32,0,IF(K63=0,VLOOKUP(C63,'Ranking Values'!A:C,2,FALSE),VLOOKUP(C63,'Ranking Values'!A:C,3,FALSE))))</f>
        <v>2</v>
      </c>
    </row>
    <row r="64" spans="1:12" x14ac:dyDescent="0.25">
      <c r="A64" s="6" t="s">
        <v>310</v>
      </c>
      <c r="B64" s="6" t="s">
        <v>248</v>
      </c>
      <c r="C64" s="6">
        <v>10</v>
      </c>
      <c r="D64" s="11">
        <v>41735</v>
      </c>
      <c r="E64" s="12" t="s">
        <v>401</v>
      </c>
      <c r="F64" s="6" t="s">
        <v>322</v>
      </c>
      <c r="G64" s="6" t="s">
        <v>312</v>
      </c>
      <c r="H64" s="9" t="str">
        <f>VLOOKUP(Table1[[#This Row],[LastName]]&amp;"."&amp;Table1[[#This Row],[FirstName]],Fencers!C:I,7,FALSE)</f>
        <v>Mens</v>
      </c>
      <c r="I64" s="8" t="str">
        <f>VLOOKUP(Table1[[#This Row],[LastName]]&amp;"."&amp;Table1[[#This Row],[FirstName]],Fencers!C:H,5,FALSE)</f>
        <v>ASC</v>
      </c>
      <c r="J64" s="8" t="str">
        <f>VLOOKUP(Table1[[#This Row],[LastName]]&amp;"."&amp;Table1[[#This Row],[FirstName]],Fencers!C:I,6,FALSE)</f>
        <v>AUS</v>
      </c>
      <c r="K64" s="13">
        <v>0</v>
      </c>
      <c r="L64" s="9">
        <f>IF(Table1[[#This Row],[Rank]]="Cancelled",1,IF(Table1[[#This Row],[Rank]]&gt;32,0,IF(K64=0,VLOOKUP(C64,'Ranking Values'!A:C,2,FALSE),VLOOKUP(C64,'Ranking Values'!A:C,3,FALSE))))</f>
        <v>2</v>
      </c>
    </row>
    <row r="65" spans="1:12" x14ac:dyDescent="0.25">
      <c r="A65" s="6" t="s">
        <v>4</v>
      </c>
      <c r="B65" s="6" t="s">
        <v>192</v>
      </c>
      <c r="C65" s="6">
        <v>11</v>
      </c>
      <c r="D65" s="11">
        <v>41735</v>
      </c>
      <c r="E65" s="12" t="s">
        <v>401</v>
      </c>
      <c r="F65" s="6" t="s">
        <v>322</v>
      </c>
      <c r="G65" s="6" t="s">
        <v>312</v>
      </c>
      <c r="H65" s="9" t="str">
        <f>VLOOKUP(Table1[[#This Row],[LastName]]&amp;"."&amp;Table1[[#This Row],[FirstName]],Fencers!C:I,7,FALSE)</f>
        <v>Mens</v>
      </c>
      <c r="I65" s="8" t="str">
        <f>VLOOKUP(Table1[[#This Row],[LastName]]&amp;"."&amp;Table1[[#This Row],[FirstName]],Fencers!C:H,5,FALSE)</f>
        <v>GIHS</v>
      </c>
      <c r="J65" s="8" t="str">
        <f>VLOOKUP(Table1[[#This Row],[LastName]]&amp;"."&amp;Table1[[#This Row],[FirstName]],Fencers!C:I,6,FALSE)</f>
        <v>AUS</v>
      </c>
      <c r="K65" s="13">
        <v>0</v>
      </c>
      <c r="L65" s="9">
        <f>IF(Table1[[#This Row],[Rank]]="Cancelled",1,IF(Table1[[#This Row],[Rank]]&gt;32,0,IF(K65=0,VLOOKUP(C65,'Ranking Values'!A:C,2,FALSE),VLOOKUP(C65,'Ranking Values'!A:C,3,FALSE))))</f>
        <v>2</v>
      </c>
    </row>
    <row r="66" spans="1:12" x14ac:dyDescent="0.25">
      <c r="A66" s="6" t="s">
        <v>495</v>
      </c>
      <c r="B66" s="6" t="s">
        <v>496</v>
      </c>
      <c r="C66" s="10">
        <v>1</v>
      </c>
      <c r="D66" s="11">
        <v>41735</v>
      </c>
      <c r="E66" s="12" t="s">
        <v>401</v>
      </c>
      <c r="F66" s="6" t="s">
        <v>322</v>
      </c>
      <c r="G66" s="6" t="s">
        <v>312</v>
      </c>
      <c r="H66" s="9" t="str">
        <f>VLOOKUP(Table1[[#This Row],[LastName]]&amp;"."&amp;Table1[[#This Row],[FirstName]],Fencers!C:I,7,FALSE)</f>
        <v>Womens</v>
      </c>
      <c r="I66" s="8">
        <f>VLOOKUP(Table1[[#This Row],[LastName]]&amp;"."&amp;Table1[[#This Row],[FirstName]],Fencers!C:H,5,FALSE)</f>
        <v>0</v>
      </c>
      <c r="J66" s="8" t="str">
        <f>VLOOKUP(Table1[[#This Row],[LastName]]&amp;"."&amp;Table1[[#This Row],[FirstName]],Fencers!C:I,6,FALSE)</f>
        <v>AUS</v>
      </c>
      <c r="K66" s="13">
        <v>0</v>
      </c>
      <c r="L66" s="9">
        <f>IF(Table1[[#This Row],[Rank]]="Cancelled",1,IF(Table1[[#This Row],[Rank]]&gt;32,0,IF(K66=0,VLOOKUP(C66,'Ranking Values'!A:C,2,FALSE),VLOOKUP(C66,'Ranking Values'!A:C,3,FALSE))))</f>
        <v>10</v>
      </c>
    </row>
    <row r="67" spans="1:12" x14ac:dyDescent="0.25">
      <c r="A67" s="6" t="s">
        <v>12</v>
      </c>
      <c r="B67" s="6" t="s">
        <v>497</v>
      </c>
      <c r="C67" s="10">
        <v>2</v>
      </c>
      <c r="D67" s="11">
        <v>41735</v>
      </c>
      <c r="E67" s="12" t="s">
        <v>401</v>
      </c>
      <c r="F67" s="6" t="s">
        <v>322</v>
      </c>
      <c r="G67" s="6" t="s">
        <v>312</v>
      </c>
      <c r="H67" s="9" t="str">
        <f>VLOOKUP(Table1[[#This Row],[LastName]]&amp;"."&amp;Table1[[#This Row],[FirstName]],Fencers!C:I,7,FALSE)</f>
        <v>Womens</v>
      </c>
      <c r="I67" s="8">
        <f>VLOOKUP(Table1[[#This Row],[LastName]]&amp;"."&amp;Table1[[#This Row],[FirstName]],Fencers!C:H,5,FALSE)</f>
        <v>0</v>
      </c>
      <c r="J67" s="8" t="str">
        <f>VLOOKUP(Table1[[#This Row],[LastName]]&amp;"."&amp;Table1[[#This Row],[FirstName]],Fencers!C:I,6,FALSE)</f>
        <v>AUS</v>
      </c>
      <c r="K67" s="13">
        <v>0</v>
      </c>
      <c r="L67" s="9">
        <f>IF(Table1[[#This Row],[Rank]]="Cancelled",1,IF(Table1[[#This Row],[Rank]]&gt;32,0,IF(K67=0,VLOOKUP(C67,'Ranking Values'!A:C,2,FALSE),VLOOKUP(C67,'Ranking Values'!A:C,3,FALSE))))</f>
        <v>9</v>
      </c>
    </row>
    <row r="68" spans="1:12" x14ac:dyDescent="0.25">
      <c r="A68" s="6" t="s">
        <v>197</v>
      </c>
      <c r="B68" s="6" t="s">
        <v>324</v>
      </c>
      <c r="C68" s="10">
        <v>3</v>
      </c>
      <c r="D68" s="11">
        <v>41735</v>
      </c>
      <c r="E68" s="12" t="s">
        <v>401</v>
      </c>
      <c r="F68" s="6" t="s">
        <v>322</v>
      </c>
      <c r="G68" s="6" t="s">
        <v>312</v>
      </c>
      <c r="H68" s="9" t="str">
        <f>VLOOKUP(Table1[[#This Row],[LastName]]&amp;"."&amp;Table1[[#This Row],[FirstName]],Fencers!C:I,7,FALSE)</f>
        <v>Womens</v>
      </c>
      <c r="I68" s="8" t="str">
        <f>VLOOKUP(Table1[[#This Row],[LastName]]&amp;"."&amp;Table1[[#This Row],[FirstName]],Fencers!C:H,5,FALSE)</f>
        <v>ASC</v>
      </c>
      <c r="J68" s="8" t="str">
        <f>VLOOKUP(Table1[[#This Row],[LastName]]&amp;"."&amp;Table1[[#This Row],[FirstName]],Fencers!C:I,6,FALSE)</f>
        <v>AUS</v>
      </c>
      <c r="K68" s="13">
        <v>0</v>
      </c>
      <c r="L68" s="9">
        <f>IF(Table1[[#This Row],[Rank]]="Cancelled",1,IF(Table1[[#This Row],[Rank]]&gt;32,0,IF(K68=0,VLOOKUP(C68,'Ranking Values'!A:C,2,FALSE),VLOOKUP(C68,'Ranking Values'!A:C,3,FALSE))))</f>
        <v>8</v>
      </c>
    </row>
    <row r="69" spans="1:12" x14ac:dyDescent="0.25">
      <c r="A69" s="6" t="s">
        <v>171</v>
      </c>
      <c r="B69" s="6" t="s">
        <v>154</v>
      </c>
      <c r="C69" s="10">
        <v>3</v>
      </c>
      <c r="D69" s="11">
        <v>41735</v>
      </c>
      <c r="E69" s="12" t="s">
        <v>401</v>
      </c>
      <c r="F69" s="6" t="s">
        <v>322</v>
      </c>
      <c r="G69" s="6" t="s">
        <v>312</v>
      </c>
      <c r="H69" s="9" t="str">
        <f>VLOOKUP(Table1[[#This Row],[LastName]]&amp;"."&amp;Table1[[#This Row],[FirstName]],Fencers!C:I,7,FALSE)</f>
        <v>Womens</v>
      </c>
      <c r="I69" s="8" t="str">
        <f>VLOOKUP(Table1[[#This Row],[LastName]]&amp;"."&amp;Table1[[#This Row],[FirstName]],Fencers!C:H,5,FALSE)</f>
        <v>ASC</v>
      </c>
      <c r="J69" s="8" t="str">
        <f>VLOOKUP(Table1[[#This Row],[LastName]]&amp;"."&amp;Table1[[#This Row],[FirstName]],Fencers!C:I,6,FALSE)</f>
        <v>AUS</v>
      </c>
      <c r="K69" s="13">
        <v>0</v>
      </c>
      <c r="L69" s="9">
        <f>IF(Table1[[#This Row],[Rank]]="Cancelled",1,IF(Table1[[#This Row],[Rank]]&gt;32,0,IF(K69=0,VLOOKUP(C69,'Ranking Values'!A:C,2,FALSE),VLOOKUP(C69,'Ranking Values'!A:C,3,FALSE))))</f>
        <v>8</v>
      </c>
    </row>
    <row r="70" spans="1:12" x14ac:dyDescent="0.25">
      <c r="A70" s="6" t="s">
        <v>57</v>
      </c>
      <c r="B70" s="6" t="s">
        <v>319</v>
      </c>
      <c r="C70" s="10">
        <v>1</v>
      </c>
      <c r="D70" s="11">
        <v>41735</v>
      </c>
      <c r="E70" s="12" t="s">
        <v>401</v>
      </c>
      <c r="F70" s="6" t="s">
        <v>485</v>
      </c>
      <c r="G70" s="6" t="s">
        <v>312</v>
      </c>
      <c r="H70" s="9" t="str">
        <f>VLOOKUP(Table1[[#This Row],[LastName]]&amp;"."&amp;Table1[[#This Row],[FirstName]],Fencers!C:I,7,FALSE)</f>
        <v>Mens</v>
      </c>
      <c r="I70" s="8" t="str">
        <f>VLOOKUP(Table1[[#This Row],[LastName]]&amp;"."&amp;Table1[[#This Row],[FirstName]],Fencers!C:H,5,FALSE)</f>
        <v>ASC</v>
      </c>
      <c r="J70" s="8" t="str">
        <f>VLOOKUP(Table1[[#This Row],[LastName]]&amp;"."&amp;Table1[[#This Row],[FirstName]],Fencers!C:I,6,FALSE)</f>
        <v>AUS</v>
      </c>
      <c r="K70" s="13">
        <v>0</v>
      </c>
      <c r="L70" s="9">
        <f>IF(Table1[[#This Row],[Rank]]="Cancelled",1,IF(Table1[[#This Row],[Rank]]&gt;32,0,IF(K70=0,VLOOKUP(C70,'Ranking Values'!A:C,2,FALSE),VLOOKUP(C70,'Ranking Values'!A:C,3,FALSE))))</f>
        <v>10</v>
      </c>
    </row>
    <row r="71" spans="1:12" x14ac:dyDescent="0.25">
      <c r="A71" s="6" t="s">
        <v>177</v>
      </c>
      <c r="B71" s="6" t="s">
        <v>143</v>
      </c>
      <c r="C71" s="10">
        <v>2</v>
      </c>
      <c r="D71" s="11">
        <v>41735</v>
      </c>
      <c r="E71" s="12" t="s">
        <v>401</v>
      </c>
      <c r="F71" s="6" t="s">
        <v>485</v>
      </c>
      <c r="G71" s="6" t="s">
        <v>312</v>
      </c>
      <c r="H71" s="9" t="str">
        <f>VLOOKUP(Table1[[#This Row],[LastName]]&amp;"."&amp;Table1[[#This Row],[FirstName]],Fencers!C:I,7,FALSE)</f>
        <v>Mens</v>
      </c>
      <c r="I71" s="8" t="str">
        <f>VLOOKUP(Table1[[#This Row],[LastName]]&amp;"."&amp;Table1[[#This Row],[FirstName]],Fencers!C:H,5,FALSE)</f>
        <v>ASC</v>
      </c>
      <c r="J71" s="8" t="str">
        <f>VLOOKUP(Table1[[#This Row],[LastName]]&amp;"."&amp;Table1[[#This Row],[FirstName]],Fencers!C:I,6,FALSE)</f>
        <v>AUS</v>
      </c>
      <c r="K71" s="13">
        <v>0</v>
      </c>
      <c r="L71" s="9">
        <f>IF(Table1[[#This Row],[Rank]]="Cancelled",1,IF(Table1[[#This Row],[Rank]]&gt;32,0,IF(K71=0,VLOOKUP(C71,'Ranking Values'!A:C,2,FALSE),VLOOKUP(C71,'Ranking Values'!A:C,3,FALSE))))</f>
        <v>9</v>
      </c>
    </row>
    <row r="72" spans="1:12" x14ac:dyDescent="0.25">
      <c r="A72" s="6" t="s">
        <v>23</v>
      </c>
      <c r="B72" s="6" t="s">
        <v>160</v>
      </c>
      <c r="C72" s="10">
        <v>3</v>
      </c>
      <c r="D72" s="11">
        <v>41735</v>
      </c>
      <c r="E72" s="12" t="s">
        <v>401</v>
      </c>
      <c r="F72" s="6" t="s">
        <v>485</v>
      </c>
      <c r="G72" s="6" t="s">
        <v>312</v>
      </c>
      <c r="H72" s="9" t="str">
        <f>VLOOKUP(Table1[[#This Row],[LastName]]&amp;"."&amp;Table1[[#This Row],[FirstName]],Fencers!C:I,7,FALSE)</f>
        <v>Mens</v>
      </c>
      <c r="I72" s="8" t="str">
        <f>VLOOKUP(Table1[[#This Row],[LastName]]&amp;"."&amp;Table1[[#This Row],[FirstName]],Fencers!C:H,5,FALSE)</f>
        <v>CSFC</v>
      </c>
      <c r="J72" s="8" t="str">
        <f>VLOOKUP(Table1[[#This Row],[LastName]]&amp;"."&amp;Table1[[#This Row],[FirstName]],Fencers!C:I,6,FALSE)</f>
        <v>AUS</v>
      </c>
      <c r="K72" s="13">
        <v>0</v>
      </c>
      <c r="L72" s="9">
        <f>IF(Table1[[#This Row],[Rank]]="Cancelled",1,IF(Table1[[#This Row],[Rank]]&gt;32,0,IF(K72=0,VLOOKUP(C72,'Ranking Values'!A:C,2,FALSE),VLOOKUP(C72,'Ranking Values'!A:C,3,FALSE))))</f>
        <v>8</v>
      </c>
    </row>
    <row r="73" spans="1:12" x14ac:dyDescent="0.25">
      <c r="A73" s="6" t="s">
        <v>32</v>
      </c>
      <c r="B73" s="6" t="s">
        <v>33</v>
      </c>
      <c r="C73" s="10">
        <v>3</v>
      </c>
      <c r="D73" s="11">
        <v>41735</v>
      </c>
      <c r="E73" s="12" t="s">
        <v>401</v>
      </c>
      <c r="F73" s="6" t="s">
        <v>485</v>
      </c>
      <c r="G73" s="6" t="s">
        <v>312</v>
      </c>
      <c r="H73" s="9" t="str">
        <f>VLOOKUP(Table1[[#This Row],[LastName]]&amp;"."&amp;Table1[[#This Row],[FirstName]],Fencers!C:I,7,FALSE)</f>
        <v>Mens</v>
      </c>
      <c r="I73" s="8" t="str">
        <f>VLOOKUP(Table1[[#This Row],[LastName]]&amp;"."&amp;Table1[[#This Row],[FirstName]],Fencers!C:H,5,FALSE)</f>
        <v>ASC</v>
      </c>
      <c r="J73" s="8" t="str">
        <f>VLOOKUP(Table1[[#This Row],[LastName]]&amp;"."&amp;Table1[[#This Row],[FirstName]],Fencers!C:I,6,FALSE)</f>
        <v>AUS</v>
      </c>
      <c r="K73" s="13">
        <v>0</v>
      </c>
      <c r="L73" s="9">
        <f>IF(Table1[[#This Row],[Rank]]="Cancelled",1,IF(Table1[[#This Row],[Rank]]&gt;32,0,IF(K73=0,VLOOKUP(C73,'Ranking Values'!A:C,2,FALSE),VLOOKUP(C73,'Ranking Values'!A:C,3,FALSE))))</f>
        <v>8</v>
      </c>
    </row>
    <row r="74" spans="1:12" x14ac:dyDescent="0.25">
      <c r="A74" s="6" t="s">
        <v>79</v>
      </c>
      <c r="B74" s="6" t="s">
        <v>175</v>
      </c>
      <c r="C74" s="10">
        <v>5</v>
      </c>
      <c r="D74" s="11">
        <v>41735</v>
      </c>
      <c r="E74" s="12" t="s">
        <v>401</v>
      </c>
      <c r="F74" s="6" t="s">
        <v>485</v>
      </c>
      <c r="G74" s="6" t="s">
        <v>312</v>
      </c>
      <c r="H74" s="9" t="str">
        <f>VLOOKUP(Table1[[#This Row],[LastName]]&amp;"."&amp;Table1[[#This Row],[FirstName]],Fencers!C:I,7,FALSE)</f>
        <v>Mens</v>
      </c>
      <c r="I74" s="8" t="str">
        <f>VLOOKUP(Table1[[#This Row],[LastName]]&amp;"."&amp;Table1[[#This Row],[FirstName]],Fencers!C:H,5,FALSE)</f>
        <v>ASC</v>
      </c>
      <c r="J74" s="8" t="str">
        <f>VLOOKUP(Table1[[#This Row],[LastName]]&amp;"."&amp;Table1[[#This Row],[FirstName]],Fencers!C:I,6,FALSE)</f>
        <v>AUS</v>
      </c>
      <c r="K74" s="13">
        <v>0</v>
      </c>
      <c r="L74" s="9">
        <f>IF(Table1[[#This Row],[Rank]]="Cancelled",1,IF(Table1[[#This Row],[Rank]]&gt;32,0,IF(K74=0,VLOOKUP(C74,'Ranking Values'!A:C,2,FALSE),VLOOKUP(C74,'Ranking Values'!A:C,3,FALSE))))</f>
        <v>6</v>
      </c>
    </row>
    <row r="75" spans="1:12" x14ac:dyDescent="0.25">
      <c r="A75" s="6" t="s">
        <v>489</v>
      </c>
      <c r="B75" s="6" t="s">
        <v>119</v>
      </c>
      <c r="C75" s="10">
        <v>6</v>
      </c>
      <c r="D75" s="11">
        <v>41735</v>
      </c>
      <c r="E75" s="12" t="s">
        <v>401</v>
      </c>
      <c r="F75" s="6" t="s">
        <v>485</v>
      </c>
      <c r="G75" s="6" t="s">
        <v>312</v>
      </c>
      <c r="H75" s="9" t="str">
        <f>VLOOKUP(Table1[[#This Row],[LastName]]&amp;"."&amp;Table1[[#This Row],[FirstName]],Fencers!C:I,7,FALSE)</f>
        <v>Mens</v>
      </c>
      <c r="I75" s="8" t="str">
        <f>VLOOKUP(Table1[[#This Row],[LastName]]&amp;"."&amp;Table1[[#This Row],[FirstName]],Fencers!C:H,5,FALSE)</f>
        <v>TPFC</v>
      </c>
      <c r="J75" s="8" t="str">
        <f>VLOOKUP(Table1[[#This Row],[LastName]]&amp;"."&amp;Table1[[#This Row],[FirstName]],Fencers!C:I,6,FALSE)</f>
        <v>AUS</v>
      </c>
      <c r="K75" s="13">
        <v>0</v>
      </c>
      <c r="L75" s="9">
        <f>IF(Table1[[#This Row],[Rank]]="Cancelled",1,IF(Table1[[#This Row],[Rank]]&gt;32,0,IF(K75=0,VLOOKUP(C75,'Ranking Values'!A:C,2,FALSE),VLOOKUP(C75,'Ranking Values'!A:C,3,FALSE))))</f>
        <v>5</v>
      </c>
    </row>
    <row r="76" spans="1:12" x14ac:dyDescent="0.25">
      <c r="A76" s="6" t="s">
        <v>498</v>
      </c>
      <c r="B76" s="6" t="s">
        <v>494</v>
      </c>
      <c r="C76" s="10">
        <v>7</v>
      </c>
      <c r="D76" s="11">
        <v>41735</v>
      </c>
      <c r="E76" s="12" t="s">
        <v>401</v>
      </c>
      <c r="F76" s="6" t="s">
        <v>485</v>
      </c>
      <c r="G76" s="6" t="s">
        <v>312</v>
      </c>
      <c r="H76" s="9" t="str">
        <f>VLOOKUP(Table1[[#This Row],[LastName]]&amp;"."&amp;Table1[[#This Row],[FirstName]],Fencers!C:I,7,FALSE)</f>
        <v>Mens</v>
      </c>
      <c r="I76" s="8" t="str">
        <f>VLOOKUP(Table1[[#This Row],[LastName]]&amp;"."&amp;Table1[[#This Row],[FirstName]],Fencers!C:H,5,FALSE)</f>
        <v>ASC</v>
      </c>
      <c r="J76" s="8" t="str">
        <f>VLOOKUP(Table1[[#This Row],[LastName]]&amp;"."&amp;Table1[[#This Row],[FirstName]],Fencers!C:I,6,FALSE)</f>
        <v>AUS</v>
      </c>
      <c r="K76" s="13">
        <v>0</v>
      </c>
      <c r="L76" s="9">
        <f>IF(Table1[[#This Row],[Rank]]="Cancelled",1,IF(Table1[[#This Row],[Rank]]&gt;32,0,IF(K76=0,VLOOKUP(C76,'Ranking Values'!A:C,2,FALSE),VLOOKUP(C76,'Ranking Values'!A:C,3,FALSE))))</f>
        <v>4</v>
      </c>
    </row>
    <row r="77" spans="1:12" x14ac:dyDescent="0.25">
      <c r="A77" s="6" t="s">
        <v>187</v>
      </c>
      <c r="B77" s="6" t="s">
        <v>188</v>
      </c>
      <c r="C77" s="10">
        <v>8</v>
      </c>
      <c r="D77" s="11">
        <v>41735</v>
      </c>
      <c r="E77" s="12" t="s">
        <v>401</v>
      </c>
      <c r="F77" s="6" t="s">
        <v>485</v>
      </c>
      <c r="G77" s="6" t="s">
        <v>312</v>
      </c>
      <c r="H77" s="9" t="str">
        <f>VLOOKUP(Table1[[#This Row],[LastName]]&amp;"."&amp;Table1[[#This Row],[FirstName]],Fencers!C:I,7,FALSE)</f>
        <v>Mens</v>
      </c>
      <c r="I77" s="8" t="str">
        <f>VLOOKUP(Table1[[#This Row],[LastName]]&amp;"."&amp;Table1[[#This Row],[FirstName]],Fencers!C:H,5,FALSE)</f>
        <v>ASC</v>
      </c>
      <c r="J77" s="8" t="str">
        <f>VLOOKUP(Table1[[#This Row],[LastName]]&amp;"."&amp;Table1[[#This Row],[FirstName]],Fencers!C:I,6,FALSE)</f>
        <v>AUS</v>
      </c>
      <c r="K77" s="13">
        <v>0</v>
      </c>
      <c r="L77" s="9">
        <f>IF(Table1[[#This Row],[Rank]]="Cancelled",1,IF(Table1[[#This Row],[Rank]]&gt;32,0,IF(K77=0,VLOOKUP(C77,'Ranking Values'!A:C,2,FALSE),VLOOKUP(C77,'Ranking Values'!A:C,3,FALSE))))</f>
        <v>3</v>
      </c>
    </row>
    <row r="78" spans="1:12" x14ac:dyDescent="0.25">
      <c r="A78" s="6" t="s">
        <v>151</v>
      </c>
      <c r="B78" s="6" t="s">
        <v>69</v>
      </c>
      <c r="C78" s="10">
        <v>9</v>
      </c>
      <c r="D78" s="11">
        <v>41735</v>
      </c>
      <c r="E78" s="12" t="s">
        <v>401</v>
      </c>
      <c r="F78" s="6" t="s">
        <v>485</v>
      </c>
      <c r="G78" s="6" t="s">
        <v>312</v>
      </c>
      <c r="H78" s="9" t="str">
        <f>VLOOKUP(Table1[[#This Row],[LastName]]&amp;"."&amp;Table1[[#This Row],[FirstName]],Fencers!C:I,7,FALSE)</f>
        <v>Mens</v>
      </c>
      <c r="I78" s="8" t="str">
        <f>VLOOKUP(Table1[[#This Row],[LastName]]&amp;"."&amp;Table1[[#This Row],[FirstName]],Fencers!C:H,5,FALSE)</f>
        <v>CSFC</v>
      </c>
      <c r="J78" s="8" t="str">
        <f>VLOOKUP(Table1[[#This Row],[LastName]]&amp;"."&amp;Table1[[#This Row],[FirstName]],Fencers!C:I,6,FALSE)</f>
        <v>AUS</v>
      </c>
      <c r="K78" s="13">
        <v>0</v>
      </c>
      <c r="L78" s="9">
        <f>IF(Table1[[#This Row],[Rank]]="Cancelled",1,IF(Table1[[#This Row],[Rank]]&gt;32,0,IF(K78=0,VLOOKUP(C78,'Ranking Values'!A:C,2,FALSE),VLOOKUP(C78,'Ranking Values'!A:C,3,FALSE))))</f>
        <v>2</v>
      </c>
    </row>
    <row r="79" spans="1:12" x14ac:dyDescent="0.25">
      <c r="A79" s="6" t="s">
        <v>491</v>
      </c>
      <c r="B79" s="6" t="s">
        <v>492</v>
      </c>
      <c r="C79" s="6">
        <v>10</v>
      </c>
      <c r="D79" s="11">
        <v>41735</v>
      </c>
      <c r="E79" s="12" t="s">
        <v>401</v>
      </c>
      <c r="F79" s="6" t="s">
        <v>485</v>
      </c>
      <c r="G79" s="6" t="s">
        <v>312</v>
      </c>
      <c r="H79" s="9" t="str">
        <f>VLOOKUP(Table1[[#This Row],[LastName]]&amp;"."&amp;Table1[[#This Row],[FirstName]],Fencers!C:I,7,FALSE)</f>
        <v>Mens</v>
      </c>
      <c r="I79" s="8" t="str">
        <f>VLOOKUP(Table1[[#This Row],[LastName]]&amp;"."&amp;Table1[[#This Row],[FirstName]],Fencers!C:H,5,FALSE)</f>
        <v>ASC</v>
      </c>
      <c r="J79" s="8" t="str">
        <f>VLOOKUP(Table1[[#This Row],[LastName]]&amp;"."&amp;Table1[[#This Row],[FirstName]],Fencers!C:I,6,FALSE)</f>
        <v>AUS</v>
      </c>
      <c r="K79" s="13">
        <v>0</v>
      </c>
      <c r="L79" s="9">
        <f>IF(Table1[[#This Row],[Rank]]="Cancelled",1,IF(Table1[[#This Row],[Rank]]&gt;32,0,IF(K79=0,VLOOKUP(C79,'Ranking Values'!A:C,2,FALSE),VLOOKUP(C79,'Ranking Values'!A:C,3,FALSE))))</f>
        <v>2</v>
      </c>
    </row>
    <row r="80" spans="1:12" x14ac:dyDescent="0.25">
      <c r="A80" s="6" t="s">
        <v>495</v>
      </c>
      <c r="B80" s="6" t="s">
        <v>496</v>
      </c>
      <c r="C80" s="10">
        <v>1</v>
      </c>
      <c r="D80" s="11">
        <v>41735</v>
      </c>
      <c r="E80" s="12" t="s">
        <v>401</v>
      </c>
      <c r="F80" s="6" t="s">
        <v>485</v>
      </c>
      <c r="G80" s="6" t="s">
        <v>312</v>
      </c>
      <c r="H80" s="9" t="str">
        <f>VLOOKUP(Table1[[#This Row],[LastName]]&amp;"."&amp;Table1[[#This Row],[FirstName]],Fencers!C:I,7,FALSE)</f>
        <v>Womens</v>
      </c>
      <c r="I80" s="8">
        <f>VLOOKUP(Table1[[#This Row],[LastName]]&amp;"."&amp;Table1[[#This Row],[FirstName]],Fencers!C:H,5,FALSE)</f>
        <v>0</v>
      </c>
      <c r="J80" s="8" t="str">
        <f>VLOOKUP(Table1[[#This Row],[LastName]]&amp;"."&amp;Table1[[#This Row],[FirstName]],Fencers!C:I,6,FALSE)</f>
        <v>AUS</v>
      </c>
      <c r="K80" s="13">
        <v>0</v>
      </c>
      <c r="L80" s="9">
        <f>IF(Table1[[#This Row],[Rank]]="Cancelled",1,IF(Table1[[#This Row],[Rank]]&gt;32,0,IF(K80=0,VLOOKUP(C80,'Ranking Values'!A:C,2,FALSE),VLOOKUP(C80,'Ranking Values'!A:C,3,FALSE))))</f>
        <v>10</v>
      </c>
    </row>
    <row r="81" spans="1:12" x14ac:dyDescent="0.25">
      <c r="A81" s="6" t="s">
        <v>171</v>
      </c>
      <c r="B81" s="6" t="s">
        <v>154</v>
      </c>
      <c r="C81" s="10">
        <v>2</v>
      </c>
      <c r="D81" s="11">
        <v>41735</v>
      </c>
      <c r="E81" s="12" t="s">
        <v>401</v>
      </c>
      <c r="F81" s="6" t="s">
        <v>485</v>
      </c>
      <c r="G81" s="6" t="s">
        <v>312</v>
      </c>
      <c r="H81" s="9" t="str">
        <f>VLOOKUP(Table1[[#This Row],[LastName]]&amp;"."&amp;Table1[[#This Row],[FirstName]],Fencers!C:I,7,FALSE)</f>
        <v>Womens</v>
      </c>
      <c r="I81" s="8" t="str">
        <f>VLOOKUP(Table1[[#This Row],[LastName]]&amp;"."&amp;Table1[[#This Row],[FirstName]],Fencers!C:H,5,FALSE)</f>
        <v>ASC</v>
      </c>
      <c r="J81" s="8" t="str">
        <f>VLOOKUP(Table1[[#This Row],[LastName]]&amp;"."&amp;Table1[[#This Row],[FirstName]],Fencers!C:I,6,FALSE)</f>
        <v>AUS</v>
      </c>
      <c r="K81" s="13">
        <v>0</v>
      </c>
      <c r="L81" s="9">
        <f>IF(Table1[[#This Row],[Rank]]="Cancelled",1,IF(Table1[[#This Row],[Rank]]&gt;32,0,IF(K81=0,VLOOKUP(C81,'Ranking Values'!A:C,2,FALSE),VLOOKUP(C81,'Ranking Values'!A:C,3,FALSE))))</f>
        <v>9</v>
      </c>
    </row>
    <row r="82" spans="1:12" x14ac:dyDescent="0.25">
      <c r="A82" s="6" t="s">
        <v>61</v>
      </c>
      <c r="B82" s="6" t="s">
        <v>499</v>
      </c>
      <c r="C82" s="10">
        <v>3</v>
      </c>
      <c r="D82" s="11">
        <v>41735</v>
      </c>
      <c r="E82" s="12" t="s">
        <v>401</v>
      </c>
      <c r="F82" s="6" t="s">
        <v>485</v>
      </c>
      <c r="G82" s="6" t="s">
        <v>312</v>
      </c>
      <c r="H82" s="9" t="str">
        <f>VLOOKUP(Table1[[#This Row],[LastName]]&amp;"."&amp;Table1[[#This Row],[FirstName]],Fencers!C:I,7,FALSE)</f>
        <v>Womens</v>
      </c>
      <c r="I82" s="8" t="str">
        <f>VLOOKUP(Table1[[#This Row],[LastName]]&amp;"."&amp;Table1[[#This Row],[FirstName]],Fencers!C:H,5,FALSE)</f>
        <v>ASC</v>
      </c>
      <c r="J82" s="8" t="str">
        <f>VLOOKUP(Table1[[#This Row],[LastName]]&amp;"."&amp;Table1[[#This Row],[FirstName]],Fencers!C:I,6,FALSE)</f>
        <v>AUS</v>
      </c>
      <c r="K82" s="13">
        <v>0</v>
      </c>
      <c r="L82" s="9">
        <f>IF(Table1[[#This Row],[Rank]]="Cancelled",1,IF(Table1[[#This Row],[Rank]]&gt;32,0,IF(K82=0,VLOOKUP(C82,'Ranking Values'!A:C,2,FALSE),VLOOKUP(C82,'Ranking Values'!A:C,3,FALSE))))</f>
        <v>8</v>
      </c>
    </row>
    <row r="83" spans="1:12" x14ac:dyDescent="0.25">
      <c r="A83" s="6" t="s">
        <v>509</v>
      </c>
      <c r="B83" s="6" t="s">
        <v>510</v>
      </c>
      <c r="C83" s="10">
        <v>5</v>
      </c>
      <c r="D83" s="11">
        <v>41762</v>
      </c>
      <c r="E83" s="12" t="s">
        <v>401</v>
      </c>
      <c r="F83" s="6" t="s">
        <v>502</v>
      </c>
      <c r="G83" s="6" t="s">
        <v>312</v>
      </c>
      <c r="H83" s="9" t="str">
        <f>VLOOKUP(Table1[[#This Row],[LastName]]&amp;"."&amp;Table1[[#This Row],[FirstName]],Fencers!C:I,7,FALSE)</f>
        <v>Womens</v>
      </c>
      <c r="I83" s="8">
        <f>VLOOKUP(Table1[[#This Row],[LastName]]&amp;"."&amp;Table1[[#This Row],[FirstName]],Fencers!C:H,5,FALSE)</f>
        <v>0</v>
      </c>
      <c r="J83" s="8" t="str">
        <f>VLOOKUP(Table1[[#This Row],[LastName]]&amp;"."&amp;Table1[[#This Row],[FirstName]],Fencers!C:I,6,FALSE)</f>
        <v>AUS</v>
      </c>
      <c r="K83" s="13">
        <v>0</v>
      </c>
      <c r="L83" s="9">
        <f>IF(Table1[[#This Row],[Rank]]="Cancelled",1,IF(Table1[[#This Row],[Rank]]&gt;32,0,IF(K83=0,VLOOKUP(C83,'Ranking Values'!A:C,2,FALSE),VLOOKUP(C83,'Ranking Values'!A:C,3,FALSE))))</f>
        <v>6</v>
      </c>
    </row>
    <row r="84" spans="1:12" x14ac:dyDescent="0.25">
      <c r="A84" s="6" t="s">
        <v>503</v>
      </c>
      <c r="B84" s="6" t="s">
        <v>504</v>
      </c>
      <c r="C84" s="10">
        <v>2</v>
      </c>
      <c r="D84" s="11">
        <v>41762</v>
      </c>
      <c r="E84" s="12" t="s">
        <v>401</v>
      </c>
      <c r="F84" s="6" t="s">
        <v>502</v>
      </c>
      <c r="G84" s="6" t="s">
        <v>312</v>
      </c>
      <c r="H84" s="9" t="str">
        <f>VLOOKUP(Table1[[#This Row],[LastName]]&amp;"."&amp;Table1[[#This Row],[FirstName]],Fencers!C:I,7,FALSE)</f>
        <v>Mens</v>
      </c>
      <c r="I84" s="8">
        <f>VLOOKUP(Table1[[#This Row],[LastName]]&amp;"."&amp;Table1[[#This Row],[FirstName]],Fencers!C:H,5,FALSE)</f>
        <v>0</v>
      </c>
      <c r="J84" s="8" t="str">
        <f>VLOOKUP(Table1[[#This Row],[LastName]]&amp;"."&amp;Table1[[#This Row],[FirstName]],Fencers!C:I,6,FALSE)</f>
        <v>AUS</v>
      </c>
      <c r="K84" s="13">
        <v>0</v>
      </c>
      <c r="L84" s="9">
        <f>IF(Table1[[#This Row],[Rank]]="Cancelled",1,IF(Table1[[#This Row],[Rank]]&gt;32,0,IF(K84=0,VLOOKUP(C84,'Ranking Values'!A:C,2,FALSE),VLOOKUP(C84,'Ranking Values'!A:C,3,FALSE))))</f>
        <v>9</v>
      </c>
    </row>
    <row r="85" spans="1:12" x14ac:dyDescent="0.25">
      <c r="A85" s="6" t="s">
        <v>505</v>
      </c>
      <c r="B85" s="6" t="s">
        <v>506</v>
      </c>
      <c r="C85" s="10">
        <v>3</v>
      </c>
      <c r="D85" s="11">
        <v>41762</v>
      </c>
      <c r="E85" s="12" t="s">
        <v>401</v>
      </c>
      <c r="F85" s="6" t="s">
        <v>502</v>
      </c>
      <c r="G85" s="6" t="s">
        <v>312</v>
      </c>
      <c r="H85" s="9" t="str">
        <f>VLOOKUP(Table1[[#This Row],[LastName]]&amp;"."&amp;Table1[[#This Row],[FirstName]],Fencers!C:I,7,FALSE)</f>
        <v>Mens</v>
      </c>
      <c r="I85" s="8">
        <f>VLOOKUP(Table1[[#This Row],[LastName]]&amp;"."&amp;Table1[[#This Row],[FirstName]],Fencers!C:H,5,FALSE)</f>
        <v>0</v>
      </c>
      <c r="J85" s="8" t="str">
        <f>VLOOKUP(Table1[[#This Row],[LastName]]&amp;"."&amp;Table1[[#This Row],[FirstName]],Fencers!C:I,6,FALSE)</f>
        <v>AUS</v>
      </c>
      <c r="K85" s="13">
        <v>0</v>
      </c>
      <c r="L85" s="9">
        <f>IF(Table1[[#This Row],[Rank]]="Cancelled",1,IF(Table1[[#This Row],[Rank]]&gt;32,0,IF(K85=0,VLOOKUP(C85,'Ranking Values'!A:C,2,FALSE),VLOOKUP(C85,'Ranking Values'!A:C,3,FALSE))))</f>
        <v>8</v>
      </c>
    </row>
    <row r="86" spans="1:12" x14ac:dyDescent="0.25">
      <c r="A86" s="6" t="s">
        <v>493</v>
      </c>
      <c r="B86" s="6" t="s">
        <v>494</v>
      </c>
      <c r="C86" s="10">
        <v>6</v>
      </c>
      <c r="D86" s="11">
        <v>41762</v>
      </c>
      <c r="E86" s="12" t="s">
        <v>401</v>
      </c>
      <c r="F86" s="6" t="s">
        <v>502</v>
      </c>
      <c r="G86" s="6" t="s">
        <v>312</v>
      </c>
      <c r="H86" s="9" t="str">
        <f>VLOOKUP(Table1[[#This Row],[LastName]]&amp;"."&amp;Table1[[#This Row],[FirstName]],Fencers!C:I,7,FALSE)</f>
        <v>Mens</v>
      </c>
      <c r="I86" s="8" t="str">
        <f>VLOOKUP(Table1[[#This Row],[LastName]]&amp;"."&amp;Table1[[#This Row],[FirstName]],Fencers!C:H,5,FALSE)</f>
        <v>ASC</v>
      </c>
      <c r="J86" s="8" t="str">
        <f>VLOOKUP(Table1[[#This Row],[LastName]]&amp;"."&amp;Table1[[#This Row],[FirstName]],Fencers!C:I,6,FALSE)</f>
        <v>AUS</v>
      </c>
      <c r="K86" s="13">
        <v>0</v>
      </c>
      <c r="L86" s="9">
        <f>IF(Table1[[#This Row],[Rank]]="Cancelled",1,IF(Table1[[#This Row],[Rank]]&gt;32,0,IF(K86=0,VLOOKUP(C86,'Ranking Values'!A:C,2,FALSE),VLOOKUP(C86,'Ranking Values'!A:C,3,FALSE))))</f>
        <v>5</v>
      </c>
    </row>
    <row r="87" spans="1:12" x14ac:dyDescent="0.25">
      <c r="A87" s="6" t="s">
        <v>112</v>
      </c>
      <c r="B87" s="6" t="s">
        <v>113</v>
      </c>
      <c r="C87" s="10">
        <v>1</v>
      </c>
      <c r="D87" s="11">
        <v>41762</v>
      </c>
      <c r="E87" s="12" t="s">
        <v>401</v>
      </c>
      <c r="F87" s="6" t="s">
        <v>502</v>
      </c>
      <c r="G87" s="6" t="s">
        <v>312</v>
      </c>
      <c r="H87" s="9" t="str">
        <f>VLOOKUP(Table1[[#This Row],[LastName]]&amp;"."&amp;Table1[[#This Row],[FirstName]],Fencers!C:I,7,FALSE)</f>
        <v>Womens</v>
      </c>
      <c r="I87" s="8" t="str">
        <f>VLOOKUP(Table1[[#This Row],[LastName]]&amp;"."&amp;Table1[[#This Row],[FirstName]],Fencers!C:H,5,FALSE)</f>
        <v>CSFC</v>
      </c>
      <c r="J87" s="8" t="str">
        <f>VLOOKUP(Table1[[#This Row],[LastName]]&amp;"."&amp;Table1[[#This Row],[FirstName]],Fencers!C:I,6,FALSE)</f>
        <v>AUS</v>
      </c>
      <c r="K87" s="13">
        <v>0</v>
      </c>
      <c r="L87" s="9">
        <f>IF(Table1[[#This Row],[Rank]]="Cancelled",1,IF(Table1[[#This Row],[Rank]]&gt;32,0,IF(K87=0,VLOOKUP(C87,'Ranking Values'!A:C,2,FALSE),VLOOKUP(C87,'Ranking Values'!A:C,3,FALSE))))</f>
        <v>10</v>
      </c>
    </row>
    <row r="88" spans="1:12" x14ac:dyDescent="0.25">
      <c r="A88" s="6" t="s">
        <v>507</v>
      </c>
      <c r="B88" s="6" t="s">
        <v>508</v>
      </c>
      <c r="C88" s="10">
        <v>3</v>
      </c>
      <c r="D88" s="11">
        <v>41762</v>
      </c>
      <c r="E88" s="12" t="s">
        <v>401</v>
      </c>
      <c r="F88" s="6" t="s">
        <v>502</v>
      </c>
      <c r="G88" s="6" t="s">
        <v>312</v>
      </c>
      <c r="H88" s="9" t="str">
        <f>VLOOKUP(Table1[[#This Row],[LastName]]&amp;"."&amp;Table1[[#This Row],[FirstName]],Fencers!C:I,7,FALSE)</f>
        <v>Womens</v>
      </c>
      <c r="I88" s="8">
        <f>VLOOKUP(Table1[[#This Row],[LastName]]&amp;"."&amp;Table1[[#This Row],[FirstName]],Fencers!C:H,5,FALSE)</f>
        <v>0</v>
      </c>
      <c r="J88" s="8" t="str">
        <f>VLOOKUP(Table1[[#This Row],[LastName]]&amp;"."&amp;Table1[[#This Row],[FirstName]],Fencers!C:I,6,FALSE)</f>
        <v>AUS</v>
      </c>
      <c r="K88" s="13">
        <v>0</v>
      </c>
      <c r="L88" s="9">
        <f>IF(Table1[[#This Row],[Rank]]="Cancelled",1,IF(Table1[[#This Row],[Rank]]&gt;32,0,IF(K88=0,VLOOKUP(C88,'Ranking Values'!A:C,2,FALSE),VLOOKUP(C88,'Ranking Values'!A:C,3,FALSE))))</f>
        <v>8</v>
      </c>
    </row>
    <row r="89" spans="1:12" x14ac:dyDescent="0.25">
      <c r="A89" s="6" t="s">
        <v>177</v>
      </c>
      <c r="B89" s="6" t="s">
        <v>143</v>
      </c>
      <c r="C89" s="10">
        <v>1</v>
      </c>
      <c r="D89" s="11">
        <v>41763</v>
      </c>
      <c r="E89" s="12" t="s">
        <v>401</v>
      </c>
      <c r="F89" s="6" t="s">
        <v>511</v>
      </c>
      <c r="G89" s="6" t="s">
        <v>312</v>
      </c>
      <c r="H89" s="9" t="str">
        <f>VLOOKUP(Table1[[#This Row],[LastName]]&amp;"."&amp;Table1[[#This Row],[FirstName]],Fencers!C:I,7,FALSE)</f>
        <v>Mens</v>
      </c>
      <c r="I89" s="8" t="str">
        <f>VLOOKUP(Table1[[#This Row],[LastName]]&amp;"."&amp;Table1[[#This Row],[FirstName]],Fencers!C:H,5,FALSE)</f>
        <v>ASC</v>
      </c>
      <c r="J89" s="8" t="str">
        <f>VLOOKUP(Table1[[#This Row],[LastName]]&amp;"."&amp;Table1[[#This Row],[FirstName]],Fencers!C:I,6,FALSE)</f>
        <v>AUS</v>
      </c>
      <c r="K89" s="13">
        <v>0</v>
      </c>
      <c r="L89" s="9">
        <f>IF(Table1[[#This Row],[Rank]]="Cancelled",1,IF(Table1[[#This Row],[Rank]]&gt;32,0,IF(K89=0,VLOOKUP(C89,'Ranking Values'!A:C,2,FALSE),VLOOKUP(C89,'Ranking Values'!A:C,3,FALSE))))</f>
        <v>10</v>
      </c>
    </row>
    <row r="90" spans="1:12" x14ac:dyDescent="0.25">
      <c r="A90" s="6" t="s">
        <v>79</v>
      </c>
      <c r="B90" s="6" t="s">
        <v>175</v>
      </c>
      <c r="C90" s="10">
        <v>2</v>
      </c>
      <c r="D90" s="11">
        <v>41763</v>
      </c>
      <c r="E90" s="12" t="s">
        <v>401</v>
      </c>
      <c r="F90" s="6" t="s">
        <v>511</v>
      </c>
      <c r="G90" s="6" t="s">
        <v>312</v>
      </c>
      <c r="H90" s="9" t="str">
        <f>VLOOKUP(Table1[[#This Row],[LastName]]&amp;"."&amp;Table1[[#This Row],[FirstName]],Fencers!C:I,7,FALSE)</f>
        <v>Mens</v>
      </c>
      <c r="I90" s="8" t="str">
        <f>VLOOKUP(Table1[[#This Row],[LastName]]&amp;"."&amp;Table1[[#This Row],[FirstName]],Fencers!C:H,5,FALSE)</f>
        <v>ASC</v>
      </c>
      <c r="J90" s="8" t="str">
        <f>VLOOKUP(Table1[[#This Row],[LastName]]&amp;"."&amp;Table1[[#This Row],[FirstName]],Fencers!C:I,6,FALSE)</f>
        <v>AUS</v>
      </c>
      <c r="K90" s="13">
        <v>0</v>
      </c>
      <c r="L90" s="9">
        <f>IF(Table1[[#This Row],[Rank]]="Cancelled",1,IF(Table1[[#This Row],[Rank]]&gt;32,0,IF(K90=0,VLOOKUP(C90,'Ranking Values'!A:C,2,FALSE),VLOOKUP(C90,'Ranking Values'!A:C,3,FALSE))))</f>
        <v>9</v>
      </c>
    </row>
    <row r="91" spans="1:12" x14ac:dyDescent="0.25">
      <c r="A91" s="6" t="s">
        <v>265</v>
      </c>
      <c r="B91" s="6" t="s">
        <v>323</v>
      </c>
      <c r="C91" s="10">
        <v>3</v>
      </c>
      <c r="D91" s="11">
        <v>41763</v>
      </c>
      <c r="E91" s="12" t="s">
        <v>401</v>
      </c>
      <c r="F91" s="6" t="s">
        <v>511</v>
      </c>
      <c r="G91" s="6" t="s">
        <v>312</v>
      </c>
      <c r="H91" s="9" t="str">
        <f>VLOOKUP(Table1[[#This Row],[LastName]]&amp;"."&amp;Table1[[#This Row],[FirstName]],Fencers!C:I,7,FALSE)</f>
        <v>Mens</v>
      </c>
      <c r="I91" s="8" t="str">
        <f>VLOOKUP(Table1[[#This Row],[LastName]]&amp;"."&amp;Table1[[#This Row],[FirstName]],Fencers!C:H,5,FALSE)</f>
        <v>CSFC</v>
      </c>
      <c r="J91" s="8" t="str">
        <f>VLOOKUP(Table1[[#This Row],[LastName]]&amp;"."&amp;Table1[[#This Row],[FirstName]],Fencers!C:I,6,FALSE)</f>
        <v>AUS</v>
      </c>
      <c r="K91" s="13">
        <v>0</v>
      </c>
      <c r="L91" s="9">
        <f>IF(Table1[[#This Row],[Rank]]="Cancelled",1,IF(Table1[[#This Row],[Rank]]&gt;32,0,IF(K91=0,VLOOKUP(C91,'Ranking Values'!A:C,2,FALSE),VLOOKUP(C91,'Ranking Values'!A:C,3,FALSE))))</f>
        <v>8</v>
      </c>
    </row>
    <row r="92" spans="1:12" x14ac:dyDescent="0.25">
      <c r="A92" s="6" t="s">
        <v>173</v>
      </c>
      <c r="B92" s="6" t="s">
        <v>174</v>
      </c>
      <c r="C92" s="10">
        <v>3</v>
      </c>
      <c r="D92" s="11">
        <v>41763</v>
      </c>
      <c r="E92" s="12" t="s">
        <v>401</v>
      </c>
      <c r="F92" s="6" t="s">
        <v>511</v>
      </c>
      <c r="G92" s="6" t="s">
        <v>312</v>
      </c>
      <c r="H92" s="9" t="str">
        <f>VLOOKUP(Table1[[#This Row],[LastName]]&amp;"."&amp;Table1[[#This Row],[FirstName]],Fencers!C:I,7,FALSE)</f>
        <v>Mens</v>
      </c>
      <c r="I92" s="8" t="str">
        <f>VLOOKUP(Table1[[#This Row],[LastName]]&amp;"."&amp;Table1[[#This Row],[FirstName]],Fencers!C:H,5,FALSE)</f>
        <v>ASC</v>
      </c>
      <c r="J92" s="8" t="str">
        <f>VLOOKUP(Table1[[#This Row],[LastName]]&amp;"."&amp;Table1[[#This Row],[FirstName]],Fencers!C:I,6,FALSE)</f>
        <v>AUS</v>
      </c>
      <c r="K92" s="13">
        <v>0</v>
      </c>
      <c r="L92" s="9">
        <f>IF(Table1[[#This Row],[Rank]]="Cancelled",1,IF(Table1[[#This Row],[Rank]]&gt;32,0,IF(K92=0,VLOOKUP(C92,'Ranking Values'!A:C,2,FALSE),VLOOKUP(C92,'Ranking Values'!A:C,3,FALSE))))</f>
        <v>8</v>
      </c>
    </row>
    <row r="93" spans="1:12" x14ac:dyDescent="0.25">
      <c r="A93" s="6" t="s">
        <v>32</v>
      </c>
      <c r="B93" s="6" t="s">
        <v>33</v>
      </c>
      <c r="C93" s="10">
        <v>5</v>
      </c>
      <c r="D93" s="11">
        <v>41763</v>
      </c>
      <c r="E93" s="12" t="s">
        <v>401</v>
      </c>
      <c r="F93" s="6" t="s">
        <v>511</v>
      </c>
      <c r="G93" s="6" t="s">
        <v>312</v>
      </c>
      <c r="H93" s="9" t="str">
        <f>VLOOKUP(Table1[[#This Row],[LastName]]&amp;"."&amp;Table1[[#This Row],[FirstName]],Fencers!C:I,7,FALSE)</f>
        <v>Mens</v>
      </c>
      <c r="I93" s="8" t="str">
        <f>VLOOKUP(Table1[[#This Row],[LastName]]&amp;"."&amp;Table1[[#This Row],[FirstName]],Fencers!C:H,5,FALSE)</f>
        <v>ASC</v>
      </c>
      <c r="J93" s="8" t="str">
        <f>VLOOKUP(Table1[[#This Row],[LastName]]&amp;"."&amp;Table1[[#This Row],[FirstName]],Fencers!C:I,6,FALSE)</f>
        <v>AUS</v>
      </c>
      <c r="K93" s="13">
        <v>0</v>
      </c>
      <c r="L93" s="9">
        <f>IF(Table1[[#This Row],[Rank]]="Cancelled",1,IF(Table1[[#This Row],[Rank]]&gt;32,0,IF(K93=0,VLOOKUP(C93,'Ranking Values'!A:C,2,FALSE),VLOOKUP(C93,'Ranking Values'!A:C,3,FALSE))))</f>
        <v>6</v>
      </c>
    </row>
    <row r="94" spans="1:12" x14ac:dyDescent="0.25">
      <c r="A94" s="6" t="s">
        <v>265</v>
      </c>
      <c r="B94" s="6" t="s">
        <v>95</v>
      </c>
      <c r="C94" s="10">
        <v>6</v>
      </c>
      <c r="D94" s="11">
        <v>41763</v>
      </c>
      <c r="E94" s="12" t="s">
        <v>401</v>
      </c>
      <c r="F94" s="6" t="s">
        <v>511</v>
      </c>
      <c r="G94" s="6" t="s">
        <v>312</v>
      </c>
      <c r="H94" s="9" t="str">
        <f>VLOOKUP(Table1[[#This Row],[LastName]]&amp;"."&amp;Table1[[#This Row],[FirstName]],Fencers!C:I,7,FALSE)</f>
        <v>Mens</v>
      </c>
      <c r="I94" s="8" t="str">
        <f>VLOOKUP(Table1[[#This Row],[LastName]]&amp;"."&amp;Table1[[#This Row],[FirstName]],Fencers!C:H,5,FALSE)</f>
        <v>CSFC</v>
      </c>
      <c r="J94" s="8" t="str">
        <f>VLOOKUP(Table1[[#This Row],[LastName]]&amp;"."&amp;Table1[[#This Row],[FirstName]],Fencers!C:I,6,FALSE)</f>
        <v>AUS</v>
      </c>
      <c r="K94" s="13">
        <v>0</v>
      </c>
      <c r="L94" s="9">
        <f>IF(Table1[[#This Row],[Rank]]="Cancelled",1,IF(Table1[[#This Row],[Rank]]&gt;32,0,IF(K94=0,VLOOKUP(C94,'Ranking Values'!A:C,2,FALSE),VLOOKUP(C94,'Ranking Values'!A:C,3,FALSE))))</f>
        <v>5</v>
      </c>
    </row>
    <row r="95" spans="1:12" x14ac:dyDescent="0.25">
      <c r="A95" s="6" t="s">
        <v>470</v>
      </c>
      <c r="B95" s="6" t="s">
        <v>471</v>
      </c>
      <c r="C95" s="10">
        <v>7</v>
      </c>
      <c r="D95" s="11">
        <v>41763</v>
      </c>
      <c r="E95" s="12" t="s">
        <v>401</v>
      </c>
      <c r="F95" s="6" t="s">
        <v>511</v>
      </c>
      <c r="G95" s="6" t="s">
        <v>312</v>
      </c>
      <c r="H95" s="9" t="str">
        <f>VLOOKUP(Table1[[#This Row],[LastName]]&amp;"."&amp;Table1[[#This Row],[FirstName]],Fencers!C:I,7,FALSE)</f>
        <v>Mens</v>
      </c>
      <c r="I95" s="8" t="str">
        <f>VLOOKUP(Table1[[#This Row],[LastName]]&amp;"."&amp;Table1[[#This Row],[FirstName]],Fencers!C:H,5,FALSE)</f>
        <v>AHFC</v>
      </c>
      <c r="J95" s="8" t="str">
        <f>VLOOKUP(Table1[[#This Row],[LastName]]&amp;"."&amp;Table1[[#This Row],[FirstName]],Fencers!C:I,6,FALSE)</f>
        <v>AUS</v>
      </c>
      <c r="K95" s="13">
        <v>0</v>
      </c>
      <c r="L95" s="9">
        <f>IF(Table1[[#This Row],[Rank]]="Cancelled",1,IF(Table1[[#This Row],[Rank]]&gt;32,0,IF(K95=0,VLOOKUP(C95,'Ranking Values'!A:C,2,FALSE),VLOOKUP(C95,'Ranking Values'!A:C,3,FALSE))))</f>
        <v>4</v>
      </c>
    </row>
    <row r="96" spans="1:12" x14ac:dyDescent="0.25">
      <c r="A96" s="6" t="s">
        <v>187</v>
      </c>
      <c r="B96" s="6" t="s">
        <v>188</v>
      </c>
      <c r="C96" s="10">
        <v>8</v>
      </c>
      <c r="D96" s="11">
        <v>41763</v>
      </c>
      <c r="E96" s="12" t="s">
        <v>401</v>
      </c>
      <c r="F96" s="6" t="s">
        <v>511</v>
      </c>
      <c r="G96" s="6" t="s">
        <v>312</v>
      </c>
      <c r="H96" s="9" t="str">
        <f>VLOOKUP(Table1[[#This Row],[LastName]]&amp;"."&amp;Table1[[#This Row],[FirstName]],Fencers!C:I,7,FALSE)</f>
        <v>Mens</v>
      </c>
      <c r="I96" s="8" t="str">
        <f>VLOOKUP(Table1[[#This Row],[LastName]]&amp;"."&amp;Table1[[#This Row],[FirstName]],Fencers!C:H,5,FALSE)</f>
        <v>ASC</v>
      </c>
      <c r="J96" s="8" t="str">
        <f>VLOOKUP(Table1[[#This Row],[LastName]]&amp;"."&amp;Table1[[#This Row],[FirstName]],Fencers!C:I,6,FALSE)</f>
        <v>AUS</v>
      </c>
      <c r="K96" s="13">
        <v>0</v>
      </c>
      <c r="L96" s="9">
        <f>IF(Table1[[#This Row],[Rank]]="Cancelled",1,IF(Table1[[#This Row],[Rank]]&gt;32,0,IF(K96=0,VLOOKUP(C96,'Ranking Values'!A:C,2,FALSE),VLOOKUP(C96,'Ranking Values'!A:C,3,FALSE))))</f>
        <v>3</v>
      </c>
    </row>
    <row r="97" spans="1:12" x14ac:dyDescent="0.25">
      <c r="A97" s="6" t="s">
        <v>493</v>
      </c>
      <c r="B97" s="6" t="s">
        <v>494</v>
      </c>
      <c r="C97" s="10">
        <v>9</v>
      </c>
      <c r="D97" s="11">
        <v>41763</v>
      </c>
      <c r="E97" s="12" t="s">
        <v>401</v>
      </c>
      <c r="F97" s="6" t="s">
        <v>511</v>
      </c>
      <c r="G97" s="6" t="s">
        <v>312</v>
      </c>
      <c r="H97" s="9" t="str">
        <f>VLOOKUP(Table1[[#This Row],[LastName]]&amp;"."&amp;Table1[[#This Row],[FirstName]],Fencers!C:I,7,FALSE)</f>
        <v>Mens</v>
      </c>
      <c r="I97" s="8" t="str">
        <f>VLOOKUP(Table1[[#This Row],[LastName]]&amp;"."&amp;Table1[[#This Row],[FirstName]],Fencers!C:H,5,FALSE)</f>
        <v>ASC</v>
      </c>
      <c r="J97" s="8" t="str">
        <f>VLOOKUP(Table1[[#This Row],[LastName]]&amp;"."&amp;Table1[[#This Row],[FirstName]],Fencers!C:I,6,FALSE)</f>
        <v>AUS</v>
      </c>
      <c r="K97" s="13">
        <v>0</v>
      </c>
      <c r="L97" s="9">
        <f>IF(Table1[[#This Row],[Rank]]="Cancelled",1,IF(Table1[[#This Row],[Rank]]&gt;32,0,IF(K97=0,VLOOKUP(C97,'Ranking Values'!A:C,2,FALSE),VLOOKUP(C97,'Ranking Values'!A:C,3,FALSE))))</f>
        <v>2</v>
      </c>
    </row>
    <row r="98" spans="1:12" x14ac:dyDescent="0.25">
      <c r="A98" s="6" t="s">
        <v>489</v>
      </c>
      <c r="B98" s="6" t="s">
        <v>119</v>
      </c>
      <c r="C98" s="6">
        <v>10</v>
      </c>
      <c r="D98" s="11">
        <v>41763</v>
      </c>
      <c r="E98" s="12" t="s">
        <v>401</v>
      </c>
      <c r="F98" s="6" t="s">
        <v>511</v>
      </c>
      <c r="G98" s="6" t="s">
        <v>312</v>
      </c>
      <c r="H98" s="9" t="str">
        <f>VLOOKUP(Table1[[#This Row],[LastName]]&amp;"."&amp;Table1[[#This Row],[FirstName]],Fencers!C:I,7,FALSE)</f>
        <v>Mens</v>
      </c>
      <c r="I98" s="8" t="str">
        <f>VLOOKUP(Table1[[#This Row],[LastName]]&amp;"."&amp;Table1[[#This Row],[FirstName]],Fencers!C:H,5,FALSE)</f>
        <v>TPFC</v>
      </c>
      <c r="J98" s="8" t="str">
        <f>VLOOKUP(Table1[[#This Row],[LastName]]&amp;"."&amp;Table1[[#This Row],[FirstName]],Fencers!C:I,6,FALSE)</f>
        <v>AUS</v>
      </c>
      <c r="K98" s="13">
        <v>0</v>
      </c>
      <c r="L98" s="9">
        <f>IF(Table1[[#This Row],[Rank]]="Cancelled",1,IF(Table1[[#This Row],[Rank]]&gt;32,0,IF(K98=0,VLOOKUP(C98,'Ranking Values'!A:C,2,FALSE),VLOOKUP(C98,'Ranking Values'!A:C,3,FALSE))))</f>
        <v>2</v>
      </c>
    </row>
    <row r="99" spans="1:12" x14ac:dyDescent="0.25">
      <c r="A99" s="6" t="s">
        <v>236</v>
      </c>
      <c r="B99" s="6" t="s">
        <v>237</v>
      </c>
      <c r="C99" s="10">
        <v>1</v>
      </c>
      <c r="D99" s="11">
        <v>41763</v>
      </c>
      <c r="E99" s="12" t="s">
        <v>401</v>
      </c>
      <c r="F99" s="6" t="s">
        <v>335</v>
      </c>
      <c r="G99" s="6" t="s">
        <v>312</v>
      </c>
      <c r="H99" s="9" t="str">
        <f>VLOOKUP(Table1[[#This Row],[LastName]]&amp;"."&amp;Table1[[#This Row],[FirstName]],Fencers!C:I,7,FALSE)</f>
        <v>Mens</v>
      </c>
      <c r="I99" s="8" t="str">
        <f>VLOOKUP(Table1[[#This Row],[LastName]]&amp;"."&amp;Table1[[#This Row],[FirstName]],Fencers!C:H,5,FALSE)</f>
        <v>ASC</v>
      </c>
      <c r="J99" s="8" t="str">
        <f>VLOOKUP(Table1[[#This Row],[LastName]]&amp;"."&amp;Table1[[#This Row],[FirstName]],Fencers!C:I,6,FALSE)</f>
        <v>AUS</v>
      </c>
      <c r="K99" s="13">
        <v>0</v>
      </c>
      <c r="L99" s="9">
        <f>IF(Table1[[#This Row],[Rank]]="Cancelled",1,IF(Table1[[#This Row],[Rank]]&gt;32,0,IF(K99=0,VLOOKUP(C99,'Ranking Values'!A:C,2,FALSE),VLOOKUP(C99,'Ranking Values'!A:C,3,FALSE))))</f>
        <v>10</v>
      </c>
    </row>
    <row r="100" spans="1:12" x14ac:dyDescent="0.25">
      <c r="A100" s="6" t="s">
        <v>244</v>
      </c>
      <c r="B100" s="6" t="s">
        <v>245</v>
      </c>
      <c r="C100" s="10">
        <v>2</v>
      </c>
      <c r="D100" s="11">
        <v>41763</v>
      </c>
      <c r="E100" s="12" t="s">
        <v>401</v>
      </c>
      <c r="F100" s="6" t="s">
        <v>335</v>
      </c>
      <c r="G100" s="6" t="s">
        <v>312</v>
      </c>
      <c r="H100" s="9" t="str">
        <f>VLOOKUP(Table1[[#This Row],[LastName]]&amp;"."&amp;Table1[[#This Row],[FirstName]],Fencers!C:I,7,FALSE)</f>
        <v>Mens</v>
      </c>
      <c r="I100" s="8" t="str">
        <f>VLOOKUP(Table1[[#This Row],[LastName]]&amp;"."&amp;Table1[[#This Row],[FirstName]],Fencers!C:H,5,FALSE)</f>
        <v>AHFC</v>
      </c>
      <c r="J100" s="8" t="str">
        <f>VLOOKUP(Table1[[#This Row],[LastName]]&amp;"."&amp;Table1[[#This Row],[FirstName]],Fencers!C:I,6,FALSE)</f>
        <v>AUS</v>
      </c>
      <c r="K100" s="13">
        <v>0</v>
      </c>
      <c r="L100" s="9">
        <f>IF(Table1[[#This Row],[Rank]]="Cancelled",1,IF(Table1[[#This Row],[Rank]]&gt;32,0,IF(K100=0,VLOOKUP(C100,'Ranking Values'!A:C,2,FALSE),VLOOKUP(C100,'Ranking Values'!A:C,3,FALSE))))</f>
        <v>9</v>
      </c>
    </row>
    <row r="101" spans="1:12" x14ac:dyDescent="0.25">
      <c r="A101" s="6" t="s">
        <v>512</v>
      </c>
      <c r="B101" s="6" t="s">
        <v>323</v>
      </c>
      <c r="C101" s="10">
        <v>3</v>
      </c>
      <c r="D101" s="11">
        <v>41763</v>
      </c>
      <c r="E101" s="12" t="s">
        <v>401</v>
      </c>
      <c r="F101" s="6" t="s">
        <v>335</v>
      </c>
      <c r="G101" s="6" t="s">
        <v>312</v>
      </c>
      <c r="H101" s="9" t="str">
        <f>VLOOKUP(Table1[[#This Row],[LastName]]&amp;"."&amp;Table1[[#This Row],[FirstName]],Fencers!C:I,7,FALSE)</f>
        <v>Mens</v>
      </c>
      <c r="I101" s="8">
        <f>VLOOKUP(Table1[[#This Row],[LastName]]&amp;"."&amp;Table1[[#This Row],[FirstName]],Fencers!C:H,5,FALSE)</f>
        <v>0</v>
      </c>
      <c r="J101" s="8" t="str">
        <f>VLOOKUP(Table1[[#This Row],[LastName]]&amp;"."&amp;Table1[[#This Row],[FirstName]],Fencers!C:I,6,FALSE)</f>
        <v>AUS</v>
      </c>
      <c r="K101" s="13">
        <v>0</v>
      </c>
      <c r="L101" s="9">
        <f>IF(Table1[[#This Row],[Rank]]="Cancelled",1,IF(Table1[[#This Row],[Rank]]&gt;32,0,IF(K101=0,VLOOKUP(C101,'Ranking Values'!A:C,2,FALSE),VLOOKUP(C101,'Ranking Values'!A:C,3,FALSE))))</f>
        <v>8</v>
      </c>
    </row>
    <row r="102" spans="1:12" x14ac:dyDescent="0.25">
      <c r="A102" s="6" t="s">
        <v>47</v>
      </c>
      <c r="B102" s="6" t="s">
        <v>182</v>
      </c>
      <c r="C102" s="10">
        <v>5</v>
      </c>
      <c r="D102" s="11">
        <v>41763</v>
      </c>
      <c r="E102" s="12" t="s">
        <v>401</v>
      </c>
      <c r="F102" s="6" t="s">
        <v>335</v>
      </c>
      <c r="G102" s="6" t="s">
        <v>312</v>
      </c>
      <c r="H102" s="9" t="str">
        <f>VLOOKUP(Table1[[#This Row],[LastName]]&amp;"."&amp;Table1[[#This Row],[FirstName]],Fencers!C:I,7,FALSE)</f>
        <v>Mens</v>
      </c>
      <c r="I102" s="8">
        <f>VLOOKUP(Table1[[#This Row],[LastName]]&amp;"."&amp;Table1[[#This Row],[FirstName]],Fencers!C:H,5,FALSE)</f>
        <v>0</v>
      </c>
      <c r="J102" s="8" t="str">
        <f>VLOOKUP(Table1[[#This Row],[LastName]]&amp;"."&amp;Table1[[#This Row],[FirstName]],Fencers!C:I,6,FALSE)</f>
        <v>AUS</v>
      </c>
      <c r="K102" s="13">
        <v>0</v>
      </c>
      <c r="L102" s="9">
        <f>IF(Table1[[#This Row],[Rank]]="Cancelled",1,IF(Table1[[#This Row],[Rank]]&gt;32,0,IF(K102=0,VLOOKUP(C102,'Ranking Values'!A:C,2,FALSE),VLOOKUP(C102,'Ranking Values'!A:C,3,FALSE))))</f>
        <v>6</v>
      </c>
    </row>
    <row r="103" spans="1:12" x14ac:dyDescent="0.25">
      <c r="A103" s="6" t="s">
        <v>513</v>
      </c>
      <c r="B103" s="6" t="s">
        <v>514</v>
      </c>
      <c r="C103" s="10">
        <v>3</v>
      </c>
      <c r="D103" s="11">
        <v>41763</v>
      </c>
      <c r="E103" s="12" t="s">
        <v>401</v>
      </c>
      <c r="F103" s="6" t="s">
        <v>335</v>
      </c>
      <c r="G103" s="6" t="s">
        <v>312</v>
      </c>
      <c r="H103" s="9" t="str">
        <f>VLOOKUP(Table1[[#This Row],[LastName]]&amp;"."&amp;Table1[[#This Row],[FirstName]],Fencers!C:I,7,FALSE)</f>
        <v>Womens</v>
      </c>
      <c r="I103" s="8" t="str">
        <f>VLOOKUP(Table1[[#This Row],[LastName]]&amp;"."&amp;Table1[[#This Row],[FirstName]],Fencers!C:H,5,FALSE)</f>
        <v>ASC</v>
      </c>
      <c r="J103" s="8" t="str">
        <f>VLOOKUP(Table1[[#This Row],[LastName]]&amp;"."&amp;Table1[[#This Row],[FirstName]],Fencers!C:I,6,FALSE)</f>
        <v>AUS</v>
      </c>
      <c r="K103" s="13">
        <v>0</v>
      </c>
      <c r="L103" s="9">
        <f>IF(Table1[[#This Row],[Rank]]="Cancelled",1,IF(Table1[[#This Row],[Rank]]&gt;32,0,IF(K103=0,VLOOKUP(C103,'Ranking Values'!A:C,2,FALSE),VLOOKUP(C103,'Ranking Values'!A:C,3,FALSE))))</f>
        <v>8</v>
      </c>
    </row>
    <row r="104" spans="1:12" x14ac:dyDescent="0.25">
      <c r="A104" s="6" t="s">
        <v>493</v>
      </c>
      <c r="B104" s="6" t="s">
        <v>494</v>
      </c>
      <c r="C104" s="10">
        <v>1</v>
      </c>
      <c r="D104" s="11">
        <v>41763</v>
      </c>
      <c r="E104" s="12" t="s">
        <v>401</v>
      </c>
      <c r="F104" s="6" t="s">
        <v>329</v>
      </c>
      <c r="G104" s="6" t="s">
        <v>312</v>
      </c>
      <c r="H104" s="9" t="str">
        <f>VLOOKUP(Table1[[#This Row],[LastName]]&amp;"."&amp;Table1[[#This Row],[FirstName]],Fencers!C:I,7,FALSE)</f>
        <v>Mens</v>
      </c>
      <c r="I104" s="8" t="str">
        <f>VLOOKUP(Table1[[#This Row],[LastName]]&amp;"."&amp;Table1[[#This Row],[FirstName]],Fencers!C:H,5,FALSE)</f>
        <v>ASC</v>
      </c>
      <c r="J104" s="8" t="str">
        <f>VLOOKUP(Table1[[#This Row],[LastName]]&amp;"."&amp;Table1[[#This Row],[FirstName]],Fencers!C:I,6,FALSE)</f>
        <v>AUS</v>
      </c>
      <c r="K104" s="13">
        <v>0</v>
      </c>
      <c r="L104" s="9">
        <f>IF(Table1[[#This Row],[Rank]]="Cancelled",1,IF(Table1[[#This Row],[Rank]]&gt;32,0,IF(K104=0,VLOOKUP(C104,'Ranking Values'!A:C,2,FALSE),VLOOKUP(C104,'Ranking Values'!A:C,3,FALSE))))</f>
        <v>10</v>
      </c>
    </row>
    <row r="105" spans="1:12" x14ac:dyDescent="0.25">
      <c r="A105" s="6" t="s">
        <v>225</v>
      </c>
      <c r="B105" s="6" t="s">
        <v>227</v>
      </c>
      <c r="C105" s="10">
        <v>3</v>
      </c>
      <c r="D105" s="11">
        <v>41763</v>
      </c>
      <c r="E105" s="12" t="s">
        <v>401</v>
      </c>
      <c r="F105" s="6" t="s">
        <v>329</v>
      </c>
      <c r="G105" s="6" t="s">
        <v>312</v>
      </c>
      <c r="H105" s="9" t="str">
        <f>VLOOKUP(Table1[[#This Row],[LastName]]&amp;"."&amp;Table1[[#This Row],[FirstName]],Fencers!C:I,7,FALSE)</f>
        <v>Mens</v>
      </c>
      <c r="I105" s="8" t="str">
        <f>VLOOKUP(Table1[[#This Row],[LastName]]&amp;"."&amp;Table1[[#This Row],[FirstName]],Fencers!C:H,5,FALSE)</f>
        <v>AHFC</v>
      </c>
      <c r="J105" s="8" t="str">
        <f>VLOOKUP(Table1[[#This Row],[LastName]]&amp;"."&amp;Table1[[#This Row],[FirstName]],Fencers!C:I,6,FALSE)</f>
        <v>AUS</v>
      </c>
      <c r="K105" s="13">
        <v>0</v>
      </c>
      <c r="L105" s="9">
        <f>IF(Table1[[#This Row],[Rank]]="Cancelled",1,IF(Table1[[#This Row],[Rank]]&gt;32,0,IF(K105=0,VLOOKUP(C105,'Ranking Values'!A:C,2,FALSE),VLOOKUP(C105,'Ranking Values'!A:C,3,FALSE))))</f>
        <v>8</v>
      </c>
    </row>
    <row r="106" spans="1:12" x14ac:dyDescent="0.25">
      <c r="A106" s="6" t="s">
        <v>225</v>
      </c>
      <c r="B106" s="6" t="s">
        <v>226</v>
      </c>
      <c r="C106" s="10">
        <v>3</v>
      </c>
      <c r="D106" s="11">
        <v>41763</v>
      </c>
      <c r="E106" s="12" t="s">
        <v>401</v>
      </c>
      <c r="F106" s="6" t="s">
        <v>329</v>
      </c>
      <c r="G106" s="6" t="s">
        <v>312</v>
      </c>
      <c r="H106" s="9" t="str">
        <f>VLOOKUP(Table1[[#This Row],[LastName]]&amp;"."&amp;Table1[[#This Row],[FirstName]],Fencers!C:I,7,FALSE)</f>
        <v>Mens</v>
      </c>
      <c r="I106" s="8" t="str">
        <f>VLOOKUP(Table1[[#This Row],[LastName]]&amp;"."&amp;Table1[[#This Row],[FirstName]],Fencers!C:H,5,FALSE)</f>
        <v>AHFC</v>
      </c>
      <c r="J106" s="8" t="str">
        <f>VLOOKUP(Table1[[#This Row],[LastName]]&amp;"."&amp;Table1[[#This Row],[FirstName]],Fencers!C:I,6,FALSE)</f>
        <v>AUS</v>
      </c>
      <c r="K106" s="13">
        <v>0</v>
      </c>
      <c r="L106" s="9">
        <f>IF(Table1[[#This Row],[Rank]]="Cancelled",1,IF(Table1[[#This Row],[Rank]]&gt;32,0,IF(K106=0,VLOOKUP(C106,'Ranking Values'!A:C,2,FALSE),VLOOKUP(C106,'Ranking Values'!A:C,3,FALSE))))</f>
        <v>8</v>
      </c>
    </row>
    <row r="107" spans="1:12" x14ac:dyDescent="0.25">
      <c r="A107" s="6" t="s">
        <v>214</v>
      </c>
      <c r="B107" s="6" t="s">
        <v>14</v>
      </c>
      <c r="C107" s="10">
        <v>5</v>
      </c>
      <c r="D107" s="11">
        <v>41763</v>
      </c>
      <c r="E107" s="12" t="s">
        <v>401</v>
      </c>
      <c r="F107" s="6" t="s">
        <v>329</v>
      </c>
      <c r="G107" s="6" t="s">
        <v>312</v>
      </c>
      <c r="H107" s="9" t="str">
        <f>VLOOKUP(Table1[[#This Row],[LastName]]&amp;"."&amp;Table1[[#This Row],[FirstName]],Fencers!C:I,7,FALSE)</f>
        <v>Mens</v>
      </c>
      <c r="I107" s="8" t="str">
        <f>VLOOKUP(Table1[[#This Row],[LastName]]&amp;"."&amp;Table1[[#This Row],[FirstName]],Fencers!C:H,5,FALSE)</f>
        <v>ASC</v>
      </c>
      <c r="J107" s="8" t="str">
        <f>VLOOKUP(Table1[[#This Row],[LastName]]&amp;"."&amp;Table1[[#This Row],[FirstName]],Fencers!C:I,6,FALSE)</f>
        <v>AUS</v>
      </c>
      <c r="K107" s="13">
        <v>0</v>
      </c>
      <c r="L107" s="9">
        <f>IF(Table1[[#This Row],[Rank]]="Cancelled",1,IF(Table1[[#This Row],[Rank]]&gt;32,0,IF(K107=0,VLOOKUP(C107,'Ranking Values'!A:C,2,FALSE),VLOOKUP(C107,'Ranking Values'!A:C,3,FALSE))))</f>
        <v>6</v>
      </c>
    </row>
    <row r="108" spans="1:12" x14ac:dyDescent="0.25">
      <c r="A108" s="6" t="s">
        <v>12</v>
      </c>
      <c r="B108" s="6" t="s">
        <v>13</v>
      </c>
      <c r="C108" s="10">
        <v>6</v>
      </c>
      <c r="D108" s="11">
        <v>41763</v>
      </c>
      <c r="E108" s="12" t="s">
        <v>401</v>
      </c>
      <c r="F108" s="6" t="s">
        <v>329</v>
      </c>
      <c r="G108" s="6" t="s">
        <v>312</v>
      </c>
      <c r="H108" s="9" t="str">
        <f>VLOOKUP(Table1[[#This Row],[LastName]]&amp;"."&amp;Table1[[#This Row],[FirstName]],Fencers!C:I,7,FALSE)</f>
        <v>Mens</v>
      </c>
      <c r="I108" s="8" t="str">
        <f>VLOOKUP(Table1[[#This Row],[LastName]]&amp;"."&amp;Table1[[#This Row],[FirstName]],Fencers!C:H,5,FALSE)</f>
        <v>ASC</v>
      </c>
      <c r="J108" s="8" t="str">
        <f>VLOOKUP(Table1[[#This Row],[LastName]]&amp;"."&amp;Table1[[#This Row],[FirstName]],Fencers!C:I,6,FALSE)</f>
        <v>AUS</v>
      </c>
      <c r="K108" s="13">
        <v>0</v>
      </c>
      <c r="L108" s="9">
        <f>IF(Table1[[#This Row],[Rank]]="Cancelled",1,IF(Table1[[#This Row],[Rank]]&gt;32,0,IF(K108=0,VLOOKUP(C108,'Ranking Values'!A:C,2,FALSE),VLOOKUP(C108,'Ranking Values'!A:C,3,FALSE))))</f>
        <v>5</v>
      </c>
    </row>
    <row r="109" spans="1:12" x14ac:dyDescent="0.25">
      <c r="A109" s="6" t="s">
        <v>197</v>
      </c>
      <c r="B109" s="6" t="s">
        <v>324</v>
      </c>
      <c r="C109" s="10">
        <v>2</v>
      </c>
      <c r="D109" s="11">
        <v>41763</v>
      </c>
      <c r="E109" s="12" t="s">
        <v>401</v>
      </c>
      <c r="F109" s="6" t="s">
        <v>329</v>
      </c>
      <c r="G109" s="6" t="s">
        <v>312</v>
      </c>
      <c r="H109" s="9" t="str">
        <f>VLOOKUP(Table1[[#This Row],[LastName]]&amp;"."&amp;Table1[[#This Row],[FirstName]],Fencers!C:I,7,FALSE)</f>
        <v>Womens</v>
      </c>
      <c r="I109" s="8" t="str">
        <f>VLOOKUP(Table1[[#This Row],[LastName]]&amp;"."&amp;Table1[[#This Row],[FirstName]],Fencers!C:H,5,FALSE)</f>
        <v>ASC</v>
      </c>
      <c r="J109" s="8" t="str">
        <f>VLOOKUP(Table1[[#This Row],[LastName]]&amp;"."&amp;Table1[[#This Row],[FirstName]],Fencers!C:I,6,FALSE)</f>
        <v>AUS</v>
      </c>
      <c r="K109" s="13">
        <v>0</v>
      </c>
      <c r="L109" s="9">
        <f>IF(Table1[[#This Row],[Rank]]="Cancelled",1,IF(Table1[[#This Row],[Rank]]&gt;32,0,IF(K109=0,VLOOKUP(C109,'Ranking Values'!A:C,2,FALSE),VLOOKUP(C109,'Ranking Values'!A:C,3,FALSE))))</f>
        <v>9</v>
      </c>
    </row>
    <row r="110" spans="1:12" x14ac:dyDescent="0.25">
      <c r="A110" s="6" t="s">
        <v>124</v>
      </c>
      <c r="B110" s="6" t="s">
        <v>125</v>
      </c>
      <c r="C110" s="10">
        <v>1</v>
      </c>
      <c r="D110" s="11">
        <v>41784</v>
      </c>
      <c r="E110" s="12" t="s">
        <v>401</v>
      </c>
      <c r="F110" s="6" t="s">
        <v>467</v>
      </c>
      <c r="G110" s="6" t="s">
        <v>18</v>
      </c>
      <c r="H110" s="9" t="str">
        <f>VLOOKUP(Table1[[#This Row],[LastName]]&amp;"."&amp;Table1[[#This Row],[FirstName]],Fencers!C:I,7,FALSE)</f>
        <v>Mens</v>
      </c>
      <c r="I110" s="8" t="str">
        <f>VLOOKUP(Table1[[#This Row],[LastName]]&amp;"."&amp;Table1[[#This Row],[FirstName]],Fencers!C:H,5,FALSE)</f>
        <v>ASC</v>
      </c>
      <c r="J110" s="8" t="str">
        <f>VLOOKUP(Table1[[#This Row],[LastName]]&amp;"."&amp;Table1[[#This Row],[FirstName]],Fencers!C:I,6,FALSE)</f>
        <v>AUS</v>
      </c>
      <c r="K110" s="13">
        <v>0</v>
      </c>
      <c r="L110" s="9">
        <f>IF(Table1[[#This Row],[Rank]]="Cancelled",1,IF(Table1[[#This Row],[Rank]]&gt;32,0,IF(K110=0,VLOOKUP(C110,'Ranking Values'!A:C,2,FALSE),VLOOKUP(C110,'Ranking Values'!A:C,3,FALSE))))</f>
        <v>10</v>
      </c>
    </row>
    <row r="111" spans="1:12" x14ac:dyDescent="0.25">
      <c r="A111" s="6" t="s">
        <v>448</v>
      </c>
      <c r="B111" s="6" t="s">
        <v>449</v>
      </c>
      <c r="C111" s="10">
        <v>2</v>
      </c>
      <c r="D111" s="11">
        <v>41784</v>
      </c>
      <c r="E111" s="12" t="s">
        <v>401</v>
      </c>
      <c r="F111" s="6" t="s">
        <v>467</v>
      </c>
      <c r="G111" s="6" t="s">
        <v>18</v>
      </c>
      <c r="H111" s="9" t="str">
        <f>VLOOKUP(Table1[[#This Row],[LastName]]&amp;"."&amp;Table1[[#This Row],[FirstName]],Fencers!C:I,7,FALSE)</f>
        <v>Mens</v>
      </c>
      <c r="I111" s="8" t="str">
        <f>VLOOKUP(Table1[[#This Row],[LastName]]&amp;"."&amp;Table1[[#This Row],[FirstName]],Fencers!C:H,5,FALSE)</f>
        <v>ASC</v>
      </c>
      <c r="J111" s="8" t="str">
        <f>VLOOKUP(Table1[[#This Row],[LastName]]&amp;"."&amp;Table1[[#This Row],[FirstName]],Fencers!C:I,6,FALSE)</f>
        <v>AUS</v>
      </c>
      <c r="K111" s="13">
        <v>0</v>
      </c>
      <c r="L111" s="9">
        <f>IF(Table1[[#This Row],[Rank]]="Cancelled",1,IF(Table1[[#This Row],[Rank]]&gt;32,0,IF(K111=0,VLOOKUP(C111,'Ranking Values'!A:C,2,FALSE),VLOOKUP(C111,'Ranking Values'!A:C,3,FALSE))))</f>
        <v>9</v>
      </c>
    </row>
    <row r="112" spans="1:12" x14ac:dyDescent="0.25">
      <c r="A112" s="6" t="s">
        <v>128</v>
      </c>
      <c r="B112" s="6" t="s">
        <v>129</v>
      </c>
      <c r="C112" s="6">
        <v>3</v>
      </c>
      <c r="D112" s="11">
        <v>41784</v>
      </c>
      <c r="E112" s="12" t="s">
        <v>401</v>
      </c>
      <c r="F112" s="6" t="s">
        <v>467</v>
      </c>
      <c r="G112" s="6" t="s">
        <v>18</v>
      </c>
      <c r="H112" s="9" t="str">
        <f>VLOOKUP(Table1[[#This Row],[LastName]]&amp;"."&amp;Table1[[#This Row],[FirstName]],Fencers!C:I,7,FALSE)</f>
        <v>Mens</v>
      </c>
      <c r="I112" s="8" t="str">
        <f>VLOOKUP(Table1[[#This Row],[LastName]]&amp;"."&amp;Table1[[#This Row],[FirstName]],Fencers!C:H,5,FALSE)</f>
        <v>ASC</v>
      </c>
      <c r="J112" s="8" t="str">
        <f>VLOOKUP(Table1[[#This Row],[LastName]]&amp;"."&amp;Table1[[#This Row],[FirstName]],Fencers!C:I,6,FALSE)</f>
        <v>AUS</v>
      </c>
      <c r="K112" s="13">
        <v>0</v>
      </c>
      <c r="L112" s="9">
        <f>IF(Table1[[#This Row],[Rank]]="Cancelled",1,IF(Table1[[#This Row],[Rank]]&gt;32,0,IF(K112=0,VLOOKUP(C112,'Ranking Values'!A:C,2,FALSE),VLOOKUP(C112,'Ranking Values'!A:C,3,FALSE))))</f>
        <v>8</v>
      </c>
    </row>
    <row r="113" spans="1:12" x14ac:dyDescent="0.25">
      <c r="A113" s="6" t="s">
        <v>57</v>
      </c>
      <c r="B113" s="6" t="s">
        <v>319</v>
      </c>
      <c r="C113" s="10">
        <v>3</v>
      </c>
      <c r="D113" s="11">
        <v>41784</v>
      </c>
      <c r="E113" s="12" t="s">
        <v>401</v>
      </c>
      <c r="F113" s="6" t="s">
        <v>467</v>
      </c>
      <c r="G113" s="6" t="s">
        <v>18</v>
      </c>
      <c r="H113" s="9" t="str">
        <f>VLOOKUP(Table1[[#This Row],[LastName]]&amp;"."&amp;Table1[[#This Row],[FirstName]],Fencers!C:I,7,FALSE)</f>
        <v>Mens</v>
      </c>
      <c r="I113" s="8" t="str">
        <f>VLOOKUP(Table1[[#This Row],[LastName]]&amp;"."&amp;Table1[[#This Row],[FirstName]],Fencers!C:H,5,FALSE)</f>
        <v>ASC</v>
      </c>
      <c r="J113" s="8" t="str">
        <f>VLOOKUP(Table1[[#This Row],[LastName]]&amp;"."&amp;Table1[[#This Row],[FirstName]],Fencers!C:I,6,FALSE)</f>
        <v>AUS</v>
      </c>
      <c r="K113" s="13">
        <v>0</v>
      </c>
      <c r="L113" s="9">
        <f>IF(Table1[[#This Row],[Rank]]="Cancelled",1,IF(Table1[[#This Row],[Rank]]&gt;32,0,IF(K113=0,VLOOKUP(C113,'Ranking Values'!A:C,2,FALSE),VLOOKUP(C113,'Ranking Values'!A:C,3,FALSE))))</f>
        <v>8</v>
      </c>
    </row>
    <row r="114" spans="1:12" x14ac:dyDescent="0.25">
      <c r="A114" s="6" t="s">
        <v>106</v>
      </c>
      <c r="B114" s="6" t="s">
        <v>107</v>
      </c>
      <c r="C114" s="10">
        <v>5</v>
      </c>
      <c r="D114" s="11">
        <v>41784</v>
      </c>
      <c r="E114" s="12" t="s">
        <v>401</v>
      </c>
      <c r="F114" s="6" t="s">
        <v>467</v>
      </c>
      <c r="G114" s="6" t="s">
        <v>18</v>
      </c>
      <c r="H114" s="9" t="str">
        <f>VLOOKUP(Table1[[#This Row],[LastName]]&amp;"."&amp;Table1[[#This Row],[FirstName]],Fencers!C:I,7,FALSE)</f>
        <v>Mens</v>
      </c>
      <c r="I114" s="8" t="str">
        <f>VLOOKUP(Table1[[#This Row],[LastName]]&amp;"."&amp;Table1[[#This Row],[FirstName]],Fencers!C:H,5,FALSE)</f>
        <v>AHFC</v>
      </c>
      <c r="J114" s="8" t="str">
        <f>VLOOKUP(Table1[[#This Row],[LastName]]&amp;"."&amp;Table1[[#This Row],[FirstName]],Fencers!C:I,6,FALSE)</f>
        <v>AUS</v>
      </c>
      <c r="K114" s="13">
        <v>0</v>
      </c>
      <c r="L114" s="9">
        <f>IF(Table1[[#This Row],[Rank]]="Cancelled",1,IF(Table1[[#This Row],[Rank]]&gt;32,0,IF(K114=0,VLOOKUP(C114,'Ranking Values'!A:C,2,FALSE),VLOOKUP(C114,'Ranking Values'!A:C,3,FALSE))))</f>
        <v>6</v>
      </c>
    </row>
    <row r="115" spans="1:12" x14ac:dyDescent="0.25">
      <c r="A115" s="6" t="s">
        <v>99</v>
      </c>
      <c r="B115" s="6" t="s">
        <v>100</v>
      </c>
      <c r="C115" s="10">
        <v>6</v>
      </c>
      <c r="D115" s="11">
        <v>41784</v>
      </c>
      <c r="E115" s="12" t="s">
        <v>401</v>
      </c>
      <c r="F115" s="6" t="s">
        <v>467</v>
      </c>
      <c r="G115" s="6" t="s">
        <v>18</v>
      </c>
      <c r="H115" s="9" t="str">
        <f>VLOOKUP(Table1[[#This Row],[LastName]]&amp;"."&amp;Table1[[#This Row],[FirstName]],Fencers!C:I,7,FALSE)</f>
        <v>Mens</v>
      </c>
      <c r="I115" s="8" t="str">
        <f>VLOOKUP(Table1[[#This Row],[LastName]]&amp;"."&amp;Table1[[#This Row],[FirstName]],Fencers!C:H,5,FALSE)</f>
        <v>CSFC</v>
      </c>
      <c r="J115" s="8" t="str">
        <f>VLOOKUP(Table1[[#This Row],[LastName]]&amp;"."&amp;Table1[[#This Row],[FirstName]],Fencers!C:I,6,FALSE)</f>
        <v>AUS</v>
      </c>
      <c r="K115" s="13">
        <v>0</v>
      </c>
      <c r="L115" s="9">
        <f>IF(Table1[[#This Row],[Rank]]="Cancelled",1,IF(Table1[[#This Row],[Rank]]&gt;32,0,IF(K115=0,VLOOKUP(C115,'Ranking Values'!A:C,2,FALSE),VLOOKUP(C115,'Ranking Values'!A:C,3,FALSE))))</f>
        <v>5</v>
      </c>
    </row>
    <row r="116" spans="1:12" x14ac:dyDescent="0.25">
      <c r="A116" s="6" t="s">
        <v>94</v>
      </c>
      <c r="B116" s="6" t="s">
        <v>95</v>
      </c>
      <c r="C116" s="10">
        <v>7</v>
      </c>
      <c r="D116" s="11">
        <v>41784</v>
      </c>
      <c r="E116" s="12" t="s">
        <v>401</v>
      </c>
      <c r="F116" s="6" t="s">
        <v>467</v>
      </c>
      <c r="G116" s="6" t="s">
        <v>18</v>
      </c>
      <c r="H116" s="9" t="str">
        <f>VLOOKUP(Table1[[#This Row],[LastName]]&amp;"."&amp;Table1[[#This Row],[FirstName]],Fencers!C:I,7,FALSE)</f>
        <v>Mens</v>
      </c>
      <c r="I116" s="8" t="str">
        <f>VLOOKUP(Table1[[#This Row],[LastName]]&amp;"."&amp;Table1[[#This Row],[FirstName]],Fencers!C:H,5,FALSE)</f>
        <v>ASC</v>
      </c>
      <c r="J116" s="8" t="str">
        <f>VLOOKUP(Table1[[#This Row],[LastName]]&amp;"."&amp;Table1[[#This Row],[FirstName]],Fencers!C:I,6,FALSE)</f>
        <v>AUS</v>
      </c>
      <c r="K116" s="13">
        <v>0</v>
      </c>
      <c r="L116" s="9">
        <f>IF(Table1[[#This Row],[Rank]]="Cancelled",1,IF(Table1[[#This Row],[Rank]]&gt;32,0,IF(K116=0,VLOOKUP(C116,'Ranking Values'!A:C,2,FALSE),VLOOKUP(C116,'Ranking Values'!A:C,3,FALSE))))</f>
        <v>4</v>
      </c>
    </row>
    <row r="117" spans="1:12" x14ac:dyDescent="0.25">
      <c r="A117" s="6" t="s">
        <v>47</v>
      </c>
      <c r="B117" s="6" t="s">
        <v>48</v>
      </c>
      <c r="C117" s="10">
        <v>8</v>
      </c>
      <c r="D117" s="11">
        <v>41784</v>
      </c>
      <c r="E117" s="12" t="s">
        <v>401</v>
      </c>
      <c r="F117" s="6" t="s">
        <v>467</v>
      </c>
      <c r="G117" s="6" t="s">
        <v>18</v>
      </c>
      <c r="H117" s="9" t="str">
        <f>VLOOKUP(Table1[[#This Row],[LastName]]&amp;"."&amp;Table1[[#This Row],[FirstName]],Fencers!C:I,7,FALSE)</f>
        <v>Mens</v>
      </c>
      <c r="I117" s="8" t="str">
        <f>VLOOKUP(Table1[[#This Row],[LastName]]&amp;"."&amp;Table1[[#This Row],[FirstName]],Fencers!C:H,5,FALSE)</f>
        <v>ASC</v>
      </c>
      <c r="J117" s="8" t="str">
        <f>VLOOKUP(Table1[[#This Row],[LastName]]&amp;"."&amp;Table1[[#This Row],[FirstName]],Fencers!C:I,6,FALSE)</f>
        <v>AUS</v>
      </c>
      <c r="K117" s="13">
        <v>0</v>
      </c>
      <c r="L117" s="9">
        <f>IF(Table1[[#This Row],[Rank]]="Cancelled",1,IF(Table1[[#This Row],[Rank]]&gt;32,0,IF(K117=0,VLOOKUP(C117,'Ranking Values'!A:C,2,FALSE),VLOOKUP(C117,'Ranking Values'!A:C,3,FALSE))))</f>
        <v>3</v>
      </c>
    </row>
    <row r="118" spans="1:12" x14ac:dyDescent="0.25">
      <c r="A118" s="6" t="s">
        <v>338</v>
      </c>
      <c r="B118" s="6" t="s">
        <v>250</v>
      </c>
      <c r="C118" s="10">
        <v>9</v>
      </c>
      <c r="D118" s="11">
        <v>41784</v>
      </c>
      <c r="E118" s="12" t="s">
        <v>401</v>
      </c>
      <c r="F118" s="6" t="s">
        <v>467</v>
      </c>
      <c r="G118" s="6" t="s">
        <v>18</v>
      </c>
      <c r="H118" s="9" t="str">
        <f>VLOOKUP(Table1[[#This Row],[LastName]]&amp;"."&amp;Table1[[#This Row],[FirstName]],Fencers!C:I,7,FALSE)</f>
        <v>Mens</v>
      </c>
      <c r="I118" s="8" t="str">
        <f>VLOOKUP(Table1[[#This Row],[LastName]]&amp;"."&amp;Table1[[#This Row],[FirstName]],Fencers!C:H,5,FALSE)</f>
        <v>ASC</v>
      </c>
      <c r="J118" s="8" t="str">
        <f>VLOOKUP(Table1[[#This Row],[LastName]]&amp;"."&amp;Table1[[#This Row],[FirstName]],Fencers!C:I,6,FALSE)</f>
        <v>AUS</v>
      </c>
      <c r="K118" s="13">
        <v>0</v>
      </c>
      <c r="L118" s="9">
        <f>IF(Table1[[#This Row],[Rank]]="Cancelled",1,IF(Table1[[#This Row],[Rank]]&gt;32,0,IF(K118=0,VLOOKUP(C118,'Ranking Values'!A:C,2,FALSE),VLOOKUP(C118,'Ranking Values'!A:C,3,FALSE))))</f>
        <v>2</v>
      </c>
    </row>
    <row r="119" spans="1:12" x14ac:dyDescent="0.25">
      <c r="A119" s="6" t="s">
        <v>63</v>
      </c>
      <c r="B119" s="6" t="s">
        <v>64</v>
      </c>
      <c r="C119" s="6">
        <v>10</v>
      </c>
      <c r="D119" s="11">
        <v>41784</v>
      </c>
      <c r="E119" s="12" t="s">
        <v>401</v>
      </c>
      <c r="F119" s="6" t="s">
        <v>467</v>
      </c>
      <c r="G119" s="6" t="s">
        <v>18</v>
      </c>
      <c r="H119" s="9" t="str">
        <f>VLOOKUP(Table1[[#This Row],[LastName]]&amp;"."&amp;Table1[[#This Row],[FirstName]],Fencers!C:I,7,FALSE)</f>
        <v>Mens</v>
      </c>
      <c r="I119" s="8" t="str">
        <f>VLOOKUP(Table1[[#This Row],[LastName]]&amp;"."&amp;Table1[[#This Row],[FirstName]],Fencers!C:H,5,FALSE)</f>
        <v>ASC</v>
      </c>
      <c r="J119" s="8" t="str">
        <f>VLOOKUP(Table1[[#This Row],[LastName]]&amp;"."&amp;Table1[[#This Row],[FirstName]],Fencers!C:I,6,FALSE)</f>
        <v>AUS</v>
      </c>
      <c r="K119" s="13">
        <v>0</v>
      </c>
      <c r="L119" s="9">
        <f>IF(Table1[[#This Row],[Rank]]="Cancelled",1,IF(Table1[[#This Row],[Rank]]&gt;32,0,IF(K119=0,VLOOKUP(C119,'Ranking Values'!A:C,2,FALSE),VLOOKUP(C119,'Ranking Values'!A:C,3,FALSE))))</f>
        <v>2</v>
      </c>
    </row>
    <row r="120" spans="1:12" x14ac:dyDescent="0.25">
      <c r="A120" s="6" t="s">
        <v>68</v>
      </c>
      <c r="B120" s="6" t="s">
        <v>69</v>
      </c>
      <c r="C120" s="6">
        <v>11</v>
      </c>
      <c r="D120" s="11">
        <v>41784</v>
      </c>
      <c r="E120" s="12" t="s">
        <v>401</v>
      </c>
      <c r="F120" s="6" t="s">
        <v>467</v>
      </c>
      <c r="G120" s="6" t="s">
        <v>18</v>
      </c>
      <c r="H120" s="9" t="str">
        <f>VLOOKUP(Table1[[#This Row],[LastName]]&amp;"."&amp;Table1[[#This Row],[FirstName]],Fencers!C:I,7,FALSE)</f>
        <v>Mens</v>
      </c>
      <c r="I120" s="8" t="str">
        <f>VLOOKUP(Table1[[#This Row],[LastName]]&amp;"."&amp;Table1[[#This Row],[FirstName]],Fencers!C:H,5,FALSE)</f>
        <v>ASC</v>
      </c>
      <c r="J120" s="8" t="str">
        <f>VLOOKUP(Table1[[#This Row],[LastName]]&amp;"."&amp;Table1[[#This Row],[FirstName]],Fencers!C:I,6,FALSE)</f>
        <v>AUS</v>
      </c>
      <c r="K120" s="13">
        <v>0</v>
      </c>
      <c r="L120" s="9">
        <f>IF(Table1[[#This Row],[Rank]]="Cancelled",1,IF(Table1[[#This Row],[Rank]]&gt;32,0,IF(K120=0,VLOOKUP(C120,'Ranking Values'!A:C,2,FALSE),VLOOKUP(C120,'Ranking Values'!A:C,3,FALSE))))</f>
        <v>2</v>
      </c>
    </row>
    <row r="121" spans="1:12" x14ac:dyDescent="0.25">
      <c r="A121" s="6" t="s">
        <v>164</v>
      </c>
      <c r="B121" s="6" t="s">
        <v>165</v>
      </c>
      <c r="C121" s="10">
        <v>12</v>
      </c>
      <c r="D121" s="11">
        <v>41784</v>
      </c>
      <c r="E121" s="12" t="s">
        <v>401</v>
      </c>
      <c r="F121" s="6" t="s">
        <v>467</v>
      </c>
      <c r="G121" s="6" t="s">
        <v>18</v>
      </c>
      <c r="H121" s="9" t="str">
        <f>VLOOKUP(Table1[[#This Row],[LastName]]&amp;"."&amp;Table1[[#This Row],[FirstName]],Fencers!C:I,7,FALSE)</f>
        <v>Mens</v>
      </c>
      <c r="I121" s="8" t="str">
        <f>VLOOKUP(Table1[[#This Row],[LastName]]&amp;"."&amp;Table1[[#This Row],[FirstName]],Fencers!C:H,5,FALSE)</f>
        <v>ASC</v>
      </c>
      <c r="J121" s="8" t="str">
        <f>VLOOKUP(Table1[[#This Row],[LastName]]&amp;"."&amp;Table1[[#This Row],[FirstName]],Fencers!C:I,6,FALSE)</f>
        <v>AUS</v>
      </c>
      <c r="K121" s="13">
        <v>0</v>
      </c>
      <c r="L121" s="9">
        <f>IF(Table1[[#This Row],[Rank]]="Cancelled",1,IF(Table1[[#This Row],[Rank]]&gt;32,0,IF(K121=0,VLOOKUP(C121,'Ranking Values'!A:C,2,FALSE),VLOOKUP(C121,'Ranking Values'!A:C,3,FALSE))))</f>
        <v>2</v>
      </c>
    </row>
    <row r="122" spans="1:12" x14ac:dyDescent="0.25">
      <c r="A122" s="6" t="s">
        <v>79</v>
      </c>
      <c r="B122" s="6" t="s">
        <v>80</v>
      </c>
      <c r="C122" s="10">
        <v>13</v>
      </c>
      <c r="D122" s="11">
        <v>41784</v>
      </c>
      <c r="E122" s="12" t="s">
        <v>401</v>
      </c>
      <c r="F122" s="6" t="s">
        <v>467</v>
      </c>
      <c r="G122" s="6" t="s">
        <v>18</v>
      </c>
      <c r="H122" s="9" t="str">
        <f>VLOOKUP(Table1[[#This Row],[LastName]]&amp;"."&amp;Table1[[#This Row],[FirstName]],Fencers!C:I,7,FALSE)</f>
        <v>Mens</v>
      </c>
      <c r="I122" s="8" t="str">
        <f>VLOOKUP(Table1[[#This Row],[LastName]]&amp;"."&amp;Table1[[#This Row],[FirstName]],Fencers!C:H,5,FALSE)</f>
        <v>ASC</v>
      </c>
      <c r="J122" s="8" t="str">
        <f>VLOOKUP(Table1[[#This Row],[LastName]]&amp;"."&amp;Table1[[#This Row],[FirstName]],Fencers!C:I,6,FALSE)</f>
        <v>AUS</v>
      </c>
      <c r="K122" s="13">
        <v>0</v>
      </c>
      <c r="L122" s="9">
        <f>IF(Table1[[#This Row],[Rank]]="Cancelled",1,IF(Table1[[#This Row],[Rank]]&gt;32,0,IF(K122=0,VLOOKUP(C122,'Ranking Values'!A:C,2,FALSE),VLOOKUP(C122,'Ranking Values'!A:C,3,FALSE))))</f>
        <v>2</v>
      </c>
    </row>
    <row r="123" spans="1:12" x14ac:dyDescent="0.25">
      <c r="A123" s="6" t="s">
        <v>356</v>
      </c>
      <c r="B123" s="6" t="s">
        <v>194</v>
      </c>
      <c r="C123" s="10">
        <v>14</v>
      </c>
      <c r="D123" s="11">
        <v>41784</v>
      </c>
      <c r="E123" s="12" t="s">
        <v>401</v>
      </c>
      <c r="F123" s="6" t="s">
        <v>467</v>
      </c>
      <c r="G123" s="6" t="s">
        <v>18</v>
      </c>
      <c r="H123" s="9" t="str">
        <f>VLOOKUP(Table1[[#This Row],[LastName]]&amp;"."&amp;Table1[[#This Row],[FirstName]],Fencers!C:I,7,FALSE)</f>
        <v>Mens</v>
      </c>
      <c r="I123" s="8" t="str">
        <f>VLOOKUP(Table1[[#This Row],[LastName]]&amp;"."&amp;Table1[[#This Row],[FirstName]],Fencers!C:H,5,FALSE)</f>
        <v>AHFC</v>
      </c>
      <c r="J123" s="8" t="str">
        <f>VLOOKUP(Table1[[#This Row],[LastName]]&amp;"."&amp;Table1[[#This Row],[FirstName]],Fencers!C:I,6,FALSE)</f>
        <v>AUS</v>
      </c>
      <c r="K123" s="13">
        <v>0</v>
      </c>
      <c r="L123" s="9">
        <f>IF(Table1[[#This Row],[Rank]]="Cancelled",1,IF(Table1[[#This Row],[Rank]]&gt;32,0,IF(K123=0,VLOOKUP(C123,'Ranking Values'!A:C,2,FALSE),VLOOKUP(C123,'Ranking Values'!A:C,3,FALSE))))</f>
        <v>2</v>
      </c>
    </row>
    <row r="124" spans="1:12" x14ac:dyDescent="0.25">
      <c r="A124" s="6" t="s">
        <v>338</v>
      </c>
      <c r="B124" s="6" t="s">
        <v>475</v>
      </c>
      <c r="C124" s="10">
        <v>14</v>
      </c>
      <c r="D124" s="11">
        <v>41784</v>
      </c>
      <c r="E124" s="12" t="s">
        <v>401</v>
      </c>
      <c r="F124" s="6" t="s">
        <v>467</v>
      </c>
      <c r="G124" s="6" t="s">
        <v>18</v>
      </c>
      <c r="H124" s="9" t="str">
        <f>VLOOKUP(Table1[[#This Row],[LastName]]&amp;"."&amp;Table1[[#This Row],[FirstName]],Fencers!C:I,7,FALSE)</f>
        <v>Mens</v>
      </c>
      <c r="I124" s="8" t="str">
        <f>VLOOKUP(Table1[[#This Row],[LastName]]&amp;"."&amp;Table1[[#This Row],[FirstName]],Fencers!C:H,5,FALSE)</f>
        <v>ASC</v>
      </c>
      <c r="J124" s="8" t="str">
        <f>VLOOKUP(Table1[[#This Row],[LastName]]&amp;"."&amp;Table1[[#This Row],[FirstName]],Fencers!C:I,6,FALSE)</f>
        <v>AUS</v>
      </c>
      <c r="K124" s="13">
        <v>0</v>
      </c>
      <c r="L124" s="9">
        <f>IF(Table1[[#This Row],[Rank]]="Cancelled",1,IF(Table1[[#This Row],[Rank]]&gt;32,0,IF(K124=0,VLOOKUP(C124,'Ranking Values'!A:C,2,FALSE),VLOOKUP(C124,'Ranking Values'!A:C,3,FALSE))))</f>
        <v>2</v>
      </c>
    </row>
    <row r="125" spans="1:12" x14ac:dyDescent="0.25">
      <c r="A125" s="6" t="s">
        <v>478</v>
      </c>
      <c r="B125" s="6" t="s">
        <v>479</v>
      </c>
      <c r="C125" s="10">
        <v>1</v>
      </c>
      <c r="D125" s="11">
        <v>41784</v>
      </c>
      <c r="E125" s="12" t="s">
        <v>401</v>
      </c>
      <c r="F125" s="6" t="s">
        <v>467</v>
      </c>
      <c r="G125" s="6" t="s">
        <v>18</v>
      </c>
      <c r="H125" s="9" t="str">
        <f>VLOOKUP(Table1[[#This Row],[LastName]]&amp;"."&amp;Table1[[#This Row],[FirstName]],Fencers!C:I,7,FALSE)</f>
        <v>Womens</v>
      </c>
      <c r="I125" s="8" t="str">
        <f>VLOOKUP(Table1[[#This Row],[LastName]]&amp;"."&amp;Table1[[#This Row],[FirstName]],Fencers!C:H,5,FALSE)</f>
        <v>CSFC</v>
      </c>
      <c r="J125" s="8" t="str">
        <f>VLOOKUP(Table1[[#This Row],[LastName]]&amp;"."&amp;Table1[[#This Row],[FirstName]],Fencers!C:I,6,FALSE)</f>
        <v>AUS</v>
      </c>
      <c r="K125" s="13">
        <v>0</v>
      </c>
      <c r="L125" s="9">
        <f>IF(Table1[[#This Row],[Rank]]="Cancelled",1,IF(Table1[[#This Row],[Rank]]&gt;32,0,IF(K125=0,VLOOKUP(C125,'Ranking Values'!A:C,2,FALSE),VLOOKUP(C125,'Ranking Values'!A:C,3,FALSE))))</f>
        <v>10</v>
      </c>
    </row>
    <row r="126" spans="1:12" x14ac:dyDescent="0.25">
      <c r="A126" s="6" t="s">
        <v>134</v>
      </c>
      <c r="B126" s="6" t="s">
        <v>5</v>
      </c>
      <c r="C126" s="10">
        <v>2</v>
      </c>
      <c r="D126" s="11">
        <v>41784</v>
      </c>
      <c r="E126" s="12" t="s">
        <v>401</v>
      </c>
      <c r="F126" s="6" t="s">
        <v>467</v>
      </c>
      <c r="G126" s="6" t="s">
        <v>18</v>
      </c>
      <c r="H126" s="9" t="str">
        <f>VLOOKUP(Table1[[#This Row],[LastName]]&amp;"."&amp;Table1[[#This Row],[FirstName]],Fencers!C:I,7,FALSE)</f>
        <v>Womens</v>
      </c>
      <c r="I126" s="8" t="str">
        <f>VLOOKUP(Table1[[#This Row],[LastName]]&amp;"."&amp;Table1[[#This Row],[FirstName]],Fencers!C:H,5,FALSE)</f>
        <v>ASC</v>
      </c>
      <c r="J126" s="8" t="str">
        <f>VLOOKUP(Table1[[#This Row],[LastName]]&amp;"."&amp;Table1[[#This Row],[FirstName]],Fencers!C:I,6,FALSE)</f>
        <v>AUS</v>
      </c>
      <c r="K126" s="13">
        <v>0</v>
      </c>
      <c r="L126" s="9">
        <f>IF(Table1[[#This Row],[Rank]]="Cancelled",1,IF(Table1[[#This Row],[Rank]]&gt;32,0,IF(K126=0,VLOOKUP(C126,'Ranking Values'!A:C,2,FALSE),VLOOKUP(C126,'Ranking Values'!A:C,3,FALSE))))</f>
        <v>9</v>
      </c>
    </row>
    <row r="127" spans="1:12" x14ac:dyDescent="0.25">
      <c r="A127" s="6" t="s">
        <v>480</v>
      </c>
      <c r="B127" s="6" t="s">
        <v>481</v>
      </c>
      <c r="C127" s="6">
        <v>3</v>
      </c>
      <c r="D127" s="11">
        <v>41784</v>
      </c>
      <c r="E127" s="12" t="s">
        <v>401</v>
      </c>
      <c r="F127" s="6" t="s">
        <v>467</v>
      </c>
      <c r="G127" s="6" t="s">
        <v>18</v>
      </c>
      <c r="H127" s="9" t="str">
        <f>VLOOKUP(Table1[[#This Row],[LastName]]&amp;"."&amp;Table1[[#This Row],[FirstName]],Fencers!C:I,7,FALSE)</f>
        <v>Womens</v>
      </c>
      <c r="I127" s="8">
        <f>VLOOKUP(Table1[[#This Row],[LastName]]&amp;"."&amp;Table1[[#This Row],[FirstName]],Fencers!C:H,5,FALSE)</f>
        <v>0</v>
      </c>
      <c r="J127" s="8" t="str">
        <f>VLOOKUP(Table1[[#This Row],[LastName]]&amp;"."&amp;Table1[[#This Row],[FirstName]],Fencers!C:I,6,FALSE)</f>
        <v>AUS</v>
      </c>
      <c r="K127" s="13">
        <v>0</v>
      </c>
      <c r="L127" s="9">
        <f>IF(Table1[[#This Row],[Rank]]="Cancelled",1,IF(Table1[[#This Row],[Rank]]&gt;32,0,IF(K127=0,VLOOKUP(C127,'Ranking Values'!A:C,2,FALSE),VLOOKUP(C127,'Ranking Values'!A:C,3,FALSE))))</f>
        <v>8</v>
      </c>
    </row>
    <row r="128" spans="1:12" x14ac:dyDescent="0.25">
      <c r="A128" s="6" t="s">
        <v>99</v>
      </c>
      <c r="B128" s="6" t="s">
        <v>101</v>
      </c>
      <c r="C128" s="10">
        <v>3</v>
      </c>
      <c r="D128" s="11">
        <v>41784</v>
      </c>
      <c r="E128" s="12" t="s">
        <v>401</v>
      </c>
      <c r="F128" s="6" t="s">
        <v>467</v>
      </c>
      <c r="G128" s="6" t="s">
        <v>18</v>
      </c>
      <c r="H128" s="9" t="str">
        <f>VLOOKUP(Table1[[#This Row],[LastName]]&amp;"."&amp;Table1[[#This Row],[FirstName]],Fencers!C:I,7,FALSE)</f>
        <v>Womens</v>
      </c>
      <c r="I128" s="8" t="str">
        <f>VLOOKUP(Table1[[#This Row],[LastName]]&amp;"."&amp;Table1[[#This Row],[FirstName]],Fencers!C:H,5,FALSE)</f>
        <v>CSFC</v>
      </c>
      <c r="J128" s="8" t="str">
        <f>VLOOKUP(Table1[[#This Row],[LastName]]&amp;"."&amp;Table1[[#This Row],[FirstName]],Fencers!C:I,6,FALSE)</f>
        <v>AUS</v>
      </c>
      <c r="K128" s="13">
        <v>0</v>
      </c>
      <c r="L128" s="9">
        <f>IF(Table1[[#This Row],[Rank]]="Cancelled",1,IF(Table1[[#This Row],[Rank]]&gt;32,0,IF(K128=0,VLOOKUP(C128,'Ranking Values'!A:C,2,FALSE),VLOOKUP(C128,'Ranking Values'!A:C,3,FALSE))))</f>
        <v>8</v>
      </c>
    </row>
    <row r="129" spans="1:12" x14ac:dyDescent="0.25">
      <c r="A129" s="6" t="s">
        <v>434</v>
      </c>
      <c r="B129" s="6" t="s">
        <v>435</v>
      </c>
      <c r="C129" s="10">
        <v>5</v>
      </c>
      <c r="D129" s="11">
        <v>41784</v>
      </c>
      <c r="E129" s="12" t="s">
        <v>401</v>
      </c>
      <c r="F129" s="6" t="s">
        <v>467</v>
      </c>
      <c r="G129" s="6" t="s">
        <v>18</v>
      </c>
      <c r="H129" s="9" t="str">
        <f>VLOOKUP(Table1[[#This Row],[LastName]]&amp;"."&amp;Table1[[#This Row],[FirstName]],Fencers!C:I,7,FALSE)</f>
        <v>Womens</v>
      </c>
      <c r="I129" s="8" t="str">
        <f>VLOOKUP(Table1[[#This Row],[LastName]]&amp;"."&amp;Table1[[#This Row],[FirstName]],Fencers!C:H,5,FALSE)</f>
        <v>ASC</v>
      </c>
      <c r="J129" s="8" t="str">
        <f>VLOOKUP(Table1[[#This Row],[LastName]]&amp;"."&amp;Table1[[#This Row],[FirstName]],Fencers!C:I,6,FALSE)</f>
        <v>AUS</v>
      </c>
      <c r="K129" s="13">
        <v>0</v>
      </c>
      <c r="L129" s="9">
        <f>IF(Table1[[#This Row],[Rank]]="Cancelled",1,IF(Table1[[#This Row],[Rank]]&gt;32,0,IF(K129=0,VLOOKUP(C129,'Ranking Values'!A:C,2,FALSE),VLOOKUP(C129,'Ranking Values'!A:C,3,FALSE))))</f>
        <v>6</v>
      </c>
    </row>
    <row r="130" spans="1:12" x14ac:dyDescent="0.25">
      <c r="A130" s="6" t="s">
        <v>482</v>
      </c>
      <c r="B130" s="6" t="s">
        <v>483</v>
      </c>
      <c r="C130" s="10">
        <v>6</v>
      </c>
      <c r="D130" s="11">
        <v>41784</v>
      </c>
      <c r="E130" s="12" t="s">
        <v>401</v>
      </c>
      <c r="F130" s="6" t="s">
        <v>467</v>
      </c>
      <c r="G130" s="6" t="s">
        <v>18</v>
      </c>
      <c r="H130" s="9" t="str">
        <f>VLOOKUP(Table1[[#This Row],[LastName]]&amp;"."&amp;Table1[[#This Row],[FirstName]],Fencers!C:I,7,FALSE)</f>
        <v>Womens</v>
      </c>
      <c r="I130" s="8">
        <f>VLOOKUP(Table1[[#This Row],[LastName]]&amp;"."&amp;Table1[[#This Row],[FirstName]],Fencers!C:H,5,FALSE)</f>
        <v>0</v>
      </c>
      <c r="J130" s="8" t="str">
        <f>VLOOKUP(Table1[[#This Row],[LastName]]&amp;"."&amp;Table1[[#This Row],[FirstName]],Fencers!C:I,6,FALSE)</f>
        <v>AUS</v>
      </c>
      <c r="K130" s="13">
        <v>0</v>
      </c>
      <c r="L130" s="9">
        <f>IF(Table1[[#This Row],[Rank]]="Cancelled",1,IF(Table1[[#This Row],[Rank]]&gt;32,0,IF(K130=0,VLOOKUP(C130,'Ranking Values'!A:C,2,FALSE),VLOOKUP(C130,'Ranking Values'!A:C,3,FALSE))))</f>
        <v>5</v>
      </c>
    </row>
    <row r="131" spans="1:12" x14ac:dyDescent="0.25">
      <c r="A131" s="6" t="s">
        <v>49</v>
      </c>
      <c r="B131" s="6" t="s">
        <v>50</v>
      </c>
      <c r="C131" s="10">
        <v>7</v>
      </c>
      <c r="D131" s="11">
        <v>41784</v>
      </c>
      <c r="E131" s="12" t="s">
        <v>401</v>
      </c>
      <c r="F131" s="6" t="s">
        <v>467</v>
      </c>
      <c r="G131" s="6" t="s">
        <v>18</v>
      </c>
      <c r="H131" s="9" t="str">
        <f>VLOOKUP(Table1[[#This Row],[LastName]]&amp;"."&amp;Table1[[#This Row],[FirstName]],Fencers!C:I,7,FALSE)</f>
        <v>Womens</v>
      </c>
      <c r="I131" s="8" t="str">
        <f>VLOOKUP(Table1[[#This Row],[LastName]]&amp;"."&amp;Table1[[#This Row],[FirstName]],Fencers!C:H,5,FALSE)</f>
        <v>ASC</v>
      </c>
      <c r="J131" s="8" t="str">
        <f>VLOOKUP(Table1[[#This Row],[LastName]]&amp;"."&amp;Table1[[#This Row],[FirstName]],Fencers!C:I,6,FALSE)</f>
        <v>AUS</v>
      </c>
      <c r="K131" s="13">
        <v>0</v>
      </c>
      <c r="L131" s="9">
        <f>IF(Table1[[#This Row],[Rank]]="Cancelled",1,IF(Table1[[#This Row],[Rank]]&gt;32,0,IF(K131=0,VLOOKUP(C131,'Ranking Values'!A:C,2,FALSE),VLOOKUP(C131,'Ranking Values'!A:C,3,FALSE))))</f>
        <v>4</v>
      </c>
    </row>
    <row r="132" spans="1:12" x14ac:dyDescent="0.25">
      <c r="A132" s="6" t="s">
        <v>515</v>
      </c>
      <c r="B132" s="6" t="s">
        <v>69</v>
      </c>
      <c r="C132" s="10">
        <v>1</v>
      </c>
      <c r="D132" s="11">
        <v>41784</v>
      </c>
      <c r="E132" s="12" t="s">
        <v>401</v>
      </c>
      <c r="F132" s="6" t="s">
        <v>467</v>
      </c>
      <c r="G132" s="6" t="s">
        <v>312</v>
      </c>
      <c r="H132" s="9" t="str">
        <f>VLOOKUP(Table1[[#This Row],[LastName]]&amp;"."&amp;Table1[[#This Row],[FirstName]],Fencers!C:I,7,FALSE)</f>
        <v>Mens</v>
      </c>
      <c r="I132" s="8">
        <f>VLOOKUP(Table1[[#This Row],[LastName]]&amp;"."&amp;Table1[[#This Row],[FirstName]],Fencers!C:H,5,FALSE)</f>
        <v>0</v>
      </c>
      <c r="J132" s="8" t="str">
        <f>VLOOKUP(Table1[[#This Row],[LastName]]&amp;"."&amp;Table1[[#This Row],[FirstName]],Fencers!C:I,6,FALSE)</f>
        <v>AUS</v>
      </c>
      <c r="K132" s="13">
        <v>0</v>
      </c>
      <c r="L132" s="9">
        <f>IF(Table1[[#This Row],[Rank]]="Cancelled",1,IF(Table1[[#This Row],[Rank]]&gt;32,0,IF(K132=0,VLOOKUP(C132,'Ranking Values'!A:C,2,FALSE),VLOOKUP(C132,'Ranking Values'!A:C,3,FALSE))))</f>
        <v>10</v>
      </c>
    </row>
    <row r="133" spans="1:12" x14ac:dyDescent="0.25">
      <c r="A133" s="6" t="s">
        <v>58</v>
      </c>
      <c r="B133" s="6" t="s">
        <v>38</v>
      </c>
      <c r="C133" s="10">
        <v>2</v>
      </c>
      <c r="D133" s="11">
        <v>41784</v>
      </c>
      <c r="E133" s="12" t="s">
        <v>401</v>
      </c>
      <c r="F133" s="6" t="s">
        <v>467</v>
      </c>
      <c r="G133" s="6" t="s">
        <v>312</v>
      </c>
      <c r="H133" s="9" t="str">
        <f>VLOOKUP(Table1[[#This Row],[LastName]]&amp;"."&amp;Table1[[#This Row],[FirstName]],Fencers!C:I,7,FALSE)</f>
        <v>Mens</v>
      </c>
      <c r="I133" s="8" t="str">
        <f>VLOOKUP(Table1[[#This Row],[LastName]]&amp;"."&amp;Table1[[#This Row],[FirstName]],Fencers!C:H,5,FALSE)</f>
        <v>AUFC</v>
      </c>
      <c r="J133" s="8" t="str">
        <f>VLOOKUP(Table1[[#This Row],[LastName]]&amp;"."&amp;Table1[[#This Row],[FirstName]],Fencers!C:I,6,FALSE)</f>
        <v>AUS</v>
      </c>
      <c r="K133" s="13">
        <v>0</v>
      </c>
      <c r="L133" s="9">
        <f>IF(Table1[[#This Row],[Rank]]="Cancelled",1,IF(Table1[[#This Row],[Rank]]&gt;32,0,IF(K133=0,VLOOKUP(C133,'Ranking Values'!A:C,2,FALSE),VLOOKUP(C133,'Ranking Values'!A:C,3,FALSE))))</f>
        <v>9</v>
      </c>
    </row>
    <row r="134" spans="1:12" x14ac:dyDescent="0.25">
      <c r="A134" s="6" t="s">
        <v>317</v>
      </c>
      <c r="B134" s="6" t="s">
        <v>318</v>
      </c>
      <c r="C134" s="6">
        <v>3</v>
      </c>
      <c r="D134" s="11">
        <v>41784</v>
      </c>
      <c r="E134" s="12" t="s">
        <v>401</v>
      </c>
      <c r="F134" s="6" t="s">
        <v>467</v>
      </c>
      <c r="G134" s="6" t="s">
        <v>312</v>
      </c>
      <c r="H134" s="9" t="str">
        <f>VLOOKUP(Table1[[#This Row],[LastName]]&amp;"."&amp;Table1[[#This Row],[FirstName]],Fencers!C:I,7,FALSE)</f>
        <v>Mens</v>
      </c>
      <c r="I134" s="8" t="str">
        <f>VLOOKUP(Table1[[#This Row],[LastName]]&amp;"."&amp;Table1[[#This Row],[FirstName]],Fencers!C:H,5,FALSE)</f>
        <v>ASC</v>
      </c>
      <c r="J134" s="8" t="str">
        <f>VLOOKUP(Table1[[#This Row],[LastName]]&amp;"."&amp;Table1[[#This Row],[FirstName]],Fencers!C:I,6,FALSE)</f>
        <v>AUS</v>
      </c>
      <c r="K134" s="13">
        <v>0</v>
      </c>
      <c r="L134" s="9">
        <f>IF(Table1[[#This Row],[Rank]]="Cancelled",1,IF(Table1[[#This Row],[Rank]]&gt;32,0,IF(K134=0,VLOOKUP(C134,'Ranking Values'!A:C,2,FALSE),VLOOKUP(C134,'Ranking Values'!A:C,3,FALSE))))</f>
        <v>8</v>
      </c>
    </row>
    <row r="135" spans="1:12" x14ac:dyDescent="0.25">
      <c r="A135" s="6" t="s">
        <v>79</v>
      </c>
      <c r="B135" s="6" t="s">
        <v>175</v>
      </c>
      <c r="C135" s="10">
        <v>3</v>
      </c>
      <c r="D135" s="11">
        <v>41784</v>
      </c>
      <c r="E135" s="12" t="s">
        <v>401</v>
      </c>
      <c r="F135" s="6" t="s">
        <v>467</v>
      </c>
      <c r="G135" s="6" t="s">
        <v>312</v>
      </c>
      <c r="H135" s="9" t="str">
        <f>VLOOKUP(Table1[[#This Row],[LastName]]&amp;"."&amp;Table1[[#This Row],[FirstName]],Fencers!C:I,7,FALSE)</f>
        <v>Mens</v>
      </c>
      <c r="I135" s="8" t="str">
        <f>VLOOKUP(Table1[[#This Row],[LastName]]&amp;"."&amp;Table1[[#This Row],[FirstName]],Fencers!C:H,5,FALSE)</f>
        <v>ASC</v>
      </c>
      <c r="J135" s="8" t="str">
        <f>VLOOKUP(Table1[[#This Row],[LastName]]&amp;"."&amp;Table1[[#This Row],[FirstName]],Fencers!C:I,6,FALSE)</f>
        <v>AUS</v>
      </c>
      <c r="K135" s="13">
        <v>0</v>
      </c>
      <c r="L135" s="9">
        <f>IF(Table1[[#This Row],[Rank]]="Cancelled",1,IF(Table1[[#This Row],[Rank]]&gt;32,0,IF(K135=0,VLOOKUP(C135,'Ranking Values'!A:C,2,FALSE),VLOOKUP(C135,'Ranking Values'!A:C,3,FALSE))))</f>
        <v>8</v>
      </c>
    </row>
    <row r="136" spans="1:12" x14ac:dyDescent="0.25">
      <c r="A136" s="6" t="s">
        <v>177</v>
      </c>
      <c r="B136" s="6" t="s">
        <v>143</v>
      </c>
      <c r="C136" s="10">
        <v>5</v>
      </c>
      <c r="D136" s="11">
        <v>41784</v>
      </c>
      <c r="E136" s="12" t="s">
        <v>401</v>
      </c>
      <c r="F136" s="6" t="s">
        <v>467</v>
      </c>
      <c r="G136" s="6" t="s">
        <v>312</v>
      </c>
      <c r="H136" s="9" t="str">
        <f>VLOOKUP(Table1[[#This Row],[LastName]]&amp;"."&amp;Table1[[#This Row],[FirstName]],Fencers!C:I,7,FALSE)</f>
        <v>Mens</v>
      </c>
      <c r="I136" s="8" t="str">
        <f>VLOOKUP(Table1[[#This Row],[LastName]]&amp;"."&amp;Table1[[#This Row],[FirstName]],Fencers!C:H,5,FALSE)</f>
        <v>ASC</v>
      </c>
      <c r="J136" s="8" t="str">
        <f>VLOOKUP(Table1[[#This Row],[LastName]]&amp;"."&amp;Table1[[#This Row],[FirstName]],Fencers!C:I,6,FALSE)</f>
        <v>AUS</v>
      </c>
      <c r="K136" s="13">
        <v>0</v>
      </c>
      <c r="L136" s="9">
        <f>IF(Table1[[#This Row],[Rank]]="Cancelled",1,IF(Table1[[#This Row],[Rank]]&gt;32,0,IF(K136=0,VLOOKUP(C136,'Ranking Values'!A:C,2,FALSE),VLOOKUP(C136,'Ranking Values'!A:C,3,FALSE))))</f>
        <v>6</v>
      </c>
    </row>
    <row r="137" spans="1:12" x14ac:dyDescent="0.25">
      <c r="A137" s="6" t="s">
        <v>138</v>
      </c>
      <c r="B137" s="6" t="s">
        <v>139</v>
      </c>
      <c r="C137" s="10">
        <v>6</v>
      </c>
      <c r="D137" s="11">
        <v>41784</v>
      </c>
      <c r="E137" s="12" t="s">
        <v>401</v>
      </c>
      <c r="F137" s="6" t="s">
        <v>467</v>
      </c>
      <c r="G137" s="6" t="s">
        <v>312</v>
      </c>
      <c r="H137" s="9" t="str">
        <f>VLOOKUP(Table1[[#This Row],[LastName]]&amp;"."&amp;Table1[[#This Row],[FirstName]],Fencers!C:I,7,FALSE)</f>
        <v>Mens</v>
      </c>
      <c r="I137" s="8" t="str">
        <f>VLOOKUP(Table1[[#This Row],[LastName]]&amp;"."&amp;Table1[[#This Row],[FirstName]],Fencers!C:H,5,FALSE)</f>
        <v>TPFC</v>
      </c>
      <c r="J137" s="8" t="str">
        <f>VLOOKUP(Table1[[#This Row],[LastName]]&amp;"."&amp;Table1[[#This Row],[FirstName]],Fencers!C:I,6,FALSE)</f>
        <v>AUS</v>
      </c>
      <c r="K137" s="13">
        <v>0</v>
      </c>
      <c r="L137" s="9">
        <f>IF(Table1[[#This Row],[Rank]]="Cancelled",1,IF(Table1[[#This Row],[Rank]]&gt;32,0,IF(K137=0,VLOOKUP(C137,'Ranking Values'!A:C,2,FALSE),VLOOKUP(C137,'Ranking Values'!A:C,3,FALSE))))</f>
        <v>5</v>
      </c>
    </row>
    <row r="138" spans="1:12" x14ac:dyDescent="0.25">
      <c r="A138" s="6" t="s">
        <v>23</v>
      </c>
      <c r="B138" s="6" t="s">
        <v>160</v>
      </c>
      <c r="C138" s="10">
        <v>7</v>
      </c>
      <c r="D138" s="11">
        <v>41784</v>
      </c>
      <c r="E138" s="12" t="s">
        <v>401</v>
      </c>
      <c r="F138" s="6" t="s">
        <v>467</v>
      </c>
      <c r="G138" s="6" t="s">
        <v>312</v>
      </c>
      <c r="H138" s="9" t="str">
        <f>VLOOKUP(Table1[[#This Row],[LastName]]&amp;"."&amp;Table1[[#This Row],[FirstName]],Fencers!C:I,7,FALSE)</f>
        <v>Mens</v>
      </c>
      <c r="I138" s="8" t="str">
        <f>VLOOKUP(Table1[[#This Row],[LastName]]&amp;"."&amp;Table1[[#This Row],[FirstName]],Fencers!C:H,5,FALSE)</f>
        <v>CSFC</v>
      </c>
      <c r="J138" s="8" t="str">
        <f>VLOOKUP(Table1[[#This Row],[LastName]]&amp;"."&amp;Table1[[#This Row],[FirstName]],Fencers!C:I,6,FALSE)</f>
        <v>AUS</v>
      </c>
      <c r="K138" s="13">
        <v>0</v>
      </c>
      <c r="L138" s="9">
        <f>IF(Table1[[#This Row],[Rank]]="Cancelled",1,IF(Table1[[#This Row],[Rank]]&gt;32,0,IF(K138=0,VLOOKUP(C138,'Ranking Values'!A:C,2,FALSE),VLOOKUP(C138,'Ranking Values'!A:C,3,FALSE))))</f>
        <v>4</v>
      </c>
    </row>
    <row r="139" spans="1:12" x14ac:dyDescent="0.25">
      <c r="A139" s="6" t="s">
        <v>153</v>
      </c>
      <c r="B139" s="6" t="s">
        <v>154</v>
      </c>
      <c r="C139" s="10">
        <v>1</v>
      </c>
      <c r="D139" s="11">
        <v>41784</v>
      </c>
      <c r="E139" s="12" t="s">
        <v>401</v>
      </c>
      <c r="F139" s="6" t="s">
        <v>467</v>
      </c>
      <c r="G139" s="6" t="s">
        <v>312</v>
      </c>
      <c r="H139" s="9" t="str">
        <f>VLOOKUP(Table1[[#This Row],[LastName]]&amp;"."&amp;Table1[[#This Row],[FirstName]],Fencers!C:I,7,FALSE)</f>
        <v>Womens</v>
      </c>
      <c r="I139" s="8" t="str">
        <f>VLOOKUP(Table1[[#This Row],[LastName]]&amp;"."&amp;Table1[[#This Row],[FirstName]],Fencers!C:H,5,FALSE)</f>
        <v>ASC</v>
      </c>
      <c r="J139" s="8" t="str">
        <f>VLOOKUP(Table1[[#This Row],[LastName]]&amp;"."&amp;Table1[[#This Row],[FirstName]],Fencers!C:I,6,FALSE)</f>
        <v>AUS</v>
      </c>
      <c r="K139" s="13">
        <v>0</v>
      </c>
      <c r="L139" s="9">
        <f>IF(Table1[[#This Row],[Rank]]="Cancelled",1,IF(Table1[[#This Row],[Rank]]&gt;32,0,IF(K139=0,VLOOKUP(C139,'Ranking Values'!A:C,2,FALSE),VLOOKUP(C139,'Ranking Values'!A:C,3,FALSE))))</f>
        <v>10</v>
      </c>
    </row>
    <row r="140" spans="1:12" x14ac:dyDescent="0.25">
      <c r="A140" s="6" t="s">
        <v>61</v>
      </c>
      <c r="B140" s="6" t="s">
        <v>62</v>
      </c>
      <c r="C140" s="10">
        <v>2</v>
      </c>
      <c r="D140" s="11">
        <v>41784</v>
      </c>
      <c r="E140" s="12" t="s">
        <v>401</v>
      </c>
      <c r="F140" s="6" t="s">
        <v>467</v>
      </c>
      <c r="G140" s="6" t="s">
        <v>312</v>
      </c>
      <c r="H140" s="9" t="str">
        <f>VLOOKUP(Table1[[#This Row],[LastName]]&amp;"."&amp;Table1[[#This Row],[FirstName]],Fencers!C:I,7,FALSE)</f>
        <v>Womens</v>
      </c>
      <c r="I140" s="8" t="str">
        <f>VLOOKUP(Table1[[#This Row],[LastName]]&amp;"."&amp;Table1[[#This Row],[FirstName]],Fencers!C:H,5,FALSE)</f>
        <v>ASC</v>
      </c>
      <c r="J140" s="8" t="str">
        <f>VLOOKUP(Table1[[#This Row],[LastName]]&amp;"."&amp;Table1[[#This Row],[FirstName]],Fencers!C:I,6,FALSE)</f>
        <v>AUS</v>
      </c>
      <c r="K140" s="13">
        <v>0</v>
      </c>
      <c r="L140" s="9">
        <f>IF(Table1[[#This Row],[Rank]]="Cancelled",1,IF(Table1[[#This Row],[Rank]]&gt;32,0,IF(K140=0,VLOOKUP(C140,'Ranking Values'!A:C,2,FALSE),VLOOKUP(C140,'Ranking Values'!A:C,3,FALSE))))</f>
        <v>9</v>
      </c>
    </row>
    <row r="141" spans="1:12" x14ac:dyDescent="0.25">
      <c r="A141" s="6" t="s">
        <v>516</v>
      </c>
      <c r="B141" s="6" t="s">
        <v>517</v>
      </c>
      <c r="C141" s="6">
        <v>3</v>
      </c>
      <c r="D141" s="11">
        <v>41784</v>
      </c>
      <c r="E141" s="12" t="s">
        <v>401</v>
      </c>
      <c r="F141" s="6" t="s">
        <v>467</v>
      </c>
      <c r="G141" s="6" t="s">
        <v>312</v>
      </c>
      <c r="H141" s="9" t="str">
        <f>VLOOKUP(Table1[[#This Row],[LastName]]&amp;"."&amp;Table1[[#This Row],[FirstName]],Fencers!C:I,7,FALSE)</f>
        <v>Womens</v>
      </c>
      <c r="I141" s="8">
        <f>VLOOKUP(Table1[[#This Row],[LastName]]&amp;"."&amp;Table1[[#This Row],[FirstName]],Fencers!C:H,5,FALSE)</f>
        <v>0</v>
      </c>
      <c r="J141" s="8" t="str">
        <f>VLOOKUP(Table1[[#This Row],[LastName]]&amp;"."&amp;Table1[[#This Row],[FirstName]],Fencers!C:I,6,FALSE)</f>
        <v>AUS</v>
      </c>
      <c r="K141" s="13">
        <v>0</v>
      </c>
      <c r="L141" s="9">
        <f>IF(Table1[[#This Row],[Rank]]="Cancelled",1,IF(Table1[[#This Row],[Rank]]&gt;32,0,IF(K141=0,VLOOKUP(C141,'Ranking Values'!A:C,2,FALSE),VLOOKUP(C141,'Ranking Values'!A:C,3,FALSE))))</f>
        <v>8</v>
      </c>
    </row>
    <row r="142" spans="1:12" x14ac:dyDescent="0.25">
      <c r="A142" s="6" t="s">
        <v>171</v>
      </c>
      <c r="B142" s="6" t="s">
        <v>154</v>
      </c>
      <c r="C142" s="10">
        <v>3</v>
      </c>
      <c r="D142" s="11">
        <v>41784</v>
      </c>
      <c r="E142" s="12" t="s">
        <v>401</v>
      </c>
      <c r="F142" s="6" t="s">
        <v>467</v>
      </c>
      <c r="G142" s="6" t="s">
        <v>312</v>
      </c>
      <c r="H142" s="9" t="str">
        <f>VLOOKUP(Table1[[#This Row],[LastName]]&amp;"."&amp;Table1[[#This Row],[FirstName]],Fencers!C:I,7,FALSE)</f>
        <v>Womens</v>
      </c>
      <c r="I142" s="8" t="str">
        <f>VLOOKUP(Table1[[#This Row],[LastName]]&amp;"."&amp;Table1[[#This Row],[FirstName]],Fencers!C:H,5,FALSE)</f>
        <v>ASC</v>
      </c>
      <c r="J142" s="8" t="str">
        <f>VLOOKUP(Table1[[#This Row],[LastName]]&amp;"."&amp;Table1[[#This Row],[FirstName]],Fencers!C:I,6,FALSE)</f>
        <v>AUS</v>
      </c>
      <c r="K142" s="13">
        <v>0</v>
      </c>
      <c r="L142" s="9">
        <f>IF(Table1[[#This Row],[Rank]]="Cancelled",1,IF(Table1[[#This Row],[Rank]]&gt;32,0,IF(K142=0,VLOOKUP(C142,'Ranking Values'!A:C,2,FALSE),VLOOKUP(C142,'Ranking Values'!A:C,3,FALSE))))</f>
        <v>8</v>
      </c>
    </row>
    <row r="143" spans="1:12" x14ac:dyDescent="0.25">
      <c r="A143" s="6" t="s">
        <v>99</v>
      </c>
      <c r="B143" s="6" t="s">
        <v>100</v>
      </c>
      <c r="C143" s="10">
        <v>1</v>
      </c>
      <c r="D143" s="11">
        <v>41784</v>
      </c>
      <c r="E143" s="12" t="s">
        <v>401</v>
      </c>
      <c r="F143" s="6" t="s">
        <v>316</v>
      </c>
      <c r="G143" s="6" t="s">
        <v>18</v>
      </c>
      <c r="H143" s="9" t="str">
        <f>VLOOKUP(Table1[[#This Row],[LastName]]&amp;"."&amp;Table1[[#This Row],[FirstName]],Fencers!C:I,7,FALSE)</f>
        <v>Mens</v>
      </c>
      <c r="I143" s="8" t="str">
        <f>VLOOKUP(Table1[[#This Row],[LastName]]&amp;"."&amp;Table1[[#This Row],[FirstName]],Fencers!C:H,5,FALSE)</f>
        <v>CSFC</v>
      </c>
      <c r="J143" s="8" t="str">
        <f>VLOOKUP(Table1[[#This Row],[LastName]]&amp;"."&amp;Table1[[#This Row],[FirstName]],Fencers!C:I,6,FALSE)</f>
        <v>AUS</v>
      </c>
      <c r="K143" s="13">
        <v>0</v>
      </c>
      <c r="L143" s="9">
        <f>IF(Table1[[#This Row],[Rank]]="Cancelled",1,IF(Table1[[#This Row],[Rank]]&gt;32,0,IF(K143=0,VLOOKUP(C143,'Ranking Values'!A:C,2,FALSE),VLOOKUP(C143,'Ranking Values'!A:C,3,FALSE))))</f>
        <v>10</v>
      </c>
    </row>
    <row r="144" spans="1:12" x14ac:dyDescent="0.25">
      <c r="A144" s="6" t="s">
        <v>338</v>
      </c>
      <c r="B144" s="6" t="s">
        <v>475</v>
      </c>
      <c r="C144" s="10">
        <v>2</v>
      </c>
      <c r="D144" s="11">
        <v>41784</v>
      </c>
      <c r="E144" s="12" t="s">
        <v>401</v>
      </c>
      <c r="F144" s="6" t="s">
        <v>316</v>
      </c>
      <c r="G144" s="6" t="s">
        <v>18</v>
      </c>
      <c r="H144" s="9" t="str">
        <f>VLOOKUP(Table1[[#This Row],[LastName]]&amp;"."&amp;Table1[[#This Row],[FirstName]],Fencers!C:I,7,FALSE)</f>
        <v>Mens</v>
      </c>
      <c r="I144" s="8" t="str">
        <f>VLOOKUP(Table1[[#This Row],[LastName]]&amp;"."&amp;Table1[[#This Row],[FirstName]],Fencers!C:H,5,FALSE)</f>
        <v>ASC</v>
      </c>
      <c r="J144" s="8" t="str">
        <f>VLOOKUP(Table1[[#This Row],[LastName]]&amp;"."&amp;Table1[[#This Row],[FirstName]],Fencers!C:I,6,FALSE)</f>
        <v>AUS</v>
      </c>
      <c r="K144" s="13">
        <v>0</v>
      </c>
      <c r="L144" s="9">
        <f>IF(Table1[[#This Row],[Rank]]="Cancelled",1,IF(Table1[[#This Row],[Rank]]&gt;32,0,IF(K144=0,VLOOKUP(C144,'Ranking Values'!A:C,2,FALSE),VLOOKUP(C144,'Ranking Values'!A:C,3,FALSE))))</f>
        <v>9</v>
      </c>
    </row>
    <row r="145" spans="1:12" x14ac:dyDescent="0.25">
      <c r="A145" s="6" t="s">
        <v>47</v>
      </c>
      <c r="B145" s="6" t="s">
        <v>91</v>
      </c>
      <c r="C145" s="6">
        <v>3</v>
      </c>
      <c r="D145" s="11">
        <v>41784</v>
      </c>
      <c r="E145" s="12" t="s">
        <v>401</v>
      </c>
      <c r="F145" s="6" t="s">
        <v>316</v>
      </c>
      <c r="G145" s="6" t="s">
        <v>18</v>
      </c>
      <c r="H145" s="9" t="str">
        <f>VLOOKUP(Table1[[#This Row],[LastName]]&amp;"."&amp;Table1[[#This Row],[FirstName]],Fencers!C:I,7,FALSE)</f>
        <v>Mens</v>
      </c>
      <c r="I145" s="8" t="str">
        <f>VLOOKUP(Table1[[#This Row],[LastName]]&amp;"."&amp;Table1[[#This Row],[FirstName]],Fencers!C:H,5,FALSE)</f>
        <v>AHFC</v>
      </c>
      <c r="J145" s="8" t="str">
        <f>VLOOKUP(Table1[[#This Row],[LastName]]&amp;"."&amp;Table1[[#This Row],[FirstName]],Fencers!C:I,6,FALSE)</f>
        <v>AUS</v>
      </c>
      <c r="K145" s="13">
        <v>0</v>
      </c>
      <c r="L145" s="9">
        <f>IF(Table1[[#This Row],[Rank]]="Cancelled",1,IF(Table1[[#This Row],[Rank]]&gt;32,0,IF(K145=0,VLOOKUP(C145,'Ranking Values'!A:C,2,FALSE),VLOOKUP(C145,'Ranking Values'!A:C,3,FALSE))))</f>
        <v>8</v>
      </c>
    </row>
    <row r="146" spans="1:12" x14ac:dyDescent="0.25">
      <c r="A146" s="6" t="s">
        <v>79</v>
      </c>
      <c r="B146" s="6" t="s">
        <v>80</v>
      </c>
      <c r="C146" s="10">
        <v>3</v>
      </c>
      <c r="D146" s="11">
        <v>41784</v>
      </c>
      <c r="E146" s="12" t="s">
        <v>401</v>
      </c>
      <c r="F146" s="6" t="s">
        <v>316</v>
      </c>
      <c r="G146" s="6" t="s">
        <v>18</v>
      </c>
      <c r="H146" s="9" t="str">
        <f>VLOOKUP(Table1[[#This Row],[LastName]]&amp;"."&amp;Table1[[#This Row],[FirstName]],Fencers!C:I,7,FALSE)</f>
        <v>Mens</v>
      </c>
      <c r="I146" s="8" t="str">
        <f>VLOOKUP(Table1[[#This Row],[LastName]]&amp;"."&amp;Table1[[#This Row],[FirstName]],Fencers!C:H,5,FALSE)</f>
        <v>ASC</v>
      </c>
      <c r="J146" s="8" t="str">
        <f>VLOOKUP(Table1[[#This Row],[LastName]]&amp;"."&amp;Table1[[#This Row],[FirstName]],Fencers!C:I,6,FALSE)</f>
        <v>AUS</v>
      </c>
      <c r="K146" s="13">
        <v>0</v>
      </c>
      <c r="L146" s="9">
        <f>IF(Table1[[#This Row],[Rank]]="Cancelled",1,IF(Table1[[#This Row],[Rank]]&gt;32,0,IF(K146=0,VLOOKUP(C146,'Ranking Values'!A:C,2,FALSE),VLOOKUP(C146,'Ranking Values'!A:C,3,FALSE))))</f>
        <v>8</v>
      </c>
    </row>
    <row r="147" spans="1:12" x14ac:dyDescent="0.25">
      <c r="A147" s="6" t="s">
        <v>49</v>
      </c>
      <c r="B147" s="6" t="s">
        <v>50</v>
      </c>
      <c r="C147" s="10">
        <v>5</v>
      </c>
      <c r="D147" s="11">
        <v>41784</v>
      </c>
      <c r="E147" s="12" t="s">
        <v>401</v>
      </c>
      <c r="F147" s="6" t="s">
        <v>316</v>
      </c>
      <c r="G147" s="6" t="s">
        <v>18</v>
      </c>
      <c r="H147" s="9" t="str">
        <f>VLOOKUP(Table1[[#This Row],[LastName]]&amp;"."&amp;Table1[[#This Row],[FirstName]],Fencers!C:I,7,FALSE)</f>
        <v>Womens</v>
      </c>
      <c r="I147" s="8" t="str">
        <f>VLOOKUP(Table1[[#This Row],[LastName]]&amp;"."&amp;Table1[[#This Row],[FirstName]],Fencers!C:H,5,FALSE)</f>
        <v>ASC</v>
      </c>
      <c r="J147" s="8" t="str">
        <f>VLOOKUP(Table1[[#This Row],[LastName]]&amp;"."&amp;Table1[[#This Row],[FirstName]],Fencers!C:I,6,FALSE)</f>
        <v>AUS</v>
      </c>
      <c r="K147" s="13">
        <v>0</v>
      </c>
      <c r="L147" s="9">
        <f>IF(Table1[[#This Row],[Rank]]="Cancelled",1,IF(Table1[[#This Row],[Rank]]&gt;32,0,IF(K147=0,VLOOKUP(C147,'Ranking Values'!A:C,2,FALSE),VLOOKUP(C147,'Ranking Values'!A:C,3,FALSE))))</f>
        <v>6</v>
      </c>
    </row>
    <row r="148" spans="1:12" x14ac:dyDescent="0.25">
      <c r="A148" s="6" t="s">
        <v>58</v>
      </c>
      <c r="B148" s="6" t="s">
        <v>38</v>
      </c>
      <c r="C148" s="10">
        <v>1</v>
      </c>
      <c r="D148" s="11">
        <v>41784</v>
      </c>
      <c r="E148" s="12" t="s">
        <v>401</v>
      </c>
      <c r="F148" s="6" t="s">
        <v>316</v>
      </c>
      <c r="G148" s="6" t="s">
        <v>312</v>
      </c>
      <c r="H148" s="9" t="str">
        <f>VLOOKUP(Table1[[#This Row],[LastName]]&amp;"."&amp;Table1[[#This Row],[FirstName]],Fencers!C:I,7,FALSE)</f>
        <v>Mens</v>
      </c>
      <c r="I148" s="8" t="str">
        <f>VLOOKUP(Table1[[#This Row],[LastName]]&amp;"."&amp;Table1[[#This Row],[FirstName]],Fencers!C:H,5,FALSE)</f>
        <v>AUFC</v>
      </c>
      <c r="J148" s="8" t="str">
        <f>VLOOKUP(Table1[[#This Row],[LastName]]&amp;"."&amp;Table1[[#This Row],[FirstName]],Fencers!C:I,6,FALSE)</f>
        <v>AUS</v>
      </c>
      <c r="K148" s="13">
        <v>0</v>
      </c>
      <c r="L148" s="9">
        <f>IF(Table1[[#This Row],[Rank]]="Cancelled",1,IF(Table1[[#This Row],[Rank]]&gt;32,0,IF(K148=0,VLOOKUP(C148,'Ranking Values'!A:C,2,FALSE),VLOOKUP(C148,'Ranking Values'!A:C,3,FALSE))))</f>
        <v>10</v>
      </c>
    </row>
    <row r="149" spans="1:12" x14ac:dyDescent="0.25">
      <c r="A149" s="6" t="s">
        <v>342</v>
      </c>
      <c r="B149" s="6" t="s">
        <v>343</v>
      </c>
      <c r="C149" s="10">
        <v>2</v>
      </c>
      <c r="D149" s="11">
        <v>41784</v>
      </c>
      <c r="E149" s="12" t="s">
        <v>401</v>
      </c>
      <c r="F149" s="6" t="s">
        <v>316</v>
      </c>
      <c r="G149" s="6" t="s">
        <v>312</v>
      </c>
      <c r="H149" s="9" t="str">
        <f>VLOOKUP(Table1[[#This Row],[LastName]]&amp;"."&amp;Table1[[#This Row],[FirstName]],Fencers!C:I,7,FALSE)</f>
        <v>Mens</v>
      </c>
      <c r="I149" s="8" t="str">
        <f>VLOOKUP(Table1[[#This Row],[LastName]]&amp;"."&amp;Table1[[#This Row],[FirstName]],Fencers!C:H,5,FALSE)</f>
        <v>CSFC</v>
      </c>
      <c r="J149" s="8" t="str">
        <f>VLOOKUP(Table1[[#This Row],[LastName]]&amp;"."&amp;Table1[[#This Row],[FirstName]],Fencers!C:I,6,FALSE)</f>
        <v>AUS</v>
      </c>
      <c r="K149" s="13">
        <v>0</v>
      </c>
      <c r="L149" s="9">
        <f>IF(Table1[[#This Row],[Rank]]="Cancelled",1,IF(Table1[[#This Row],[Rank]]&gt;32,0,IF(K149=0,VLOOKUP(C149,'Ranking Values'!A:C,2,FALSE),VLOOKUP(C149,'Ranking Values'!A:C,3,FALSE))))</f>
        <v>9</v>
      </c>
    </row>
    <row r="150" spans="1:12" x14ac:dyDescent="0.25">
      <c r="A150" s="6" t="s">
        <v>37</v>
      </c>
      <c r="B150" s="6" t="s">
        <v>38</v>
      </c>
      <c r="C150" s="10">
        <v>3</v>
      </c>
      <c r="D150" s="11">
        <v>41784</v>
      </c>
      <c r="E150" s="12" t="s">
        <v>401</v>
      </c>
      <c r="F150" s="6" t="s">
        <v>316</v>
      </c>
      <c r="G150" s="6" t="s">
        <v>312</v>
      </c>
      <c r="H150" s="9" t="str">
        <f>VLOOKUP(Table1[[#This Row],[LastName]]&amp;"."&amp;Table1[[#This Row],[FirstName]],Fencers!C:I,7,FALSE)</f>
        <v>Mens</v>
      </c>
      <c r="I150" s="8" t="str">
        <f>VLOOKUP(Table1[[#This Row],[LastName]]&amp;"."&amp;Table1[[#This Row],[FirstName]],Fencers!C:H,5,FALSE)</f>
        <v>AHFC</v>
      </c>
      <c r="J150" s="8" t="str">
        <f>VLOOKUP(Table1[[#This Row],[LastName]]&amp;"."&amp;Table1[[#This Row],[FirstName]],Fencers!C:I,6,FALSE)</f>
        <v>AUS</v>
      </c>
      <c r="K150" s="13">
        <v>0</v>
      </c>
      <c r="L150" s="9">
        <f>IF(Table1[[#This Row],[Rank]]="Cancelled",1,IF(Table1[[#This Row],[Rank]]&gt;32,0,IF(K150=0,VLOOKUP(C150,'Ranking Values'!A:C,2,FALSE),VLOOKUP(C150,'Ranking Values'!A:C,3,FALSE))))</f>
        <v>8</v>
      </c>
    </row>
    <row r="151" spans="1:12" x14ac:dyDescent="0.25">
      <c r="A151" s="6" t="s">
        <v>61</v>
      </c>
      <c r="B151" s="6" t="s">
        <v>62</v>
      </c>
      <c r="C151" s="6">
        <v>3</v>
      </c>
      <c r="D151" s="11">
        <v>41784</v>
      </c>
      <c r="E151" s="12" t="s">
        <v>401</v>
      </c>
      <c r="F151" s="6" t="s">
        <v>316</v>
      </c>
      <c r="G151" s="6" t="s">
        <v>312</v>
      </c>
      <c r="H151" s="9" t="str">
        <f>VLOOKUP(Table1[[#This Row],[LastName]]&amp;"."&amp;Table1[[#This Row],[FirstName]],Fencers!C:I,7,FALSE)</f>
        <v>Womens</v>
      </c>
      <c r="I151" s="8" t="str">
        <f>VLOOKUP(Table1[[#This Row],[LastName]]&amp;"."&amp;Table1[[#This Row],[FirstName]],Fencers!C:H,5,FALSE)</f>
        <v>ASC</v>
      </c>
      <c r="J151" s="8" t="str">
        <f>VLOOKUP(Table1[[#This Row],[LastName]]&amp;"."&amp;Table1[[#This Row],[FirstName]],Fencers!C:I,6,FALSE)</f>
        <v>AUS</v>
      </c>
      <c r="K151" s="13">
        <v>0</v>
      </c>
      <c r="L151" s="9">
        <f>IF(Table1[[#This Row],[Rank]]="Cancelled",1,IF(Table1[[#This Row],[Rank]]&gt;32,0,IF(K151=0,VLOOKUP(C151,'Ranking Values'!A:C,2,FALSE),VLOOKUP(C151,'Ranking Values'!A:C,3,FALSE))))</f>
        <v>8</v>
      </c>
    </row>
    <row r="152" spans="1:12" x14ac:dyDescent="0.25">
      <c r="A152" s="6" t="s">
        <v>124</v>
      </c>
      <c r="B152" s="6" t="s">
        <v>125</v>
      </c>
      <c r="C152" s="4">
        <v>3</v>
      </c>
      <c r="D152" s="8">
        <v>41797</v>
      </c>
      <c r="E152" s="12" t="s">
        <v>566</v>
      </c>
      <c r="F152" s="6" t="s">
        <v>467</v>
      </c>
      <c r="G152" s="6" t="s">
        <v>18</v>
      </c>
      <c r="H152" s="9" t="str">
        <f>VLOOKUP(Table1[[#This Row],[LastName]]&amp;"."&amp;Table1[[#This Row],[FirstName]],Fencers!C:I,7,FALSE)</f>
        <v>Mens</v>
      </c>
      <c r="I152" s="8" t="str">
        <f>VLOOKUP(Table1[[#This Row],[LastName]]&amp;"."&amp;Table1[[#This Row],[FirstName]],Fencers!C:H,5,FALSE)</f>
        <v>ASC</v>
      </c>
      <c r="J152" s="8" t="str">
        <f>VLOOKUP(Table1[[#This Row],[LastName]]&amp;"."&amp;Table1[[#This Row],[FirstName]],Fencers!C:I,6,FALSE)</f>
        <v>AUS</v>
      </c>
      <c r="K152" s="14">
        <v>1</v>
      </c>
      <c r="L152" s="9">
        <f>IF(Table1[[#This Row],[Rank]]="Cancelled",1,IF(Table1[[#This Row],[Rank]]&gt;32,0,IF(K152=0,VLOOKUP(C152,'Ranking Values'!A:C,2,FALSE),VLOOKUP(C152,'Ranking Values'!A:C,3,FALSE))))</f>
        <v>10</v>
      </c>
    </row>
    <row r="153" spans="1:12" x14ac:dyDescent="0.25">
      <c r="A153" s="6" t="s">
        <v>448</v>
      </c>
      <c r="B153" s="6" t="s">
        <v>449</v>
      </c>
      <c r="C153" s="4">
        <v>6</v>
      </c>
      <c r="D153" s="8">
        <v>41797</v>
      </c>
      <c r="E153" s="12" t="s">
        <v>566</v>
      </c>
      <c r="F153" s="6" t="s">
        <v>467</v>
      </c>
      <c r="G153" s="6" t="s">
        <v>18</v>
      </c>
      <c r="H153" s="9" t="str">
        <f>VLOOKUP(Table1[[#This Row],[LastName]]&amp;"."&amp;Table1[[#This Row],[FirstName]],Fencers!C:I,7,FALSE)</f>
        <v>Mens</v>
      </c>
      <c r="I153" s="8" t="str">
        <f>VLOOKUP(Table1[[#This Row],[LastName]]&amp;"."&amp;Table1[[#This Row],[FirstName]],Fencers!C:H,5,FALSE)</f>
        <v>ASC</v>
      </c>
      <c r="J153" s="8" t="str">
        <f>VLOOKUP(Table1[[#This Row],[LastName]]&amp;"."&amp;Table1[[#This Row],[FirstName]],Fencers!C:I,6,FALSE)</f>
        <v>AUS</v>
      </c>
      <c r="K153" s="14">
        <v>1</v>
      </c>
      <c r="L153" s="9">
        <f>IF(Table1[[#This Row],[Rank]]="Cancelled",1,IF(Table1[[#This Row],[Rank]]&gt;32,0,IF(K153=0,VLOOKUP(C153,'Ranking Values'!A:C,2,FALSE),VLOOKUP(C153,'Ranking Values'!A:C,3,FALSE))))</f>
        <v>7</v>
      </c>
    </row>
    <row r="154" spans="1:12" x14ac:dyDescent="0.25">
      <c r="A154" s="6" t="s">
        <v>156</v>
      </c>
      <c r="B154" s="6" t="s">
        <v>157</v>
      </c>
      <c r="C154" s="4">
        <v>18</v>
      </c>
      <c r="D154" s="8">
        <v>41797</v>
      </c>
      <c r="E154" s="12" t="s">
        <v>566</v>
      </c>
      <c r="F154" s="6" t="s">
        <v>467</v>
      </c>
      <c r="G154" s="6" t="s">
        <v>18</v>
      </c>
      <c r="H154" s="9" t="str">
        <f>VLOOKUP(Table1[[#This Row],[LastName]]&amp;"."&amp;Table1[[#This Row],[FirstName]],Fencers!C:I,7,FALSE)</f>
        <v>Mens</v>
      </c>
      <c r="I154" s="8" t="str">
        <f>VLOOKUP(Table1[[#This Row],[LastName]]&amp;"."&amp;Table1[[#This Row],[FirstName]],Fencers!C:H,5,FALSE)</f>
        <v>ASC</v>
      </c>
      <c r="J154" s="8" t="str">
        <f>VLOOKUP(Table1[[#This Row],[LastName]]&amp;"."&amp;Table1[[#This Row],[FirstName]],Fencers!C:I,6,FALSE)</f>
        <v>AUS</v>
      </c>
      <c r="K154" s="14">
        <v>1</v>
      </c>
      <c r="L154" s="9">
        <f>IF(Table1[[#This Row],[Rank]]="Cancelled",1,IF(Table1[[#This Row],[Rank]]&gt;32,0,IF(K154=0,VLOOKUP(C154,'Ranking Values'!A:C,2,FALSE),VLOOKUP(C154,'Ranking Values'!A:C,3,FALSE))))</f>
        <v>2</v>
      </c>
    </row>
    <row r="155" spans="1:12" x14ac:dyDescent="0.25">
      <c r="A155" s="6" t="s">
        <v>99</v>
      </c>
      <c r="B155" s="6" t="s">
        <v>100</v>
      </c>
      <c r="C155" s="4">
        <v>25</v>
      </c>
      <c r="D155" s="8">
        <v>41797</v>
      </c>
      <c r="E155" s="12" t="s">
        <v>566</v>
      </c>
      <c r="F155" s="6" t="s">
        <v>467</v>
      </c>
      <c r="G155" s="6" t="s">
        <v>18</v>
      </c>
      <c r="H155" s="9" t="str">
        <f>VLOOKUP(Table1[[#This Row],[LastName]]&amp;"."&amp;Table1[[#This Row],[FirstName]],Fencers!C:I,7,FALSE)</f>
        <v>Mens</v>
      </c>
      <c r="I155" s="8" t="str">
        <f>VLOOKUP(Table1[[#This Row],[LastName]]&amp;"."&amp;Table1[[#This Row],[FirstName]],Fencers!C:H,5,FALSE)</f>
        <v>CSFC</v>
      </c>
      <c r="J155" s="8" t="str">
        <f>VLOOKUP(Table1[[#This Row],[LastName]]&amp;"."&amp;Table1[[#This Row],[FirstName]],Fencers!C:I,6,FALSE)</f>
        <v>AUS</v>
      </c>
      <c r="K155" s="14">
        <v>1</v>
      </c>
      <c r="L155" s="9">
        <f>IF(Table1[[#This Row],[Rank]]="Cancelled",1,IF(Table1[[#This Row],[Rank]]&gt;32,0,IF(K155=0,VLOOKUP(C155,'Ranking Values'!A:C,2,FALSE),VLOOKUP(C155,'Ranking Values'!A:C,3,FALSE))))</f>
        <v>2</v>
      </c>
    </row>
    <row r="156" spans="1:12" x14ac:dyDescent="0.25">
      <c r="A156" s="6" t="s">
        <v>79</v>
      </c>
      <c r="B156" s="6" t="s">
        <v>80</v>
      </c>
      <c r="C156" s="4">
        <v>32</v>
      </c>
      <c r="D156" s="8">
        <v>41797</v>
      </c>
      <c r="E156" s="12" t="s">
        <v>566</v>
      </c>
      <c r="F156" s="6" t="s">
        <v>467</v>
      </c>
      <c r="G156" s="6" t="s">
        <v>18</v>
      </c>
      <c r="H156" s="9" t="str">
        <f>VLOOKUP(Table1[[#This Row],[LastName]]&amp;"."&amp;Table1[[#This Row],[FirstName]],Fencers!C:I,7,FALSE)</f>
        <v>Mens</v>
      </c>
      <c r="I156" s="8" t="str">
        <f>VLOOKUP(Table1[[#This Row],[LastName]]&amp;"."&amp;Table1[[#This Row],[FirstName]],Fencers!C:H,5,FALSE)</f>
        <v>ASC</v>
      </c>
      <c r="J156" s="8" t="str">
        <f>VLOOKUP(Table1[[#This Row],[LastName]]&amp;"."&amp;Table1[[#This Row],[FirstName]],Fencers!C:I,6,FALSE)</f>
        <v>AUS</v>
      </c>
      <c r="K156" s="14">
        <v>1</v>
      </c>
      <c r="L156" s="9">
        <f>IF(Table1[[#This Row],[Rank]]="Cancelled",1,IF(Table1[[#This Row],[Rank]]&gt;32,0,IF(K156=0,VLOOKUP(C156,'Ranking Values'!A:C,2,FALSE),VLOOKUP(C156,'Ranking Values'!A:C,3,FALSE))))</f>
        <v>2</v>
      </c>
    </row>
    <row r="157" spans="1:12" x14ac:dyDescent="0.25">
      <c r="A157" s="6" t="s">
        <v>57</v>
      </c>
      <c r="B157" s="6" t="s">
        <v>319</v>
      </c>
      <c r="C157" s="6">
        <v>36</v>
      </c>
      <c r="D157" s="8">
        <v>41797</v>
      </c>
      <c r="E157" s="12" t="s">
        <v>566</v>
      </c>
      <c r="F157" s="6" t="s">
        <v>467</v>
      </c>
      <c r="G157" s="6" t="s">
        <v>18</v>
      </c>
      <c r="H157" s="9" t="str">
        <f>VLOOKUP(Table1[[#This Row],[LastName]]&amp;"."&amp;Table1[[#This Row],[FirstName]],Fencers!C:I,7,FALSE)</f>
        <v>Mens</v>
      </c>
      <c r="I157" s="8" t="str">
        <f>VLOOKUP(Table1[[#This Row],[LastName]]&amp;"."&amp;Table1[[#This Row],[FirstName]],Fencers!C:H,5,FALSE)</f>
        <v>ASC</v>
      </c>
      <c r="J157" s="8" t="str">
        <f>VLOOKUP(Table1[[#This Row],[LastName]]&amp;"."&amp;Table1[[#This Row],[FirstName]],Fencers!C:I,6,FALSE)</f>
        <v>AUS</v>
      </c>
      <c r="K157" s="14">
        <v>1</v>
      </c>
      <c r="L157" s="9">
        <f>IF(Table1[[#This Row],[Rank]]="Cancelled",1,IF(Table1[[#This Row],[Rank]]&gt;32,0,IF(K157=0,VLOOKUP(C157,'Ranking Values'!A:C,2,FALSE),VLOOKUP(C157,'Ranking Values'!A:C,3,FALSE))))</f>
        <v>0</v>
      </c>
    </row>
    <row r="158" spans="1:12" x14ac:dyDescent="0.25">
      <c r="A158" s="6" t="s">
        <v>128</v>
      </c>
      <c r="B158" s="6" t="s">
        <v>129</v>
      </c>
      <c r="C158" s="6">
        <v>40</v>
      </c>
      <c r="D158" s="8">
        <v>41797</v>
      </c>
      <c r="E158" s="12" t="s">
        <v>566</v>
      </c>
      <c r="F158" s="6" t="s">
        <v>467</v>
      </c>
      <c r="G158" s="6" t="s">
        <v>18</v>
      </c>
      <c r="H158" s="9" t="str">
        <f>VLOOKUP(Table1[[#This Row],[LastName]]&amp;"."&amp;Table1[[#This Row],[FirstName]],Fencers!C:I,7,FALSE)</f>
        <v>Mens</v>
      </c>
      <c r="I158" s="8" t="str">
        <f>VLOOKUP(Table1[[#This Row],[LastName]]&amp;"."&amp;Table1[[#This Row],[FirstName]],Fencers!C:H,5,FALSE)</f>
        <v>ASC</v>
      </c>
      <c r="J158" s="8" t="str">
        <f>VLOOKUP(Table1[[#This Row],[LastName]]&amp;"."&amp;Table1[[#This Row],[FirstName]],Fencers!C:I,6,FALSE)</f>
        <v>AUS</v>
      </c>
      <c r="K158" s="14">
        <v>1</v>
      </c>
      <c r="L158" s="9">
        <f>IF(Table1[[#This Row],[Rank]]="Cancelled",1,IF(Table1[[#This Row],[Rank]]&gt;32,0,IF(K158=0,VLOOKUP(C158,'Ranking Values'!A:C,2,FALSE),VLOOKUP(C158,'Ranking Values'!A:C,3,FALSE))))</f>
        <v>0</v>
      </c>
    </row>
    <row r="159" spans="1:12" x14ac:dyDescent="0.25">
      <c r="A159" s="6" t="s">
        <v>338</v>
      </c>
      <c r="B159" s="6" t="s">
        <v>250</v>
      </c>
      <c r="C159" s="4">
        <v>41</v>
      </c>
      <c r="D159" s="8">
        <v>41797</v>
      </c>
      <c r="E159" s="12" t="s">
        <v>566</v>
      </c>
      <c r="F159" s="6" t="s">
        <v>467</v>
      </c>
      <c r="G159" s="6" t="s">
        <v>18</v>
      </c>
      <c r="H159" s="9" t="str">
        <f>VLOOKUP(Table1[[#This Row],[LastName]]&amp;"."&amp;Table1[[#This Row],[FirstName]],Fencers!C:I,7,FALSE)</f>
        <v>Mens</v>
      </c>
      <c r="I159" s="8" t="str">
        <f>VLOOKUP(Table1[[#This Row],[LastName]]&amp;"."&amp;Table1[[#This Row],[FirstName]],Fencers!C:H,5,FALSE)</f>
        <v>ASC</v>
      </c>
      <c r="J159" s="8" t="str">
        <f>VLOOKUP(Table1[[#This Row],[LastName]]&amp;"."&amp;Table1[[#This Row],[FirstName]],Fencers!C:I,6,FALSE)</f>
        <v>AUS</v>
      </c>
      <c r="K159" s="14">
        <v>1</v>
      </c>
      <c r="L159" s="9">
        <f>IF(Table1[[#This Row],[Rank]]="Cancelled",1,IF(Table1[[#This Row],[Rank]]&gt;32,0,IF(K159=0,VLOOKUP(C159,'Ranking Values'!A:C,2,FALSE),VLOOKUP(C159,'Ranking Values'!A:C,3,FALSE))))</f>
        <v>0</v>
      </c>
    </row>
    <row r="160" spans="1:12" x14ac:dyDescent="0.25">
      <c r="A160" s="6" t="s">
        <v>68</v>
      </c>
      <c r="B160" s="6" t="s">
        <v>69</v>
      </c>
      <c r="C160" s="4">
        <v>45</v>
      </c>
      <c r="D160" s="8">
        <v>41797</v>
      </c>
      <c r="E160" s="12" t="s">
        <v>566</v>
      </c>
      <c r="F160" s="6" t="s">
        <v>467</v>
      </c>
      <c r="G160" s="6" t="s">
        <v>18</v>
      </c>
      <c r="H160" s="9" t="str">
        <f>VLOOKUP(Table1[[#This Row],[LastName]]&amp;"."&amp;Table1[[#This Row],[FirstName]],Fencers!C:I,7,FALSE)</f>
        <v>Mens</v>
      </c>
      <c r="I160" s="8" t="str">
        <f>VLOOKUP(Table1[[#This Row],[LastName]]&amp;"."&amp;Table1[[#This Row],[FirstName]],Fencers!C:H,5,FALSE)</f>
        <v>ASC</v>
      </c>
      <c r="J160" s="8" t="str">
        <f>VLOOKUP(Table1[[#This Row],[LastName]]&amp;"."&amp;Table1[[#This Row],[FirstName]],Fencers!C:I,6,FALSE)</f>
        <v>AUS</v>
      </c>
      <c r="K160" s="14">
        <v>1</v>
      </c>
      <c r="L160" s="9">
        <f>IF(Table1[[#This Row],[Rank]]="Cancelled",1,IF(Table1[[#This Row],[Rank]]&gt;32,0,IF(K160=0,VLOOKUP(C160,'Ranking Values'!A:C,2,FALSE),VLOOKUP(C160,'Ranking Values'!A:C,3,FALSE))))</f>
        <v>0</v>
      </c>
    </row>
    <row r="161" spans="1:12" x14ac:dyDescent="0.25">
      <c r="A161" s="6" t="s">
        <v>94</v>
      </c>
      <c r="B161" s="6" t="s">
        <v>95</v>
      </c>
      <c r="C161" s="4">
        <v>47</v>
      </c>
      <c r="D161" s="8">
        <v>41797</v>
      </c>
      <c r="E161" s="12" t="s">
        <v>566</v>
      </c>
      <c r="F161" s="6" t="s">
        <v>467</v>
      </c>
      <c r="G161" s="6" t="s">
        <v>18</v>
      </c>
      <c r="H161" s="9" t="str">
        <f>VLOOKUP(Table1[[#This Row],[LastName]]&amp;"."&amp;Table1[[#This Row],[FirstName]],Fencers!C:I,7,FALSE)</f>
        <v>Mens</v>
      </c>
      <c r="I161" s="8" t="str">
        <f>VLOOKUP(Table1[[#This Row],[LastName]]&amp;"."&amp;Table1[[#This Row],[FirstName]],Fencers!C:H,5,FALSE)</f>
        <v>ASC</v>
      </c>
      <c r="J161" s="8" t="str">
        <f>VLOOKUP(Table1[[#This Row],[LastName]]&amp;"."&amp;Table1[[#This Row],[FirstName]],Fencers!C:I,6,FALSE)</f>
        <v>AUS</v>
      </c>
      <c r="K161" s="14">
        <v>1</v>
      </c>
      <c r="L161" s="9">
        <f>IF(Table1[[#This Row],[Rank]]="Cancelled",1,IF(Table1[[#This Row],[Rank]]&gt;32,0,IF(K161=0,VLOOKUP(C161,'Ranking Values'!A:C,2,FALSE),VLOOKUP(C161,'Ranking Values'!A:C,3,FALSE))))</f>
        <v>0</v>
      </c>
    </row>
    <row r="162" spans="1:12" x14ac:dyDescent="0.25">
      <c r="A162" s="6" t="s">
        <v>63</v>
      </c>
      <c r="B162" s="6" t="s">
        <v>64</v>
      </c>
      <c r="C162" s="4">
        <v>50</v>
      </c>
      <c r="D162" s="8">
        <v>41797</v>
      </c>
      <c r="E162" s="12" t="s">
        <v>566</v>
      </c>
      <c r="F162" s="6" t="s">
        <v>467</v>
      </c>
      <c r="G162" s="6" t="s">
        <v>18</v>
      </c>
      <c r="H162" s="9" t="str">
        <f>VLOOKUP(Table1[[#This Row],[LastName]]&amp;"."&amp;Table1[[#This Row],[FirstName]],Fencers!C:I,7,FALSE)</f>
        <v>Mens</v>
      </c>
      <c r="I162" s="8" t="str">
        <f>VLOOKUP(Table1[[#This Row],[LastName]]&amp;"."&amp;Table1[[#This Row],[FirstName]],Fencers!C:H,5,FALSE)</f>
        <v>ASC</v>
      </c>
      <c r="J162" s="8" t="str">
        <f>VLOOKUP(Table1[[#This Row],[LastName]]&amp;"."&amp;Table1[[#This Row],[FirstName]],Fencers!C:I,6,FALSE)</f>
        <v>AUS</v>
      </c>
      <c r="K162" s="14">
        <v>1</v>
      </c>
      <c r="L162" s="9">
        <f>IF(Table1[[#This Row],[Rank]]="Cancelled",1,IF(Table1[[#This Row],[Rank]]&gt;32,0,IF(K162=0,VLOOKUP(C162,'Ranking Values'!A:C,2,FALSE),VLOOKUP(C162,'Ranking Values'!A:C,3,FALSE))))</f>
        <v>0</v>
      </c>
    </row>
    <row r="163" spans="1:12" x14ac:dyDescent="0.25">
      <c r="A163" s="6" t="s">
        <v>476</v>
      </c>
      <c r="B163" s="6" t="s">
        <v>477</v>
      </c>
      <c r="C163" s="4">
        <v>52</v>
      </c>
      <c r="D163" s="8">
        <v>41797</v>
      </c>
      <c r="E163" s="12" t="s">
        <v>566</v>
      </c>
      <c r="F163" s="6" t="s">
        <v>467</v>
      </c>
      <c r="G163" s="6" t="s">
        <v>18</v>
      </c>
      <c r="H163" s="9" t="str">
        <f>VLOOKUP(Table1[[#This Row],[LastName]]&amp;"."&amp;Table1[[#This Row],[FirstName]],Fencers!C:I,7,FALSE)</f>
        <v>Mens</v>
      </c>
      <c r="I163" s="8" t="str">
        <f>VLOOKUP(Table1[[#This Row],[LastName]]&amp;"."&amp;Table1[[#This Row],[FirstName]],Fencers!C:H,5,FALSE)</f>
        <v>ASC</v>
      </c>
      <c r="J163" s="8" t="str">
        <f>VLOOKUP(Table1[[#This Row],[LastName]]&amp;"."&amp;Table1[[#This Row],[FirstName]],Fencers!C:I,6,FALSE)</f>
        <v>AUS</v>
      </c>
      <c r="K163" s="14">
        <v>1</v>
      </c>
      <c r="L163" s="9">
        <f>IF(Table1[[#This Row],[Rank]]="Cancelled",1,IF(Table1[[#This Row],[Rank]]&gt;32,0,IF(K163=0,VLOOKUP(C163,'Ranking Values'!A:C,2,FALSE),VLOOKUP(C163,'Ranking Values'!A:C,3,FALSE))))</f>
        <v>0</v>
      </c>
    </row>
    <row r="164" spans="1:12" x14ac:dyDescent="0.25">
      <c r="A164" s="6" t="s">
        <v>164</v>
      </c>
      <c r="B164" s="6" t="s">
        <v>165</v>
      </c>
      <c r="C164" s="4">
        <v>58</v>
      </c>
      <c r="D164" s="8">
        <v>41797</v>
      </c>
      <c r="E164" s="12" t="s">
        <v>566</v>
      </c>
      <c r="F164" s="6" t="s">
        <v>467</v>
      </c>
      <c r="G164" s="6" t="s">
        <v>18</v>
      </c>
      <c r="H164" s="9" t="str">
        <f>VLOOKUP(Table1[[#This Row],[LastName]]&amp;"."&amp;Table1[[#This Row],[FirstName]],Fencers!C:I,7,FALSE)</f>
        <v>Mens</v>
      </c>
      <c r="I164" s="8" t="str">
        <f>VLOOKUP(Table1[[#This Row],[LastName]]&amp;"."&amp;Table1[[#This Row],[FirstName]],Fencers!C:H,5,FALSE)</f>
        <v>ASC</v>
      </c>
      <c r="J164" s="8" t="str">
        <f>VLOOKUP(Table1[[#This Row],[LastName]]&amp;"."&amp;Table1[[#This Row],[FirstName]],Fencers!C:I,6,FALSE)</f>
        <v>AUS</v>
      </c>
      <c r="K164" s="14">
        <v>1</v>
      </c>
      <c r="L164" s="9">
        <f>IF(Table1[[#This Row],[Rank]]="Cancelled",1,IF(Table1[[#This Row],[Rank]]&gt;32,0,IF(K164=0,VLOOKUP(C164,'Ranking Values'!A:C,2,FALSE),VLOOKUP(C164,'Ranking Values'!A:C,3,FALSE))))</f>
        <v>0</v>
      </c>
    </row>
    <row r="165" spans="1:12" x14ac:dyDescent="0.25">
      <c r="A165" s="6" t="s">
        <v>106</v>
      </c>
      <c r="B165" s="6" t="s">
        <v>107</v>
      </c>
      <c r="C165" s="4">
        <v>63</v>
      </c>
      <c r="D165" s="8">
        <v>41797</v>
      </c>
      <c r="E165" s="12" t="s">
        <v>566</v>
      </c>
      <c r="F165" s="6" t="s">
        <v>467</v>
      </c>
      <c r="G165" s="6" t="s">
        <v>18</v>
      </c>
      <c r="H165" s="9" t="str">
        <f>VLOOKUP(Table1[[#This Row],[LastName]]&amp;"."&amp;Table1[[#This Row],[FirstName]],Fencers!C:I,7,FALSE)</f>
        <v>Mens</v>
      </c>
      <c r="I165" s="8" t="str">
        <f>VLOOKUP(Table1[[#This Row],[LastName]]&amp;"."&amp;Table1[[#This Row],[FirstName]],Fencers!C:H,5,FALSE)</f>
        <v>AHFC</v>
      </c>
      <c r="J165" s="8" t="str">
        <f>VLOOKUP(Table1[[#This Row],[LastName]]&amp;"."&amp;Table1[[#This Row],[FirstName]],Fencers!C:I,6,FALSE)</f>
        <v>AUS</v>
      </c>
      <c r="K165" s="14">
        <v>1</v>
      </c>
      <c r="L165" s="9">
        <f>IF(Table1[[#This Row],[Rank]]="Cancelled",1,IF(Table1[[#This Row],[Rank]]&gt;32,0,IF(K165=0,VLOOKUP(C165,'Ranking Values'!A:C,2,FALSE),VLOOKUP(C165,'Ranking Values'!A:C,3,FALSE))))</f>
        <v>0</v>
      </c>
    </row>
    <row r="166" spans="1:12" x14ac:dyDescent="0.25">
      <c r="A166" s="6" t="s">
        <v>338</v>
      </c>
      <c r="B166" s="6" t="s">
        <v>475</v>
      </c>
      <c r="C166" s="4">
        <v>66</v>
      </c>
      <c r="D166" s="8">
        <v>41797</v>
      </c>
      <c r="E166" s="12" t="s">
        <v>566</v>
      </c>
      <c r="F166" s="6" t="s">
        <v>467</v>
      </c>
      <c r="G166" s="6" t="s">
        <v>18</v>
      </c>
      <c r="H166" s="9" t="str">
        <f>VLOOKUP(Table1[[#This Row],[LastName]]&amp;"."&amp;Table1[[#This Row],[FirstName]],Fencers!C:I,7,FALSE)</f>
        <v>Mens</v>
      </c>
      <c r="I166" s="8" t="str">
        <f>VLOOKUP(Table1[[#This Row],[LastName]]&amp;"."&amp;Table1[[#This Row],[FirstName]],Fencers!C:H,5,FALSE)</f>
        <v>ASC</v>
      </c>
      <c r="J166" s="8" t="str">
        <f>VLOOKUP(Table1[[#This Row],[LastName]]&amp;"."&amp;Table1[[#This Row],[FirstName]],Fencers!C:I,6,FALSE)</f>
        <v>AUS</v>
      </c>
      <c r="K166" s="14">
        <v>1</v>
      </c>
      <c r="L166" s="9">
        <f>IF(Table1[[#This Row],[Rank]]="Cancelled",1,IF(Table1[[#This Row],[Rank]]&gt;32,0,IF(K166=0,VLOOKUP(C166,'Ranking Values'!A:C,2,FALSE),VLOOKUP(C166,'Ranking Values'!A:C,3,FALSE))))</f>
        <v>0</v>
      </c>
    </row>
    <row r="167" spans="1:12" x14ac:dyDescent="0.25">
      <c r="A167" s="6" t="s">
        <v>478</v>
      </c>
      <c r="B167" s="6" t="s">
        <v>479</v>
      </c>
      <c r="C167" s="4">
        <v>7</v>
      </c>
      <c r="D167" s="8">
        <v>41797</v>
      </c>
      <c r="E167" s="12" t="s">
        <v>566</v>
      </c>
      <c r="F167" s="6" t="s">
        <v>467</v>
      </c>
      <c r="G167" s="6" t="s">
        <v>18</v>
      </c>
      <c r="H167" s="9" t="str">
        <f>VLOOKUP(Table1[[#This Row],[LastName]]&amp;"."&amp;Table1[[#This Row],[FirstName]],Fencers!C:I,7,FALSE)</f>
        <v>Womens</v>
      </c>
      <c r="I167" s="8" t="str">
        <f>VLOOKUP(Table1[[#This Row],[LastName]]&amp;"."&amp;Table1[[#This Row],[FirstName]],Fencers!C:H,5,FALSE)</f>
        <v>CSFC</v>
      </c>
      <c r="J167" s="8" t="str">
        <f>VLOOKUP(Table1[[#This Row],[LastName]]&amp;"."&amp;Table1[[#This Row],[FirstName]],Fencers!C:I,6,FALSE)</f>
        <v>AUS</v>
      </c>
      <c r="K167" s="14">
        <v>1</v>
      </c>
      <c r="L167" s="9">
        <f>IF(Table1[[#This Row],[Rank]]="Cancelled",1,IF(Table1[[#This Row],[Rank]]&gt;32,0,IF(K167=0,VLOOKUP(C167,'Ranking Values'!A:C,2,FALSE),VLOOKUP(C167,'Ranking Values'!A:C,3,FALSE))))</f>
        <v>6</v>
      </c>
    </row>
    <row r="168" spans="1:12" x14ac:dyDescent="0.25">
      <c r="A168" s="6" t="s">
        <v>132</v>
      </c>
      <c r="B168" s="6" t="s">
        <v>133</v>
      </c>
      <c r="C168" s="4">
        <v>10</v>
      </c>
      <c r="D168" s="8">
        <v>41797</v>
      </c>
      <c r="E168" s="12" t="s">
        <v>566</v>
      </c>
      <c r="F168" s="6" t="s">
        <v>467</v>
      </c>
      <c r="G168" s="6" t="s">
        <v>18</v>
      </c>
      <c r="H168" s="9" t="str">
        <f>VLOOKUP(Table1[[#This Row],[LastName]]&amp;"."&amp;Table1[[#This Row],[FirstName]],Fencers!C:I,7,FALSE)</f>
        <v>Womens</v>
      </c>
      <c r="I168" s="8" t="str">
        <f>VLOOKUP(Table1[[#This Row],[LastName]]&amp;"."&amp;Table1[[#This Row],[FirstName]],Fencers!C:H,5,FALSE)</f>
        <v>ASC</v>
      </c>
      <c r="J168" s="8" t="str">
        <f>VLOOKUP(Table1[[#This Row],[LastName]]&amp;"."&amp;Table1[[#This Row],[FirstName]],Fencers!C:I,6,FALSE)</f>
        <v>AUS</v>
      </c>
      <c r="K168" s="14">
        <v>1</v>
      </c>
      <c r="L168" s="9">
        <f>IF(Table1[[#This Row],[Rank]]="Cancelled",1,IF(Table1[[#This Row],[Rank]]&gt;32,0,IF(K168=0,VLOOKUP(C168,'Ranking Values'!A:C,2,FALSE),VLOOKUP(C168,'Ranking Values'!A:C,3,FALSE))))</f>
        <v>4</v>
      </c>
    </row>
    <row r="169" spans="1:12" x14ac:dyDescent="0.25">
      <c r="A169" s="6" t="s">
        <v>134</v>
      </c>
      <c r="B169" s="6" t="s">
        <v>5</v>
      </c>
      <c r="C169" s="4">
        <v>18</v>
      </c>
      <c r="D169" s="8">
        <v>41797</v>
      </c>
      <c r="E169" s="12" t="s">
        <v>566</v>
      </c>
      <c r="F169" s="6" t="s">
        <v>467</v>
      </c>
      <c r="G169" s="6" t="s">
        <v>18</v>
      </c>
      <c r="H169" s="9" t="str">
        <f>VLOOKUP(Table1[[#This Row],[LastName]]&amp;"."&amp;Table1[[#This Row],[FirstName]],Fencers!C:I,7,FALSE)</f>
        <v>Womens</v>
      </c>
      <c r="I169" s="8" t="str">
        <f>VLOOKUP(Table1[[#This Row],[LastName]]&amp;"."&amp;Table1[[#This Row],[FirstName]],Fencers!C:H,5,FALSE)</f>
        <v>ASC</v>
      </c>
      <c r="J169" s="8" t="str">
        <f>VLOOKUP(Table1[[#This Row],[LastName]]&amp;"."&amp;Table1[[#This Row],[FirstName]],Fencers!C:I,6,FALSE)</f>
        <v>AUS</v>
      </c>
      <c r="K169" s="14">
        <v>1</v>
      </c>
      <c r="L169" s="9">
        <f>IF(Table1[[#This Row],[Rank]]="Cancelled",1,IF(Table1[[#This Row],[Rank]]&gt;32,0,IF(K169=0,VLOOKUP(C169,'Ranking Values'!A:C,2,FALSE),VLOOKUP(C169,'Ranking Values'!A:C,3,FALSE))))</f>
        <v>2</v>
      </c>
    </row>
    <row r="170" spans="1:12" x14ac:dyDescent="0.25">
      <c r="A170" s="6" t="s">
        <v>434</v>
      </c>
      <c r="B170" s="6" t="s">
        <v>435</v>
      </c>
      <c r="C170" s="4">
        <v>22</v>
      </c>
      <c r="D170" s="8">
        <v>41797</v>
      </c>
      <c r="E170" s="12" t="s">
        <v>566</v>
      </c>
      <c r="F170" s="6" t="s">
        <v>467</v>
      </c>
      <c r="G170" s="6" t="s">
        <v>18</v>
      </c>
      <c r="H170" s="9" t="str">
        <f>VLOOKUP(Table1[[#This Row],[LastName]]&amp;"."&amp;Table1[[#This Row],[FirstName]],Fencers!C:I,7,FALSE)</f>
        <v>Womens</v>
      </c>
      <c r="I170" s="8" t="str">
        <f>VLOOKUP(Table1[[#This Row],[LastName]]&amp;"."&amp;Table1[[#This Row],[FirstName]],Fencers!C:H,5,FALSE)</f>
        <v>ASC</v>
      </c>
      <c r="J170" s="8" t="str">
        <f>VLOOKUP(Table1[[#This Row],[LastName]]&amp;"."&amp;Table1[[#This Row],[FirstName]],Fencers!C:I,6,FALSE)</f>
        <v>AUS</v>
      </c>
      <c r="K170" s="14">
        <v>1</v>
      </c>
      <c r="L170" s="9">
        <f>IF(Table1[[#This Row],[Rank]]="Cancelled",1,IF(Table1[[#This Row],[Rank]]&gt;32,0,IF(K170=0,VLOOKUP(C170,'Ranking Values'!A:C,2,FALSE),VLOOKUP(C170,'Ranking Values'!A:C,3,FALSE))))</f>
        <v>2</v>
      </c>
    </row>
    <row r="171" spans="1:12" x14ac:dyDescent="0.25">
      <c r="A171" s="6" t="s">
        <v>99</v>
      </c>
      <c r="B171" s="6" t="s">
        <v>101</v>
      </c>
      <c r="C171" s="4">
        <v>28</v>
      </c>
      <c r="D171" s="8">
        <v>41797</v>
      </c>
      <c r="E171" s="12" t="s">
        <v>566</v>
      </c>
      <c r="F171" s="6" t="s">
        <v>467</v>
      </c>
      <c r="G171" s="6" t="s">
        <v>18</v>
      </c>
      <c r="H171" s="9" t="str">
        <f>VLOOKUP(Table1[[#This Row],[LastName]]&amp;"."&amp;Table1[[#This Row],[FirstName]],Fencers!C:I,7,FALSE)</f>
        <v>Womens</v>
      </c>
      <c r="I171" s="8" t="str">
        <f>VLOOKUP(Table1[[#This Row],[LastName]]&amp;"."&amp;Table1[[#This Row],[FirstName]],Fencers!C:H,5,FALSE)</f>
        <v>CSFC</v>
      </c>
      <c r="J171" s="8" t="str">
        <f>VLOOKUP(Table1[[#This Row],[LastName]]&amp;"."&amp;Table1[[#This Row],[FirstName]],Fencers!C:I,6,FALSE)</f>
        <v>AUS</v>
      </c>
      <c r="K171" s="14">
        <v>1</v>
      </c>
      <c r="L171" s="9">
        <f>IF(Table1[[#This Row],[Rank]]="Cancelled",1,IF(Table1[[#This Row],[Rank]]&gt;32,0,IF(K171=0,VLOOKUP(C171,'Ranking Values'!A:C,2,FALSE),VLOOKUP(C171,'Ranking Values'!A:C,3,FALSE))))</f>
        <v>2</v>
      </c>
    </row>
    <row r="172" spans="1:12" x14ac:dyDescent="0.25">
      <c r="A172" s="6" t="s">
        <v>480</v>
      </c>
      <c r="B172" s="6" t="s">
        <v>481</v>
      </c>
      <c r="C172" s="4">
        <v>36</v>
      </c>
      <c r="D172" s="8">
        <v>41797</v>
      </c>
      <c r="E172" s="12" t="s">
        <v>566</v>
      </c>
      <c r="F172" s="6" t="s">
        <v>467</v>
      </c>
      <c r="G172" s="6" t="s">
        <v>18</v>
      </c>
      <c r="H172" s="9" t="str">
        <f>VLOOKUP(Table1[[#This Row],[LastName]]&amp;"."&amp;Table1[[#This Row],[FirstName]],Fencers!C:I,7,FALSE)</f>
        <v>Womens</v>
      </c>
      <c r="I172" s="8">
        <f>VLOOKUP(Table1[[#This Row],[LastName]]&amp;"."&amp;Table1[[#This Row],[FirstName]],Fencers!C:H,5,FALSE)</f>
        <v>0</v>
      </c>
      <c r="J172" s="8" t="str">
        <f>VLOOKUP(Table1[[#This Row],[LastName]]&amp;"."&amp;Table1[[#This Row],[FirstName]],Fencers!C:I,6,FALSE)</f>
        <v>AUS</v>
      </c>
      <c r="K172" s="14">
        <v>1</v>
      </c>
      <c r="L172" s="9">
        <f>IF(Table1[[#This Row],[Rank]]="Cancelled",1,IF(Table1[[#This Row],[Rank]]&gt;32,0,IF(K172=0,VLOOKUP(C172,'Ranking Values'!A:C,2,FALSE),VLOOKUP(C172,'Ranking Values'!A:C,3,FALSE))))</f>
        <v>0</v>
      </c>
    </row>
    <row r="173" spans="1:12" x14ac:dyDescent="0.25">
      <c r="A173" s="6" t="s">
        <v>70</v>
      </c>
      <c r="B173" s="6" t="s">
        <v>71</v>
      </c>
      <c r="C173" s="6">
        <v>37</v>
      </c>
      <c r="D173" s="8">
        <v>41797</v>
      </c>
      <c r="E173" s="12" t="s">
        <v>566</v>
      </c>
      <c r="F173" s="6" t="s">
        <v>467</v>
      </c>
      <c r="G173" s="6" t="s">
        <v>18</v>
      </c>
      <c r="H173" s="9" t="str">
        <f>VLOOKUP(Table1[[#This Row],[LastName]]&amp;"."&amp;Table1[[#This Row],[FirstName]],Fencers!C:I,7,FALSE)</f>
        <v>Womens</v>
      </c>
      <c r="I173" s="8" t="str">
        <f>VLOOKUP(Table1[[#This Row],[LastName]]&amp;"."&amp;Table1[[#This Row],[FirstName]],Fencers!C:H,5,FALSE)</f>
        <v>CSFC</v>
      </c>
      <c r="J173" s="8" t="str">
        <f>VLOOKUP(Table1[[#This Row],[LastName]]&amp;"."&amp;Table1[[#This Row],[FirstName]],Fencers!C:I,6,FALSE)</f>
        <v>AUS</v>
      </c>
      <c r="K173" s="14">
        <v>1</v>
      </c>
      <c r="L173" s="9">
        <f>IF(Table1[[#This Row],[Rank]]="Cancelled",1,IF(Table1[[#This Row],[Rank]]&gt;32,0,IF(K173=0,VLOOKUP(C173,'Ranking Values'!A:C,2,FALSE),VLOOKUP(C173,'Ranking Values'!A:C,3,FALSE))))</f>
        <v>0</v>
      </c>
    </row>
    <row r="174" spans="1:12" x14ac:dyDescent="0.25">
      <c r="A174" s="6" t="s">
        <v>49</v>
      </c>
      <c r="B174" s="6" t="s">
        <v>50</v>
      </c>
      <c r="C174" s="4">
        <v>40</v>
      </c>
      <c r="D174" s="8">
        <v>41797</v>
      </c>
      <c r="E174" s="12" t="s">
        <v>566</v>
      </c>
      <c r="F174" s="6" t="s">
        <v>467</v>
      </c>
      <c r="G174" s="6" t="s">
        <v>18</v>
      </c>
      <c r="H174" s="9" t="str">
        <f>VLOOKUP(Table1[[#This Row],[LastName]]&amp;"."&amp;Table1[[#This Row],[FirstName]],Fencers!C:I,7,FALSE)</f>
        <v>Womens</v>
      </c>
      <c r="I174" s="8" t="str">
        <f>VLOOKUP(Table1[[#This Row],[LastName]]&amp;"."&amp;Table1[[#This Row],[FirstName]],Fencers!C:H,5,FALSE)</f>
        <v>ASC</v>
      </c>
      <c r="J174" s="8" t="str">
        <f>VLOOKUP(Table1[[#This Row],[LastName]]&amp;"."&amp;Table1[[#This Row],[FirstName]],Fencers!C:I,6,FALSE)</f>
        <v>AUS</v>
      </c>
      <c r="K174" s="14">
        <v>1</v>
      </c>
      <c r="L174" s="9">
        <f>IF(Table1[[#This Row],[Rank]]="Cancelled",1,IF(Table1[[#This Row],[Rank]]&gt;32,0,IF(K174=0,VLOOKUP(C174,'Ranking Values'!A:C,2,FALSE),VLOOKUP(C174,'Ranking Values'!A:C,3,FALSE))))</f>
        <v>0</v>
      </c>
    </row>
    <row r="175" spans="1:12" x14ac:dyDescent="0.25">
      <c r="A175" s="6" t="s">
        <v>146</v>
      </c>
      <c r="B175" s="6" t="s">
        <v>147</v>
      </c>
      <c r="C175" s="4">
        <v>23</v>
      </c>
      <c r="D175" s="8">
        <v>41797</v>
      </c>
      <c r="E175" s="12" t="s">
        <v>566</v>
      </c>
      <c r="F175" s="6" t="s">
        <v>467</v>
      </c>
      <c r="G175" s="6" t="s">
        <v>312</v>
      </c>
      <c r="H175" s="9" t="str">
        <f>VLOOKUP(Table1[[#This Row],[LastName]]&amp;"."&amp;Table1[[#This Row],[FirstName]],Fencers!C:I,7,FALSE)</f>
        <v>Mens</v>
      </c>
      <c r="I175" s="8" t="str">
        <f>VLOOKUP(Table1[[#This Row],[LastName]]&amp;"."&amp;Table1[[#This Row],[FirstName]],Fencers!C:H,5,FALSE)</f>
        <v>ASC</v>
      </c>
      <c r="J175" s="8" t="str">
        <f>VLOOKUP(Table1[[#This Row],[LastName]]&amp;"."&amp;Table1[[#This Row],[FirstName]],Fencers!C:I,6,FALSE)</f>
        <v>AUS</v>
      </c>
      <c r="K175" s="14">
        <v>1</v>
      </c>
      <c r="L175" s="9">
        <f>IF(Table1[[#This Row],[Rank]]="Cancelled",1,IF(Table1[[#This Row],[Rank]]&gt;32,0,IF(K175=0,VLOOKUP(C175,'Ranking Values'!A:C,2,FALSE),VLOOKUP(C175,'Ranking Values'!A:C,3,FALSE))))</f>
        <v>2</v>
      </c>
    </row>
    <row r="176" spans="1:12" x14ac:dyDescent="0.25">
      <c r="A176" s="6" t="s">
        <v>58</v>
      </c>
      <c r="B176" s="6" t="s">
        <v>38</v>
      </c>
      <c r="C176" s="4">
        <v>26</v>
      </c>
      <c r="D176" s="8">
        <v>41797</v>
      </c>
      <c r="E176" s="12" t="s">
        <v>566</v>
      </c>
      <c r="F176" s="6" t="s">
        <v>467</v>
      </c>
      <c r="G176" s="6" t="s">
        <v>312</v>
      </c>
      <c r="H176" s="9" t="str">
        <f>VLOOKUP(Table1[[#This Row],[LastName]]&amp;"."&amp;Table1[[#This Row],[FirstName]],Fencers!C:I,7,FALSE)</f>
        <v>Mens</v>
      </c>
      <c r="I176" s="8" t="str">
        <f>VLOOKUP(Table1[[#This Row],[LastName]]&amp;"."&amp;Table1[[#This Row],[FirstName]],Fencers!C:H,5,FALSE)</f>
        <v>AUFC</v>
      </c>
      <c r="J176" s="8" t="str">
        <f>VLOOKUP(Table1[[#This Row],[LastName]]&amp;"."&amp;Table1[[#This Row],[FirstName]],Fencers!C:I,6,FALSE)</f>
        <v>AUS</v>
      </c>
      <c r="K176" s="14">
        <v>1</v>
      </c>
      <c r="L176" s="9">
        <f>IF(Table1[[#This Row],[Rank]]="Cancelled",1,IF(Table1[[#This Row],[Rank]]&gt;32,0,IF(K176=0,VLOOKUP(C176,'Ranking Values'!A:C,2,FALSE),VLOOKUP(C176,'Ranking Values'!A:C,3,FALSE))))</f>
        <v>2</v>
      </c>
    </row>
    <row r="177" spans="1:12" x14ac:dyDescent="0.25">
      <c r="A177" s="6" t="s">
        <v>79</v>
      </c>
      <c r="B177" s="6" t="s">
        <v>175</v>
      </c>
      <c r="C177" s="4">
        <v>31</v>
      </c>
      <c r="D177" s="8">
        <v>41797</v>
      </c>
      <c r="E177" s="12" t="s">
        <v>566</v>
      </c>
      <c r="F177" s="6" t="s">
        <v>467</v>
      </c>
      <c r="G177" s="6" t="s">
        <v>312</v>
      </c>
      <c r="H177" s="9" t="str">
        <f>VLOOKUP(Table1[[#This Row],[LastName]]&amp;"."&amp;Table1[[#This Row],[FirstName]],Fencers!C:I,7,FALSE)</f>
        <v>Mens</v>
      </c>
      <c r="I177" s="8" t="str">
        <f>VLOOKUP(Table1[[#This Row],[LastName]]&amp;"."&amp;Table1[[#This Row],[FirstName]],Fencers!C:H,5,FALSE)</f>
        <v>ASC</v>
      </c>
      <c r="J177" s="8" t="str">
        <f>VLOOKUP(Table1[[#This Row],[LastName]]&amp;"."&amp;Table1[[#This Row],[FirstName]],Fencers!C:I,6,FALSE)</f>
        <v>AUS</v>
      </c>
      <c r="K177" s="14">
        <v>1</v>
      </c>
      <c r="L177" s="9">
        <f>IF(Table1[[#This Row],[Rank]]="Cancelled",1,IF(Table1[[#This Row],[Rank]]&gt;32,0,IF(K177=0,VLOOKUP(C177,'Ranking Values'!A:C,2,FALSE),VLOOKUP(C177,'Ranking Values'!A:C,3,FALSE))))</f>
        <v>2</v>
      </c>
    </row>
    <row r="178" spans="1:12" x14ac:dyDescent="0.25">
      <c r="A178" s="6" t="s">
        <v>177</v>
      </c>
      <c r="B178" s="6" t="s">
        <v>143</v>
      </c>
      <c r="C178" s="4">
        <v>34</v>
      </c>
      <c r="D178" s="8">
        <v>41797</v>
      </c>
      <c r="E178" s="12" t="s">
        <v>566</v>
      </c>
      <c r="F178" s="6" t="s">
        <v>467</v>
      </c>
      <c r="G178" s="6" t="s">
        <v>312</v>
      </c>
      <c r="H178" s="9" t="str">
        <f>VLOOKUP(Table1[[#This Row],[LastName]]&amp;"."&amp;Table1[[#This Row],[FirstName]],Fencers!C:I,7,FALSE)</f>
        <v>Mens</v>
      </c>
      <c r="I178" s="8" t="str">
        <f>VLOOKUP(Table1[[#This Row],[LastName]]&amp;"."&amp;Table1[[#This Row],[FirstName]],Fencers!C:H,5,FALSE)</f>
        <v>ASC</v>
      </c>
      <c r="J178" s="8" t="str">
        <f>VLOOKUP(Table1[[#This Row],[LastName]]&amp;"."&amp;Table1[[#This Row],[FirstName]],Fencers!C:I,6,FALSE)</f>
        <v>AUS</v>
      </c>
      <c r="K178" s="14">
        <v>1</v>
      </c>
      <c r="L178" s="9">
        <f>IF(Table1[[#This Row],[Rank]]="Cancelled",1,IF(Table1[[#This Row],[Rank]]&gt;32,0,IF(K178=0,VLOOKUP(C178,'Ranking Values'!A:C,2,FALSE),VLOOKUP(C178,'Ranking Values'!A:C,3,FALSE))))</f>
        <v>0</v>
      </c>
    </row>
    <row r="179" spans="1:12" x14ac:dyDescent="0.25">
      <c r="A179" s="6" t="s">
        <v>317</v>
      </c>
      <c r="B179" s="6" t="s">
        <v>318</v>
      </c>
      <c r="C179" s="4">
        <v>37</v>
      </c>
      <c r="D179" s="8">
        <v>41797</v>
      </c>
      <c r="E179" s="12" t="s">
        <v>566</v>
      </c>
      <c r="F179" s="6" t="s">
        <v>467</v>
      </c>
      <c r="G179" s="6" t="s">
        <v>312</v>
      </c>
      <c r="H179" s="9" t="str">
        <f>VLOOKUP(Table1[[#This Row],[LastName]]&amp;"."&amp;Table1[[#This Row],[FirstName]],Fencers!C:I,7,FALSE)</f>
        <v>Mens</v>
      </c>
      <c r="I179" s="8" t="str">
        <f>VLOOKUP(Table1[[#This Row],[LastName]]&amp;"."&amp;Table1[[#This Row],[FirstName]],Fencers!C:H,5,FALSE)</f>
        <v>ASC</v>
      </c>
      <c r="J179" s="8" t="str">
        <f>VLOOKUP(Table1[[#This Row],[LastName]]&amp;"."&amp;Table1[[#This Row],[FirstName]],Fencers!C:I,6,FALSE)</f>
        <v>AUS</v>
      </c>
      <c r="K179" s="14">
        <v>1</v>
      </c>
      <c r="L179" s="9">
        <f>IF(Table1[[#This Row],[Rank]]="Cancelled",1,IF(Table1[[#This Row],[Rank]]&gt;32,0,IF(K179=0,VLOOKUP(C179,'Ranking Values'!A:C,2,FALSE),VLOOKUP(C179,'Ranking Values'!A:C,3,FALSE))))</f>
        <v>0</v>
      </c>
    </row>
    <row r="180" spans="1:12" x14ac:dyDescent="0.25">
      <c r="A180" s="6" t="s">
        <v>32</v>
      </c>
      <c r="B180" s="6" t="s">
        <v>33</v>
      </c>
      <c r="C180" s="4">
        <v>42</v>
      </c>
      <c r="D180" s="8">
        <v>41797</v>
      </c>
      <c r="E180" s="12" t="s">
        <v>566</v>
      </c>
      <c r="F180" s="6" t="s">
        <v>467</v>
      </c>
      <c r="G180" s="6" t="s">
        <v>312</v>
      </c>
      <c r="H180" s="9" t="str">
        <f>VLOOKUP(Table1[[#This Row],[LastName]]&amp;"."&amp;Table1[[#This Row],[FirstName]],Fencers!C:I,7,FALSE)</f>
        <v>Mens</v>
      </c>
      <c r="I180" s="8" t="str">
        <f>VLOOKUP(Table1[[#This Row],[LastName]]&amp;"."&amp;Table1[[#This Row],[FirstName]],Fencers!C:H,5,FALSE)</f>
        <v>ASC</v>
      </c>
      <c r="J180" s="8" t="str">
        <f>VLOOKUP(Table1[[#This Row],[LastName]]&amp;"."&amp;Table1[[#This Row],[FirstName]],Fencers!C:I,6,FALSE)</f>
        <v>AUS</v>
      </c>
      <c r="K180" s="14">
        <v>1</v>
      </c>
      <c r="L180" s="9">
        <f>IF(Table1[[#This Row],[Rank]]="Cancelled",1,IF(Table1[[#This Row],[Rank]]&gt;32,0,IF(K180=0,VLOOKUP(C180,'Ranking Values'!A:C,2,FALSE),VLOOKUP(C180,'Ranking Values'!A:C,3,FALSE))))</f>
        <v>0</v>
      </c>
    </row>
    <row r="181" spans="1:12" x14ac:dyDescent="0.25">
      <c r="A181" s="6" t="s">
        <v>23</v>
      </c>
      <c r="B181" s="6" t="s">
        <v>160</v>
      </c>
      <c r="C181" s="4">
        <v>45</v>
      </c>
      <c r="D181" s="8">
        <v>41797</v>
      </c>
      <c r="E181" s="12" t="s">
        <v>566</v>
      </c>
      <c r="F181" s="6" t="s">
        <v>467</v>
      </c>
      <c r="G181" s="6" t="s">
        <v>312</v>
      </c>
      <c r="H181" s="9" t="str">
        <f>VLOOKUP(Table1[[#This Row],[LastName]]&amp;"."&amp;Table1[[#This Row],[FirstName]],Fencers!C:I,7,FALSE)</f>
        <v>Mens</v>
      </c>
      <c r="I181" s="8" t="str">
        <f>VLOOKUP(Table1[[#This Row],[LastName]]&amp;"."&amp;Table1[[#This Row],[FirstName]],Fencers!C:H,5,FALSE)</f>
        <v>CSFC</v>
      </c>
      <c r="J181" s="8" t="str">
        <f>VLOOKUP(Table1[[#This Row],[LastName]]&amp;"."&amp;Table1[[#This Row],[FirstName]],Fencers!C:I,6,FALSE)</f>
        <v>AUS</v>
      </c>
      <c r="K181" s="14">
        <v>1</v>
      </c>
      <c r="L181" s="9">
        <f>IF(Table1[[#This Row],[Rank]]="Cancelled",1,IF(Table1[[#This Row],[Rank]]&gt;32,0,IF(K181=0,VLOOKUP(C181,'Ranking Values'!A:C,2,FALSE),VLOOKUP(C181,'Ranking Values'!A:C,3,FALSE))))</f>
        <v>0</v>
      </c>
    </row>
    <row r="182" spans="1:12" x14ac:dyDescent="0.25">
      <c r="A182" s="6" t="s">
        <v>342</v>
      </c>
      <c r="B182" s="6" t="s">
        <v>343</v>
      </c>
      <c r="C182" s="4">
        <v>47</v>
      </c>
      <c r="D182" s="8">
        <v>41797</v>
      </c>
      <c r="E182" s="12" t="s">
        <v>566</v>
      </c>
      <c r="F182" s="6" t="s">
        <v>467</v>
      </c>
      <c r="G182" s="6" t="s">
        <v>312</v>
      </c>
      <c r="H182" s="9" t="str">
        <f>VLOOKUP(Table1[[#This Row],[LastName]]&amp;"."&amp;Table1[[#This Row],[FirstName]],Fencers!C:I,7,FALSE)</f>
        <v>Mens</v>
      </c>
      <c r="I182" s="8" t="str">
        <f>VLOOKUP(Table1[[#This Row],[LastName]]&amp;"."&amp;Table1[[#This Row],[FirstName]],Fencers!C:H,5,FALSE)</f>
        <v>CSFC</v>
      </c>
      <c r="J182" s="8" t="str">
        <f>VLOOKUP(Table1[[#This Row],[LastName]]&amp;"."&amp;Table1[[#This Row],[FirstName]],Fencers!C:I,6,FALSE)</f>
        <v>AUS</v>
      </c>
      <c r="K182" s="14">
        <v>1</v>
      </c>
      <c r="L182" s="9">
        <f>IF(Table1[[#This Row],[Rank]]="Cancelled",1,IF(Table1[[#This Row],[Rank]]&gt;32,0,IF(K182=0,VLOOKUP(C182,'Ranking Values'!A:C,2,FALSE),VLOOKUP(C182,'Ranking Values'!A:C,3,FALSE))))</f>
        <v>0</v>
      </c>
    </row>
    <row r="183" spans="1:12" x14ac:dyDescent="0.25">
      <c r="A183" s="6" t="s">
        <v>265</v>
      </c>
      <c r="B183" s="6" t="s">
        <v>323</v>
      </c>
      <c r="C183" s="4">
        <v>50</v>
      </c>
      <c r="D183" s="8">
        <v>41797</v>
      </c>
      <c r="E183" s="12" t="s">
        <v>566</v>
      </c>
      <c r="F183" s="6" t="s">
        <v>467</v>
      </c>
      <c r="G183" s="6" t="s">
        <v>312</v>
      </c>
      <c r="H183" s="9" t="str">
        <f>VLOOKUP(Table1[[#This Row],[LastName]]&amp;"."&amp;Table1[[#This Row],[FirstName]],Fencers!C:I,7,FALSE)</f>
        <v>Mens</v>
      </c>
      <c r="I183" s="8" t="str">
        <f>VLOOKUP(Table1[[#This Row],[LastName]]&amp;"."&amp;Table1[[#This Row],[FirstName]],Fencers!C:H,5,FALSE)</f>
        <v>CSFC</v>
      </c>
      <c r="J183" s="8" t="str">
        <f>VLOOKUP(Table1[[#This Row],[LastName]]&amp;"."&amp;Table1[[#This Row],[FirstName]],Fencers!C:I,6,FALSE)</f>
        <v>AUS</v>
      </c>
      <c r="K183" s="14">
        <v>1</v>
      </c>
      <c r="L183" s="9">
        <f>IF(Table1[[#This Row],[Rank]]="Cancelled",1,IF(Table1[[#This Row],[Rank]]&gt;32,0,IF(K183=0,VLOOKUP(C183,'Ranking Values'!A:C,2,FALSE),VLOOKUP(C183,'Ranking Values'!A:C,3,FALSE))))</f>
        <v>0</v>
      </c>
    </row>
    <row r="184" spans="1:12" x14ac:dyDescent="0.25">
      <c r="A184" s="6" t="s">
        <v>153</v>
      </c>
      <c r="B184" s="6" t="s">
        <v>154</v>
      </c>
      <c r="C184" s="4">
        <v>7</v>
      </c>
      <c r="D184" s="8">
        <v>41797</v>
      </c>
      <c r="E184" s="12" t="s">
        <v>566</v>
      </c>
      <c r="F184" s="6" t="s">
        <v>467</v>
      </c>
      <c r="G184" s="6" t="s">
        <v>312</v>
      </c>
      <c r="H184" s="9" t="str">
        <f>VLOOKUP(Table1[[#This Row],[LastName]]&amp;"."&amp;Table1[[#This Row],[FirstName]],Fencers!C:I,7,FALSE)</f>
        <v>Womens</v>
      </c>
      <c r="I184" s="8" t="str">
        <f>VLOOKUP(Table1[[#This Row],[LastName]]&amp;"."&amp;Table1[[#This Row],[FirstName]],Fencers!C:H,5,FALSE)</f>
        <v>ASC</v>
      </c>
      <c r="J184" s="8" t="str">
        <f>VLOOKUP(Table1[[#This Row],[LastName]]&amp;"."&amp;Table1[[#This Row],[FirstName]],Fencers!C:I,6,FALSE)</f>
        <v>AUS</v>
      </c>
      <c r="K184" s="14">
        <v>1</v>
      </c>
      <c r="L184" s="9">
        <f>IF(Table1[[#This Row],[Rank]]="Cancelled",1,IF(Table1[[#This Row],[Rank]]&gt;32,0,IF(K184=0,VLOOKUP(C184,'Ranking Values'!A:C,2,FALSE),VLOOKUP(C184,'Ranking Values'!A:C,3,FALSE))))</f>
        <v>6</v>
      </c>
    </row>
    <row r="185" spans="1:12" x14ac:dyDescent="0.25">
      <c r="A185" s="6" t="s">
        <v>61</v>
      </c>
      <c r="B185" s="6" t="s">
        <v>62</v>
      </c>
      <c r="C185" s="4">
        <v>24</v>
      </c>
      <c r="D185" s="8">
        <v>41797</v>
      </c>
      <c r="E185" s="12" t="s">
        <v>566</v>
      </c>
      <c r="F185" s="6" t="s">
        <v>467</v>
      </c>
      <c r="G185" s="6" t="s">
        <v>312</v>
      </c>
      <c r="H185" s="9" t="str">
        <f>VLOOKUP(Table1[[#This Row],[LastName]]&amp;"."&amp;Table1[[#This Row],[FirstName]],Fencers!C:I,7,FALSE)</f>
        <v>Womens</v>
      </c>
      <c r="I185" s="8" t="str">
        <f>VLOOKUP(Table1[[#This Row],[LastName]]&amp;"."&amp;Table1[[#This Row],[FirstName]],Fencers!C:H,5,FALSE)</f>
        <v>ASC</v>
      </c>
      <c r="J185" s="8" t="str">
        <f>VLOOKUP(Table1[[#This Row],[LastName]]&amp;"."&amp;Table1[[#This Row],[FirstName]],Fencers!C:I,6,FALSE)</f>
        <v>AUS</v>
      </c>
      <c r="K185" s="14">
        <v>1</v>
      </c>
      <c r="L185" s="9">
        <f>IF(Table1[[#This Row],[Rank]]="Cancelled",1,IF(Table1[[#This Row],[Rank]]&gt;32,0,IF(K185=0,VLOOKUP(C185,'Ranking Values'!A:C,2,FALSE),VLOOKUP(C185,'Ranking Values'!A:C,3,FALSE))))</f>
        <v>2</v>
      </c>
    </row>
    <row r="186" spans="1:12" x14ac:dyDescent="0.25">
      <c r="A186" s="6" t="s">
        <v>472</v>
      </c>
      <c r="B186" s="6" t="s">
        <v>473</v>
      </c>
      <c r="C186" s="4">
        <v>25</v>
      </c>
      <c r="D186" s="8">
        <v>41797</v>
      </c>
      <c r="E186" s="12" t="s">
        <v>566</v>
      </c>
      <c r="F186" s="6" t="s">
        <v>467</v>
      </c>
      <c r="G186" s="6" t="s">
        <v>312</v>
      </c>
      <c r="H186" s="9" t="str">
        <f>VLOOKUP(Table1[[#This Row],[LastName]]&amp;"."&amp;Table1[[#This Row],[FirstName]],Fencers!C:I,7,FALSE)</f>
        <v>Womens</v>
      </c>
      <c r="I186" s="8" t="str">
        <f>VLOOKUP(Table1[[#This Row],[LastName]]&amp;"."&amp;Table1[[#This Row],[FirstName]],Fencers!C:H,5,FALSE)</f>
        <v>CSFC</v>
      </c>
      <c r="J186" s="8" t="str">
        <f>VLOOKUP(Table1[[#This Row],[LastName]]&amp;"."&amp;Table1[[#This Row],[FirstName]],Fencers!C:I,6,FALSE)</f>
        <v>AUS</v>
      </c>
      <c r="K186" s="14">
        <v>1</v>
      </c>
      <c r="L186" s="9">
        <f>IF(Table1[[#This Row],[Rank]]="Cancelled",1,IF(Table1[[#This Row],[Rank]]&gt;32,0,IF(K186=0,VLOOKUP(C186,'Ranking Values'!A:C,2,FALSE),VLOOKUP(C186,'Ranking Values'!A:C,3,FALSE))))</f>
        <v>2</v>
      </c>
    </row>
    <row r="187" spans="1:12" x14ac:dyDescent="0.25">
      <c r="A187" s="6" t="s">
        <v>516</v>
      </c>
      <c r="B187" s="6" t="s">
        <v>517</v>
      </c>
      <c r="C187" s="4">
        <v>28</v>
      </c>
      <c r="D187" s="8">
        <v>41797</v>
      </c>
      <c r="E187" s="12" t="s">
        <v>566</v>
      </c>
      <c r="F187" s="6" t="s">
        <v>467</v>
      </c>
      <c r="G187" s="6" t="s">
        <v>312</v>
      </c>
      <c r="H187" s="9" t="str">
        <f>VLOOKUP(Table1[[#This Row],[LastName]]&amp;"."&amp;Table1[[#This Row],[FirstName]],Fencers!C:I,7,FALSE)</f>
        <v>Womens</v>
      </c>
      <c r="I187" s="8">
        <f>VLOOKUP(Table1[[#This Row],[LastName]]&amp;"."&amp;Table1[[#This Row],[FirstName]],Fencers!C:H,5,FALSE)</f>
        <v>0</v>
      </c>
      <c r="J187" s="8" t="str">
        <f>VLOOKUP(Table1[[#This Row],[LastName]]&amp;"."&amp;Table1[[#This Row],[FirstName]],Fencers!C:I,6,FALSE)</f>
        <v>AUS</v>
      </c>
      <c r="K187" s="14">
        <v>1</v>
      </c>
      <c r="L187" s="9">
        <f>IF(Table1[[#This Row],[Rank]]="Cancelled",1,IF(Table1[[#This Row],[Rank]]&gt;32,0,IF(K187=0,VLOOKUP(C187,'Ranking Values'!A:C,2,FALSE),VLOOKUP(C187,'Ranking Values'!A:C,3,FALSE))))</f>
        <v>2</v>
      </c>
    </row>
    <row r="188" spans="1:12" x14ac:dyDescent="0.25">
      <c r="A188" s="6" t="s">
        <v>23</v>
      </c>
      <c r="B188" s="6" t="s">
        <v>160</v>
      </c>
      <c r="C188" s="4">
        <v>21</v>
      </c>
      <c r="D188" s="8">
        <v>41797</v>
      </c>
      <c r="E188" s="12" t="s">
        <v>566</v>
      </c>
      <c r="F188" s="6" t="s">
        <v>467</v>
      </c>
      <c r="G188" s="6" t="s">
        <v>19</v>
      </c>
      <c r="H188" s="9" t="str">
        <f>VLOOKUP(Table1[[#This Row],[LastName]]&amp;"."&amp;Table1[[#This Row],[FirstName]],Fencers!C:I,7,FALSE)</f>
        <v>Mens</v>
      </c>
      <c r="I188" s="8" t="str">
        <f>VLOOKUP(Table1[[#This Row],[LastName]]&amp;"."&amp;Table1[[#This Row],[FirstName]],Fencers!C:H,5,FALSE)</f>
        <v>CSFC</v>
      </c>
      <c r="J188" s="8" t="str">
        <f>VLOOKUP(Table1[[#This Row],[LastName]]&amp;"."&amp;Table1[[#This Row],[FirstName]],Fencers!C:I,6,FALSE)</f>
        <v>AUS</v>
      </c>
      <c r="K188" s="14">
        <v>1</v>
      </c>
      <c r="L188" s="9">
        <f>IF(Table1[[#This Row],[Rank]]="Cancelled",1,IF(Table1[[#This Row],[Rank]]&gt;32,0,IF(K188=0,VLOOKUP(C188,'Ranking Values'!A:C,2,FALSE),VLOOKUP(C188,'Ranking Values'!A:C,3,FALSE))))</f>
        <v>2</v>
      </c>
    </row>
    <row r="189" spans="1:12" x14ac:dyDescent="0.25">
      <c r="A189" s="6" t="s">
        <v>32</v>
      </c>
      <c r="B189" s="6" t="s">
        <v>33</v>
      </c>
      <c r="C189" s="4">
        <v>22</v>
      </c>
      <c r="D189" s="8">
        <v>41797</v>
      </c>
      <c r="E189" s="12" t="s">
        <v>566</v>
      </c>
      <c r="F189" s="6" t="s">
        <v>467</v>
      </c>
      <c r="G189" s="6" t="s">
        <v>19</v>
      </c>
      <c r="H189" s="9" t="str">
        <f>VLOOKUP(Table1[[#This Row],[LastName]]&amp;"."&amp;Table1[[#This Row],[FirstName]],Fencers!C:I,7,FALSE)</f>
        <v>Mens</v>
      </c>
      <c r="I189" s="8" t="str">
        <f>VLOOKUP(Table1[[#This Row],[LastName]]&amp;"."&amp;Table1[[#This Row],[FirstName]],Fencers!C:H,5,FALSE)</f>
        <v>ASC</v>
      </c>
      <c r="J189" s="8" t="str">
        <f>VLOOKUP(Table1[[#This Row],[LastName]]&amp;"."&amp;Table1[[#This Row],[FirstName]],Fencers!C:I,6,FALSE)</f>
        <v>AUS</v>
      </c>
      <c r="K189" s="14">
        <v>1</v>
      </c>
      <c r="L189" s="9">
        <f>IF(Table1[[#This Row],[Rank]]="Cancelled",1,IF(Table1[[#This Row],[Rank]]&gt;32,0,IF(K189=0,VLOOKUP(C189,'Ranking Values'!A:C,2,FALSE),VLOOKUP(C189,'Ranking Values'!A:C,3,FALSE))))</f>
        <v>2</v>
      </c>
    </row>
    <row r="190" spans="1:12" x14ac:dyDescent="0.25">
      <c r="A190" s="6" t="s">
        <v>567</v>
      </c>
      <c r="B190" s="6" t="s">
        <v>568</v>
      </c>
      <c r="C190" s="4">
        <v>25</v>
      </c>
      <c r="D190" s="8">
        <v>41797</v>
      </c>
      <c r="E190" s="12" t="s">
        <v>566</v>
      </c>
      <c r="F190" s="6" t="s">
        <v>467</v>
      </c>
      <c r="G190" s="6" t="s">
        <v>19</v>
      </c>
      <c r="H190" s="9" t="str">
        <f>VLOOKUP(Table1[[#This Row],[LastName]]&amp;"."&amp;Table1[[#This Row],[FirstName]],Fencers!C:I,7,FALSE)</f>
        <v>Mens</v>
      </c>
      <c r="I190" s="8">
        <f>VLOOKUP(Table1[[#This Row],[LastName]]&amp;"."&amp;Table1[[#This Row],[FirstName]],Fencers!C:H,5,FALSE)</f>
        <v>0</v>
      </c>
      <c r="J190" s="8" t="str">
        <f>VLOOKUP(Table1[[#This Row],[LastName]]&amp;"."&amp;Table1[[#This Row],[FirstName]],Fencers!C:I,6,FALSE)</f>
        <v>AUS</v>
      </c>
      <c r="K190" s="14">
        <v>1</v>
      </c>
      <c r="L190" s="9">
        <f>IF(Table1[[#This Row],[Rank]]="Cancelled",1,IF(Table1[[#This Row],[Rank]]&gt;32,0,IF(K190=0,VLOOKUP(C190,'Ranking Values'!A:C,2,FALSE),VLOOKUP(C190,'Ranking Values'!A:C,3,FALSE))))</f>
        <v>2</v>
      </c>
    </row>
    <row r="191" spans="1:12" x14ac:dyDescent="0.25">
      <c r="A191" s="6" t="s">
        <v>20</v>
      </c>
      <c r="B191" s="6" t="s">
        <v>21</v>
      </c>
      <c r="C191" s="4">
        <v>26</v>
      </c>
      <c r="D191" s="8">
        <v>41797</v>
      </c>
      <c r="E191" s="12" t="s">
        <v>566</v>
      </c>
      <c r="F191" s="6" t="s">
        <v>467</v>
      </c>
      <c r="G191" s="6" t="s">
        <v>19</v>
      </c>
      <c r="H191" s="9" t="str">
        <f>VLOOKUP(Table1[[#This Row],[LastName]]&amp;"."&amp;Table1[[#This Row],[FirstName]],Fencers!C:I,7,FALSE)</f>
        <v>Mens</v>
      </c>
      <c r="I191" s="8" t="str">
        <f>VLOOKUP(Table1[[#This Row],[LastName]]&amp;"."&amp;Table1[[#This Row],[FirstName]],Fencers!C:H,5,FALSE)</f>
        <v>AUFC</v>
      </c>
      <c r="J191" s="8" t="str">
        <f>VLOOKUP(Table1[[#This Row],[LastName]]&amp;"."&amp;Table1[[#This Row],[FirstName]],Fencers!C:I,6,FALSE)</f>
        <v>AUS</v>
      </c>
      <c r="K191" s="14">
        <v>1</v>
      </c>
      <c r="L191" s="9">
        <f>IF(Table1[[#This Row],[Rank]]="Cancelled",1,IF(Table1[[#This Row],[Rank]]&gt;32,0,IF(K191=0,VLOOKUP(C191,'Ranking Values'!A:C,2,FALSE),VLOOKUP(C191,'Ranking Values'!A:C,3,FALSE))))</f>
        <v>2</v>
      </c>
    </row>
    <row r="192" spans="1:12" x14ac:dyDescent="0.25">
      <c r="A192" s="6" t="s">
        <v>472</v>
      </c>
      <c r="B192" s="6" t="s">
        <v>473</v>
      </c>
      <c r="C192" s="6">
        <v>18</v>
      </c>
      <c r="D192" s="8">
        <v>41797</v>
      </c>
      <c r="E192" s="12" t="s">
        <v>566</v>
      </c>
      <c r="F192" s="6" t="s">
        <v>467</v>
      </c>
      <c r="G192" s="6" t="s">
        <v>19</v>
      </c>
      <c r="H192" s="9" t="str">
        <f>VLOOKUP(Table1[[#This Row],[LastName]]&amp;"."&amp;Table1[[#This Row],[FirstName]],Fencers!C:I,7,FALSE)</f>
        <v>Womens</v>
      </c>
      <c r="I192" s="8" t="str">
        <f>VLOOKUP(Table1[[#This Row],[LastName]]&amp;"."&amp;Table1[[#This Row],[FirstName]],Fencers!C:H,5,FALSE)</f>
        <v>CSFC</v>
      </c>
      <c r="J192" s="8" t="str">
        <f>VLOOKUP(Table1[[#This Row],[LastName]]&amp;"."&amp;Table1[[#This Row],[FirstName]],Fencers!C:I,6,FALSE)</f>
        <v>AUS</v>
      </c>
      <c r="K192" s="14">
        <v>1</v>
      </c>
      <c r="L192" s="9">
        <f>IF(Table1[[#This Row],[Rank]]="Cancelled",1,IF(Table1[[#This Row],[Rank]]&gt;32,0,IF(K192=0,VLOOKUP(C192,'Ranking Values'!A:C,2,FALSE),VLOOKUP(C192,'Ranking Values'!A:C,3,FALSE))))</f>
        <v>2</v>
      </c>
    </row>
    <row r="193" spans="1:12" x14ac:dyDescent="0.25">
      <c r="A193" s="6" t="s">
        <v>70</v>
      </c>
      <c r="B193" s="6" t="s">
        <v>71</v>
      </c>
      <c r="C193" s="4">
        <v>21</v>
      </c>
      <c r="D193" s="8">
        <v>41797</v>
      </c>
      <c r="E193" s="12" t="s">
        <v>566</v>
      </c>
      <c r="F193" s="6" t="s">
        <v>467</v>
      </c>
      <c r="G193" s="6" t="s">
        <v>19</v>
      </c>
      <c r="H193" s="9" t="str">
        <f>VLOOKUP(Table1[[#This Row],[LastName]]&amp;"."&amp;Table1[[#This Row],[FirstName]],Fencers!C:I,7,FALSE)</f>
        <v>Womens</v>
      </c>
      <c r="I193" s="8" t="str">
        <f>VLOOKUP(Table1[[#This Row],[LastName]]&amp;"."&amp;Table1[[#This Row],[FirstName]],Fencers!C:H,5,FALSE)</f>
        <v>CSFC</v>
      </c>
      <c r="J193" s="8" t="str">
        <f>VLOOKUP(Table1[[#This Row],[LastName]]&amp;"."&amp;Table1[[#This Row],[FirstName]],Fencers!C:I,6,FALSE)</f>
        <v>AUS</v>
      </c>
      <c r="K193" s="14">
        <v>1</v>
      </c>
      <c r="L193" s="9">
        <f>IF(Table1[[#This Row],[Rank]]="Cancelled",1,IF(Table1[[#This Row],[Rank]]&gt;32,0,IF(K193=0,VLOOKUP(C193,'Ranking Values'!A:C,2,FALSE),VLOOKUP(C193,'Ranking Values'!A:C,3,FALSE))))</f>
        <v>2</v>
      </c>
    </row>
    <row r="194" spans="1:12" x14ac:dyDescent="0.25">
      <c r="A194" s="6" t="s">
        <v>99</v>
      </c>
      <c r="B194" s="6" t="s">
        <v>100</v>
      </c>
      <c r="C194" s="4">
        <v>3</v>
      </c>
      <c r="D194" s="8">
        <v>41797</v>
      </c>
      <c r="E194" s="12" t="s">
        <v>566</v>
      </c>
      <c r="F194" s="6" t="s">
        <v>316</v>
      </c>
      <c r="G194" s="6" t="s">
        <v>18</v>
      </c>
      <c r="H194" s="9" t="str">
        <f>VLOOKUP(Table1[[#This Row],[LastName]]&amp;"."&amp;Table1[[#This Row],[FirstName]],Fencers!C:I,7,FALSE)</f>
        <v>Mens</v>
      </c>
      <c r="I194" s="8" t="str">
        <f>VLOOKUP(Table1[[#This Row],[LastName]]&amp;"."&amp;Table1[[#This Row],[FirstName]],Fencers!C:H,5,FALSE)</f>
        <v>CSFC</v>
      </c>
      <c r="J194" s="8" t="str">
        <f>VLOOKUP(Table1[[#This Row],[LastName]]&amp;"."&amp;Table1[[#This Row],[FirstName]],Fencers!C:I,6,FALSE)</f>
        <v>AUS</v>
      </c>
      <c r="K194" s="14">
        <v>1</v>
      </c>
      <c r="L194" s="9">
        <f>IF(Table1[[#This Row],[Rank]]="Cancelled",1,IF(Table1[[#This Row],[Rank]]&gt;32,0,IF(K194=0,VLOOKUP(C194,'Ranking Values'!A:C,2,FALSE),VLOOKUP(C194,'Ranking Values'!A:C,3,FALSE))))</f>
        <v>10</v>
      </c>
    </row>
    <row r="195" spans="1:12" x14ac:dyDescent="0.25">
      <c r="A195" s="6" t="s">
        <v>47</v>
      </c>
      <c r="B195" s="6" t="s">
        <v>48</v>
      </c>
      <c r="C195" s="4">
        <v>6</v>
      </c>
      <c r="D195" s="8">
        <v>41797</v>
      </c>
      <c r="E195" s="12" t="s">
        <v>566</v>
      </c>
      <c r="F195" s="6" t="s">
        <v>316</v>
      </c>
      <c r="G195" s="6" t="s">
        <v>18</v>
      </c>
      <c r="H195" s="9" t="str">
        <f>VLOOKUP(Table1[[#This Row],[LastName]]&amp;"."&amp;Table1[[#This Row],[FirstName]],Fencers!C:I,7,FALSE)</f>
        <v>Mens</v>
      </c>
      <c r="I195" s="8" t="str">
        <f>VLOOKUP(Table1[[#This Row],[LastName]]&amp;"."&amp;Table1[[#This Row],[FirstName]],Fencers!C:H,5,FALSE)</f>
        <v>ASC</v>
      </c>
      <c r="J195" s="8" t="str">
        <f>VLOOKUP(Table1[[#This Row],[LastName]]&amp;"."&amp;Table1[[#This Row],[FirstName]],Fencers!C:I,6,FALSE)</f>
        <v>AUS</v>
      </c>
      <c r="K195" s="14">
        <v>1</v>
      </c>
      <c r="L195" s="9">
        <f>IF(Table1[[#This Row],[Rank]]="Cancelled",1,IF(Table1[[#This Row],[Rank]]&gt;32,0,IF(K195=0,VLOOKUP(C195,'Ranking Values'!A:C,2,FALSE),VLOOKUP(C195,'Ranking Values'!A:C,3,FALSE))))</f>
        <v>7</v>
      </c>
    </row>
    <row r="196" spans="1:12" x14ac:dyDescent="0.25">
      <c r="A196" s="6" t="s">
        <v>24</v>
      </c>
      <c r="B196" s="6" t="s">
        <v>25</v>
      </c>
      <c r="C196" s="4">
        <v>9</v>
      </c>
      <c r="D196" s="8">
        <v>41797</v>
      </c>
      <c r="E196" s="12" t="s">
        <v>566</v>
      </c>
      <c r="F196" s="6" t="s">
        <v>316</v>
      </c>
      <c r="G196" s="6" t="s">
        <v>18</v>
      </c>
      <c r="H196" s="9" t="str">
        <f>VLOOKUP(Table1[[#This Row],[LastName]]&amp;"."&amp;Table1[[#This Row],[FirstName]],Fencers!C:I,7,FALSE)</f>
        <v>Mens</v>
      </c>
      <c r="I196" s="8" t="str">
        <f>VLOOKUP(Table1[[#This Row],[LastName]]&amp;"."&amp;Table1[[#This Row],[FirstName]],Fencers!C:H,5,FALSE)</f>
        <v>CSFC</v>
      </c>
      <c r="J196" s="8" t="str">
        <f>VLOOKUP(Table1[[#This Row],[LastName]]&amp;"."&amp;Table1[[#This Row],[FirstName]],Fencers!C:I,6,FALSE)</f>
        <v>AUS</v>
      </c>
      <c r="K196" s="14">
        <v>1</v>
      </c>
      <c r="L196" s="9">
        <f>IF(Table1[[#This Row],[Rank]]="Cancelled",1,IF(Table1[[#This Row],[Rank]]&gt;32,0,IF(K196=0,VLOOKUP(C196,'Ranking Values'!A:C,2,FALSE),VLOOKUP(C196,'Ranking Values'!A:C,3,FALSE))))</f>
        <v>4</v>
      </c>
    </row>
    <row r="197" spans="1:12" x14ac:dyDescent="0.25">
      <c r="A197" s="6" t="s">
        <v>338</v>
      </c>
      <c r="B197" s="6" t="s">
        <v>475</v>
      </c>
      <c r="C197" s="4">
        <v>10</v>
      </c>
      <c r="D197" s="8">
        <v>41797</v>
      </c>
      <c r="E197" s="12" t="s">
        <v>566</v>
      </c>
      <c r="F197" s="6" t="s">
        <v>316</v>
      </c>
      <c r="G197" s="6" t="s">
        <v>18</v>
      </c>
      <c r="H197" s="9" t="str">
        <f>VLOOKUP(Table1[[#This Row],[LastName]]&amp;"."&amp;Table1[[#This Row],[FirstName]],Fencers!C:I,7,FALSE)</f>
        <v>Mens</v>
      </c>
      <c r="I197" s="8" t="str">
        <f>VLOOKUP(Table1[[#This Row],[LastName]]&amp;"."&amp;Table1[[#This Row],[FirstName]],Fencers!C:H,5,FALSE)</f>
        <v>ASC</v>
      </c>
      <c r="J197" s="8" t="str">
        <f>VLOOKUP(Table1[[#This Row],[LastName]]&amp;"."&amp;Table1[[#This Row],[FirstName]],Fencers!C:I,6,FALSE)</f>
        <v>AUS</v>
      </c>
      <c r="K197" s="14">
        <v>1</v>
      </c>
      <c r="L197" s="9">
        <f>IF(Table1[[#This Row],[Rank]]="Cancelled",1,IF(Table1[[#This Row],[Rank]]&gt;32,0,IF(K197=0,VLOOKUP(C197,'Ranking Values'!A:C,2,FALSE),VLOOKUP(C197,'Ranking Values'!A:C,3,FALSE))))</f>
        <v>4</v>
      </c>
    </row>
    <row r="198" spans="1:12" x14ac:dyDescent="0.25">
      <c r="A198" s="6" t="s">
        <v>63</v>
      </c>
      <c r="B198" s="6" t="s">
        <v>64</v>
      </c>
      <c r="C198" s="4">
        <v>11</v>
      </c>
      <c r="D198" s="8">
        <v>41797</v>
      </c>
      <c r="E198" s="12" t="s">
        <v>566</v>
      </c>
      <c r="F198" s="6" t="s">
        <v>316</v>
      </c>
      <c r="G198" s="6" t="s">
        <v>18</v>
      </c>
      <c r="H198" s="9" t="str">
        <f>VLOOKUP(Table1[[#This Row],[LastName]]&amp;"."&amp;Table1[[#This Row],[FirstName]],Fencers!C:I,7,FALSE)</f>
        <v>Mens</v>
      </c>
      <c r="I198" s="8" t="str">
        <f>VLOOKUP(Table1[[#This Row],[LastName]]&amp;"."&amp;Table1[[#This Row],[FirstName]],Fencers!C:H,5,FALSE)</f>
        <v>ASC</v>
      </c>
      <c r="J198" s="8" t="str">
        <f>VLOOKUP(Table1[[#This Row],[LastName]]&amp;"."&amp;Table1[[#This Row],[FirstName]],Fencers!C:I,6,FALSE)</f>
        <v>AUS</v>
      </c>
      <c r="K198" s="14">
        <v>1</v>
      </c>
      <c r="L198" s="9">
        <f>IF(Table1[[#This Row],[Rank]]="Cancelled",1,IF(Table1[[#This Row],[Rank]]&gt;32,0,IF(K198=0,VLOOKUP(C198,'Ranking Values'!A:C,2,FALSE),VLOOKUP(C198,'Ranking Values'!A:C,3,FALSE))))</f>
        <v>4</v>
      </c>
    </row>
    <row r="199" spans="1:12" x14ac:dyDescent="0.25">
      <c r="A199" s="6" t="s">
        <v>79</v>
      </c>
      <c r="B199" s="6" t="s">
        <v>80</v>
      </c>
      <c r="C199" s="4">
        <v>20</v>
      </c>
      <c r="D199" s="8">
        <v>41797</v>
      </c>
      <c r="E199" s="12" t="s">
        <v>566</v>
      </c>
      <c r="F199" s="6" t="s">
        <v>316</v>
      </c>
      <c r="G199" s="6" t="s">
        <v>18</v>
      </c>
      <c r="H199" s="9" t="str">
        <f>VLOOKUP(Table1[[#This Row],[LastName]]&amp;"."&amp;Table1[[#This Row],[FirstName]],Fencers!C:I,7,FALSE)</f>
        <v>Mens</v>
      </c>
      <c r="I199" s="8" t="str">
        <f>VLOOKUP(Table1[[#This Row],[LastName]]&amp;"."&amp;Table1[[#This Row],[FirstName]],Fencers!C:H,5,FALSE)</f>
        <v>ASC</v>
      </c>
      <c r="J199" s="8" t="str">
        <f>VLOOKUP(Table1[[#This Row],[LastName]]&amp;"."&amp;Table1[[#This Row],[FirstName]],Fencers!C:I,6,FALSE)</f>
        <v>AUS</v>
      </c>
      <c r="K199" s="14">
        <v>1</v>
      </c>
      <c r="L199" s="9">
        <f>IF(Table1[[#This Row],[Rank]]="Cancelled",1,IF(Table1[[#This Row],[Rank]]&gt;32,0,IF(K199=0,VLOOKUP(C199,'Ranking Values'!A:C,2,FALSE),VLOOKUP(C199,'Ranking Values'!A:C,3,FALSE))))</f>
        <v>2</v>
      </c>
    </row>
    <row r="200" spans="1:12" x14ac:dyDescent="0.25">
      <c r="A200" s="6" t="s">
        <v>70</v>
      </c>
      <c r="B200" s="6" t="s">
        <v>71</v>
      </c>
      <c r="C200" s="4">
        <v>5</v>
      </c>
      <c r="D200" s="8">
        <v>41797</v>
      </c>
      <c r="E200" s="12" t="s">
        <v>566</v>
      </c>
      <c r="F200" s="6" t="s">
        <v>316</v>
      </c>
      <c r="G200" s="6" t="s">
        <v>18</v>
      </c>
      <c r="H200" s="9" t="str">
        <f>VLOOKUP(Table1[[#This Row],[LastName]]&amp;"."&amp;Table1[[#This Row],[FirstName]],Fencers!C:I,7,FALSE)</f>
        <v>Womens</v>
      </c>
      <c r="I200" s="8" t="str">
        <f>VLOOKUP(Table1[[#This Row],[LastName]]&amp;"."&amp;Table1[[#This Row],[FirstName]],Fencers!C:H,5,FALSE)</f>
        <v>CSFC</v>
      </c>
      <c r="J200" s="8" t="str">
        <f>VLOOKUP(Table1[[#This Row],[LastName]]&amp;"."&amp;Table1[[#This Row],[FirstName]],Fencers!C:I,6,FALSE)</f>
        <v>AUS</v>
      </c>
      <c r="K200" s="14">
        <v>1</v>
      </c>
      <c r="L200" s="9">
        <f>IF(Table1[[#This Row],[Rank]]="Cancelled",1,IF(Table1[[#This Row],[Rank]]&gt;32,0,IF(K200=0,VLOOKUP(C200,'Ranking Values'!A:C,2,FALSE),VLOOKUP(C200,'Ranking Values'!A:C,3,FALSE))))</f>
        <v>8</v>
      </c>
    </row>
    <row r="201" spans="1:12" x14ac:dyDescent="0.25">
      <c r="A201" s="6" t="s">
        <v>49</v>
      </c>
      <c r="B201" s="6" t="s">
        <v>50</v>
      </c>
      <c r="C201" s="4">
        <v>8</v>
      </c>
      <c r="D201" s="8">
        <v>41797</v>
      </c>
      <c r="E201" s="12" t="s">
        <v>566</v>
      </c>
      <c r="F201" s="6" t="s">
        <v>316</v>
      </c>
      <c r="G201" s="6" t="s">
        <v>18</v>
      </c>
      <c r="H201" s="9" t="str">
        <f>VLOOKUP(Table1[[#This Row],[LastName]]&amp;"."&amp;Table1[[#This Row],[FirstName]],Fencers!C:I,7,FALSE)</f>
        <v>Womens</v>
      </c>
      <c r="I201" s="8" t="str">
        <f>VLOOKUP(Table1[[#This Row],[LastName]]&amp;"."&amp;Table1[[#This Row],[FirstName]],Fencers!C:H,5,FALSE)</f>
        <v>ASC</v>
      </c>
      <c r="J201" s="8" t="str">
        <f>VLOOKUP(Table1[[#This Row],[LastName]]&amp;"."&amp;Table1[[#This Row],[FirstName]],Fencers!C:I,6,FALSE)</f>
        <v>AUS</v>
      </c>
      <c r="K201" s="14">
        <v>1</v>
      </c>
      <c r="L201" s="9">
        <f>IF(Table1[[#This Row],[Rank]]="Cancelled",1,IF(Table1[[#This Row],[Rank]]&gt;32,0,IF(K201=0,VLOOKUP(C201,'Ranking Values'!A:C,2,FALSE),VLOOKUP(C201,'Ranking Values'!A:C,3,FALSE))))</f>
        <v>5</v>
      </c>
    </row>
    <row r="202" spans="1:12" x14ac:dyDescent="0.25">
      <c r="A202" s="6" t="s">
        <v>58</v>
      </c>
      <c r="B202" s="6" t="s">
        <v>38</v>
      </c>
      <c r="C202" s="4">
        <v>1</v>
      </c>
      <c r="D202" s="8">
        <v>41797</v>
      </c>
      <c r="E202" s="12" t="s">
        <v>566</v>
      </c>
      <c r="F202" s="6" t="s">
        <v>316</v>
      </c>
      <c r="G202" s="6" t="s">
        <v>312</v>
      </c>
      <c r="H202" s="9" t="str">
        <f>VLOOKUP(Table1[[#This Row],[LastName]]&amp;"."&amp;Table1[[#This Row],[FirstName]],Fencers!C:I,7,FALSE)</f>
        <v>Mens</v>
      </c>
      <c r="I202" s="8" t="str">
        <f>VLOOKUP(Table1[[#This Row],[LastName]]&amp;"."&amp;Table1[[#This Row],[FirstName]],Fencers!C:H,5,FALSE)</f>
        <v>AUFC</v>
      </c>
      <c r="J202" s="8" t="str">
        <f>VLOOKUP(Table1[[#This Row],[LastName]]&amp;"."&amp;Table1[[#This Row],[FirstName]],Fencers!C:I,6,FALSE)</f>
        <v>AUS</v>
      </c>
      <c r="K202" s="14">
        <v>1</v>
      </c>
      <c r="L202" s="9">
        <f>IF(Table1[[#This Row],[Rank]]="Cancelled",1,IF(Table1[[#This Row],[Rank]]&gt;32,0,IF(K202=0,VLOOKUP(C202,'Ranking Values'!A:C,2,FALSE),VLOOKUP(C202,'Ranking Values'!A:C,3,FALSE))))</f>
        <v>12</v>
      </c>
    </row>
    <row r="203" spans="1:12" x14ac:dyDescent="0.25">
      <c r="A203" s="6" t="s">
        <v>342</v>
      </c>
      <c r="B203" s="6" t="s">
        <v>343</v>
      </c>
      <c r="C203" s="4">
        <v>14</v>
      </c>
      <c r="D203" s="8">
        <v>41797</v>
      </c>
      <c r="E203" s="12" t="s">
        <v>566</v>
      </c>
      <c r="F203" s="6" t="s">
        <v>316</v>
      </c>
      <c r="G203" s="6" t="s">
        <v>312</v>
      </c>
      <c r="H203" s="9" t="str">
        <f>VLOOKUP(Table1[[#This Row],[LastName]]&amp;"."&amp;Table1[[#This Row],[FirstName]],Fencers!C:I,7,FALSE)</f>
        <v>Mens</v>
      </c>
      <c r="I203" s="8" t="str">
        <f>VLOOKUP(Table1[[#This Row],[LastName]]&amp;"."&amp;Table1[[#This Row],[FirstName]],Fencers!C:H,5,FALSE)</f>
        <v>CSFC</v>
      </c>
      <c r="J203" s="8" t="str">
        <f>VLOOKUP(Table1[[#This Row],[LastName]]&amp;"."&amp;Table1[[#This Row],[FirstName]],Fencers!C:I,6,FALSE)</f>
        <v>AUS</v>
      </c>
      <c r="K203" s="14">
        <v>1</v>
      </c>
      <c r="L203" s="9">
        <f>IF(Table1[[#This Row],[Rank]]="Cancelled",1,IF(Table1[[#This Row],[Rank]]&gt;32,0,IF(K203=0,VLOOKUP(C203,'Ranking Values'!A:C,2,FALSE),VLOOKUP(C203,'Ranking Values'!A:C,3,FALSE))))</f>
        <v>4</v>
      </c>
    </row>
    <row r="204" spans="1:12" x14ac:dyDescent="0.25">
      <c r="A204" s="6" t="s">
        <v>37</v>
      </c>
      <c r="B204" s="6" t="s">
        <v>38</v>
      </c>
      <c r="C204" s="4">
        <v>17</v>
      </c>
      <c r="D204" s="8">
        <v>41797</v>
      </c>
      <c r="E204" s="12" t="s">
        <v>566</v>
      </c>
      <c r="F204" s="6" t="s">
        <v>316</v>
      </c>
      <c r="G204" s="6" t="s">
        <v>312</v>
      </c>
      <c r="H204" s="9" t="str">
        <f>VLOOKUP(Table1[[#This Row],[LastName]]&amp;"."&amp;Table1[[#This Row],[FirstName]],Fencers!C:I,7,FALSE)</f>
        <v>Mens</v>
      </c>
      <c r="I204" s="8" t="str">
        <f>VLOOKUP(Table1[[#This Row],[LastName]]&amp;"."&amp;Table1[[#This Row],[FirstName]],Fencers!C:H,5,FALSE)</f>
        <v>AHFC</v>
      </c>
      <c r="J204" s="8" t="str">
        <f>VLOOKUP(Table1[[#This Row],[LastName]]&amp;"."&amp;Table1[[#This Row],[FirstName]],Fencers!C:I,6,FALSE)</f>
        <v>AUS</v>
      </c>
      <c r="K204" s="14">
        <v>1</v>
      </c>
      <c r="L204" s="9">
        <f>IF(Table1[[#This Row],[Rank]]="Cancelled",1,IF(Table1[[#This Row],[Rank]]&gt;32,0,IF(K204=0,VLOOKUP(C204,'Ranking Values'!A:C,2,FALSE),VLOOKUP(C204,'Ranking Values'!A:C,3,FALSE))))</f>
        <v>2</v>
      </c>
    </row>
    <row r="205" spans="1:12" x14ac:dyDescent="0.25">
      <c r="A205" s="6" t="s">
        <v>61</v>
      </c>
      <c r="B205" s="6" t="s">
        <v>62</v>
      </c>
      <c r="C205" s="4">
        <v>5</v>
      </c>
      <c r="D205" s="8">
        <v>41797</v>
      </c>
      <c r="E205" s="12" t="s">
        <v>566</v>
      </c>
      <c r="F205" s="6" t="s">
        <v>316</v>
      </c>
      <c r="G205" s="6" t="s">
        <v>312</v>
      </c>
      <c r="H205" s="9" t="str">
        <f>VLOOKUP(Table1[[#This Row],[LastName]]&amp;"."&amp;Table1[[#This Row],[FirstName]],Fencers!C:I,7,FALSE)</f>
        <v>Womens</v>
      </c>
      <c r="I205" s="8" t="str">
        <f>VLOOKUP(Table1[[#This Row],[LastName]]&amp;"."&amp;Table1[[#This Row],[FirstName]],Fencers!C:H,5,FALSE)</f>
        <v>ASC</v>
      </c>
      <c r="J205" s="8" t="str">
        <f>VLOOKUP(Table1[[#This Row],[LastName]]&amp;"."&amp;Table1[[#This Row],[FirstName]],Fencers!C:I,6,FALSE)</f>
        <v>AUS</v>
      </c>
      <c r="K205" s="14">
        <v>1</v>
      </c>
      <c r="L205" s="9">
        <f>IF(Table1[[#This Row],[Rank]]="Cancelled",1,IF(Table1[[#This Row],[Rank]]&gt;32,0,IF(K205=0,VLOOKUP(C205,'Ranking Values'!A:C,2,FALSE),VLOOKUP(C205,'Ranking Values'!A:C,3,FALSE))))</f>
        <v>8</v>
      </c>
    </row>
    <row r="206" spans="1:12" x14ac:dyDescent="0.25">
      <c r="A206" s="6" t="s">
        <v>70</v>
      </c>
      <c r="B206" s="6" t="s">
        <v>71</v>
      </c>
      <c r="C206" s="4">
        <v>10</v>
      </c>
      <c r="D206" s="8">
        <v>41797</v>
      </c>
      <c r="E206" s="12" t="s">
        <v>566</v>
      </c>
      <c r="F206" s="6" t="s">
        <v>316</v>
      </c>
      <c r="G206" s="6" t="s">
        <v>19</v>
      </c>
      <c r="H206" s="9" t="str">
        <f>VLOOKUP(Table1[[#This Row],[LastName]]&amp;"."&amp;Table1[[#This Row],[FirstName]],Fencers!C:I,7,FALSE)</f>
        <v>Womens</v>
      </c>
      <c r="I206" s="8" t="str">
        <f>VLOOKUP(Table1[[#This Row],[LastName]]&amp;"."&amp;Table1[[#This Row],[FirstName]],Fencers!C:H,5,FALSE)</f>
        <v>CSFC</v>
      </c>
      <c r="J206" s="8" t="str">
        <f>VLOOKUP(Table1[[#This Row],[LastName]]&amp;"."&amp;Table1[[#This Row],[FirstName]],Fencers!C:I,6,FALSE)</f>
        <v>AUS</v>
      </c>
      <c r="K206" s="14">
        <v>1</v>
      </c>
      <c r="L206" s="9">
        <f>IF(Table1[[#This Row],[Rank]]="Cancelled",1,IF(Table1[[#This Row],[Rank]]&gt;32,0,IF(K206=0,VLOOKUP(C206,'Ranking Values'!A:C,2,FALSE),VLOOKUP(C206,'Ranking Values'!A:C,3,FALSE))))</f>
        <v>4</v>
      </c>
    </row>
    <row r="207" spans="1:12" x14ac:dyDescent="0.25">
      <c r="A207" s="6" t="s">
        <v>187</v>
      </c>
      <c r="B207" s="6" t="s">
        <v>188</v>
      </c>
      <c r="C207" s="10">
        <v>1</v>
      </c>
      <c r="D207" s="11">
        <v>41804</v>
      </c>
      <c r="E207" s="12" t="s">
        <v>401</v>
      </c>
      <c r="F207" s="6" t="s">
        <v>511</v>
      </c>
      <c r="G207" s="6" t="s">
        <v>18</v>
      </c>
      <c r="H207" s="9" t="str">
        <f>VLOOKUP(Table1[[#This Row],[LastName]]&amp;"."&amp;Table1[[#This Row],[FirstName]],Fencers!C:I,7,FALSE)</f>
        <v>Mens</v>
      </c>
      <c r="I207" s="8" t="str">
        <f>VLOOKUP(Table1[[#This Row],[LastName]]&amp;"."&amp;Table1[[#This Row],[FirstName]],Fencers!C:H,5,FALSE)</f>
        <v>ASC</v>
      </c>
      <c r="J207" s="8" t="str">
        <f>VLOOKUP(Table1[[#This Row],[LastName]]&amp;"."&amp;Table1[[#This Row],[FirstName]],Fencers!C:I,6,FALSE)</f>
        <v>AUS</v>
      </c>
      <c r="K207" s="13">
        <v>0</v>
      </c>
      <c r="L207" s="9">
        <f>IF(Table1[[#This Row],[Rank]]="Cancelled",1,IF(Table1[[#This Row],[Rank]]&gt;32,0,IF(K207=0,VLOOKUP(C207,'Ranking Values'!A:C,2,FALSE),VLOOKUP(C207,'Ranking Values'!A:C,3,FALSE))))</f>
        <v>10</v>
      </c>
    </row>
    <row r="208" spans="1:12" x14ac:dyDescent="0.25">
      <c r="A208" s="6" t="s">
        <v>356</v>
      </c>
      <c r="B208" s="6" t="s">
        <v>194</v>
      </c>
      <c r="C208" s="10">
        <v>2</v>
      </c>
      <c r="D208" s="11">
        <v>41804</v>
      </c>
      <c r="E208" s="12" t="s">
        <v>401</v>
      </c>
      <c r="F208" s="6" t="s">
        <v>511</v>
      </c>
      <c r="G208" s="6" t="s">
        <v>18</v>
      </c>
      <c r="H208" s="9" t="str">
        <f>VLOOKUP(Table1[[#This Row],[LastName]]&amp;"."&amp;Table1[[#This Row],[FirstName]],Fencers!C:I,7,FALSE)</f>
        <v>Mens</v>
      </c>
      <c r="I208" s="8" t="str">
        <f>VLOOKUP(Table1[[#This Row],[LastName]]&amp;"."&amp;Table1[[#This Row],[FirstName]],Fencers!C:H,5,FALSE)</f>
        <v>AHFC</v>
      </c>
      <c r="J208" s="8" t="str">
        <f>VLOOKUP(Table1[[#This Row],[LastName]]&amp;"."&amp;Table1[[#This Row],[FirstName]],Fencers!C:I,6,FALSE)</f>
        <v>AUS</v>
      </c>
      <c r="K208" s="13">
        <v>0</v>
      </c>
      <c r="L208" s="9">
        <f>IF(Table1[[#This Row],[Rank]]="Cancelled",1,IF(Table1[[#This Row],[Rank]]&gt;32,0,IF(K208=0,VLOOKUP(C208,'Ranking Values'!A:C,2,FALSE),VLOOKUP(C208,'Ranking Values'!A:C,3,FALSE))))</f>
        <v>9</v>
      </c>
    </row>
    <row r="209" spans="1:12" x14ac:dyDescent="0.25">
      <c r="A209" s="6" t="s">
        <v>503</v>
      </c>
      <c r="B209" s="6" t="s">
        <v>504</v>
      </c>
      <c r="C209" s="10">
        <v>1</v>
      </c>
      <c r="D209" s="11">
        <v>41804</v>
      </c>
      <c r="E209" s="12" t="s">
        <v>401</v>
      </c>
      <c r="F209" s="6" t="s">
        <v>502</v>
      </c>
      <c r="G209" s="6" t="s">
        <v>312</v>
      </c>
      <c r="H209" s="9" t="str">
        <f>VLOOKUP(Table1[[#This Row],[LastName]]&amp;"."&amp;Table1[[#This Row],[FirstName]],Fencers!C:I,7,FALSE)</f>
        <v>Mens</v>
      </c>
      <c r="I209" s="8">
        <f>VLOOKUP(Table1[[#This Row],[LastName]]&amp;"."&amp;Table1[[#This Row],[FirstName]],Fencers!C:H,5,FALSE)</f>
        <v>0</v>
      </c>
      <c r="J209" s="8" t="str">
        <f>VLOOKUP(Table1[[#This Row],[LastName]]&amp;"."&amp;Table1[[#This Row],[FirstName]],Fencers!C:I,6,FALSE)</f>
        <v>AUS</v>
      </c>
      <c r="K209" s="13">
        <v>0</v>
      </c>
      <c r="L209" s="9">
        <f>IF(Table1[[#This Row],[Rank]]="Cancelled",1,IF(Table1[[#This Row],[Rank]]&gt;32,0,IF(K209=0,VLOOKUP(C209,'Ranking Values'!A:C,2,FALSE),VLOOKUP(C209,'Ranking Values'!A:C,3,FALSE))))</f>
        <v>10</v>
      </c>
    </row>
    <row r="210" spans="1:12" x14ac:dyDescent="0.25">
      <c r="A210" s="6" t="s">
        <v>35</v>
      </c>
      <c r="B210" s="6" t="s">
        <v>311</v>
      </c>
      <c r="C210" s="10">
        <v>2</v>
      </c>
      <c r="D210" s="11">
        <v>41804</v>
      </c>
      <c r="E210" s="12" t="s">
        <v>401</v>
      </c>
      <c r="F210" s="6" t="s">
        <v>502</v>
      </c>
      <c r="G210" s="6" t="s">
        <v>312</v>
      </c>
      <c r="H210" s="9" t="str">
        <f>VLOOKUP(Table1[[#This Row],[LastName]]&amp;"."&amp;Table1[[#This Row],[FirstName]],Fencers!C:I,7,FALSE)</f>
        <v>Mens</v>
      </c>
      <c r="I210" s="8" t="str">
        <f>VLOOKUP(Table1[[#This Row],[LastName]]&amp;"."&amp;Table1[[#This Row],[FirstName]],Fencers!C:H,5,FALSE)</f>
        <v>IND</v>
      </c>
      <c r="J210" s="8" t="str">
        <f>VLOOKUP(Table1[[#This Row],[LastName]]&amp;"."&amp;Table1[[#This Row],[FirstName]],Fencers!C:I,6,FALSE)</f>
        <v>HKG</v>
      </c>
      <c r="K210" s="13">
        <v>0</v>
      </c>
      <c r="L210" s="9">
        <f>IF(Table1[[#This Row],[Rank]]="Cancelled",1,IF(Table1[[#This Row],[Rank]]&gt;32,0,IF(K210=0,VLOOKUP(C210,'Ranking Values'!A:C,2,FALSE),VLOOKUP(C210,'Ranking Values'!A:C,3,FALSE))))</f>
        <v>9</v>
      </c>
    </row>
    <row r="211" spans="1:12" x14ac:dyDescent="0.25">
      <c r="A211" s="6" t="s">
        <v>493</v>
      </c>
      <c r="B211" s="6" t="s">
        <v>494</v>
      </c>
      <c r="C211" s="6">
        <v>3</v>
      </c>
      <c r="D211" s="11">
        <v>41804</v>
      </c>
      <c r="E211" s="12" t="s">
        <v>401</v>
      </c>
      <c r="F211" s="6" t="s">
        <v>502</v>
      </c>
      <c r="G211" s="6" t="s">
        <v>312</v>
      </c>
      <c r="H211" s="9" t="str">
        <f>VLOOKUP(Table1[[#This Row],[LastName]]&amp;"."&amp;Table1[[#This Row],[FirstName]],Fencers!C:I,7,FALSE)</f>
        <v>Mens</v>
      </c>
      <c r="I211" s="8" t="str">
        <f>VLOOKUP(Table1[[#This Row],[LastName]]&amp;"."&amp;Table1[[#This Row],[FirstName]],Fencers!C:H,5,FALSE)</f>
        <v>ASC</v>
      </c>
      <c r="J211" s="8" t="str">
        <f>VLOOKUP(Table1[[#This Row],[LastName]]&amp;"."&amp;Table1[[#This Row],[FirstName]],Fencers!C:I,6,FALSE)</f>
        <v>AUS</v>
      </c>
      <c r="K211" s="13">
        <v>0</v>
      </c>
      <c r="L211" s="9">
        <f>IF(Table1[[#This Row],[Rank]]="Cancelled",1,IF(Table1[[#This Row],[Rank]]&gt;32,0,IF(K211=0,VLOOKUP(C211,'Ranking Values'!A:C,2,FALSE),VLOOKUP(C211,'Ranking Values'!A:C,3,FALSE))))</f>
        <v>8</v>
      </c>
    </row>
    <row r="212" spans="1:12" x14ac:dyDescent="0.25">
      <c r="A212" s="6" t="s">
        <v>520</v>
      </c>
      <c r="B212" s="6" t="s">
        <v>115</v>
      </c>
      <c r="C212" s="10">
        <v>3</v>
      </c>
      <c r="D212" s="11">
        <v>41804</v>
      </c>
      <c r="E212" s="12" t="s">
        <v>401</v>
      </c>
      <c r="F212" s="6" t="s">
        <v>502</v>
      </c>
      <c r="G212" s="6" t="s">
        <v>312</v>
      </c>
      <c r="H212" s="9" t="str">
        <f>VLOOKUP(Table1[[#This Row],[LastName]]&amp;"."&amp;Table1[[#This Row],[FirstName]],Fencers!C:I,7,FALSE)</f>
        <v>Mens</v>
      </c>
      <c r="I212" s="8">
        <f>VLOOKUP(Table1[[#This Row],[LastName]]&amp;"."&amp;Table1[[#This Row],[FirstName]],Fencers!C:H,5,FALSE)</f>
        <v>0</v>
      </c>
      <c r="J212" s="8" t="str">
        <f>VLOOKUP(Table1[[#This Row],[LastName]]&amp;"."&amp;Table1[[#This Row],[FirstName]],Fencers!C:I,6,FALSE)</f>
        <v>AUS</v>
      </c>
      <c r="K212" s="13">
        <v>0</v>
      </c>
      <c r="L212" s="9">
        <f>IF(Table1[[#This Row],[Rank]]="Cancelled",1,IF(Table1[[#This Row],[Rank]]&gt;32,0,IF(K212=0,VLOOKUP(C212,'Ranking Values'!A:C,2,FALSE),VLOOKUP(C212,'Ranking Values'!A:C,3,FALSE))))</f>
        <v>8</v>
      </c>
    </row>
    <row r="213" spans="1:12" x14ac:dyDescent="0.25">
      <c r="A213" s="6" t="s">
        <v>523</v>
      </c>
      <c r="B213" s="6" t="s">
        <v>31</v>
      </c>
      <c r="C213" s="10">
        <v>6</v>
      </c>
      <c r="D213" s="11">
        <v>41804</v>
      </c>
      <c r="E213" s="12" t="s">
        <v>401</v>
      </c>
      <c r="F213" s="6" t="s">
        <v>502</v>
      </c>
      <c r="G213" s="6" t="s">
        <v>312</v>
      </c>
      <c r="H213" s="9" t="str">
        <f>VLOOKUP(Table1[[#This Row],[LastName]]&amp;"."&amp;Table1[[#This Row],[FirstName]],Fencers!C:I,7,FALSE)</f>
        <v>Mens</v>
      </c>
      <c r="I213" s="8">
        <f>VLOOKUP(Table1[[#This Row],[LastName]]&amp;"."&amp;Table1[[#This Row],[FirstName]],Fencers!C:H,5,FALSE)</f>
        <v>0</v>
      </c>
      <c r="J213" s="8" t="str">
        <f>VLOOKUP(Table1[[#This Row],[LastName]]&amp;"."&amp;Table1[[#This Row],[FirstName]],Fencers!C:I,6,FALSE)</f>
        <v>AUS</v>
      </c>
      <c r="K213" s="13">
        <v>0</v>
      </c>
      <c r="L213" s="9">
        <f>IF(Table1[[#This Row],[Rank]]="Cancelled",1,IF(Table1[[#This Row],[Rank]]&gt;32,0,IF(K213=0,VLOOKUP(C213,'Ranking Values'!A:C,2,FALSE),VLOOKUP(C213,'Ranking Values'!A:C,3,FALSE))))</f>
        <v>5</v>
      </c>
    </row>
    <row r="214" spans="1:12" x14ac:dyDescent="0.25">
      <c r="A214" s="6" t="s">
        <v>521</v>
      </c>
      <c r="B214" s="6" t="s">
        <v>522</v>
      </c>
      <c r="C214" s="10">
        <v>5</v>
      </c>
      <c r="D214" s="11">
        <v>41804</v>
      </c>
      <c r="E214" s="12" t="s">
        <v>401</v>
      </c>
      <c r="F214" s="6" t="s">
        <v>502</v>
      </c>
      <c r="G214" s="6" t="s">
        <v>312</v>
      </c>
      <c r="H214" s="9" t="str">
        <f>VLOOKUP(Table1[[#This Row],[LastName]]&amp;"."&amp;Table1[[#This Row],[FirstName]],Fencers!C:I,7,FALSE)</f>
        <v>Womens</v>
      </c>
      <c r="I214" s="8">
        <f>VLOOKUP(Table1[[#This Row],[LastName]]&amp;"."&amp;Table1[[#This Row],[FirstName]],Fencers!C:H,5,FALSE)</f>
        <v>0</v>
      </c>
      <c r="J214" s="8" t="str">
        <f>VLOOKUP(Table1[[#This Row],[LastName]]&amp;"."&amp;Table1[[#This Row],[FirstName]],Fencers!C:I,6,FALSE)</f>
        <v>AUS</v>
      </c>
      <c r="K214" s="13">
        <v>0</v>
      </c>
      <c r="L214" s="9">
        <f>IF(Table1[[#This Row],[Rank]]="Cancelled",1,IF(Table1[[#This Row],[Rank]]&gt;32,0,IF(K214=0,VLOOKUP(C214,'Ranking Values'!A:C,2,FALSE),VLOOKUP(C214,'Ranking Values'!A:C,3,FALSE))))</f>
        <v>6</v>
      </c>
    </row>
    <row r="215" spans="1:12" x14ac:dyDescent="0.25">
      <c r="A215" s="6" t="s">
        <v>524</v>
      </c>
      <c r="B215" s="6" t="s">
        <v>198</v>
      </c>
      <c r="C215" s="10">
        <v>7</v>
      </c>
      <c r="D215" s="11">
        <v>41804</v>
      </c>
      <c r="E215" s="12" t="s">
        <v>401</v>
      </c>
      <c r="F215" s="6" t="s">
        <v>502</v>
      </c>
      <c r="G215" s="6" t="s">
        <v>312</v>
      </c>
      <c r="H215" s="9" t="str">
        <f>VLOOKUP(Table1[[#This Row],[LastName]]&amp;"."&amp;Table1[[#This Row],[FirstName]],Fencers!C:I,7,FALSE)</f>
        <v>Womens</v>
      </c>
      <c r="I215" s="8">
        <f>VLOOKUP(Table1[[#This Row],[LastName]]&amp;"."&amp;Table1[[#This Row],[FirstName]],Fencers!C:H,5,FALSE)</f>
        <v>0</v>
      </c>
      <c r="J215" s="8" t="str">
        <f>VLOOKUP(Table1[[#This Row],[LastName]]&amp;"."&amp;Table1[[#This Row],[FirstName]],Fencers!C:I,6,FALSE)</f>
        <v>AUS</v>
      </c>
      <c r="K215" s="13">
        <v>0</v>
      </c>
      <c r="L215" s="9">
        <f>IF(Table1[[#This Row],[Rank]]="Cancelled",1,IF(Table1[[#This Row],[Rank]]&gt;32,0,IF(K215=0,VLOOKUP(C215,'Ranking Values'!A:C,2,FALSE),VLOOKUP(C215,'Ranking Values'!A:C,3,FALSE))))</f>
        <v>4</v>
      </c>
    </row>
    <row r="216" spans="1:12" x14ac:dyDescent="0.25">
      <c r="A216" s="6" t="s">
        <v>79</v>
      </c>
      <c r="B216" s="6" t="s">
        <v>175</v>
      </c>
      <c r="C216" s="10">
        <v>1</v>
      </c>
      <c r="D216" s="11">
        <v>41805</v>
      </c>
      <c r="E216" s="12" t="s">
        <v>401</v>
      </c>
      <c r="F216" s="6" t="s">
        <v>511</v>
      </c>
      <c r="G216" s="6" t="s">
        <v>312</v>
      </c>
      <c r="H216" s="9" t="str">
        <f>VLOOKUP(Table1[[#This Row],[LastName]]&amp;"."&amp;Table1[[#This Row],[FirstName]],Fencers!C:I,7,FALSE)</f>
        <v>Mens</v>
      </c>
      <c r="I216" s="8" t="str">
        <f>VLOOKUP(Table1[[#This Row],[LastName]]&amp;"."&amp;Table1[[#This Row],[FirstName]],Fencers!C:H,5,FALSE)</f>
        <v>ASC</v>
      </c>
      <c r="J216" s="8" t="str">
        <f>VLOOKUP(Table1[[#This Row],[LastName]]&amp;"."&amp;Table1[[#This Row],[FirstName]],Fencers!C:I,6,FALSE)</f>
        <v>AUS</v>
      </c>
      <c r="K216" s="13">
        <v>0</v>
      </c>
      <c r="L216" s="9">
        <f>IF(Table1[[#This Row],[Rank]]="Cancelled",1,IF(Table1[[#This Row],[Rank]]&gt;32,0,IF(K216=0,VLOOKUP(C216,'Ranking Values'!A:C,2,FALSE),VLOOKUP(C216,'Ranking Values'!A:C,3,FALSE))))</f>
        <v>10</v>
      </c>
    </row>
    <row r="217" spans="1:12" x14ac:dyDescent="0.25">
      <c r="A217" s="6" t="s">
        <v>177</v>
      </c>
      <c r="B217" s="6" t="s">
        <v>143</v>
      </c>
      <c r="C217" s="10">
        <v>2</v>
      </c>
      <c r="D217" s="11">
        <v>41805</v>
      </c>
      <c r="E217" s="12" t="s">
        <v>401</v>
      </c>
      <c r="F217" s="6" t="s">
        <v>511</v>
      </c>
      <c r="G217" s="6" t="s">
        <v>312</v>
      </c>
      <c r="H217" s="9" t="str">
        <f>VLOOKUP(Table1[[#This Row],[LastName]]&amp;"."&amp;Table1[[#This Row],[FirstName]],Fencers!C:I,7,FALSE)</f>
        <v>Mens</v>
      </c>
      <c r="I217" s="8" t="str">
        <f>VLOOKUP(Table1[[#This Row],[LastName]]&amp;"."&amp;Table1[[#This Row],[FirstName]],Fencers!C:H,5,FALSE)</f>
        <v>ASC</v>
      </c>
      <c r="J217" s="8" t="str">
        <f>VLOOKUP(Table1[[#This Row],[LastName]]&amp;"."&amp;Table1[[#This Row],[FirstName]],Fencers!C:I,6,FALSE)</f>
        <v>AUS</v>
      </c>
      <c r="K217" s="13">
        <v>0</v>
      </c>
      <c r="L217" s="9">
        <f>IF(Table1[[#This Row],[Rank]]="Cancelled",1,IF(Table1[[#This Row],[Rank]]&gt;32,0,IF(K217=0,VLOOKUP(C217,'Ranking Values'!A:C,2,FALSE),VLOOKUP(C217,'Ranking Values'!A:C,3,FALSE))))</f>
        <v>9</v>
      </c>
    </row>
    <row r="218" spans="1:12" x14ac:dyDescent="0.25">
      <c r="A218" s="6" t="s">
        <v>99</v>
      </c>
      <c r="B218" s="6" t="s">
        <v>191</v>
      </c>
      <c r="C218" s="6">
        <v>3</v>
      </c>
      <c r="D218" s="11">
        <v>41805</v>
      </c>
      <c r="E218" s="12" t="s">
        <v>401</v>
      </c>
      <c r="F218" s="6" t="s">
        <v>511</v>
      </c>
      <c r="G218" s="6" t="s">
        <v>312</v>
      </c>
      <c r="H218" s="9" t="str">
        <f>VLOOKUP(Table1[[#This Row],[LastName]]&amp;"."&amp;Table1[[#This Row],[FirstName]],Fencers!C:I,7,FALSE)</f>
        <v>Mens</v>
      </c>
      <c r="I218" s="8" t="str">
        <f>VLOOKUP(Table1[[#This Row],[LastName]]&amp;"."&amp;Table1[[#This Row],[FirstName]],Fencers!C:H,5,FALSE)</f>
        <v>CSFC</v>
      </c>
      <c r="J218" s="8" t="str">
        <f>VLOOKUP(Table1[[#This Row],[LastName]]&amp;"."&amp;Table1[[#This Row],[FirstName]],Fencers!C:I,6,FALSE)</f>
        <v>AUS</v>
      </c>
      <c r="K218" s="13">
        <v>0</v>
      </c>
      <c r="L218" s="9">
        <f>IF(Table1[[#This Row],[Rank]]="Cancelled",1,IF(Table1[[#This Row],[Rank]]&gt;32,0,IF(K218=0,VLOOKUP(C218,'Ranking Values'!A:C,2,FALSE),VLOOKUP(C218,'Ranking Values'!A:C,3,FALSE))))</f>
        <v>8</v>
      </c>
    </row>
    <row r="219" spans="1:12" x14ac:dyDescent="0.25">
      <c r="A219" s="6" t="s">
        <v>187</v>
      </c>
      <c r="B219" s="6" t="s">
        <v>188</v>
      </c>
      <c r="C219" s="10">
        <v>3</v>
      </c>
      <c r="D219" s="11">
        <v>41805</v>
      </c>
      <c r="E219" s="12" t="s">
        <v>401</v>
      </c>
      <c r="F219" s="6" t="s">
        <v>511</v>
      </c>
      <c r="G219" s="6" t="s">
        <v>312</v>
      </c>
      <c r="H219" s="9" t="str">
        <f>VLOOKUP(Table1[[#This Row],[LastName]]&amp;"."&amp;Table1[[#This Row],[FirstName]],Fencers!C:I,7,FALSE)</f>
        <v>Mens</v>
      </c>
      <c r="I219" s="8" t="str">
        <f>VLOOKUP(Table1[[#This Row],[LastName]]&amp;"."&amp;Table1[[#This Row],[FirstName]],Fencers!C:H,5,FALSE)</f>
        <v>ASC</v>
      </c>
      <c r="J219" s="8" t="str">
        <f>VLOOKUP(Table1[[#This Row],[LastName]]&amp;"."&amp;Table1[[#This Row],[FirstName]],Fencers!C:I,6,FALSE)</f>
        <v>AUS</v>
      </c>
      <c r="K219" s="13">
        <v>0</v>
      </c>
      <c r="L219" s="9">
        <f>IF(Table1[[#This Row],[Rank]]="Cancelled",1,IF(Table1[[#This Row],[Rank]]&gt;32,0,IF(K219=0,VLOOKUP(C219,'Ranking Values'!A:C,2,FALSE),VLOOKUP(C219,'Ranking Values'!A:C,3,FALSE))))</f>
        <v>8</v>
      </c>
    </row>
    <row r="220" spans="1:12" x14ac:dyDescent="0.25">
      <c r="A220" s="6" t="s">
        <v>173</v>
      </c>
      <c r="B220" s="6" t="s">
        <v>174</v>
      </c>
      <c r="C220" s="10">
        <v>5</v>
      </c>
      <c r="D220" s="11">
        <v>41805</v>
      </c>
      <c r="E220" s="12" t="s">
        <v>401</v>
      </c>
      <c r="F220" s="6" t="s">
        <v>511</v>
      </c>
      <c r="G220" s="6" t="s">
        <v>312</v>
      </c>
      <c r="H220" s="9" t="str">
        <f>VLOOKUP(Table1[[#This Row],[LastName]]&amp;"."&amp;Table1[[#This Row],[FirstName]],Fencers!C:I,7,FALSE)</f>
        <v>Mens</v>
      </c>
      <c r="I220" s="8" t="str">
        <f>VLOOKUP(Table1[[#This Row],[LastName]]&amp;"."&amp;Table1[[#This Row],[FirstName]],Fencers!C:H,5,FALSE)</f>
        <v>ASC</v>
      </c>
      <c r="J220" s="8" t="str">
        <f>VLOOKUP(Table1[[#This Row],[LastName]]&amp;"."&amp;Table1[[#This Row],[FirstName]],Fencers!C:I,6,FALSE)</f>
        <v>AUS</v>
      </c>
      <c r="K220" s="13">
        <v>0</v>
      </c>
      <c r="L220" s="9">
        <f>IF(Table1[[#This Row],[Rank]]="Cancelled",1,IF(Table1[[#This Row],[Rank]]&gt;32,0,IF(K220=0,VLOOKUP(C220,'Ranking Values'!A:C,2,FALSE),VLOOKUP(C220,'Ranking Values'!A:C,3,FALSE))))</f>
        <v>6</v>
      </c>
    </row>
    <row r="221" spans="1:12" x14ac:dyDescent="0.25">
      <c r="A221" s="6" t="s">
        <v>236</v>
      </c>
      <c r="B221" s="6" t="s">
        <v>237</v>
      </c>
      <c r="C221" s="10">
        <v>6</v>
      </c>
      <c r="D221" s="11">
        <v>41805</v>
      </c>
      <c r="E221" s="12" t="s">
        <v>401</v>
      </c>
      <c r="F221" s="6" t="s">
        <v>511</v>
      </c>
      <c r="G221" s="6" t="s">
        <v>312</v>
      </c>
      <c r="H221" s="9" t="str">
        <f>VLOOKUP(Table1[[#This Row],[LastName]]&amp;"."&amp;Table1[[#This Row],[FirstName]],Fencers!C:I,7,FALSE)</f>
        <v>Mens</v>
      </c>
      <c r="I221" s="8" t="str">
        <f>VLOOKUP(Table1[[#This Row],[LastName]]&amp;"."&amp;Table1[[#This Row],[FirstName]],Fencers!C:H,5,FALSE)</f>
        <v>ASC</v>
      </c>
      <c r="J221" s="8" t="str">
        <f>VLOOKUP(Table1[[#This Row],[LastName]]&amp;"."&amp;Table1[[#This Row],[FirstName]],Fencers!C:I,6,FALSE)</f>
        <v>AUS</v>
      </c>
      <c r="K221" s="13">
        <v>0</v>
      </c>
      <c r="L221" s="9">
        <f>IF(Table1[[#This Row],[Rank]]="Cancelled",1,IF(Table1[[#This Row],[Rank]]&gt;32,0,IF(K221=0,VLOOKUP(C221,'Ranking Values'!A:C,2,FALSE),VLOOKUP(C221,'Ranking Values'!A:C,3,FALSE))))</f>
        <v>5</v>
      </c>
    </row>
    <row r="222" spans="1:12" x14ac:dyDescent="0.25">
      <c r="A222" s="6" t="s">
        <v>533</v>
      </c>
      <c r="B222" s="6" t="s">
        <v>526</v>
      </c>
      <c r="C222" s="10">
        <v>7</v>
      </c>
      <c r="D222" s="11">
        <v>41805</v>
      </c>
      <c r="E222" s="12" t="s">
        <v>401</v>
      </c>
      <c r="F222" s="6" t="s">
        <v>511</v>
      </c>
      <c r="G222" s="6" t="s">
        <v>312</v>
      </c>
      <c r="H222" s="9" t="str">
        <f>VLOOKUP(Table1[[#This Row],[LastName]]&amp;"."&amp;Table1[[#This Row],[FirstName]],Fencers!C:I,7,FALSE)</f>
        <v>Mens</v>
      </c>
      <c r="I222" s="8" t="str">
        <f>VLOOKUP(Table1[[#This Row],[LastName]]&amp;"."&amp;Table1[[#This Row],[FirstName]],Fencers!C:H,5,FALSE)</f>
        <v>CSFC</v>
      </c>
      <c r="J222" s="8" t="str">
        <f>VLOOKUP(Table1[[#This Row],[LastName]]&amp;"."&amp;Table1[[#This Row],[FirstName]],Fencers!C:I,6,FALSE)</f>
        <v>AUS</v>
      </c>
      <c r="K222" s="13">
        <v>0</v>
      </c>
      <c r="L222" s="9">
        <f>IF(Table1[[#This Row],[Rank]]="Cancelled",1,IF(Table1[[#This Row],[Rank]]&gt;32,0,IF(K222=0,VLOOKUP(C222,'Ranking Values'!A:C,2,FALSE),VLOOKUP(C222,'Ranking Values'!A:C,3,FALSE))))</f>
        <v>4</v>
      </c>
    </row>
    <row r="223" spans="1:12" x14ac:dyDescent="0.25">
      <c r="A223" s="6" t="s">
        <v>489</v>
      </c>
      <c r="B223" s="6" t="s">
        <v>119</v>
      </c>
      <c r="C223" s="10">
        <v>8</v>
      </c>
      <c r="D223" s="11">
        <v>41805</v>
      </c>
      <c r="E223" s="12" t="s">
        <v>401</v>
      </c>
      <c r="F223" s="6" t="s">
        <v>511</v>
      </c>
      <c r="G223" s="6" t="s">
        <v>312</v>
      </c>
      <c r="H223" s="9" t="str">
        <f>VLOOKUP(Table1[[#This Row],[LastName]]&amp;"."&amp;Table1[[#This Row],[FirstName]],Fencers!C:I,7,FALSE)</f>
        <v>Mens</v>
      </c>
      <c r="I223" s="8" t="str">
        <f>VLOOKUP(Table1[[#This Row],[LastName]]&amp;"."&amp;Table1[[#This Row],[FirstName]],Fencers!C:H,5,FALSE)</f>
        <v>TPFC</v>
      </c>
      <c r="J223" s="8" t="str">
        <f>VLOOKUP(Table1[[#This Row],[LastName]]&amp;"."&amp;Table1[[#This Row],[FirstName]],Fencers!C:I,6,FALSE)</f>
        <v>AUS</v>
      </c>
      <c r="K223" s="13">
        <v>0</v>
      </c>
      <c r="L223" s="9">
        <f>IF(Table1[[#This Row],[Rank]]="Cancelled",1,IF(Table1[[#This Row],[Rank]]&gt;32,0,IF(K223=0,VLOOKUP(C223,'Ranking Values'!A:C,2,FALSE),VLOOKUP(C223,'Ranking Values'!A:C,3,FALSE))))</f>
        <v>3</v>
      </c>
    </row>
    <row r="224" spans="1:12" x14ac:dyDescent="0.25">
      <c r="A224" s="6" t="s">
        <v>225</v>
      </c>
      <c r="B224" s="6" t="s">
        <v>226</v>
      </c>
      <c r="C224" s="10">
        <v>9</v>
      </c>
      <c r="D224" s="11">
        <v>41805</v>
      </c>
      <c r="E224" s="12" t="s">
        <v>401</v>
      </c>
      <c r="F224" s="6" t="s">
        <v>511</v>
      </c>
      <c r="G224" s="6" t="s">
        <v>312</v>
      </c>
      <c r="H224" s="9" t="str">
        <f>VLOOKUP(Table1[[#This Row],[LastName]]&amp;"."&amp;Table1[[#This Row],[FirstName]],Fencers!C:I,7,FALSE)</f>
        <v>Mens</v>
      </c>
      <c r="I224" s="8" t="str">
        <f>VLOOKUP(Table1[[#This Row],[LastName]]&amp;"."&amp;Table1[[#This Row],[FirstName]],Fencers!C:H,5,FALSE)</f>
        <v>AHFC</v>
      </c>
      <c r="J224" s="8" t="str">
        <f>VLOOKUP(Table1[[#This Row],[LastName]]&amp;"."&amp;Table1[[#This Row],[FirstName]],Fencers!C:I,6,FALSE)</f>
        <v>AUS</v>
      </c>
      <c r="K224" s="13">
        <v>0</v>
      </c>
      <c r="L224" s="9">
        <f>IF(Table1[[#This Row],[Rank]]="Cancelled",1,IF(Table1[[#This Row],[Rank]]&gt;32,0,IF(K224=0,VLOOKUP(C224,'Ranking Values'!A:C,2,FALSE),VLOOKUP(C224,'Ranking Values'!A:C,3,FALSE))))</f>
        <v>2</v>
      </c>
    </row>
    <row r="225" spans="1:12" x14ac:dyDescent="0.25">
      <c r="A225" s="6" t="s">
        <v>225</v>
      </c>
      <c r="B225" s="6" t="s">
        <v>227</v>
      </c>
      <c r="C225" s="6">
        <v>10</v>
      </c>
      <c r="D225" s="11">
        <v>41805</v>
      </c>
      <c r="E225" s="12" t="s">
        <v>401</v>
      </c>
      <c r="F225" s="6" t="s">
        <v>511</v>
      </c>
      <c r="G225" s="6" t="s">
        <v>312</v>
      </c>
      <c r="H225" s="9" t="str">
        <f>VLOOKUP(Table1[[#This Row],[LastName]]&amp;"."&amp;Table1[[#This Row],[FirstName]],Fencers!C:I,7,FALSE)</f>
        <v>Mens</v>
      </c>
      <c r="I225" s="8" t="str">
        <f>VLOOKUP(Table1[[#This Row],[LastName]]&amp;"."&amp;Table1[[#This Row],[FirstName]],Fencers!C:H,5,FALSE)</f>
        <v>AHFC</v>
      </c>
      <c r="J225" s="8" t="str">
        <f>VLOOKUP(Table1[[#This Row],[LastName]]&amp;"."&amp;Table1[[#This Row],[FirstName]],Fencers!C:I,6,FALSE)</f>
        <v>AUS</v>
      </c>
      <c r="K225" s="13">
        <v>0</v>
      </c>
      <c r="L225" s="9">
        <f>IF(Table1[[#This Row],[Rank]]="Cancelled",1,IF(Table1[[#This Row],[Rank]]&gt;32,0,IF(K225=0,VLOOKUP(C225,'Ranking Values'!A:C,2,FALSE),VLOOKUP(C225,'Ranking Values'!A:C,3,FALSE))))</f>
        <v>2</v>
      </c>
    </row>
    <row r="226" spans="1:12" x14ac:dyDescent="0.25">
      <c r="A226" s="6" t="s">
        <v>470</v>
      </c>
      <c r="B226" s="6" t="s">
        <v>471</v>
      </c>
      <c r="C226" s="6">
        <v>11</v>
      </c>
      <c r="D226" s="11">
        <v>41805</v>
      </c>
      <c r="E226" s="12" t="s">
        <v>401</v>
      </c>
      <c r="F226" s="6" t="s">
        <v>511</v>
      </c>
      <c r="G226" s="6" t="s">
        <v>312</v>
      </c>
      <c r="H226" s="9" t="str">
        <f>VLOOKUP(Table1[[#This Row],[LastName]]&amp;"."&amp;Table1[[#This Row],[FirstName]],Fencers!C:I,7,FALSE)</f>
        <v>Mens</v>
      </c>
      <c r="I226" s="8" t="str">
        <f>VLOOKUP(Table1[[#This Row],[LastName]]&amp;"."&amp;Table1[[#This Row],[FirstName]],Fencers!C:H,5,FALSE)</f>
        <v>AHFC</v>
      </c>
      <c r="J226" s="8" t="str">
        <f>VLOOKUP(Table1[[#This Row],[LastName]]&amp;"."&amp;Table1[[#This Row],[FirstName]],Fencers!C:I,6,FALSE)</f>
        <v>AUS</v>
      </c>
      <c r="K226" s="13">
        <v>0</v>
      </c>
      <c r="L226" s="9">
        <f>IF(Table1[[#This Row],[Rank]]="Cancelled",1,IF(Table1[[#This Row],[Rank]]&gt;32,0,IF(K226=0,VLOOKUP(C226,'Ranking Values'!A:C,2,FALSE),VLOOKUP(C226,'Ranking Values'!A:C,3,FALSE))))</f>
        <v>2</v>
      </c>
    </row>
    <row r="227" spans="1:12" x14ac:dyDescent="0.25">
      <c r="A227" s="6" t="s">
        <v>32</v>
      </c>
      <c r="B227" s="6" t="s">
        <v>33</v>
      </c>
      <c r="C227" s="10">
        <v>12</v>
      </c>
      <c r="D227" s="11">
        <v>41805</v>
      </c>
      <c r="E227" s="12" t="s">
        <v>401</v>
      </c>
      <c r="F227" s="6" t="s">
        <v>511</v>
      </c>
      <c r="G227" s="6" t="s">
        <v>312</v>
      </c>
      <c r="H227" s="9" t="str">
        <f>VLOOKUP(Table1[[#This Row],[LastName]]&amp;"."&amp;Table1[[#This Row],[FirstName]],Fencers!C:I,7,FALSE)</f>
        <v>Mens</v>
      </c>
      <c r="I227" s="8" t="str">
        <f>VLOOKUP(Table1[[#This Row],[LastName]]&amp;"."&amp;Table1[[#This Row],[FirstName]],Fencers!C:H,5,FALSE)</f>
        <v>ASC</v>
      </c>
      <c r="J227" s="8" t="str">
        <f>VLOOKUP(Table1[[#This Row],[LastName]]&amp;"."&amp;Table1[[#This Row],[FirstName]],Fencers!C:I,6,FALSE)</f>
        <v>AUS</v>
      </c>
      <c r="K227" s="13">
        <v>0</v>
      </c>
      <c r="L227" s="9">
        <f>IF(Table1[[#This Row],[Rank]]="Cancelled",1,IF(Table1[[#This Row],[Rank]]&gt;32,0,IF(K227=0,VLOOKUP(C227,'Ranking Values'!A:C,2,FALSE),VLOOKUP(C227,'Ranking Values'!A:C,3,FALSE))))</f>
        <v>2</v>
      </c>
    </row>
    <row r="228" spans="1:12" x14ac:dyDescent="0.25">
      <c r="A228" s="6" t="s">
        <v>112</v>
      </c>
      <c r="B228" s="6" t="s">
        <v>113</v>
      </c>
      <c r="C228" s="10">
        <v>1</v>
      </c>
      <c r="D228" s="11">
        <v>41805</v>
      </c>
      <c r="E228" s="12" t="s">
        <v>401</v>
      </c>
      <c r="F228" s="6" t="s">
        <v>511</v>
      </c>
      <c r="G228" s="6" t="s">
        <v>312</v>
      </c>
      <c r="H228" s="9" t="str">
        <f>VLOOKUP(Table1[[#This Row],[LastName]]&amp;"."&amp;Table1[[#This Row],[FirstName]],Fencers!C:I,7,FALSE)</f>
        <v>Womens</v>
      </c>
      <c r="I228" s="8" t="str">
        <f>VLOOKUP(Table1[[#This Row],[LastName]]&amp;"."&amp;Table1[[#This Row],[FirstName]],Fencers!C:H,5,FALSE)</f>
        <v>CSFC</v>
      </c>
      <c r="J228" s="8" t="str">
        <f>VLOOKUP(Table1[[#This Row],[LastName]]&amp;"."&amp;Table1[[#This Row],[FirstName]],Fencers!C:I,6,FALSE)</f>
        <v>AUS</v>
      </c>
      <c r="K228" s="13">
        <v>0</v>
      </c>
      <c r="L228" s="9">
        <f>IF(Table1[[#This Row],[Rank]]="Cancelled",1,IF(Table1[[#This Row],[Rank]]&gt;32,0,IF(K228=0,VLOOKUP(C228,'Ranking Values'!A:C,2,FALSE),VLOOKUP(C228,'Ranking Values'!A:C,3,FALSE))))</f>
        <v>10</v>
      </c>
    </row>
    <row r="229" spans="1:12" x14ac:dyDescent="0.25">
      <c r="A229" s="6" t="s">
        <v>516</v>
      </c>
      <c r="B229" s="6" t="s">
        <v>517</v>
      </c>
      <c r="C229" s="10">
        <v>2</v>
      </c>
      <c r="D229" s="11">
        <v>41805</v>
      </c>
      <c r="E229" s="12" t="s">
        <v>401</v>
      </c>
      <c r="F229" s="6" t="s">
        <v>511</v>
      </c>
      <c r="G229" s="6" t="s">
        <v>312</v>
      </c>
      <c r="H229" s="9" t="str">
        <f>VLOOKUP(Table1[[#This Row],[LastName]]&amp;"."&amp;Table1[[#This Row],[FirstName]],Fencers!C:I,7,FALSE)</f>
        <v>Womens</v>
      </c>
      <c r="I229" s="8">
        <f>VLOOKUP(Table1[[#This Row],[LastName]]&amp;"."&amp;Table1[[#This Row],[FirstName]],Fencers!C:H,5,FALSE)</f>
        <v>0</v>
      </c>
      <c r="J229" s="8" t="str">
        <f>VLOOKUP(Table1[[#This Row],[LastName]]&amp;"."&amp;Table1[[#This Row],[FirstName]],Fencers!C:I,6,FALSE)</f>
        <v>AUS</v>
      </c>
      <c r="K229" s="13">
        <v>0</v>
      </c>
      <c r="L229" s="9">
        <f>IF(Table1[[#This Row],[Rank]]="Cancelled",1,IF(Table1[[#This Row],[Rank]]&gt;32,0,IF(K229=0,VLOOKUP(C229,'Ranking Values'!A:C,2,FALSE),VLOOKUP(C229,'Ranking Values'!A:C,3,FALSE))))</f>
        <v>9</v>
      </c>
    </row>
    <row r="230" spans="1:12" x14ac:dyDescent="0.25">
      <c r="A230" s="6" t="s">
        <v>185</v>
      </c>
      <c r="B230" s="6" t="s">
        <v>186</v>
      </c>
      <c r="C230" s="6">
        <v>3</v>
      </c>
      <c r="D230" s="11">
        <v>41805</v>
      </c>
      <c r="E230" s="12" t="s">
        <v>401</v>
      </c>
      <c r="F230" s="6" t="s">
        <v>511</v>
      </c>
      <c r="G230" s="6" t="s">
        <v>312</v>
      </c>
      <c r="H230" s="9" t="str">
        <f>VLOOKUP(Table1[[#This Row],[LastName]]&amp;"."&amp;Table1[[#This Row],[FirstName]],Fencers!C:I,7,FALSE)</f>
        <v>Womens</v>
      </c>
      <c r="I230" s="8" t="str">
        <f>VLOOKUP(Table1[[#This Row],[LastName]]&amp;"."&amp;Table1[[#This Row],[FirstName]],Fencers!C:H,5,FALSE)</f>
        <v>ASC</v>
      </c>
      <c r="J230" s="8" t="str">
        <f>VLOOKUP(Table1[[#This Row],[LastName]]&amp;"."&amp;Table1[[#This Row],[FirstName]],Fencers!C:I,6,FALSE)</f>
        <v>AUS</v>
      </c>
      <c r="K230" s="13">
        <v>0</v>
      </c>
      <c r="L230" s="9">
        <f>IF(Table1[[#This Row],[Rank]]="Cancelled",1,IF(Table1[[#This Row],[Rank]]&gt;32,0,IF(K230=0,VLOOKUP(C230,'Ranking Values'!A:C,2,FALSE),VLOOKUP(C230,'Ranking Values'!A:C,3,FALSE))))</f>
        <v>8</v>
      </c>
    </row>
    <row r="231" spans="1:12" x14ac:dyDescent="0.25">
      <c r="A231" s="6" t="s">
        <v>534</v>
      </c>
      <c r="B231" s="6" t="s">
        <v>496</v>
      </c>
      <c r="C231" s="10">
        <v>3</v>
      </c>
      <c r="D231" s="11">
        <v>41805</v>
      </c>
      <c r="E231" s="12" t="s">
        <v>401</v>
      </c>
      <c r="F231" s="6" t="s">
        <v>511</v>
      </c>
      <c r="G231" s="6" t="s">
        <v>312</v>
      </c>
      <c r="H231" s="9" t="str">
        <f>VLOOKUP(Table1[[#This Row],[LastName]]&amp;"."&amp;Table1[[#This Row],[FirstName]],Fencers!C:I,7,FALSE)</f>
        <v>Womens</v>
      </c>
      <c r="I231" s="8">
        <f>VLOOKUP(Table1[[#This Row],[LastName]]&amp;"."&amp;Table1[[#This Row],[FirstName]],Fencers!C:H,5,FALSE)</f>
        <v>0</v>
      </c>
      <c r="J231" s="8" t="str">
        <f>VLOOKUP(Table1[[#This Row],[LastName]]&amp;"."&amp;Table1[[#This Row],[FirstName]],Fencers!C:I,6,FALSE)</f>
        <v>AUS</v>
      </c>
      <c r="K231" s="13">
        <v>0</v>
      </c>
      <c r="L231" s="9">
        <f>IF(Table1[[#This Row],[Rank]]="Cancelled",1,IF(Table1[[#This Row],[Rank]]&gt;32,0,IF(K231=0,VLOOKUP(C231,'Ranking Values'!A:C,2,FALSE),VLOOKUP(C231,'Ranking Values'!A:C,3,FALSE))))</f>
        <v>8</v>
      </c>
    </row>
    <row r="232" spans="1:12" x14ac:dyDescent="0.25">
      <c r="A232" s="6" t="s">
        <v>171</v>
      </c>
      <c r="B232" s="6" t="s">
        <v>154</v>
      </c>
      <c r="C232" s="10">
        <v>5</v>
      </c>
      <c r="D232" s="11">
        <v>41805</v>
      </c>
      <c r="E232" s="12" t="s">
        <v>401</v>
      </c>
      <c r="F232" s="6" t="s">
        <v>511</v>
      </c>
      <c r="G232" s="6" t="s">
        <v>312</v>
      </c>
      <c r="H232" s="9" t="str">
        <f>VLOOKUP(Table1[[#This Row],[LastName]]&amp;"."&amp;Table1[[#This Row],[FirstName]],Fencers!C:I,7,FALSE)</f>
        <v>Womens</v>
      </c>
      <c r="I232" s="8" t="str">
        <f>VLOOKUP(Table1[[#This Row],[LastName]]&amp;"."&amp;Table1[[#This Row],[FirstName]],Fencers!C:H,5,FALSE)</f>
        <v>ASC</v>
      </c>
      <c r="J232" s="8" t="str">
        <f>VLOOKUP(Table1[[#This Row],[LastName]]&amp;"."&amp;Table1[[#This Row],[FirstName]],Fencers!C:I,6,FALSE)</f>
        <v>AUS</v>
      </c>
      <c r="K232" s="13">
        <v>0</v>
      </c>
      <c r="L232" s="9">
        <f>IF(Table1[[#This Row],[Rank]]="Cancelled",1,IF(Table1[[#This Row],[Rank]]&gt;32,0,IF(K232=0,VLOOKUP(C232,'Ranking Values'!A:C,2,FALSE),VLOOKUP(C232,'Ranking Values'!A:C,3,FALSE))))</f>
        <v>6</v>
      </c>
    </row>
    <row r="233" spans="1:12" x14ac:dyDescent="0.25">
      <c r="A233" s="6" t="s">
        <v>236</v>
      </c>
      <c r="B233" s="6" t="s">
        <v>237</v>
      </c>
      <c r="C233" s="10">
        <v>1</v>
      </c>
      <c r="D233" s="11">
        <v>41805</v>
      </c>
      <c r="E233" s="12" t="s">
        <v>401</v>
      </c>
      <c r="F233" s="6" t="s">
        <v>335</v>
      </c>
      <c r="G233" s="6" t="s">
        <v>312</v>
      </c>
      <c r="H233" s="9" t="str">
        <f>VLOOKUP(Table1[[#This Row],[LastName]]&amp;"."&amp;Table1[[#This Row],[FirstName]],Fencers!C:I,7,FALSE)</f>
        <v>Mens</v>
      </c>
      <c r="I233" s="8" t="str">
        <f>VLOOKUP(Table1[[#This Row],[LastName]]&amp;"."&amp;Table1[[#This Row],[FirstName]],Fencers!C:H,5,FALSE)</f>
        <v>ASC</v>
      </c>
      <c r="J233" s="8" t="str">
        <f>VLOOKUP(Table1[[#This Row],[LastName]]&amp;"."&amp;Table1[[#This Row],[FirstName]],Fencers!C:I,6,FALSE)</f>
        <v>AUS</v>
      </c>
      <c r="K233" s="13">
        <v>0</v>
      </c>
      <c r="L233" s="9">
        <f>IF(Table1[[#This Row],[Rank]]="Cancelled",1,IF(Table1[[#This Row],[Rank]]&gt;32,0,IF(K233=0,VLOOKUP(C233,'Ranking Values'!A:C,2,FALSE),VLOOKUP(C233,'Ranking Values'!A:C,3,FALSE))))</f>
        <v>10</v>
      </c>
    </row>
    <row r="234" spans="1:12" x14ac:dyDescent="0.25">
      <c r="A234" s="6" t="s">
        <v>513</v>
      </c>
      <c r="B234" s="6" t="s">
        <v>528</v>
      </c>
      <c r="C234" s="10">
        <v>2</v>
      </c>
      <c r="D234" s="11">
        <v>41805</v>
      </c>
      <c r="E234" s="12" t="s">
        <v>401</v>
      </c>
      <c r="F234" s="6" t="s">
        <v>335</v>
      </c>
      <c r="G234" s="6" t="s">
        <v>312</v>
      </c>
      <c r="H234" s="9" t="str">
        <f>VLOOKUP(Table1[[#This Row],[LastName]]&amp;"."&amp;Table1[[#This Row],[FirstName]],Fencers!C:I,7,FALSE)</f>
        <v>Mens</v>
      </c>
      <c r="I234" s="8" t="str">
        <f>VLOOKUP(Table1[[#This Row],[LastName]]&amp;"."&amp;Table1[[#This Row],[FirstName]],Fencers!C:H,5,FALSE)</f>
        <v>ASC</v>
      </c>
      <c r="J234" s="8" t="str">
        <f>VLOOKUP(Table1[[#This Row],[LastName]]&amp;"."&amp;Table1[[#This Row],[FirstName]],Fencers!C:I,6,FALSE)</f>
        <v>AUS</v>
      </c>
      <c r="K234" s="13">
        <v>0</v>
      </c>
      <c r="L234" s="9">
        <f>IF(Table1[[#This Row],[Rank]]="Cancelled",1,IF(Table1[[#This Row],[Rank]]&gt;32,0,IF(K234=0,VLOOKUP(C234,'Ranking Values'!A:C,2,FALSE),VLOOKUP(C234,'Ranking Values'!A:C,3,FALSE))))</f>
        <v>9</v>
      </c>
    </row>
    <row r="235" spans="1:12" x14ac:dyDescent="0.25">
      <c r="A235" s="6" t="s">
        <v>244</v>
      </c>
      <c r="B235" s="6" t="s">
        <v>245</v>
      </c>
      <c r="C235" s="6">
        <v>3</v>
      </c>
      <c r="D235" s="11">
        <v>41805</v>
      </c>
      <c r="E235" s="12" t="s">
        <v>401</v>
      </c>
      <c r="F235" s="6" t="s">
        <v>335</v>
      </c>
      <c r="G235" s="6" t="s">
        <v>312</v>
      </c>
      <c r="H235" s="9" t="str">
        <f>VLOOKUP(Table1[[#This Row],[LastName]]&amp;"."&amp;Table1[[#This Row],[FirstName]],Fencers!C:I,7,FALSE)</f>
        <v>Mens</v>
      </c>
      <c r="I235" s="8" t="str">
        <f>VLOOKUP(Table1[[#This Row],[LastName]]&amp;"."&amp;Table1[[#This Row],[FirstName]],Fencers!C:H,5,FALSE)</f>
        <v>AHFC</v>
      </c>
      <c r="J235" s="8" t="str">
        <f>VLOOKUP(Table1[[#This Row],[LastName]]&amp;"."&amp;Table1[[#This Row],[FirstName]],Fencers!C:I,6,FALSE)</f>
        <v>AUS</v>
      </c>
      <c r="K235" s="13">
        <v>0</v>
      </c>
      <c r="L235" s="9">
        <f>IF(Table1[[#This Row],[Rank]]="Cancelled",1,IF(Table1[[#This Row],[Rank]]&gt;32,0,IF(K235=0,VLOOKUP(C235,'Ranking Values'!A:C,2,FALSE),VLOOKUP(C235,'Ranking Values'!A:C,3,FALSE))))</f>
        <v>8</v>
      </c>
    </row>
    <row r="236" spans="1:12" x14ac:dyDescent="0.25">
      <c r="A236" s="6" t="s">
        <v>535</v>
      </c>
      <c r="B236" s="6" t="s">
        <v>536</v>
      </c>
      <c r="C236" s="10">
        <v>3</v>
      </c>
      <c r="D236" s="11">
        <v>41805</v>
      </c>
      <c r="E236" s="12" t="s">
        <v>401</v>
      </c>
      <c r="F236" s="6" t="s">
        <v>335</v>
      </c>
      <c r="G236" s="6" t="s">
        <v>312</v>
      </c>
      <c r="H236" s="9" t="str">
        <f>VLOOKUP(Table1[[#This Row],[LastName]]&amp;"."&amp;Table1[[#This Row],[FirstName]],Fencers!C:I,7,FALSE)</f>
        <v>Mens</v>
      </c>
      <c r="I236" s="8" t="str">
        <f>VLOOKUP(Table1[[#This Row],[LastName]]&amp;"."&amp;Table1[[#This Row],[FirstName]],Fencers!C:H,5,FALSE)</f>
        <v>AHFC</v>
      </c>
      <c r="J236" s="8" t="str">
        <f>VLOOKUP(Table1[[#This Row],[LastName]]&amp;"."&amp;Table1[[#This Row],[FirstName]],Fencers!C:I,6,FALSE)</f>
        <v>AUS</v>
      </c>
      <c r="K236" s="13">
        <v>0</v>
      </c>
      <c r="L236" s="9">
        <f>IF(Table1[[#This Row],[Rank]]="Cancelled",1,IF(Table1[[#This Row],[Rank]]&gt;32,0,IF(K236=0,VLOOKUP(C236,'Ranking Values'!A:C,2,FALSE),VLOOKUP(C236,'Ranking Values'!A:C,3,FALSE))))</f>
        <v>8</v>
      </c>
    </row>
    <row r="237" spans="1:12" x14ac:dyDescent="0.25">
      <c r="A237" s="6" t="s">
        <v>513</v>
      </c>
      <c r="B237" s="6" t="s">
        <v>514</v>
      </c>
      <c r="C237" s="10">
        <v>5</v>
      </c>
      <c r="D237" s="11">
        <v>41805</v>
      </c>
      <c r="E237" s="12" t="s">
        <v>401</v>
      </c>
      <c r="F237" s="6" t="s">
        <v>335</v>
      </c>
      <c r="G237" s="6" t="s">
        <v>312</v>
      </c>
      <c r="H237" s="9" t="str">
        <f>VLOOKUP(Table1[[#This Row],[LastName]]&amp;"."&amp;Table1[[#This Row],[FirstName]],Fencers!C:I,7,FALSE)</f>
        <v>Womens</v>
      </c>
      <c r="I237" s="8" t="str">
        <f>VLOOKUP(Table1[[#This Row],[LastName]]&amp;"."&amp;Table1[[#This Row],[FirstName]],Fencers!C:H,5,FALSE)</f>
        <v>ASC</v>
      </c>
      <c r="J237" s="8" t="str">
        <f>VLOOKUP(Table1[[#This Row],[LastName]]&amp;"."&amp;Table1[[#This Row],[FirstName]],Fencers!C:I,6,FALSE)</f>
        <v>AUS</v>
      </c>
      <c r="K237" s="13">
        <v>0</v>
      </c>
      <c r="L237" s="9">
        <f>IF(Table1[[#This Row],[Rank]]="Cancelled",1,IF(Table1[[#This Row],[Rank]]&gt;32,0,IF(K237=0,VLOOKUP(C237,'Ranking Values'!A:C,2,FALSE),VLOOKUP(C237,'Ranking Values'!A:C,3,FALSE))))</f>
        <v>6</v>
      </c>
    </row>
    <row r="238" spans="1:12" x14ac:dyDescent="0.25">
      <c r="A238" s="6" t="s">
        <v>236</v>
      </c>
      <c r="B238" s="6" t="s">
        <v>237</v>
      </c>
      <c r="C238" s="10">
        <v>1</v>
      </c>
      <c r="D238" s="11">
        <v>41805</v>
      </c>
      <c r="E238" s="12" t="s">
        <v>401</v>
      </c>
      <c r="F238" s="6" t="s">
        <v>329</v>
      </c>
      <c r="G238" s="6" t="s">
        <v>312</v>
      </c>
      <c r="H238" s="9" t="str">
        <f>VLOOKUP(Table1[[#This Row],[LastName]]&amp;"."&amp;Table1[[#This Row],[FirstName]],Fencers!C:I,7,FALSE)</f>
        <v>Mens</v>
      </c>
      <c r="I238" s="8" t="str">
        <f>VLOOKUP(Table1[[#This Row],[LastName]]&amp;"."&amp;Table1[[#This Row],[FirstName]],Fencers!C:H,5,FALSE)</f>
        <v>ASC</v>
      </c>
      <c r="J238" s="8" t="str">
        <f>VLOOKUP(Table1[[#This Row],[LastName]]&amp;"."&amp;Table1[[#This Row],[FirstName]],Fencers!C:I,6,FALSE)</f>
        <v>AUS</v>
      </c>
      <c r="K238" s="13">
        <v>0</v>
      </c>
      <c r="L238" s="9">
        <f>IF(Table1[[#This Row],[Rank]]="Cancelled",1,IF(Table1[[#This Row],[Rank]]&gt;32,0,IF(K238=0,VLOOKUP(C238,'Ranking Values'!A:C,2,FALSE),VLOOKUP(C238,'Ranking Values'!A:C,3,FALSE))))</f>
        <v>10</v>
      </c>
    </row>
    <row r="239" spans="1:12" x14ac:dyDescent="0.25">
      <c r="A239" s="6" t="s">
        <v>225</v>
      </c>
      <c r="B239" s="6" t="s">
        <v>226</v>
      </c>
      <c r="C239" s="10">
        <v>2</v>
      </c>
      <c r="D239" s="11">
        <v>41805</v>
      </c>
      <c r="E239" s="12" t="s">
        <v>401</v>
      </c>
      <c r="F239" s="6" t="s">
        <v>329</v>
      </c>
      <c r="G239" s="6" t="s">
        <v>312</v>
      </c>
      <c r="H239" s="9" t="str">
        <f>VLOOKUP(Table1[[#This Row],[LastName]]&amp;"."&amp;Table1[[#This Row],[FirstName]],Fencers!C:I,7,FALSE)</f>
        <v>Mens</v>
      </c>
      <c r="I239" s="8" t="str">
        <f>VLOOKUP(Table1[[#This Row],[LastName]]&amp;"."&amp;Table1[[#This Row],[FirstName]],Fencers!C:H,5,FALSE)</f>
        <v>AHFC</v>
      </c>
      <c r="J239" s="8" t="str">
        <f>VLOOKUP(Table1[[#This Row],[LastName]]&amp;"."&amp;Table1[[#This Row],[FirstName]],Fencers!C:I,6,FALSE)</f>
        <v>AUS</v>
      </c>
      <c r="K239" s="13">
        <v>0</v>
      </c>
      <c r="L239" s="9">
        <f>IF(Table1[[#This Row],[Rank]]="Cancelled",1,IF(Table1[[#This Row],[Rank]]&gt;32,0,IF(K239=0,VLOOKUP(C239,'Ranking Values'!A:C,2,FALSE),VLOOKUP(C239,'Ranking Values'!A:C,3,FALSE))))</f>
        <v>9</v>
      </c>
    </row>
    <row r="240" spans="1:12" x14ac:dyDescent="0.25">
      <c r="A240" s="6" t="s">
        <v>225</v>
      </c>
      <c r="B240" s="6" t="s">
        <v>227</v>
      </c>
      <c r="C240" s="6">
        <v>3</v>
      </c>
      <c r="D240" s="11">
        <v>41805</v>
      </c>
      <c r="E240" s="12" t="s">
        <v>401</v>
      </c>
      <c r="F240" s="6" t="s">
        <v>329</v>
      </c>
      <c r="G240" s="6" t="s">
        <v>312</v>
      </c>
      <c r="H240" s="9" t="str">
        <f>VLOOKUP(Table1[[#This Row],[LastName]]&amp;"."&amp;Table1[[#This Row],[FirstName]],Fencers!C:I,7,FALSE)</f>
        <v>Mens</v>
      </c>
      <c r="I240" s="8" t="str">
        <f>VLOOKUP(Table1[[#This Row],[LastName]]&amp;"."&amp;Table1[[#This Row],[FirstName]],Fencers!C:H,5,FALSE)</f>
        <v>AHFC</v>
      </c>
      <c r="J240" s="8" t="str">
        <f>VLOOKUP(Table1[[#This Row],[LastName]]&amp;"."&amp;Table1[[#This Row],[FirstName]],Fencers!C:I,6,FALSE)</f>
        <v>AUS</v>
      </c>
      <c r="K240" s="13">
        <v>0</v>
      </c>
      <c r="L240" s="9">
        <f>IF(Table1[[#This Row],[Rank]]="Cancelled",1,IF(Table1[[#This Row],[Rank]]&gt;32,0,IF(K240=0,VLOOKUP(C240,'Ranking Values'!A:C,2,FALSE),VLOOKUP(C240,'Ranking Values'!A:C,3,FALSE))))</f>
        <v>8</v>
      </c>
    </row>
    <row r="241" spans="1:12" x14ac:dyDescent="0.25">
      <c r="A241" s="6" t="s">
        <v>525</v>
      </c>
      <c r="B241" s="6" t="s">
        <v>526</v>
      </c>
      <c r="C241" s="10">
        <v>3</v>
      </c>
      <c r="D241" s="11">
        <v>41805</v>
      </c>
      <c r="E241" s="12" t="s">
        <v>401</v>
      </c>
      <c r="F241" s="6" t="s">
        <v>329</v>
      </c>
      <c r="G241" s="6" t="s">
        <v>312</v>
      </c>
      <c r="H241" s="9" t="str">
        <f>VLOOKUP(Table1[[#This Row],[LastName]]&amp;"."&amp;Table1[[#This Row],[FirstName]],Fencers!C:I,7,FALSE)</f>
        <v>Mens</v>
      </c>
      <c r="I241" s="8" t="str">
        <f>VLOOKUP(Table1[[#This Row],[LastName]]&amp;"."&amp;Table1[[#This Row],[FirstName]],Fencers!C:H,5,FALSE)</f>
        <v>ASC</v>
      </c>
      <c r="J241" s="8" t="str">
        <f>VLOOKUP(Table1[[#This Row],[LastName]]&amp;"."&amp;Table1[[#This Row],[FirstName]],Fencers!C:I,6,FALSE)</f>
        <v>AUS</v>
      </c>
      <c r="K241" s="13">
        <v>0</v>
      </c>
      <c r="L241" s="9">
        <f>IF(Table1[[#This Row],[Rank]]="Cancelled",1,IF(Table1[[#This Row],[Rank]]&gt;32,0,IF(K241=0,VLOOKUP(C241,'Ranking Values'!A:C,2,FALSE),VLOOKUP(C241,'Ranking Values'!A:C,3,FALSE))))</f>
        <v>8</v>
      </c>
    </row>
    <row r="242" spans="1:12" x14ac:dyDescent="0.25">
      <c r="A242" s="6" t="s">
        <v>12</v>
      </c>
      <c r="B242" s="6" t="s">
        <v>13</v>
      </c>
      <c r="C242" s="10">
        <v>5</v>
      </c>
      <c r="D242" s="11">
        <v>41805</v>
      </c>
      <c r="E242" s="12" t="s">
        <v>401</v>
      </c>
      <c r="F242" s="6" t="s">
        <v>329</v>
      </c>
      <c r="G242" s="6" t="s">
        <v>312</v>
      </c>
      <c r="H242" s="9" t="str">
        <f>VLOOKUP(Table1[[#This Row],[LastName]]&amp;"."&amp;Table1[[#This Row],[FirstName]],Fencers!C:I,7,FALSE)</f>
        <v>Mens</v>
      </c>
      <c r="I242" s="8" t="str">
        <f>VLOOKUP(Table1[[#This Row],[LastName]]&amp;"."&amp;Table1[[#This Row],[FirstName]],Fencers!C:H,5,FALSE)</f>
        <v>ASC</v>
      </c>
      <c r="J242" s="8" t="str">
        <f>VLOOKUP(Table1[[#This Row],[LastName]]&amp;"."&amp;Table1[[#This Row],[FirstName]],Fencers!C:I,6,FALSE)</f>
        <v>AUS</v>
      </c>
      <c r="K242" s="13">
        <v>0</v>
      </c>
      <c r="L242" s="9">
        <f>IF(Table1[[#This Row],[Rank]]="Cancelled",1,IF(Table1[[#This Row],[Rank]]&gt;32,0,IF(K242=0,VLOOKUP(C242,'Ranking Values'!A:C,2,FALSE),VLOOKUP(C242,'Ranking Values'!A:C,3,FALSE))))</f>
        <v>6</v>
      </c>
    </row>
    <row r="243" spans="1:12" x14ac:dyDescent="0.25">
      <c r="A243" s="6" t="s">
        <v>214</v>
      </c>
      <c r="B243" s="6" t="s">
        <v>14</v>
      </c>
      <c r="C243" s="10">
        <v>6</v>
      </c>
      <c r="D243" s="11">
        <v>41805</v>
      </c>
      <c r="E243" s="12" t="s">
        <v>401</v>
      </c>
      <c r="F243" s="6" t="s">
        <v>329</v>
      </c>
      <c r="G243" s="6" t="s">
        <v>312</v>
      </c>
      <c r="H243" s="9" t="str">
        <f>VLOOKUP(Table1[[#This Row],[LastName]]&amp;"."&amp;Table1[[#This Row],[FirstName]],Fencers!C:I,7,FALSE)</f>
        <v>Mens</v>
      </c>
      <c r="I243" s="8" t="str">
        <f>VLOOKUP(Table1[[#This Row],[LastName]]&amp;"."&amp;Table1[[#This Row],[FirstName]],Fencers!C:H,5,FALSE)</f>
        <v>ASC</v>
      </c>
      <c r="J243" s="8" t="str">
        <f>VLOOKUP(Table1[[#This Row],[LastName]]&amp;"."&amp;Table1[[#This Row],[FirstName]],Fencers!C:I,6,FALSE)</f>
        <v>AUS</v>
      </c>
      <c r="K243" s="13">
        <v>0</v>
      </c>
      <c r="L243" s="9">
        <f>IF(Table1[[#This Row],[Rank]]="Cancelled",1,IF(Table1[[#This Row],[Rank]]&gt;32,0,IF(K243=0,VLOOKUP(C243,'Ranking Values'!A:C,2,FALSE),VLOOKUP(C243,'Ranking Values'!A:C,3,FALSE))))</f>
        <v>5</v>
      </c>
    </row>
    <row r="244" spans="1:12" x14ac:dyDescent="0.25">
      <c r="A244" s="6" t="s">
        <v>203</v>
      </c>
      <c r="B244" s="6" t="s">
        <v>204</v>
      </c>
      <c r="C244" s="10">
        <v>8</v>
      </c>
      <c r="D244" s="11">
        <v>41805</v>
      </c>
      <c r="E244" s="12" t="s">
        <v>401</v>
      </c>
      <c r="F244" s="6" t="s">
        <v>329</v>
      </c>
      <c r="G244" s="6" t="s">
        <v>312</v>
      </c>
      <c r="H244" s="9" t="str">
        <f>VLOOKUP(Table1[[#This Row],[LastName]]&amp;"."&amp;Table1[[#This Row],[FirstName]],Fencers!C:I,7,FALSE)</f>
        <v>Mens</v>
      </c>
      <c r="I244" s="8" t="str">
        <f>VLOOKUP(Table1[[#This Row],[LastName]]&amp;"."&amp;Table1[[#This Row],[FirstName]],Fencers!C:H,5,FALSE)</f>
        <v>ASC</v>
      </c>
      <c r="J244" s="8" t="str">
        <f>VLOOKUP(Table1[[#This Row],[LastName]]&amp;"."&amp;Table1[[#This Row],[FirstName]],Fencers!C:I,6,FALSE)</f>
        <v>AUS</v>
      </c>
      <c r="K244" s="13">
        <v>0</v>
      </c>
      <c r="L244" s="9">
        <f>IF(Table1[[#This Row],[Rank]]="Cancelled",1,IF(Table1[[#This Row],[Rank]]&gt;32,0,IF(K244=0,VLOOKUP(C244,'Ranking Values'!A:C,2,FALSE),VLOOKUP(C244,'Ranking Values'!A:C,3,FALSE))))</f>
        <v>3</v>
      </c>
    </row>
    <row r="245" spans="1:12" x14ac:dyDescent="0.25">
      <c r="A245" s="6" t="s">
        <v>513</v>
      </c>
      <c r="B245" s="6" t="s">
        <v>528</v>
      </c>
      <c r="C245" s="6">
        <v>10</v>
      </c>
      <c r="D245" s="11">
        <v>41805</v>
      </c>
      <c r="E245" s="12" t="s">
        <v>401</v>
      </c>
      <c r="F245" s="6" t="s">
        <v>329</v>
      </c>
      <c r="G245" s="6" t="s">
        <v>312</v>
      </c>
      <c r="H245" s="9" t="str">
        <f>VLOOKUP(Table1[[#This Row],[LastName]]&amp;"."&amp;Table1[[#This Row],[FirstName]],Fencers!C:I,7,FALSE)</f>
        <v>Mens</v>
      </c>
      <c r="I245" s="8" t="str">
        <f>VLOOKUP(Table1[[#This Row],[LastName]]&amp;"."&amp;Table1[[#This Row],[FirstName]],Fencers!C:H,5,FALSE)</f>
        <v>ASC</v>
      </c>
      <c r="J245" s="8" t="str">
        <f>VLOOKUP(Table1[[#This Row],[LastName]]&amp;"."&amp;Table1[[#This Row],[FirstName]],Fencers!C:I,6,FALSE)</f>
        <v>AUS</v>
      </c>
      <c r="K245" s="13">
        <v>0</v>
      </c>
      <c r="L245" s="9">
        <f>IF(Table1[[#This Row],[Rank]]="Cancelled",1,IF(Table1[[#This Row],[Rank]]&gt;32,0,IF(K245=0,VLOOKUP(C245,'Ranking Values'!A:C,2,FALSE),VLOOKUP(C245,'Ranking Values'!A:C,3,FALSE))))</f>
        <v>2</v>
      </c>
    </row>
    <row r="246" spans="1:12" x14ac:dyDescent="0.25">
      <c r="A246" s="6" t="s">
        <v>197</v>
      </c>
      <c r="B246" s="6" t="s">
        <v>324</v>
      </c>
      <c r="C246" s="10">
        <v>7</v>
      </c>
      <c r="D246" s="11">
        <v>41805</v>
      </c>
      <c r="E246" s="12" t="s">
        <v>401</v>
      </c>
      <c r="F246" s="6" t="s">
        <v>329</v>
      </c>
      <c r="G246" s="6" t="s">
        <v>312</v>
      </c>
      <c r="H246" s="9" t="str">
        <f>VLOOKUP(Table1[[#This Row],[LastName]]&amp;"."&amp;Table1[[#This Row],[FirstName]],Fencers!C:I,7,FALSE)</f>
        <v>Womens</v>
      </c>
      <c r="I246" s="8" t="str">
        <f>VLOOKUP(Table1[[#This Row],[LastName]]&amp;"."&amp;Table1[[#This Row],[FirstName]],Fencers!C:H,5,FALSE)</f>
        <v>ASC</v>
      </c>
      <c r="J246" s="8" t="str">
        <f>VLOOKUP(Table1[[#This Row],[LastName]]&amp;"."&amp;Table1[[#This Row],[FirstName]],Fencers!C:I,6,FALSE)</f>
        <v>AUS</v>
      </c>
      <c r="K246" s="13">
        <v>0</v>
      </c>
      <c r="L246" s="9">
        <f>IF(Table1[[#This Row],[Rank]]="Cancelled",1,IF(Table1[[#This Row],[Rank]]&gt;32,0,IF(K246=0,VLOOKUP(C246,'Ranking Values'!A:C,2,FALSE),VLOOKUP(C246,'Ranking Values'!A:C,3,FALSE))))</f>
        <v>4</v>
      </c>
    </row>
    <row r="247" spans="1:12" x14ac:dyDescent="0.25">
      <c r="A247" s="6" t="s">
        <v>527</v>
      </c>
      <c r="B247" s="6" t="s">
        <v>209</v>
      </c>
      <c r="C247" s="10">
        <v>9</v>
      </c>
      <c r="D247" s="11">
        <v>41805</v>
      </c>
      <c r="E247" s="12" t="s">
        <v>401</v>
      </c>
      <c r="F247" s="6" t="s">
        <v>329</v>
      </c>
      <c r="G247" s="6" t="s">
        <v>312</v>
      </c>
      <c r="H247" s="9" t="str">
        <f>VLOOKUP(Table1[[#This Row],[LastName]]&amp;"."&amp;Table1[[#This Row],[FirstName]],Fencers!C:I,7,FALSE)</f>
        <v>Womens</v>
      </c>
      <c r="I247" s="8" t="str">
        <f>VLOOKUP(Table1[[#This Row],[LastName]]&amp;"."&amp;Table1[[#This Row],[FirstName]],Fencers!C:H,5,FALSE)</f>
        <v>ASC</v>
      </c>
      <c r="J247" s="8" t="str">
        <f>VLOOKUP(Table1[[#This Row],[LastName]]&amp;"."&amp;Table1[[#This Row],[FirstName]],Fencers!C:I,6,FALSE)</f>
        <v>AUS</v>
      </c>
      <c r="K247" s="13">
        <v>0</v>
      </c>
      <c r="L247" s="9">
        <f>IF(Table1[[#This Row],[Rank]]="Cancelled",1,IF(Table1[[#This Row],[Rank]]&gt;32,0,IF(K247=0,VLOOKUP(C247,'Ranking Values'!A:C,2,FALSE),VLOOKUP(C247,'Ranking Values'!A:C,3,FALSE))))</f>
        <v>2</v>
      </c>
    </row>
    <row r="248" spans="1:12" x14ac:dyDescent="0.25">
      <c r="A248" s="6" t="s">
        <v>537</v>
      </c>
      <c r="B248" s="6" t="s">
        <v>538</v>
      </c>
      <c r="C248" s="10">
        <v>3</v>
      </c>
      <c r="D248" s="11">
        <v>41811</v>
      </c>
      <c r="E248" s="12" t="s">
        <v>401</v>
      </c>
      <c r="F248" s="6" t="s">
        <v>485</v>
      </c>
      <c r="G248" s="6" t="s">
        <v>18</v>
      </c>
      <c r="H248" s="9" t="str">
        <f>VLOOKUP(Table1[[#This Row],[LastName]]&amp;"."&amp;Table1[[#This Row],[FirstName]],Fencers!C:I,7,FALSE)</f>
        <v>Mens</v>
      </c>
      <c r="I248" s="8">
        <f>VLOOKUP(Table1[[#This Row],[LastName]]&amp;"."&amp;Table1[[#This Row],[FirstName]],Fencers!C:H,5,FALSE)</f>
        <v>0</v>
      </c>
      <c r="J248" s="8" t="str">
        <f>VLOOKUP(Table1[[#This Row],[LastName]]&amp;"."&amp;Table1[[#This Row],[FirstName]],Fencers!C:I,6,FALSE)</f>
        <v>AUS</v>
      </c>
      <c r="K248" s="13">
        <v>0</v>
      </c>
      <c r="L248" s="9">
        <f>IF(Table1[[#This Row],[Rank]]="Cancelled",1,IF(Table1[[#This Row],[Rank]]&gt;32,0,IF(K248=0,VLOOKUP(C248,'Ranking Values'!A:C,2,FALSE),VLOOKUP(C248,'Ranking Values'!A:C,3,FALSE))))</f>
        <v>8</v>
      </c>
    </row>
    <row r="249" spans="1:12" x14ac:dyDescent="0.25">
      <c r="A249" s="6" t="s">
        <v>156</v>
      </c>
      <c r="B249" s="6" t="s">
        <v>157</v>
      </c>
      <c r="C249" s="10">
        <v>1</v>
      </c>
      <c r="D249" s="11">
        <v>41811</v>
      </c>
      <c r="E249" s="12" t="s">
        <v>401</v>
      </c>
      <c r="F249" s="6" t="s">
        <v>485</v>
      </c>
      <c r="G249" s="6" t="s">
        <v>18</v>
      </c>
      <c r="H249" s="9" t="str">
        <f>VLOOKUP(Table1[[#This Row],[LastName]]&amp;"."&amp;Table1[[#This Row],[FirstName]],Fencers!C:I,7,FALSE)</f>
        <v>Mens</v>
      </c>
      <c r="I249" s="8" t="str">
        <f>VLOOKUP(Table1[[#This Row],[LastName]]&amp;"."&amp;Table1[[#This Row],[FirstName]],Fencers!C:H,5,FALSE)</f>
        <v>ASC</v>
      </c>
      <c r="J249" s="8" t="str">
        <f>VLOOKUP(Table1[[#This Row],[LastName]]&amp;"."&amp;Table1[[#This Row],[FirstName]],Fencers!C:I,6,FALSE)</f>
        <v>AUS</v>
      </c>
      <c r="K249" s="13">
        <v>0</v>
      </c>
      <c r="L249" s="9">
        <f>IF(Table1[[#This Row],[Rank]]="Cancelled",1,IF(Table1[[#This Row],[Rank]]&gt;32,0,IF(K249=0,VLOOKUP(C249,'Ranking Values'!A:C,2,FALSE),VLOOKUP(C249,'Ranking Values'!A:C,3,FALSE))))</f>
        <v>10</v>
      </c>
    </row>
    <row r="250" spans="1:12" x14ac:dyDescent="0.25">
      <c r="A250" s="6" t="s">
        <v>164</v>
      </c>
      <c r="B250" s="6" t="s">
        <v>165</v>
      </c>
      <c r="C250" s="10">
        <v>2</v>
      </c>
      <c r="D250" s="11">
        <v>41811</v>
      </c>
      <c r="E250" s="12" t="s">
        <v>401</v>
      </c>
      <c r="F250" s="6" t="s">
        <v>485</v>
      </c>
      <c r="G250" s="6" t="s">
        <v>18</v>
      </c>
      <c r="H250" s="9" t="str">
        <f>VLOOKUP(Table1[[#This Row],[LastName]]&amp;"."&amp;Table1[[#This Row],[FirstName]],Fencers!C:I,7,FALSE)</f>
        <v>Mens</v>
      </c>
      <c r="I250" s="8" t="str">
        <f>VLOOKUP(Table1[[#This Row],[LastName]]&amp;"."&amp;Table1[[#This Row],[FirstName]],Fencers!C:H,5,FALSE)</f>
        <v>ASC</v>
      </c>
      <c r="J250" s="8" t="str">
        <f>VLOOKUP(Table1[[#This Row],[LastName]]&amp;"."&amp;Table1[[#This Row],[FirstName]],Fencers!C:I,6,FALSE)</f>
        <v>AUS</v>
      </c>
      <c r="K250" s="13">
        <v>0</v>
      </c>
      <c r="L250" s="9">
        <f>IF(Table1[[#This Row],[Rank]]="Cancelled",1,IF(Table1[[#This Row],[Rank]]&gt;32,0,IF(K250=0,VLOOKUP(C250,'Ranking Values'!A:C,2,FALSE),VLOOKUP(C250,'Ranking Values'!A:C,3,FALSE))))</f>
        <v>9</v>
      </c>
    </row>
    <row r="251" spans="1:12" x14ac:dyDescent="0.25">
      <c r="A251" s="6" t="s">
        <v>187</v>
      </c>
      <c r="B251" s="6" t="s">
        <v>188</v>
      </c>
      <c r="C251" s="6">
        <v>3</v>
      </c>
      <c r="D251" s="11">
        <v>41811</v>
      </c>
      <c r="E251" s="12" t="s">
        <v>401</v>
      </c>
      <c r="F251" s="6" t="s">
        <v>485</v>
      </c>
      <c r="G251" s="6" t="s">
        <v>18</v>
      </c>
      <c r="H251" s="9" t="str">
        <f>VLOOKUP(Table1[[#This Row],[LastName]]&amp;"."&amp;Table1[[#This Row],[FirstName]],Fencers!C:I,7,FALSE)</f>
        <v>Mens</v>
      </c>
      <c r="I251" s="8" t="str">
        <f>VLOOKUP(Table1[[#This Row],[LastName]]&amp;"."&amp;Table1[[#This Row],[FirstName]],Fencers!C:H,5,FALSE)</f>
        <v>ASC</v>
      </c>
      <c r="J251" s="8" t="str">
        <f>VLOOKUP(Table1[[#This Row],[LastName]]&amp;"."&amp;Table1[[#This Row],[FirstName]],Fencers!C:I,6,FALSE)</f>
        <v>AUS</v>
      </c>
      <c r="K251" s="13">
        <v>0</v>
      </c>
      <c r="L251" s="9">
        <f>IF(Table1[[#This Row],[Rank]]="Cancelled",1,IF(Table1[[#This Row],[Rank]]&gt;32,0,IF(K251=0,VLOOKUP(C251,'Ranking Values'!A:C,2,FALSE),VLOOKUP(C251,'Ranking Values'!A:C,3,FALSE))))</f>
        <v>8</v>
      </c>
    </row>
    <row r="252" spans="1:12" x14ac:dyDescent="0.25">
      <c r="A252" s="6" t="s">
        <v>23</v>
      </c>
      <c r="B252" s="6" t="s">
        <v>160</v>
      </c>
      <c r="C252" s="10">
        <v>1</v>
      </c>
      <c r="D252" s="11">
        <v>41811</v>
      </c>
      <c r="E252" s="12" t="s">
        <v>401</v>
      </c>
      <c r="F252" s="6" t="s">
        <v>485</v>
      </c>
      <c r="G252" s="6" t="s">
        <v>19</v>
      </c>
      <c r="H252" s="9" t="str">
        <f>VLOOKUP(Table1[[#This Row],[LastName]]&amp;"."&amp;Table1[[#This Row],[FirstName]],Fencers!C:I,7,FALSE)</f>
        <v>Mens</v>
      </c>
      <c r="I252" s="8" t="str">
        <f>VLOOKUP(Table1[[#This Row],[LastName]]&amp;"."&amp;Table1[[#This Row],[FirstName]],Fencers!C:H,5,FALSE)</f>
        <v>CSFC</v>
      </c>
      <c r="J252" s="8" t="str">
        <f>VLOOKUP(Table1[[#This Row],[LastName]]&amp;"."&amp;Table1[[#This Row],[FirstName]],Fencers!C:I,6,FALSE)</f>
        <v>AUS</v>
      </c>
      <c r="K252" s="13">
        <v>0</v>
      </c>
      <c r="L252" s="9">
        <f>IF(Table1[[#This Row],[Rank]]="Cancelled",1,IF(Table1[[#This Row],[Rank]]&gt;32,0,IF(K252=0,VLOOKUP(C252,'Ranking Values'!A:C,2,FALSE),VLOOKUP(C252,'Ranking Values'!A:C,3,FALSE))))</f>
        <v>10</v>
      </c>
    </row>
    <row r="253" spans="1:12" x14ac:dyDescent="0.25">
      <c r="A253" s="6" t="s">
        <v>486</v>
      </c>
      <c r="B253" s="6" t="s">
        <v>487</v>
      </c>
      <c r="C253" s="10">
        <v>2</v>
      </c>
      <c r="D253" s="11">
        <v>41811</v>
      </c>
      <c r="E253" s="12" t="s">
        <v>401</v>
      </c>
      <c r="F253" s="6" t="s">
        <v>485</v>
      </c>
      <c r="G253" s="6" t="s">
        <v>19</v>
      </c>
      <c r="H253" s="9" t="str">
        <f>VLOOKUP(Table1[[#This Row],[LastName]]&amp;"."&amp;Table1[[#This Row],[FirstName]],Fencers!C:I,7,FALSE)</f>
        <v>Mens</v>
      </c>
      <c r="I253" s="8" t="str">
        <f>VLOOKUP(Table1[[#This Row],[LastName]]&amp;"."&amp;Table1[[#This Row],[FirstName]],Fencers!C:H,5,FALSE)</f>
        <v>ASC</v>
      </c>
      <c r="J253" s="8" t="str">
        <f>VLOOKUP(Table1[[#This Row],[LastName]]&amp;"."&amp;Table1[[#This Row],[FirstName]],Fencers!C:I,6,FALSE)</f>
        <v>AUS</v>
      </c>
      <c r="K253" s="13">
        <v>0</v>
      </c>
      <c r="L253" s="9">
        <f>IF(Table1[[#This Row],[Rank]]="Cancelled",1,IF(Table1[[#This Row],[Rank]]&gt;32,0,IF(K253=0,VLOOKUP(C253,'Ranking Values'!A:C,2,FALSE),VLOOKUP(C253,'Ranking Values'!A:C,3,FALSE))))</f>
        <v>9</v>
      </c>
    </row>
    <row r="254" spans="1:12" x14ac:dyDescent="0.25">
      <c r="A254" s="6" t="s">
        <v>489</v>
      </c>
      <c r="B254" s="6" t="s">
        <v>119</v>
      </c>
      <c r="C254" s="6">
        <v>3</v>
      </c>
      <c r="D254" s="11">
        <v>41811</v>
      </c>
      <c r="E254" s="12" t="s">
        <v>401</v>
      </c>
      <c r="F254" s="6" t="s">
        <v>485</v>
      </c>
      <c r="G254" s="6" t="s">
        <v>19</v>
      </c>
      <c r="H254" s="9" t="str">
        <f>VLOOKUP(Table1[[#This Row],[LastName]]&amp;"."&amp;Table1[[#This Row],[FirstName]],Fencers!C:I,7,FALSE)</f>
        <v>Mens</v>
      </c>
      <c r="I254" s="8" t="str">
        <f>VLOOKUP(Table1[[#This Row],[LastName]]&amp;"."&amp;Table1[[#This Row],[FirstName]],Fencers!C:H,5,FALSE)</f>
        <v>TPFC</v>
      </c>
      <c r="J254" s="8" t="str">
        <f>VLOOKUP(Table1[[#This Row],[LastName]]&amp;"."&amp;Table1[[#This Row],[FirstName]],Fencers!C:I,6,FALSE)</f>
        <v>AUS</v>
      </c>
      <c r="K254" s="13">
        <v>0</v>
      </c>
      <c r="L254" s="9">
        <f>IF(Table1[[#This Row],[Rank]]="Cancelled",1,IF(Table1[[#This Row],[Rank]]&gt;32,0,IF(K254=0,VLOOKUP(C254,'Ranking Values'!A:C,2,FALSE),VLOOKUP(C254,'Ranking Values'!A:C,3,FALSE))))</f>
        <v>8</v>
      </c>
    </row>
    <row r="255" spans="1:12" x14ac:dyDescent="0.25">
      <c r="A255" s="6" t="s">
        <v>173</v>
      </c>
      <c r="B255" s="6" t="s">
        <v>174</v>
      </c>
      <c r="C255" s="10">
        <v>3</v>
      </c>
      <c r="D255" s="11">
        <v>41811</v>
      </c>
      <c r="E255" s="12" t="s">
        <v>401</v>
      </c>
      <c r="F255" s="6" t="s">
        <v>485</v>
      </c>
      <c r="G255" s="6" t="s">
        <v>19</v>
      </c>
      <c r="H255" s="9" t="str">
        <f>VLOOKUP(Table1[[#This Row],[LastName]]&amp;"."&amp;Table1[[#This Row],[FirstName]],Fencers!C:I,7,FALSE)</f>
        <v>Mens</v>
      </c>
      <c r="I255" s="8" t="str">
        <f>VLOOKUP(Table1[[#This Row],[LastName]]&amp;"."&amp;Table1[[#This Row],[FirstName]],Fencers!C:H,5,FALSE)</f>
        <v>ASC</v>
      </c>
      <c r="J255" s="8" t="str">
        <f>VLOOKUP(Table1[[#This Row],[LastName]]&amp;"."&amp;Table1[[#This Row],[FirstName]],Fencers!C:I,6,FALSE)</f>
        <v>AUS</v>
      </c>
      <c r="K255" s="13">
        <v>0</v>
      </c>
      <c r="L255" s="9">
        <f>IF(Table1[[#This Row],[Rank]]="Cancelled",1,IF(Table1[[#This Row],[Rank]]&gt;32,0,IF(K255=0,VLOOKUP(C255,'Ranking Values'!A:C,2,FALSE),VLOOKUP(C255,'Ranking Values'!A:C,3,FALSE))))</f>
        <v>8</v>
      </c>
    </row>
    <row r="256" spans="1:12" x14ac:dyDescent="0.25">
      <c r="A256" s="6" t="s">
        <v>12</v>
      </c>
      <c r="B256" s="6" t="s">
        <v>497</v>
      </c>
      <c r="C256" s="10">
        <v>1</v>
      </c>
      <c r="D256" s="11">
        <v>41812</v>
      </c>
      <c r="E256" s="12" t="s">
        <v>401</v>
      </c>
      <c r="F256" s="6" t="s">
        <v>322</v>
      </c>
      <c r="G256" s="6" t="s">
        <v>312</v>
      </c>
      <c r="H256" s="9" t="str">
        <f>VLOOKUP(Table1[[#This Row],[LastName]]&amp;"."&amp;Table1[[#This Row],[FirstName]],Fencers!C:I,7,FALSE)</f>
        <v>Womens</v>
      </c>
      <c r="I256" s="8">
        <f>VLOOKUP(Table1[[#This Row],[LastName]]&amp;"."&amp;Table1[[#This Row],[FirstName]],Fencers!C:H,5,FALSE)</f>
        <v>0</v>
      </c>
      <c r="J256" s="8" t="str">
        <f>VLOOKUP(Table1[[#This Row],[LastName]]&amp;"."&amp;Table1[[#This Row],[FirstName]],Fencers!C:I,6,FALSE)</f>
        <v>AUS</v>
      </c>
      <c r="K256" s="13">
        <v>0</v>
      </c>
      <c r="L256" s="9">
        <f>IF(Table1[[#This Row],[Rank]]="Cancelled",1,IF(Table1[[#This Row],[Rank]]&gt;32,0,IF(K256=0,VLOOKUP(C256,'Ranking Values'!A:C,2,FALSE),VLOOKUP(C256,'Ranking Values'!A:C,3,FALSE))))</f>
        <v>10</v>
      </c>
    </row>
    <row r="257" spans="1:12" x14ac:dyDescent="0.25">
      <c r="A257" s="6" t="s">
        <v>495</v>
      </c>
      <c r="B257" s="6" t="s">
        <v>496</v>
      </c>
      <c r="C257" s="10">
        <v>2</v>
      </c>
      <c r="D257" s="11">
        <v>41812</v>
      </c>
      <c r="E257" s="12" t="s">
        <v>401</v>
      </c>
      <c r="F257" s="6" t="s">
        <v>322</v>
      </c>
      <c r="G257" s="6" t="s">
        <v>312</v>
      </c>
      <c r="H257" s="9" t="str">
        <f>VLOOKUP(Table1[[#This Row],[LastName]]&amp;"."&amp;Table1[[#This Row],[FirstName]],Fencers!C:I,7,FALSE)</f>
        <v>Womens</v>
      </c>
      <c r="I257" s="8">
        <f>VLOOKUP(Table1[[#This Row],[LastName]]&amp;"."&amp;Table1[[#This Row],[FirstName]],Fencers!C:H,5,FALSE)</f>
        <v>0</v>
      </c>
      <c r="J257" s="8" t="str">
        <f>VLOOKUP(Table1[[#This Row],[LastName]]&amp;"."&amp;Table1[[#This Row],[FirstName]],Fencers!C:I,6,FALSE)</f>
        <v>AUS</v>
      </c>
      <c r="K257" s="13">
        <v>0</v>
      </c>
      <c r="L257" s="9">
        <f>IF(Table1[[#This Row],[Rank]]="Cancelled",1,IF(Table1[[#This Row],[Rank]]&gt;32,0,IF(K257=0,VLOOKUP(C257,'Ranking Values'!A:C,2,FALSE),VLOOKUP(C257,'Ranking Values'!A:C,3,FALSE))))</f>
        <v>9</v>
      </c>
    </row>
    <row r="258" spans="1:12" x14ac:dyDescent="0.25">
      <c r="A258" s="6" t="s">
        <v>185</v>
      </c>
      <c r="B258" s="6" t="s">
        <v>186</v>
      </c>
      <c r="C258" s="6">
        <v>3</v>
      </c>
      <c r="D258" s="11">
        <v>41812</v>
      </c>
      <c r="E258" s="12" t="s">
        <v>401</v>
      </c>
      <c r="F258" s="6" t="s">
        <v>322</v>
      </c>
      <c r="G258" s="6" t="s">
        <v>312</v>
      </c>
      <c r="H258" s="9" t="str">
        <f>VLOOKUP(Table1[[#This Row],[LastName]]&amp;"."&amp;Table1[[#This Row],[FirstName]],Fencers!C:I,7,FALSE)</f>
        <v>Womens</v>
      </c>
      <c r="I258" s="8" t="str">
        <f>VLOOKUP(Table1[[#This Row],[LastName]]&amp;"."&amp;Table1[[#This Row],[FirstName]],Fencers!C:H,5,FALSE)</f>
        <v>ASC</v>
      </c>
      <c r="J258" s="8" t="str">
        <f>VLOOKUP(Table1[[#This Row],[LastName]]&amp;"."&amp;Table1[[#This Row],[FirstName]],Fencers!C:I,6,FALSE)</f>
        <v>AUS</v>
      </c>
      <c r="K258" s="13">
        <v>0</v>
      </c>
      <c r="L258" s="9">
        <f>IF(Table1[[#This Row],[Rank]]="Cancelled",1,IF(Table1[[#This Row],[Rank]]&gt;32,0,IF(K258=0,VLOOKUP(C258,'Ranking Values'!A:C,2,FALSE),VLOOKUP(C258,'Ranking Values'!A:C,3,FALSE))))</f>
        <v>8</v>
      </c>
    </row>
    <row r="259" spans="1:12" x14ac:dyDescent="0.25">
      <c r="A259" s="6" t="s">
        <v>171</v>
      </c>
      <c r="B259" s="6" t="s">
        <v>154</v>
      </c>
      <c r="C259" s="10">
        <v>3</v>
      </c>
      <c r="D259" s="11">
        <v>41812</v>
      </c>
      <c r="E259" s="12" t="s">
        <v>401</v>
      </c>
      <c r="F259" s="6" t="s">
        <v>322</v>
      </c>
      <c r="G259" s="6" t="s">
        <v>312</v>
      </c>
      <c r="H259" s="9" t="str">
        <f>VLOOKUP(Table1[[#This Row],[LastName]]&amp;"."&amp;Table1[[#This Row],[FirstName]],Fencers!C:I,7,FALSE)</f>
        <v>Womens</v>
      </c>
      <c r="I259" s="8" t="str">
        <f>VLOOKUP(Table1[[#This Row],[LastName]]&amp;"."&amp;Table1[[#This Row],[FirstName]],Fencers!C:H,5,FALSE)</f>
        <v>ASC</v>
      </c>
      <c r="J259" s="8" t="str">
        <f>VLOOKUP(Table1[[#This Row],[LastName]]&amp;"."&amp;Table1[[#This Row],[FirstName]],Fencers!C:I,6,FALSE)</f>
        <v>AUS</v>
      </c>
      <c r="K259" s="13">
        <v>0</v>
      </c>
      <c r="L259" s="9">
        <f>IF(Table1[[#This Row],[Rank]]="Cancelled",1,IF(Table1[[#This Row],[Rank]]&gt;32,0,IF(K259=0,VLOOKUP(C259,'Ranking Values'!A:C,2,FALSE),VLOOKUP(C259,'Ranking Values'!A:C,3,FALSE))))</f>
        <v>8</v>
      </c>
    </row>
    <row r="260" spans="1:12" x14ac:dyDescent="0.25">
      <c r="A260" s="6" t="s">
        <v>23</v>
      </c>
      <c r="B260" s="6" t="s">
        <v>160</v>
      </c>
      <c r="C260" s="10">
        <v>1</v>
      </c>
      <c r="D260" s="11">
        <v>41812</v>
      </c>
      <c r="E260" s="12" t="s">
        <v>401</v>
      </c>
      <c r="F260" s="6" t="s">
        <v>485</v>
      </c>
      <c r="G260" s="6" t="s">
        <v>312</v>
      </c>
      <c r="H260" s="9" t="str">
        <f>VLOOKUP(Table1[[#This Row],[LastName]]&amp;"."&amp;Table1[[#This Row],[FirstName]],Fencers!C:I,7,FALSE)</f>
        <v>Mens</v>
      </c>
      <c r="I260" s="8" t="str">
        <f>VLOOKUP(Table1[[#This Row],[LastName]]&amp;"."&amp;Table1[[#This Row],[FirstName]],Fencers!C:H,5,FALSE)</f>
        <v>CSFC</v>
      </c>
      <c r="J260" s="8" t="str">
        <f>VLOOKUP(Table1[[#This Row],[LastName]]&amp;"."&amp;Table1[[#This Row],[FirstName]],Fencers!C:I,6,FALSE)</f>
        <v>AUS</v>
      </c>
      <c r="K260" s="13">
        <v>0</v>
      </c>
      <c r="L260" s="9">
        <f>IF(Table1[[#This Row],[Rank]]="Cancelled",1,IF(Table1[[#This Row],[Rank]]&gt;32,0,IF(K260=0,VLOOKUP(C260,'Ranking Values'!A:C,2,FALSE),VLOOKUP(C260,'Ranking Values'!A:C,3,FALSE))))</f>
        <v>10</v>
      </c>
    </row>
    <row r="261" spans="1:12" x14ac:dyDescent="0.25">
      <c r="A261" s="6" t="s">
        <v>177</v>
      </c>
      <c r="B261" s="6" t="s">
        <v>143</v>
      </c>
      <c r="C261" s="10">
        <v>2</v>
      </c>
      <c r="D261" s="11">
        <v>41812</v>
      </c>
      <c r="E261" s="12" t="s">
        <v>401</v>
      </c>
      <c r="F261" s="6" t="s">
        <v>485</v>
      </c>
      <c r="G261" s="6" t="s">
        <v>312</v>
      </c>
      <c r="H261" s="9" t="str">
        <f>VLOOKUP(Table1[[#This Row],[LastName]]&amp;"."&amp;Table1[[#This Row],[FirstName]],Fencers!C:I,7,FALSE)</f>
        <v>Mens</v>
      </c>
      <c r="I261" s="8" t="str">
        <f>VLOOKUP(Table1[[#This Row],[LastName]]&amp;"."&amp;Table1[[#This Row],[FirstName]],Fencers!C:H,5,FALSE)</f>
        <v>ASC</v>
      </c>
      <c r="J261" s="8" t="str">
        <f>VLOOKUP(Table1[[#This Row],[LastName]]&amp;"."&amp;Table1[[#This Row],[FirstName]],Fencers!C:I,6,FALSE)</f>
        <v>AUS</v>
      </c>
      <c r="K261" s="13">
        <v>0</v>
      </c>
      <c r="L261" s="9">
        <f>IF(Table1[[#This Row],[Rank]]="Cancelled",1,IF(Table1[[#This Row],[Rank]]&gt;32,0,IF(K261=0,VLOOKUP(C261,'Ranking Values'!A:C,2,FALSE),VLOOKUP(C261,'Ranking Values'!A:C,3,FALSE))))</f>
        <v>9</v>
      </c>
    </row>
    <row r="262" spans="1:12" x14ac:dyDescent="0.25">
      <c r="A262" s="6" t="s">
        <v>79</v>
      </c>
      <c r="B262" s="6" t="s">
        <v>175</v>
      </c>
      <c r="C262" s="6">
        <v>3</v>
      </c>
      <c r="D262" s="11">
        <v>41812</v>
      </c>
      <c r="E262" s="12" t="s">
        <v>401</v>
      </c>
      <c r="F262" s="6" t="s">
        <v>485</v>
      </c>
      <c r="G262" s="6" t="s">
        <v>312</v>
      </c>
      <c r="H262" s="9" t="str">
        <f>VLOOKUP(Table1[[#This Row],[LastName]]&amp;"."&amp;Table1[[#This Row],[FirstName]],Fencers!C:I,7,FALSE)</f>
        <v>Mens</v>
      </c>
      <c r="I262" s="8" t="str">
        <f>VLOOKUP(Table1[[#This Row],[LastName]]&amp;"."&amp;Table1[[#This Row],[FirstName]],Fencers!C:H,5,FALSE)</f>
        <v>ASC</v>
      </c>
      <c r="J262" s="8" t="str">
        <f>VLOOKUP(Table1[[#This Row],[LastName]]&amp;"."&amp;Table1[[#This Row],[FirstName]],Fencers!C:I,6,FALSE)</f>
        <v>AUS</v>
      </c>
      <c r="K262" s="13">
        <v>0</v>
      </c>
      <c r="L262" s="9">
        <f>IF(Table1[[#This Row],[Rank]]="Cancelled",1,IF(Table1[[#This Row],[Rank]]&gt;32,0,IF(K262=0,VLOOKUP(C262,'Ranking Values'!A:C,2,FALSE),VLOOKUP(C262,'Ranking Values'!A:C,3,FALSE))))</f>
        <v>8</v>
      </c>
    </row>
    <row r="263" spans="1:12" x14ac:dyDescent="0.25">
      <c r="A263" s="6" t="s">
        <v>32</v>
      </c>
      <c r="B263" s="6" t="s">
        <v>33</v>
      </c>
      <c r="C263" s="10">
        <v>3</v>
      </c>
      <c r="D263" s="11">
        <v>41812</v>
      </c>
      <c r="E263" s="12" t="s">
        <v>401</v>
      </c>
      <c r="F263" s="6" t="s">
        <v>485</v>
      </c>
      <c r="G263" s="6" t="s">
        <v>312</v>
      </c>
      <c r="H263" s="9" t="str">
        <f>VLOOKUP(Table1[[#This Row],[LastName]]&amp;"."&amp;Table1[[#This Row],[FirstName]],Fencers!C:I,7,FALSE)</f>
        <v>Mens</v>
      </c>
      <c r="I263" s="8" t="str">
        <f>VLOOKUP(Table1[[#This Row],[LastName]]&amp;"."&amp;Table1[[#This Row],[FirstName]],Fencers!C:H,5,FALSE)</f>
        <v>ASC</v>
      </c>
      <c r="J263" s="8" t="str">
        <f>VLOOKUP(Table1[[#This Row],[LastName]]&amp;"."&amp;Table1[[#This Row],[FirstName]],Fencers!C:I,6,FALSE)</f>
        <v>AUS</v>
      </c>
      <c r="K263" s="13">
        <v>0</v>
      </c>
      <c r="L263" s="9">
        <f>IF(Table1[[#This Row],[Rank]]="Cancelled",1,IF(Table1[[#This Row],[Rank]]&gt;32,0,IF(K263=0,VLOOKUP(C263,'Ranking Values'!A:C,2,FALSE),VLOOKUP(C263,'Ranking Values'!A:C,3,FALSE))))</f>
        <v>8</v>
      </c>
    </row>
    <row r="264" spans="1:12" x14ac:dyDescent="0.25">
      <c r="A264" s="6" t="s">
        <v>489</v>
      </c>
      <c r="B264" s="6" t="s">
        <v>119</v>
      </c>
      <c r="C264" s="10">
        <v>5</v>
      </c>
      <c r="D264" s="11">
        <v>41812</v>
      </c>
      <c r="E264" s="12" t="s">
        <v>401</v>
      </c>
      <c r="F264" s="6" t="s">
        <v>485</v>
      </c>
      <c r="G264" s="6" t="s">
        <v>312</v>
      </c>
      <c r="H264" s="9" t="str">
        <f>VLOOKUP(Table1[[#This Row],[LastName]]&amp;"."&amp;Table1[[#This Row],[FirstName]],Fencers!C:I,7,FALSE)</f>
        <v>Mens</v>
      </c>
      <c r="I264" s="8" t="str">
        <f>VLOOKUP(Table1[[#This Row],[LastName]]&amp;"."&amp;Table1[[#This Row],[FirstName]],Fencers!C:H,5,FALSE)</f>
        <v>TPFC</v>
      </c>
      <c r="J264" s="8" t="str">
        <f>VLOOKUP(Table1[[#This Row],[LastName]]&amp;"."&amp;Table1[[#This Row],[FirstName]],Fencers!C:I,6,FALSE)</f>
        <v>AUS</v>
      </c>
      <c r="K264" s="13">
        <v>0</v>
      </c>
      <c r="L264" s="9">
        <f>IF(Table1[[#This Row],[Rank]]="Cancelled",1,IF(Table1[[#This Row],[Rank]]&gt;32,0,IF(K264=0,VLOOKUP(C264,'Ranking Values'!A:C,2,FALSE),VLOOKUP(C264,'Ranking Values'!A:C,3,FALSE))))</f>
        <v>6</v>
      </c>
    </row>
    <row r="265" spans="1:12" x14ac:dyDescent="0.25">
      <c r="A265" s="6" t="s">
        <v>173</v>
      </c>
      <c r="B265" s="6" t="s">
        <v>174</v>
      </c>
      <c r="C265" s="10">
        <v>6</v>
      </c>
      <c r="D265" s="11">
        <v>41812</v>
      </c>
      <c r="E265" s="12" t="s">
        <v>401</v>
      </c>
      <c r="F265" s="6" t="s">
        <v>485</v>
      </c>
      <c r="G265" s="6" t="s">
        <v>312</v>
      </c>
      <c r="H265" s="9" t="str">
        <f>VLOOKUP(Table1[[#This Row],[LastName]]&amp;"."&amp;Table1[[#This Row],[FirstName]],Fencers!C:I,7,FALSE)</f>
        <v>Mens</v>
      </c>
      <c r="I265" s="8" t="str">
        <f>VLOOKUP(Table1[[#This Row],[LastName]]&amp;"."&amp;Table1[[#This Row],[FirstName]],Fencers!C:H,5,FALSE)</f>
        <v>ASC</v>
      </c>
      <c r="J265" s="8" t="str">
        <f>VLOOKUP(Table1[[#This Row],[LastName]]&amp;"."&amp;Table1[[#This Row],[FirstName]],Fencers!C:I,6,FALSE)</f>
        <v>AUS</v>
      </c>
      <c r="K265" s="13">
        <v>0</v>
      </c>
      <c r="L265" s="9">
        <f>IF(Table1[[#This Row],[Rank]]="Cancelled",1,IF(Table1[[#This Row],[Rank]]&gt;32,0,IF(K265=0,VLOOKUP(C265,'Ranking Values'!A:C,2,FALSE),VLOOKUP(C265,'Ranking Values'!A:C,3,FALSE))))</f>
        <v>5</v>
      </c>
    </row>
    <row r="266" spans="1:12" x14ac:dyDescent="0.25">
      <c r="A266" s="6" t="s">
        <v>491</v>
      </c>
      <c r="B266" s="6" t="s">
        <v>492</v>
      </c>
      <c r="C266" s="10">
        <v>8</v>
      </c>
      <c r="D266" s="11">
        <v>41812</v>
      </c>
      <c r="E266" s="12" t="s">
        <v>401</v>
      </c>
      <c r="F266" s="6" t="s">
        <v>485</v>
      </c>
      <c r="G266" s="6" t="s">
        <v>312</v>
      </c>
      <c r="H266" s="9" t="str">
        <f>VLOOKUP(Table1[[#This Row],[LastName]]&amp;"."&amp;Table1[[#This Row],[FirstName]],Fencers!C:I,7,FALSE)</f>
        <v>Mens</v>
      </c>
      <c r="I266" s="8" t="str">
        <f>VLOOKUP(Table1[[#This Row],[LastName]]&amp;"."&amp;Table1[[#This Row],[FirstName]],Fencers!C:H,5,FALSE)</f>
        <v>ASC</v>
      </c>
      <c r="J266" s="8" t="str">
        <f>VLOOKUP(Table1[[#This Row],[LastName]]&amp;"."&amp;Table1[[#This Row],[FirstName]],Fencers!C:I,6,FALSE)</f>
        <v>AUS</v>
      </c>
      <c r="K266" s="13">
        <v>0</v>
      </c>
      <c r="L266" s="9">
        <f>IF(Table1[[#This Row],[Rank]]="Cancelled",1,IF(Table1[[#This Row],[Rank]]&gt;32,0,IF(K266=0,VLOOKUP(C266,'Ranking Values'!A:C,2,FALSE),VLOOKUP(C266,'Ranking Values'!A:C,3,FALSE))))</f>
        <v>3</v>
      </c>
    </row>
    <row r="267" spans="1:12" x14ac:dyDescent="0.25">
      <c r="A267" s="6" t="s">
        <v>493</v>
      </c>
      <c r="B267" s="6" t="s">
        <v>494</v>
      </c>
      <c r="C267" s="10">
        <v>9</v>
      </c>
      <c r="D267" s="11">
        <v>41812</v>
      </c>
      <c r="E267" s="12" t="s">
        <v>401</v>
      </c>
      <c r="F267" s="6" t="s">
        <v>485</v>
      </c>
      <c r="G267" s="6" t="s">
        <v>312</v>
      </c>
      <c r="H267" s="9" t="str">
        <f>VLOOKUP(Table1[[#This Row],[LastName]]&amp;"."&amp;Table1[[#This Row],[FirstName]],Fencers!C:I,7,FALSE)</f>
        <v>Mens</v>
      </c>
      <c r="I267" s="8" t="str">
        <f>VLOOKUP(Table1[[#This Row],[LastName]]&amp;"."&amp;Table1[[#This Row],[FirstName]],Fencers!C:H,5,FALSE)</f>
        <v>ASC</v>
      </c>
      <c r="J267" s="8" t="str">
        <f>VLOOKUP(Table1[[#This Row],[LastName]]&amp;"."&amp;Table1[[#This Row],[FirstName]],Fencers!C:I,6,FALSE)</f>
        <v>AUS</v>
      </c>
      <c r="K267" s="13">
        <v>0</v>
      </c>
      <c r="L267" s="9">
        <f>IF(Table1[[#This Row],[Rank]]="Cancelled",1,IF(Table1[[#This Row],[Rank]]&gt;32,0,IF(K267=0,VLOOKUP(C267,'Ranking Values'!A:C,2,FALSE),VLOOKUP(C267,'Ranking Values'!A:C,3,FALSE))))</f>
        <v>2</v>
      </c>
    </row>
    <row r="268" spans="1:12" x14ac:dyDescent="0.25">
      <c r="A268" s="6" t="s">
        <v>317</v>
      </c>
      <c r="B268" s="6" t="s">
        <v>318</v>
      </c>
      <c r="C268" s="6">
        <v>10</v>
      </c>
      <c r="D268" s="11">
        <v>41812</v>
      </c>
      <c r="E268" s="12" t="s">
        <v>401</v>
      </c>
      <c r="F268" s="6" t="s">
        <v>485</v>
      </c>
      <c r="G268" s="6" t="s">
        <v>312</v>
      </c>
      <c r="H268" s="9" t="str">
        <f>VLOOKUP(Table1[[#This Row],[LastName]]&amp;"."&amp;Table1[[#This Row],[FirstName]],Fencers!C:I,7,FALSE)</f>
        <v>Mens</v>
      </c>
      <c r="I268" s="8" t="str">
        <f>VLOOKUP(Table1[[#This Row],[LastName]]&amp;"."&amp;Table1[[#This Row],[FirstName]],Fencers!C:H,5,FALSE)</f>
        <v>ASC</v>
      </c>
      <c r="J268" s="8" t="str">
        <f>VLOOKUP(Table1[[#This Row],[LastName]]&amp;"."&amp;Table1[[#This Row],[FirstName]],Fencers!C:I,6,FALSE)</f>
        <v>AUS</v>
      </c>
      <c r="K268" s="13">
        <v>0</v>
      </c>
      <c r="L268" s="9">
        <f>IF(Table1[[#This Row],[Rank]]="Cancelled",1,IF(Table1[[#This Row],[Rank]]&gt;32,0,IF(K268=0,VLOOKUP(C268,'Ranking Values'!A:C,2,FALSE),VLOOKUP(C268,'Ranking Values'!A:C,3,FALSE))))</f>
        <v>2</v>
      </c>
    </row>
    <row r="269" spans="1:12" x14ac:dyDescent="0.25">
      <c r="A269" s="6" t="s">
        <v>495</v>
      </c>
      <c r="B269" s="6" t="s">
        <v>496</v>
      </c>
      <c r="C269" s="10">
        <v>7</v>
      </c>
      <c r="D269" s="11">
        <v>41812</v>
      </c>
      <c r="E269" s="12" t="s">
        <v>401</v>
      </c>
      <c r="F269" s="6" t="s">
        <v>485</v>
      </c>
      <c r="G269" s="6" t="s">
        <v>312</v>
      </c>
      <c r="H269" s="9" t="str">
        <f>VLOOKUP(Table1[[#This Row],[LastName]]&amp;"."&amp;Table1[[#This Row],[FirstName]],Fencers!C:I,7,FALSE)</f>
        <v>Womens</v>
      </c>
      <c r="I269" s="8">
        <f>VLOOKUP(Table1[[#This Row],[LastName]]&amp;"."&amp;Table1[[#This Row],[FirstName]],Fencers!C:H,5,FALSE)</f>
        <v>0</v>
      </c>
      <c r="J269" s="8" t="str">
        <f>VLOOKUP(Table1[[#This Row],[LastName]]&amp;"."&amp;Table1[[#This Row],[FirstName]],Fencers!C:I,6,FALSE)</f>
        <v>AUS</v>
      </c>
      <c r="K269" s="13">
        <v>0</v>
      </c>
      <c r="L269" s="9">
        <f>IF(Table1[[#This Row],[Rank]]="Cancelled",1,IF(Table1[[#This Row],[Rank]]&gt;32,0,IF(K269=0,VLOOKUP(C269,'Ranking Values'!A:C,2,FALSE),VLOOKUP(C269,'Ranking Values'!A:C,3,FALSE))))</f>
        <v>4</v>
      </c>
    </row>
    <row r="270" spans="1:12" x14ac:dyDescent="0.25">
      <c r="A270" s="6" t="s">
        <v>23</v>
      </c>
      <c r="B270" s="6" t="s">
        <v>160</v>
      </c>
      <c r="C270" s="10">
        <v>1</v>
      </c>
      <c r="D270" s="11">
        <v>41867</v>
      </c>
      <c r="E270" s="12" t="s">
        <v>401</v>
      </c>
      <c r="F270" s="6" t="s">
        <v>467</v>
      </c>
      <c r="G270" s="6" t="s">
        <v>19</v>
      </c>
      <c r="H270" s="9" t="str">
        <f>VLOOKUP(Table1[[#This Row],[LastName]]&amp;"."&amp;Table1[[#This Row],[FirstName]],Fencers!C:I,7,FALSE)</f>
        <v>Mens</v>
      </c>
      <c r="I270" s="8" t="str">
        <f>VLOOKUP(Table1[[#This Row],[LastName]]&amp;"."&amp;Table1[[#This Row],[FirstName]],Fencers!C:H,5,FALSE)</f>
        <v>CSFC</v>
      </c>
      <c r="J270" s="8" t="str">
        <f>VLOOKUP(Table1[[#This Row],[LastName]]&amp;"."&amp;Table1[[#This Row],[FirstName]],Fencers!C:I,6,FALSE)</f>
        <v>AUS</v>
      </c>
      <c r="K270" s="13">
        <v>0</v>
      </c>
      <c r="L270" s="9">
        <f>IF(Table1[[#This Row],[Rank]]="Cancelled",1,IF(Table1[[#This Row],[Rank]]&gt;32,0,IF(K270=0,VLOOKUP(C270,'Ranking Values'!A:C,2,FALSE),VLOOKUP(C270,'Ranking Values'!A:C,3,FALSE))))</f>
        <v>10</v>
      </c>
    </row>
    <row r="271" spans="1:12" x14ac:dyDescent="0.25">
      <c r="A271" s="6" t="s">
        <v>20</v>
      </c>
      <c r="B271" s="6" t="s">
        <v>21</v>
      </c>
      <c r="C271" s="10">
        <v>2</v>
      </c>
      <c r="D271" s="11">
        <v>41867</v>
      </c>
      <c r="E271" s="12" t="s">
        <v>401</v>
      </c>
      <c r="F271" s="6" t="s">
        <v>467</v>
      </c>
      <c r="G271" s="6" t="s">
        <v>19</v>
      </c>
      <c r="H271" s="9" t="str">
        <f>VLOOKUP(Table1[[#This Row],[LastName]]&amp;"."&amp;Table1[[#This Row],[FirstName]],Fencers!C:I,7,FALSE)</f>
        <v>Mens</v>
      </c>
      <c r="I271" s="8" t="str">
        <f>VLOOKUP(Table1[[#This Row],[LastName]]&amp;"."&amp;Table1[[#This Row],[FirstName]],Fencers!C:H,5,FALSE)</f>
        <v>AUFC</v>
      </c>
      <c r="J271" s="8" t="str">
        <f>VLOOKUP(Table1[[#This Row],[LastName]]&amp;"."&amp;Table1[[#This Row],[FirstName]],Fencers!C:I,6,FALSE)</f>
        <v>AUS</v>
      </c>
      <c r="K271" s="13">
        <v>0</v>
      </c>
      <c r="L271" s="9">
        <f>IF(Table1[[#This Row],[Rank]]="Cancelled",1,IF(Table1[[#This Row],[Rank]]&gt;32,0,IF(K271=0,VLOOKUP(C271,'Ranking Values'!A:C,2,FALSE),VLOOKUP(C271,'Ranking Values'!A:C,3,FALSE))))</f>
        <v>9</v>
      </c>
    </row>
    <row r="272" spans="1:12" x14ac:dyDescent="0.25">
      <c r="A272" s="6" t="s">
        <v>173</v>
      </c>
      <c r="B272" s="6" t="s">
        <v>174</v>
      </c>
      <c r="C272" s="6">
        <v>3</v>
      </c>
      <c r="D272" s="11">
        <v>41867</v>
      </c>
      <c r="E272" s="12" t="s">
        <v>401</v>
      </c>
      <c r="F272" s="6" t="s">
        <v>467</v>
      </c>
      <c r="G272" s="6" t="s">
        <v>19</v>
      </c>
      <c r="H272" s="9" t="str">
        <f>VLOOKUP(Table1[[#This Row],[LastName]]&amp;"."&amp;Table1[[#This Row],[FirstName]],Fencers!C:I,7,FALSE)</f>
        <v>Mens</v>
      </c>
      <c r="I272" s="8" t="str">
        <f>VLOOKUP(Table1[[#This Row],[LastName]]&amp;"."&amp;Table1[[#This Row],[FirstName]],Fencers!C:H,5,FALSE)</f>
        <v>ASC</v>
      </c>
      <c r="J272" s="8" t="str">
        <f>VLOOKUP(Table1[[#This Row],[LastName]]&amp;"."&amp;Table1[[#This Row],[FirstName]],Fencers!C:I,6,FALSE)</f>
        <v>AUS</v>
      </c>
      <c r="K272" s="13">
        <v>0</v>
      </c>
      <c r="L272" s="9">
        <f>IF(Table1[[#This Row],[Rank]]="Cancelled",1,IF(Table1[[#This Row],[Rank]]&gt;32,0,IF(K272=0,VLOOKUP(C272,'Ranking Values'!A:C,2,FALSE),VLOOKUP(C272,'Ranking Values'!A:C,3,FALSE))))</f>
        <v>8</v>
      </c>
    </row>
    <row r="273" spans="1:12" x14ac:dyDescent="0.25">
      <c r="A273" s="6" t="s">
        <v>142</v>
      </c>
      <c r="B273" s="6" t="s">
        <v>305</v>
      </c>
      <c r="C273" s="10">
        <v>1</v>
      </c>
      <c r="D273" s="11">
        <v>41867</v>
      </c>
      <c r="E273" s="12" t="s">
        <v>401</v>
      </c>
      <c r="F273" s="6" t="s">
        <v>467</v>
      </c>
      <c r="G273" s="6" t="s">
        <v>19</v>
      </c>
      <c r="H273" s="9" t="str">
        <f>VLOOKUP(Table1[[#This Row],[LastName]]&amp;"."&amp;Table1[[#This Row],[FirstName]],Fencers!C:I,7,FALSE)</f>
        <v>Womens</v>
      </c>
      <c r="I273" s="8" t="str">
        <f>VLOOKUP(Table1[[#This Row],[LastName]]&amp;"."&amp;Table1[[#This Row],[FirstName]],Fencers!C:H,5,FALSE)</f>
        <v>ASC</v>
      </c>
      <c r="J273" s="8" t="str">
        <f>VLOOKUP(Table1[[#This Row],[LastName]]&amp;"."&amp;Table1[[#This Row],[FirstName]],Fencers!C:I,6,FALSE)</f>
        <v>AUS</v>
      </c>
      <c r="K273" s="13">
        <v>0</v>
      </c>
      <c r="L273" s="9">
        <f>IF(Table1[[#This Row],[Rank]]="Cancelled",1,IF(Table1[[#This Row],[Rank]]&gt;32,0,IF(K273=0,VLOOKUP(C273,'Ranking Values'!A:C,2,FALSE),VLOOKUP(C273,'Ranking Values'!A:C,3,FALSE))))</f>
        <v>10</v>
      </c>
    </row>
    <row r="274" spans="1:12" x14ac:dyDescent="0.25">
      <c r="A274" s="6" t="s">
        <v>472</v>
      </c>
      <c r="B274" s="6" t="s">
        <v>473</v>
      </c>
      <c r="C274" s="10">
        <v>2</v>
      </c>
      <c r="D274" s="11">
        <v>41867</v>
      </c>
      <c r="E274" s="12" t="s">
        <v>401</v>
      </c>
      <c r="F274" s="6" t="s">
        <v>467</v>
      </c>
      <c r="G274" s="6" t="s">
        <v>19</v>
      </c>
      <c r="H274" s="9" t="str">
        <f>VLOOKUP(Table1[[#This Row],[LastName]]&amp;"."&amp;Table1[[#This Row],[FirstName]],Fencers!C:I,7,FALSE)</f>
        <v>Womens</v>
      </c>
      <c r="I274" s="8" t="str">
        <f>VLOOKUP(Table1[[#This Row],[LastName]]&amp;"."&amp;Table1[[#This Row],[FirstName]],Fencers!C:H,5,FALSE)</f>
        <v>CSFC</v>
      </c>
      <c r="J274" s="8" t="str">
        <f>VLOOKUP(Table1[[#This Row],[LastName]]&amp;"."&amp;Table1[[#This Row],[FirstName]],Fencers!C:I,6,FALSE)</f>
        <v>AUS</v>
      </c>
      <c r="K274" s="13">
        <v>0</v>
      </c>
      <c r="L274" s="9">
        <f>IF(Table1[[#This Row],[Rank]]="Cancelled",1,IF(Table1[[#This Row],[Rank]]&gt;32,0,IF(K274=0,VLOOKUP(C274,'Ranking Values'!A:C,2,FALSE),VLOOKUP(C274,'Ranking Values'!A:C,3,FALSE))))</f>
        <v>9</v>
      </c>
    </row>
    <row r="275" spans="1:12" x14ac:dyDescent="0.25">
      <c r="A275" s="6" t="s">
        <v>124</v>
      </c>
      <c r="B275" s="6" t="s">
        <v>125</v>
      </c>
      <c r="C275" s="10">
        <v>1</v>
      </c>
      <c r="D275" s="11">
        <v>41868</v>
      </c>
      <c r="E275" s="12" t="s">
        <v>401</v>
      </c>
      <c r="F275" s="6" t="s">
        <v>467</v>
      </c>
      <c r="G275" s="6" t="s">
        <v>18</v>
      </c>
      <c r="H275" s="9" t="str">
        <f>VLOOKUP(Table1[[#This Row],[LastName]]&amp;"."&amp;Table1[[#This Row],[FirstName]],Fencers!C:I,7,FALSE)</f>
        <v>Mens</v>
      </c>
      <c r="I275" s="8" t="str">
        <f>VLOOKUP(Table1[[#This Row],[LastName]]&amp;"."&amp;Table1[[#This Row],[FirstName]],Fencers!C:H,5,FALSE)</f>
        <v>ASC</v>
      </c>
      <c r="J275" s="8" t="str">
        <f>VLOOKUP(Table1[[#This Row],[LastName]]&amp;"."&amp;Table1[[#This Row],[FirstName]],Fencers!C:I,6,FALSE)</f>
        <v>AUS</v>
      </c>
      <c r="K275" s="13">
        <v>0</v>
      </c>
      <c r="L275" s="9">
        <f>IF(Table1[[#This Row],[Rank]]="Cancelled",1,IF(Table1[[#This Row],[Rank]]&gt;32,0,IF(K275=0,VLOOKUP(C275,'Ranking Values'!A:C,2,FALSE),VLOOKUP(C275,'Ranking Values'!A:C,3,FALSE))))</f>
        <v>10</v>
      </c>
    </row>
    <row r="276" spans="1:12" x14ac:dyDescent="0.25">
      <c r="A276" s="6" t="s">
        <v>448</v>
      </c>
      <c r="B276" s="6" t="s">
        <v>449</v>
      </c>
      <c r="C276" s="10">
        <v>2</v>
      </c>
      <c r="D276" s="11">
        <v>41868</v>
      </c>
      <c r="E276" s="12" t="s">
        <v>401</v>
      </c>
      <c r="F276" s="6" t="s">
        <v>467</v>
      </c>
      <c r="G276" s="6" t="s">
        <v>18</v>
      </c>
      <c r="H276" s="9" t="str">
        <f>VLOOKUP(Table1[[#This Row],[LastName]]&amp;"."&amp;Table1[[#This Row],[FirstName]],Fencers!C:I,7,FALSE)</f>
        <v>Mens</v>
      </c>
      <c r="I276" s="8" t="str">
        <f>VLOOKUP(Table1[[#This Row],[LastName]]&amp;"."&amp;Table1[[#This Row],[FirstName]],Fencers!C:H,5,FALSE)</f>
        <v>ASC</v>
      </c>
      <c r="J276" s="8" t="str">
        <f>VLOOKUP(Table1[[#This Row],[LastName]]&amp;"."&amp;Table1[[#This Row],[FirstName]],Fencers!C:I,6,FALSE)</f>
        <v>AUS</v>
      </c>
      <c r="K276" s="13">
        <v>0</v>
      </c>
      <c r="L276" s="9">
        <f>IF(Table1[[#This Row],[Rank]]="Cancelled",1,IF(Table1[[#This Row],[Rank]]&gt;32,0,IF(K276=0,VLOOKUP(C276,'Ranking Values'!A:C,2,FALSE),VLOOKUP(C276,'Ranking Values'!A:C,3,FALSE))))</f>
        <v>9</v>
      </c>
    </row>
    <row r="277" spans="1:12" x14ac:dyDescent="0.25">
      <c r="A277" s="6" t="s">
        <v>99</v>
      </c>
      <c r="B277" s="6" t="s">
        <v>100</v>
      </c>
      <c r="C277" s="6">
        <v>3</v>
      </c>
      <c r="D277" s="11">
        <v>41868</v>
      </c>
      <c r="E277" s="12" t="s">
        <v>401</v>
      </c>
      <c r="F277" s="6" t="s">
        <v>467</v>
      </c>
      <c r="G277" s="6" t="s">
        <v>18</v>
      </c>
      <c r="H277" s="9" t="str">
        <f>VLOOKUP(Table1[[#This Row],[LastName]]&amp;"."&amp;Table1[[#This Row],[FirstName]],Fencers!C:I,7,FALSE)</f>
        <v>Mens</v>
      </c>
      <c r="I277" s="8" t="str">
        <f>VLOOKUP(Table1[[#This Row],[LastName]]&amp;"."&amp;Table1[[#This Row],[FirstName]],Fencers!C:H,5,FALSE)</f>
        <v>CSFC</v>
      </c>
      <c r="J277" s="8" t="str">
        <f>VLOOKUP(Table1[[#This Row],[LastName]]&amp;"."&amp;Table1[[#This Row],[FirstName]],Fencers!C:I,6,FALSE)</f>
        <v>AUS</v>
      </c>
      <c r="K277" s="13">
        <v>0</v>
      </c>
      <c r="L277" s="9">
        <f>IF(Table1[[#This Row],[Rank]]="Cancelled",1,IF(Table1[[#This Row],[Rank]]&gt;32,0,IF(K277=0,VLOOKUP(C277,'Ranking Values'!A:C,2,FALSE),VLOOKUP(C277,'Ranking Values'!A:C,3,FALSE))))</f>
        <v>8</v>
      </c>
    </row>
    <row r="278" spans="1:12" x14ac:dyDescent="0.25">
      <c r="A278" s="6" t="s">
        <v>128</v>
      </c>
      <c r="B278" s="6" t="s">
        <v>129</v>
      </c>
      <c r="C278" s="10">
        <v>3</v>
      </c>
      <c r="D278" s="11">
        <v>41868</v>
      </c>
      <c r="E278" s="12" t="s">
        <v>401</v>
      </c>
      <c r="F278" s="6" t="s">
        <v>467</v>
      </c>
      <c r="G278" s="6" t="s">
        <v>18</v>
      </c>
      <c r="H278" s="9" t="str">
        <f>VLOOKUP(Table1[[#This Row],[LastName]]&amp;"."&amp;Table1[[#This Row],[FirstName]],Fencers!C:I,7,FALSE)</f>
        <v>Mens</v>
      </c>
      <c r="I278" s="8" t="str">
        <f>VLOOKUP(Table1[[#This Row],[LastName]]&amp;"."&amp;Table1[[#This Row],[FirstName]],Fencers!C:H,5,FALSE)</f>
        <v>ASC</v>
      </c>
      <c r="J278" s="8" t="str">
        <f>VLOOKUP(Table1[[#This Row],[LastName]]&amp;"."&amp;Table1[[#This Row],[FirstName]],Fencers!C:I,6,FALSE)</f>
        <v>AUS</v>
      </c>
      <c r="K278" s="13">
        <v>0</v>
      </c>
      <c r="L278" s="9">
        <f>IF(Table1[[#This Row],[Rank]]="Cancelled",1,IF(Table1[[#This Row],[Rank]]&gt;32,0,IF(K278=0,VLOOKUP(C278,'Ranking Values'!A:C,2,FALSE),VLOOKUP(C278,'Ranking Values'!A:C,3,FALSE))))</f>
        <v>8</v>
      </c>
    </row>
    <row r="279" spans="1:12" x14ac:dyDescent="0.25">
      <c r="A279" s="6" t="s">
        <v>338</v>
      </c>
      <c r="B279" s="6" t="s">
        <v>250</v>
      </c>
      <c r="C279" s="10">
        <v>5</v>
      </c>
      <c r="D279" s="11">
        <v>41868</v>
      </c>
      <c r="E279" s="12" t="s">
        <v>401</v>
      </c>
      <c r="F279" s="6" t="s">
        <v>467</v>
      </c>
      <c r="G279" s="6" t="s">
        <v>18</v>
      </c>
      <c r="H279" s="9" t="str">
        <f>VLOOKUP(Table1[[#This Row],[LastName]]&amp;"."&amp;Table1[[#This Row],[FirstName]],Fencers!C:I,7,FALSE)</f>
        <v>Mens</v>
      </c>
      <c r="I279" s="8" t="str">
        <f>VLOOKUP(Table1[[#This Row],[LastName]]&amp;"."&amp;Table1[[#This Row],[FirstName]],Fencers!C:H,5,FALSE)</f>
        <v>ASC</v>
      </c>
      <c r="J279" s="8" t="str">
        <f>VLOOKUP(Table1[[#This Row],[LastName]]&amp;"."&amp;Table1[[#This Row],[FirstName]],Fencers!C:I,6,FALSE)</f>
        <v>AUS</v>
      </c>
      <c r="K279" s="13">
        <v>0</v>
      </c>
      <c r="L279" s="9">
        <f>IF(Table1[[#This Row],[Rank]]="Cancelled",1,IF(Table1[[#This Row],[Rank]]&gt;32,0,IF(K279=0,VLOOKUP(C279,'Ranking Values'!A:C,2,FALSE),VLOOKUP(C279,'Ranking Values'!A:C,3,FALSE))))</f>
        <v>6</v>
      </c>
    </row>
    <row r="280" spans="1:12" x14ac:dyDescent="0.25">
      <c r="A280" s="6" t="s">
        <v>63</v>
      </c>
      <c r="B280" s="6" t="s">
        <v>64</v>
      </c>
      <c r="C280" s="10">
        <v>6</v>
      </c>
      <c r="D280" s="11">
        <v>41868</v>
      </c>
      <c r="E280" s="12" t="s">
        <v>401</v>
      </c>
      <c r="F280" s="6" t="s">
        <v>467</v>
      </c>
      <c r="G280" s="6" t="s">
        <v>18</v>
      </c>
      <c r="H280" s="9" t="str">
        <f>VLOOKUP(Table1[[#This Row],[LastName]]&amp;"."&amp;Table1[[#This Row],[FirstName]],Fencers!C:I,7,FALSE)</f>
        <v>Mens</v>
      </c>
      <c r="I280" s="8" t="str">
        <f>VLOOKUP(Table1[[#This Row],[LastName]]&amp;"."&amp;Table1[[#This Row],[FirstName]],Fencers!C:H,5,FALSE)</f>
        <v>ASC</v>
      </c>
      <c r="J280" s="8" t="str">
        <f>VLOOKUP(Table1[[#This Row],[LastName]]&amp;"."&amp;Table1[[#This Row],[FirstName]],Fencers!C:I,6,FALSE)</f>
        <v>AUS</v>
      </c>
      <c r="K280" s="13">
        <v>0</v>
      </c>
      <c r="L280" s="9">
        <f>IF(Table1[[#This Row],[Rank]]="Cancelled",1,IF(Table1[[#This Row],[Rank]]&gt;32,0,IF(K280=0,VLOOKUP(C280,'Ranking Values'!A:C,2,FALSE),VLOOKUP(C280,'Ranking Values'!A:C,3,FALSE))))</f>
        <v>5</v>
      </c>
    </row>
    <row r="281" spans="1:12" x14ac:dyDescent="0.25">
      <c r="A281" s="6" t="s">
        <v>57</v>
      </c>
      <c r="B281" s="6" t="s">
        <v>319</v>
      </c>
      <c r="C281" s="10">
        <v>7</v>
      </c>
      <c r="D281" s="11">
        <v>41868</v>
      </c>
      <c r="E281" s="12" t="s">
        <v>401</v>
      </c>
      <c r="F281" s="6" t="s">
        <v>467</v>
      </c>
      <c r="G281" s="6" t="s">
        <v>18</v>
      </c>
      <c r="H281" s="9" t="str">
        <f>VLOOKUP(Table1[[#This Row],[LastName]]&amp;"."&amp;Table1[[#This Row],[FirstName]],Fencers!C:I,7,FALSE)</f>
        <v>Mens</v>
      </c>
      <c r="I281" s="8" t="str">
        <f>VLOOKUP(Table1[[#This Row],[LastName]]&amp;"."&amp;Table1[[#This Row],[FirstName]],Fencers!C:H,5,FALSE)</f>
        <v>ASC</v>
      </c>
      <c r="J281" s="8" t="str">
        <f>VLOOKUP(Table1[[#This Row],[LastName]]&amp;"."&amp;Table1[[#This Row],[FirstName]],Fencers!C:I,6,FALSE)</f>
        <v>AUS</v>
      </c>
      <c r="K281" s="13">
        <v>0</v>
      </c>
      <c r="L281" s="9">
        <f>IF(Table1[[#This Row],[Rank]]="Cancelled",1,IF(Table1[[#This Row],[Rank]]&gt;32,0,IF(K281=0,VLOOKUP(C281,'Ranking Values'!A:C,2,FALSE),VLOOKUP(C281,'Ranking Values'!A:C,3,FALSE))))</f>
        <v>4</v>
      </c>
    </row>
    <row r="282" spans="1:12" x14ac:dyDescent="0.25">
      <c r="A282" s="6" t="s">
        <v>476</v>
      </c>
      <c r="B282" s="6" t="s">
        <v>477</v>
      </c>
      <c r="C282" s="10">
        <v>8</v>
      </c>
      <c r="D282" s="11">
        <v>41868</v>
      </c>
      <c r="E282" s="12" t="s">
        <v>401</v>
      </c>
      <c r="F282" s="6" t="s">
        <v>467</v>
      </c>
      <c r="G282" s="6" t="s">
        <v>18</v>
      </c>
      <c r="H282" s="9" t="str">
        <f>VLOOKUP(Table1[[#This Row],[LastName]]&amp;"."&amp;Table1[[#This Row],[FirstName]],Fencers!C:I,7,FALSE)</f>
        <v>Mens</v>
      </c>
      <c r="I282" s="8" t="str">
        <f>VLOOKUP(Table1[[#This Row],[LastName]]&amp;"."&amp;Table1[[#This Row],[FirstName]],Fencers!C:H,5,FALSE)</f>
        <v>ASC</v>
      </c>
      <c r="J282" s="8" t="str">
        <f>VLOOKUP(Table1[[#This Row],[LastName]]&amp;"."&amp;Table1[[#This Row],[FirstName]],Fencers!C:I,6,FALSE)</f>
        <v>AUS</v>
      </c>
      <c r="K282" s="13">
        <v>0</v>
      </c>
      <c r="L282" s="9">
        <f>IF(Table1[[#This Row],[Rank]]="Cancelled",1,IF(Table1[[#This Row],[Rank]]&gt;32,0,IF(K282=0,VLOOKUP(C282,'Ranking Values'!A:C,2,FALSE),VLOOKUP(C282,'Ranking Values'!A:C,3,FALSE))))</f>
        <v>3</v>
      </c>
    </row>
    <row r="283" spans="1:12" x14ac:dyDescent="0.25">
      <c r="A283" s="6" t="s">
        <v>47</v>
      </c>
      <c r="B283" s="6" t="s">
        <v>48</v>
      </c>
      <c r="C283" s="10">
        <v>9</v>
      </c>
      <c r="D283" s="11">
        <v>41868</v>
      </c>
      <c r="E283" s="12" t="s">
        <v>401</v>
      </c>
      <c r="F283" s="6" t="s">
        <v>467</v>
      </c>
      <c r="G283" s="6" t="s">
        <v>18</v>
      </c>
      <c r="H283" s="9" t="str">
        <f>VLOOKUP(Table1[[#This Row],[LastName]]&amp;"."&amp;Table1[[#This Row],[FirstName]],Fencers!C:I,7,FALSE)</f>
        <v>Mens</v>
      </c>
      <c r="I283" s="8" t="str">
        <f>VLOOKUP(Table1[[#This Row],[LastName]]&amp;"."&amp;Table1[[#This Row],[FirstName]],Fencers!C:H,5,FALSE)</f>
        <v>ASC</v>
      </c>
      <c r="J283" s="8" t="str">
        <f>VLOOKUP(Table1[[#This Row],[LastName]]&amp;"."&amp;Table1[[#This Row],[FirstName]],Fencers!C:I,6,FALSE)</f>
        <v>AUS</v>
      </c>
      <c r="K283" s="13">
        <v>0</v>
      </c>
      <c r="L283" s="9">
        <f>IF(Table1[[#This Row],[Rank]]="Cancelled",1,IF(Table1[[#This Row],[Rank]]&gt;32,0,IF(K283=0,VLOOKUP(C283,'Ranking Values'!A:C,2,FALSE),VLOOKUP(C283,'Ranking Values'!A:C,3,FALSE))))</f>
        <v>2</v>
      </c>
    </row>
    <row r="284" spans="1:12" x14ac:dyDescent="0.25">
      <c r="A284" s="6" t="s">
        <v>23</v>
      </c>
      <c r="B284" s="6" t="s">
        <v>160</v>
      </c>
      <c r="C284" s="6">
        <v>10</v>
      </c>
      <c r="D284" s="11">
        <v>41868</v>
      </c>
      <c r="E284" s="12" t="s">
        <v>401</v>
      </c>
      <c r="F284" s="6" t="s">
        <v>467</v>
      </c>
      <c r="G284" s="6" t="s">
        <v>18</v>
      </c>
      <c r="H284" s="9" t="str">
        <f>VLOOKUP(Table1[[#This Row],[LastName]]&amp;"."&amp;Table1[[#This Row],[FirstName]],Fencers!C:I,7,FALSE)</f>
        <v>Mens</v>
      </c>
      <c r="I284" s="8" t="str">
        <f>VLOOKUP(Table1[[#This Row],[LastName]]&amp;"."&amp;Table1[[#This Row],[FirstName]],Fencers!C:H,5,FALSE)</f>
        <v>CSFC</v>
      </c>
      <c r="J284" s="8" t="str">
        <f>VLOOKUP(Table1[[#This Row],[LastName]]&amp;"."&amp;Table1[[#This Row],[FirstName]],Fencers!C:I,6,FALSE)</f>
        <v>AUS</v>
      </c>
      <c r="K284" s="13">
        <v>0</v>
      </c>
      <c r="L284" s="9">
        <f>IF(Table1[[#This Row],[Rank]]="Cancelled",1,IF(Table1[[#This Row],[Rank]]&gt;32,0,IF(K284=0,VLOOKUP(C284,'Ranking Values'!A:C,2,FALSE),VLOOKUP(C284,'Ranking Values'!A:C,3,FALSE))))</f>
        <v>2</v>
      </c>
    </row>
    <row r="285" spans="1:12" x14ac:dyDescent="0.25">
      <c r="A285" s="6" t="s">
        <v>106</v>
      </c>
      <c r="B285" s="6" t="s">
        <v>107</v>
      </c>
      <c r="C285" s="6">
        <v>11</v>
      </c>
      <c r="D285" s="11">
        <v>41868</v>
      </c>
      <c r="E285" s="12" t="s">
        <v>401</v>
      </c>
      <c r="F285" s="6" t="s">
        <v>467</v>
      </c>
      <c r="G285" s="6" t="s">
        <v>18</v>
      </c>
      <c r="H285" s="9" t="str">
        <f>VLOOKUP(Table1[[#This Row],[LastName]]&amp;"."&amp;Table1[[#This Row],[FirstName]],Fencers!C:I,7,FALSE)</f>
        <v>Mens</v>
      </c>
      <c r="I285" s="8" t="str">
        <f>VLOOKUP(Table1[[#This Row],[LastName]]&amp;"."&amp;Table1[[#This Row],[FirstName]],Fencers!C:H,5,FALSE)</f>
        <v>AHFC</v>
      </c>
      <c r="J285" s="8" t="str">
        <f>VLOOKUP(Table1[[#This Row],[LastName]]&amp;"."&amp;Table1[[#This Row],[FirstName]],Fencers!C:I,6,FALSE)</f>
        <v>AUS</v>
      </c>
      <c r="K285" s="13">
        <v>0</v>
      </c>
      <c r="L285" s="9">
        <f>IF(Table1[[#This Row],[Rank]]="Cancelled",1,IF(Table1[[#This Row],[Rank]]&gt;32,0,IF(K285=0,VLOOKUP(C285,'Ranking Values'!A:C,2,FALSE),VLOOKUP(C285,'Ranking Values'!A:C,3,FALSE))))</f>
        <v>2</v>
      </c>
    </row>
    <row r="286" spans="1:12" x14ac:dyDescent="0.25">
      <c r="A286" s="6" t="s">
        <v>356</v>
      </c>
      <c r="B286" s="6" t="s">
        <v>194</v>
      </c>
      <c r="C286" s="10">
        <v>12</v>
      </c>
      <c r="D286" s="11">
        <v>41868</v>
      </c>
      <c r="E286" s="12" t="s">
        <v>401</v>
      </c>
      <c r="F286" s="6" t="s">
        <v>467</v>
      </c>
      <c r="G286" s="6" t="s">
        <v>18</v>
      </c>
      <c r="H286" s="9" t="str">
        <f>VLOOKUP(Table1[[#This Row],[LastName]]&amp;"."&amp;Table1[[#This Row],[FirstName]],Fencers!C:I,7,FALSE)</f>
        <v>Mens</v>
      </c>
      <c r="I286" s="8" t="str">
        <f>VLOOKUP(Table1[[#This Row],[LastName]]&amp;"."&amp;Table1[[#This Row],[FirstName]],Fencers!C:H,5,FALSE)</f>
        <v>AHFC</v>
      </c>
      <c r="J286" s="8" t="str">
        <f>VLOOKUP(Table1[[#This Row],[LastName]]&amp;"."&amp;Table1[[#This Row],[FirstName]],Fencers!C:I,6,FALSE)</f>
        <v>AUS</v>
      </c>
      <c r="K286" s="13">
        <v>0</v>
      </c>
      <c r="L286" s="9">
        <f>IF(Table1[[#This Row],[Rank]]="Cancelled",1,IF(Table1[[#This Row],[Rank]]&gt;32,0,IF(K286=0,VLOOKUP(C286,'Ranking Values'!A:C,2,FALSE),VLOOKUP(C286,'Ranking Values'!A:C,3,FALSE))))</f>
        <v>2</v>
      </c>
    </row>
    <row r="287" spans="1:12" x14ac:dyDescent="0.25">
      <c r="A287" s="6" t="s">
        <v>187</v>
      </c>
      <c r="B287" s="6" t="s">
        <v>188</v>
      </c>
      <c r="C287" s="10">
        <v>13</v>
      </c>
      <c r="D287" s="11">
        <v>41868</v>
      </c>
      <c r="E287" s="12" t="s">
        <v>401</v>
      </c>
      <c r="F287" s="6" t="s">
        <v>467</v>
      </c>
      <c r="G287" s="6" t="s">
        <v>18</v>
      </c>
      <c r="H287" s="9" t="str">
        <f>VLOOKUP(Table1[[#This Row],[LastName]]&amp;"."&amp;Table1[[#This Row],[FirstName]],Fencers!C:I,7,FALSE)</f>
        <v>Mens</v>
      </c>
      <c r="I287" s="8" t="str">
        <f>VLOOKUP(Table1[[#This Row],[LastName]]&amp;"."&amp;Table1[[#This Row],[FirstName]],Fencers!C:H,5,FALSE)</f>
        <v>ASC</v>
      </c>
      <c r="J287" s="8" t="str">
        <f>VLOOKUP(Table1[[#This Row],[LastName]]&amp;"."&amp;Table1[[#This Row],[FirstName]],Fencers!C:I,6,FALSE)</f>
        <v>AUS</v>
      </c>
      <c r="K287" s="13">
        <v>0</v>
      </c>
      <c r="L287" s="9">
        <f>IF(Table1[[#This Row],[Rank]]="Cancelled",1,IF(Table1[[#This Row],[Rank]]&gt;32,0,IF(K287=0,VLOOKUP(C287,'Ranking Values'!A:C,2,FALSE),VLOOKUP(C287,'Ranking Values'!A:C,3,FALSE))))</f>
        <v>2</v>
      </c>
    </row>
    <row r="288" spans="1:12" x14ac:dyDescent="0.25">
      <c r="A288" s="6" t="s">
        <v>478</v>
      </c>
      <c r="B288" s="6" t="s">
        <v>479</v>
      </c>
      <c r="C288" s="10">
        <v>1</v>
      </c>
      <c r="D288" s="11">
        <v>41868</v>
      </c>
      <c r="E288" s="12" t="s">
        <v>401</v>
      </c>
      <c r="F288" s="6" t="s">
        <v>467</v>
      </c>
      <c r="G288" s="6" t="s">
        <v>18</v>
      </c>
      <c r="H288" s="9" t="str">
        <f>VLOOKUP(Table1[[#This Row],[LastName]]&amp;"."&amp;Table1[[#This Row],[FirstName]],Fencers!C:I,7,FALSE)</f>
        <v>Womens</v>
      </c>
      <c r="I288" s="8" t="str">
        <f>VLOOKUP(Table1[[#This Row],[LastName]]&amp;"."&amp;Table1[[#This Row],[FirstName]],Fencers!C:H,5,FALSE)</f>
        <v>CSFC</v>
      </c>
      <c r="J288" s="8" t="str">
        <f>VLOOKUP(Table1[[#This Row],[LastName]]&amp;"."&amp;Table1[[#This Row],[FirstName]],Fencers!C:I,6,FALSE)</f>
        <v>AUS</v>
      </c>
      <c r="K288" s="13">
        <v>0</v>
      </c>
      <c r="L288" s="9">
        <f>IF(Table1[[#This Row],[Rank]]="Cancelled",1,IF(Table1[[#This Row],[Rank]]&gt;32,0,IF(K288=0,VLOOKUP(C288,'Ranking Values'!A:C,2,FALSE),VLOOKUP(C288,'Ranking Values'!A:C,3,FALSE))))</f>
        <v>10</v>
      </c>
    </row>
    <row r="289" spans="1:12" x14ac:dyDescent="0.25">
      <c r="A289" s="6" t="s">
        <v>134</v>
      </c>
      <c r="B289" s="6" t="s">
        <v>5</v>
      </c>
      <c r="C289" s="10">
        <v>2</v>
      </c>
      <c r="D289" s="11">
        <v>41868</v>
      </c>
      <c r="E289" s="12" t="s">
        <v>401</v>
      </c>
      <c r="F289" s="6" t="s">
        <v>467</v>
      </c>
      <c r="G289" s="6" t="s">
        <v>18</v>
      </c>
      <c r="H289" s="9" t="str">
        <f>VLOOKUP(Table1[[#This Row],[LastName]]&amp;"."&amp;Table1[[#This Row],[FirstName]],Fencers!C:I,7,FALSE)</f>
        <v>Womens</v>
      </c>
      <c r="I289" s="8" t="str">
        <f>VLOOKUP(Table1[[#This Row],[LastName]]&amp;"."&amp;Table1[[#This Row],[FirstName]],Fencers!C:H,5,FALSE)</f>
        <v>ASC</v>
      </c>
      <c r="J289" s="8" t="str">
        <f>VLOOKUP(Table1[[#This Row],[LastName]]&amp;"."&amp;Table1[[#This Row],[FirstName]],Fencers!C:I,6,FALSE)</f>
        <v>AUS</v>
      </c>
      <c r="K289" s="13">
        <v>0</v>
      </c>
      <c r="L289" s="9">
        <f>IF(Table1[[#This Row],[Rank]]="Cancelled",1,IF(Table1[[#This Row],[Rank]]&gt;32,0,IF(K289=0,VLOOKUP(C289,'Ranking Values'!A:C,2,FALSE),VLOOKUP(C289,'Ranking Values'!A:C,3,FALSE))))</f>
        <v>9</v>
      </c>
    </row>
    <row r="290" spans="1:12" x14ac:dyDescent="0.25">
      <c r="A290" s="6" t="s">
        <v>434</v>
      </c>
      <c r="B290" s="6" t="s">
        <v>435</v>
      </c>
      <c r="C290" s="6">
        <v>3</v>
      </c>
      <c r="D290" s="11">
        <v>41868</v>
      </c>
      <c r="E290" s="12" t="s">
        <v>401</v>
      </c>
      <c r="F290" s="6" t="s">
        <v>467</v>
      </c>
      <c r="G290" s="6" t="s">
        <v>18</v>
      </c>
      <c r="H290" s="9" t="str">
        <f>VLOOKUP(Table1[[#This Row],[LastName]]&amp;"."&amp;Table1[[#This Row],[FirstName]],Fencers!C:I,7,FALSE)</f>
        <v>Womens</v>
      </c>
      <c r="I290" s="8" t="str">
        <f>VLOOKUP(Table1[[#This Row],[LastName]]&amp;"."&amp;Table1[[#This Row],[FirstName]],Fencers!C:H,5,FALSE)</f>
        <v>ASC</v>
      </c>
      <c r="J290" s="8" t="str">
        <f>VLOOKUP(Table1[[#This Row],[LastName]]&amp;"."&amp;Table1[[#This Row],[FirstName]],Fencers!C:I,6,FALSE)</f>
        <v>AUS</v>
      </c>
      <c r="K290" s="13">
        <v>0</v>
      </c>
      <c r="L290" s="9">
        <f>IF(Table1[[#This Row],[Rank]]="Cancelled",1,IF(Table1[[#This Row],[Rank]]&gt;32,0,IF(K290=0,VLOOKUP(C290,'Ranking Values'!A:C,2,FALSE),VLOOKUP(C290,'Ranking Values'!A:C,3,FALSE))))</f>
        <v>8</v>
      </c>
    </row>
    <row r="291" spans="1:12" x14ac:dyDescent="0.25">
      <c r="A291" s="6" t="s">
        <v>482</v>
      </c>
      <c r="B291" s="6" t="s">
        <v>483</v>
      </c>
      <c r="C291" s="10">
        <v>3</v>
      </c>
      <c r="D291" s="11">
        <v>41868</v>
      </c>
      <c r="E291" s="12" t="s">
        <v>401</v>
      </c>
      <c r="F291" s="6" t="s">
        <v>467</v>
      </c>
      <c r="G291" s="6" t="s">
        <v>18</v>
      </c>
      <c r="H291" s="9" t="str">
        <f>VLOOKUP(Table1[[#This Row],[LastName]]&amp;"."&amp;Table1[[#This Row],[FirstName]],Fencers!C:I,7,FALSE)</f>
        <v>Womens</v>
      </c>
      <c r="I291" s="8">
        <f>VLOOKUP(Table1[[#This Row],[LastName]]&amp;"."&amp;Table1[[#This Row],[FirstName]],Fencers!C:H,5,FALSE)</f>
        <v>0</v>
      </c>
      <c r="J291" s="8" t="str">
        <f>VLOOKUP(Table1[[#This Row],[LastName]]&amp;"."&amp;Table1[[#This Row],[FirstName]],Fencers!C:I,6,FALSE)</f>
        <v>AUS</v>
      </c>
      <c r="K291" s="13">
        <v>0</v>
      </c>
      <c r="L291" s="9">
        <f>IF(Table1[[#This Row],[Rank]]="Cancelled",1,IF(Table1[[#This Row],[Rank]]&gt;32,0,IF(K291=0,VLOOKUP(C291,'Ranking Values'!A:C,2,FALSE),VLOOKUP(C291,'Ranking Values'!A:C,3,FALSE))))</f>
        <v>8</v>
      </c>
    </row>
    <row r="292" spans="1:12" x14ac:dyDescent="0.25">
      <c r="A292" s="6" t="s">
        <v>480</v>
      </c>
      <c r="B292" s="6" t="s">
        <v>481</v>
      </c>
      <c r="C292" s="10">
        <v>5</v>
      </c>
      <c r="D292" s="11">
        <v>41868</v>
      </c>
      <c r="E292" s="12" t="s">
        <v>401</v>
      </c>
      <c r="F292" s="6" t="s">
        <v>467</v>
      </c>
      <c r="G292" s="6" t="s">
        <v>18</v>
      </c>
      <c r="H292" s="9" t="str">
        <f>VLOOKUP(Table1[[#This Row],[LastName]]&amp;"."&amp;Table1[[#This Row],[FirstName]],Fencers!C:I,7,FALSE)</f>
        <v>Womens</v>
      </c>
      <c r="I292" s="8">
        <f>VLOOKUP(Table1[[#This Row],[LastName]]&amp;"."&amp;Table1[[#This Row],[FirstName]],Fencers!C:H,5,FALSE)</f>
        <v>0</v>
      </c>
      <c r="J292" s="8" t="str">
        <f>VLOOKUP(Table1[[#This Row],[LastName]]&amp;"."&amp;Table1[[#This Row],[FirstName]],Fencers!C:I,6,FALSE)</f>
        <v>AUS</v>
      </c>
      <c r="K292" s="13">
        <v>0</v>
      </c>
      <c r="L292" s="9">
        <f>IF(Table1[[#This Row],[Rank]]="Cancelled",1,IF(Table1[[#This Row],[Rank]]&gt;32,0,IF(K292=0,VLOOKUP(C292,'Ranking Values'!A:C,2,FALSE),VLOOKUP(C292,'Ranking Values'!A:C,3,FALSE))))</f>
        <v>6</v>
      </c>
    </row>
    <row r="293" spans="1:12" x14ac:dyDescent="0.25">
      <c r="A293" s="6" t="s">
        <v>99</v>
      </c>
      <c r="B293" s="6" t="s">
        <v>101</v>
      </c>
      <c r="C293" s="10">
        <v>6</v>
      </c>
      <c r="D293" s="11">
        <v>41868</v>
      </c>
      <c r="E293" s="12" t="s">
        <v>401</v>
      </c>
      <c r="F293" s="6" t="s">
        <v>467</v>
      </c>
      <c r="G293" s="6" t="s">
        <v>18</v>
      </c>
      <c r="H293" s="9" t="str">
        <f>VLOOKUP(Table1[[#This Row],[LastName]]&amp;"."&amp;Table1[[#This Row],[FirstName]],Fencers!C:I,7,FALSE)</f>
        <v>Womens</v>
      </c>
      <c r="I293" s="8" t="str">
        <f>VLOOKUP(Table1[[#This Row],[LastName]]&amp;"."&amp;Table1[[#This Row],[FirstName]],Fencers!C:H,5,FALSE)</f>
        <v>CSFC</v>
      </c>
      <c r="J293" s="8" t="str">
        <f>VLOOKUP(Table1[[#This Row],[LastName]]&amp;"."&amp;Table1[[#This Row],[FirstName]],Fencers!C:I,6,FALSE)</f>
        <v>AUS</v>
      </c>
      <c r="K293" s="13">
        <v>0</v>
      </c>
      <c r="L293" s="9">
        <f>IF(Table1[[#This Row],[Rank]]="Cancelled",1,IF(Table1[[#This Row],[Rank]]&gt;32,0,IF(K293=0,VLOOKUP(C293,'Ranking Values'!A:C,2,FALSE),VLOOKUP(C293,'Ranking Values'!A:C,3,FALSE))))</f>
        <v>5</v>
      </c>
    </row>
    <row r="294" spans="1:12" x14ac:dyDescent="0.25">
      <c r="A294" t="s">
        <v>153</v>
      </c>
      <c r="B294" t="s">
        <v>154</v>
      </c>
      <c r="C294" s="10">
        <v>7</v>
      </c>
      <c r="D294" s="11">
        <v>41868</v>
      </c>
      <c r="E294" s="12" t="s">
        <v>401</v>
      </c>
      <c r="F294" s="6" t="s">
        <v>467</v>
      </c>
      <c r="G294" s="6" t="s">
        <v>18</v>
      </c>
      <c r="H294" s="9" t="str">
        <f>VLOOKUP(Table1[[#This Row],[LastName]]&amp;"."&amp;Table1[[#This Row],[FirstName]],Fencers!C:I,7,FALSE)</f>
        <v>Womens</v>
      </c>
      <c r="I294" s="8" t="str">
        <f>VLOOKUP(Table1[[#This Row],[LastName]]&amp;"."&amp;Table1[[#This Row],[FirstName]],Fencers!C:H,5,FALSE)</f>
        <v>ASC</v>
      </c>
      <c r="J294" s="8" t="str">
        <f>VLOOKUP(Table1[[#This Row],[LastName]]&amp;"."&amp;Table1[[#This Row],[FirstName]],Fencers!C:I,6,FALSE)</f>
        <v>AUS</v>
      </c>
      <c r="K294" s="13">
        <v>0</v>
      </c>
      <c r="L294" s="9">
        <f>IF(Table1[[#This Row],[Rank]]="Cancelled",1,IF(Table1[[#This Row],[Rank]]&gt;32,0,IF(K294=0,VLOOKUP(C294,'Ranking Values'!A:C,2,FALSE),VLOOKUP(C294,'Ranking Values'!A:C,3,FALSE))))</f>
        <v>4</v>
      </c>
    </row>
    <row r="295" spans="1:12" x14ac:dyDescent="0.25">
      <c r="A295" s="6" t="s">
        <v>49</v>
      </c>
      <c r="B295" s="6" t="s">
        <v>50</v>
      </c>
      <c r="C295" s="10">
        <v>8</v>
      </c>
      <c r="D295" s="11">
        <v>41868</v>
      </c>
      <c r="E295" s="12" t="s">
        <v>401</v>
      </c>
      <c r="F295" s="6" t="s">
        <v>467</v>
      </c>
      <c r="G295" s="6" t="s">
        <v>18</v>
      </c>
      <c r="H295" s="9" t="str">
        <f>VLOOKUP(Table1[[#This Row],[LastName]]&amp;"."&amp;Table1[[#This Row],[FirstName]],Fencers!C:I,7,FALSE)</f>
        <v>Womens</v>
      </c>
      <c r="I295" s="8" t="str">
        <f>VLOOKUP(Table1[[#This Row],[LastName]]&amp;"."&amp;Table1[[#This Row],[FirstName]],Fencers!C:H,5,FALSE)</f>
        <v>ASC</v>
      </c>
      <c r="J295" s="8" t="str">
        <f>VLOOKUP(Table1[[#This Row],[LastName]]&amp;"."&amp;Table1[[#This Row],[FirstName]],Fencers!C:I,6,FALSE)</f>
        <v>AUS</v>
      </c>
      <c r="K295" s="13">
        <v>0</v>
      </c>
      <c r="L295" s="9">
        <f>IF(Table1[[#This Row],[Rank]]="Cancelled",1,IF(Table1[[#This Row],[Rank]]&gt;32,0,IF(K295=0,VLOOKUP(C295,'Ranking Values'!A:C,2,FALSE),VLOOKUP(C295,'Ranking Values'!A:C,3,FALSE))))</f>
        <v>3</v>
      </c>
    </row>
    <row r="296" spans="1:12" x14ac:dyDescent="0.25">
      <c r="A296" s="6" t="s">
        <v>63</v>
      </c>
      <c r="B296" s="6" t="s">
        <v>64</v>
      </c>
      <c r="C296" s="10">
        <v>1</v>
      </c>
      <c r="D296" s="11">
        <v>41868</v>
      </c>
      <c r="E296" s="12" t="s">
        <v>401</v>
      </c>
      <c r="F296" s="6" t="s">
        <v>467</v>
      </c>
      <c r="G296" s="6" t="s">
        <v>312</v>
      </c>
      <c r="H296" s="9" t="str">
        <f>VLOOKUP(Table1[[#This Row],[LastName]]&amp;"."&amp;Table1[[#This Row],[FirstName]],Fencers!C:I,7,FALSE)</f>
        <v>Mens</v>
      </c>
      <c r="I296" s="8" t="str">
        <f>VLOOKUP(Table1[[#This Row],[LastName]]&amp;"."&amp;Table1[[#This Row],[FirstName]],Fencers!C:H,5,FALSE)</f>
        <v>ASC</v>
      </c>
      <c r="J296" s="8" t="str">
        <f>VLOOKUP(Table1[[#This Row],[LastName]]&amp;"."&amp;Table1[[#This Row],[FirstName]],Fencers!C:I,6,FALSE)</f>
        <v>AUS</v>
      </c>
      <c r="K296" s="13">
        <v>0</v>
      </c>
      <c r="L296" s="9">
        <f>IF(Table1[[#This Row],[Rank]]="Cancelled",1,IF(Table1[[#This Row],[Rank]]&gt;32,0,IF(K296=0,VLOOKUP(C296,'Ranking Values'!A:C,2,FALSE),VLOOKUP(C296,'Ranking Values'!A:C,3,FALSE))))</f>
        <v>10</v>
      </c>
    </row>
    <row r="297" spans="1:12" x14ac:dyDescent="0.25">
      <c r="A297" s="6" t="s">
        <v>58</v>
      </c>
      <c r="B297" s="6" t="s">
        <v>38</v>
      </c>
      <c r="C297" s="10">
        <v>2</v>
      </c>
      <c r="D297" s="11">
        <v>41868</v>
      </c>
      <c r="E297" s="12" t="s">
        <v>401</v>
      </c>
      <c r="F297" s="6" t="s">
        <v>467</v>
      </c>
      <c r="G297" s="6" t="s">
        <v>312</v>
      </c>
      <c r="H297" s="9" t="str">
        <f>VLOOKUP(Table1[[#This Row],[LastName]]&amp;"."&amp;Table1[[#This Row],[FirstName]],Fencers!C:I,7,FALSE)</f>
        <v>Mens</v>
      </c>
      <c r="I297" s="8" t="str">
        <f>VLOOKUP(Table1[[#This Row],[LastName]]&amp;"."&amp;Table1[[#This Row],[FirstName]],Fencers!C:H,5,FALSE)</f>
        <v>AUFC</v>
      </c>
      <c r="J297" s="8" t="str">
        <f>VLOOKUP(Table1[[#This Row],[LastName]]&amp;"."&amp;Table1[[#This Row],[FirstName]],Fencers!C:I,6,FALSE)</f>
        <v>AUS</v>
      </c>
      <c r="K297" s="13">
        <v>0</v>
      </c>
      <c r="L297" s="9">
        <f>IF(Table1[[#This Row],[Rank]]="Cancelled",1,IF(Table1[[#This Row],[Rank]]&gt;32,0,IF(K297=0,VLOOKUP(C297,'Ranking Values'!A:C,2,FALSE),VLOOKUP(C297,'Ranking Values'!A:C,3,FALSE))))</f>
        <v>9</v>
      </c>
    </row>
    <row r="298" spans="1:12" x14ac:dyDescent="0.25">
      <c r="A298" s="6" t="s">
        <v>177</v>
      </c>
      <c r="B298" s="6" t="s">
        <v>143</v>
      </c>
      <c r="C298" s="6">
        <v>3</v>
      </c>
      <c r="D298" s="11">
        <v>41868</v>
      </c>
      <c r="E298" s="12" t="s">
        <v>401</v>
      </c>
      <c r="F298" s="6" t="s">
        <v>467</v>
      </c>
      <c r="G298" s="6" t="s">
        <v>312</v>
      </c>
      <c r="H298" s="9" t="str">
        <f>VLOOKUP(Table1[[#This Row],[LastName]]&amp;"."&amp;Table1[[#This Row],[FirstName]],Fencers!C:I,7,FALSE)</f>
        <v>Mens</v>
      </c>
      <c r="I298" s="8" t="str">
        <f>VLOOKUP(Table1[[#This Row],[LastName]]&amp;"."&amp;Table1[[#This Row],[FirstName]],Fencers!C:H,5,FALSE)</f>
        <v>ASC</v>
      </c>
      <c r="J298" s="8" t="str">
        <f>VLOOKUP(Table1[[#This Row],[LastName]]&amp;"."&amp;Table1[[#This Row],[FirstName]],Fencers!C:I,6,FALSE)</f>
        <v>AUS</v>
      </c>
      <c r="K298" s="13">
        <v>0</v>
      </c>
      <c r="L298" s="9">
        <f>IF(Table1[[#This Row],[Rank]]="Cancelled",1,IF(Table1[[#This Row],[Rank]]&gt;32,0,IF(K298=0,VLOOKUP(C298,'Ranking Values'!A:C,2,FALSE),VLOOKUP(C298,'Ranking Values'!A:C,3,FALSE))))</f>
        <v>8</v>
      </c>
    </row>
    <row r="299" spans="1:12" x14ac:dyDescent="0.25">
      <c r="A299" s="6" t="s">
        <v>146</v>
      </c>
      <c r="B299" s="6" t="s">
        <v>147</v>
      </c>
      <c r="C299" s="10">
        <v>3</v>
      </c>
      <c r="D299" s="11">
        <v>41868</v>
      </c>
      <c r="E299" s="12" t="s">
        <v>401</v>
      </c>
      <c r="F299" s="6" t="s">
        <v>467</v>
      </c>
      <c r="G299" s="6" t="s">
        <v>312</v>
      </c>
      <c r="H299" s="9" t="str">
        <f>VLOOKUP(Table1[[#This Row],[LastName]]&amp;"."&amp;Table1[[#This Row],[FirstName]],Fencers!C:I,7,FALSE)</f>
        <v>Mens</v>
      </c>
      <c r="I299" s="8" t="str">
        <f>VLOOKUP(Table1[[#This Row],[LastName]]&amp;"."&amp;Table1[[#This Row],[FirstName]],Fencers!C:H,5,FALSE)</f>
        <v>ASC</v>
      </c>
      <c r="J299" s="8" t="str">
        <f>VLOOKUP(Table1[[#This Row],[LastName]]&amp;"."&amp;Table1[[#This Row],[FirstName]],Fencers!C:I,6,FALSE)</f>
        <v>AUS</v>
      </c>
      <c r="K299" s="13">
        <v>0</v>
      </c>
      <c r="L299" s="9">
        <f>IF(Table1[[#This Row],[Rank]]="Cancelled",1,IF(Table1[[#This Row],[Rank]]&gt;32,0,IF(K299=0,VLOOKUP(C299,'Ranking Values'!A:C,2,FALSE),VLOOKUP(C299,'Ranking Values'!A:C,3,FALSE))))</f>
        <v>8</v>
      </c>
    </row>
    <row r="300" spans="1:12" x14ac:dyDescent="0.25">
      <c r="A300" s="6" t="s">
        <v>23</v>
      </c>
      <c r="B300" s="6" t="s">
        <v>160</v>
      </c>
      <c r="C300" s="10">
        <v>5</v>
      </c>
      <c r="D300" s="11">
        <v>41868</v>
      </c>
      <c r="E300" s="12" t="s">
        <v>401</v>
      </c>
      <c r="F300" s="6" t="s">
        <v>467</v>
      </c>
      <c r="G300" s="6" t="s">
        <v>312</v>
      </c>
      <c r="H300" s="9" t="str">
        <f>VLOOKUP(Table1[[#This Row],[LastName]]&amp;"."&amp;Table1[[#This Row],[FirstName]],Fencers!C:I,7,FALSE)</f>
        <v>Mens</v>
      </c>
      <c r="I300" s="8" t="str">
        <f>VLOOKUP(Table1[[#This Row],[LastName]]&amp;"."&amp;Table1[[#This Row],[FirstName]],Fencers!C:H,5,FALSE)</f>
        <v>CSFC</v>
      </c>
      <c r="J300" s="8" t="str">
        <f>VLOOKUP(Table1[[#This Row],[LastName]]&amp;"."&amp;Table1[[#This Row],[FirstName]],Fencers!C:I,6,FALSE)</f>
        <v>AUS</v>
      </c>
      <c r="K300" s="13">
        <v>0</v>
      </c>
      <c r="L300" s="9">
        <f>IF(Table1[[#This Row],[Rank]]="Cancelled",1,IF(Table1[[#This Row],[Rank]]&gt;32,0,IF(K300=0,VLOOKUP(C300,'Ranking Values'!A:C,2,FALSE),VLOOKUP(C300,'Ranking Values'!A:C,3,FALSE))))</f>
        <v>6</v>
      </c>
    </row>
    <row r="301" spans="1:12" x14ac:dyDescent="0.25">
      <c r="A301" s="6" t="s">
        <v>79</v>
      </c>
      <c r="B301" s="6" t="s">
        <v>175</v>
      </c>
      <c r="C301" s="10">
        <v>6</v>
      </c>
      <c r="D301" s="11">
        <v>41868</v>
      </c>
      <c r="E301" s="12" t="s">
        <v>401</v>
      </c>
      <c r="F301" s="6" t="s">
        <v>467</v>
      </c>
      <c r="G301" s="6" t="s">
        <v>312</v>
      </c>
      <c r="H301" s="9" t="str">
        <f>VLOOKUP(Table1[[#This Row],[LastName]]&amp;"."&amp;Table1[[#This Row],[FirstName]],Fencers!C:I,7,FALSE)</f>
        <v>Mens</v>
      </c>
      <c r="I301" s="8" t="str">
        <f>VLOOKUP(Table1[[#This Row],[LastName]]&amp;"."&amp;Table1[[#This Row],[FirstName]],Fencers!C:H,5,FALSE)</f>
        <v>ASC</v>
      </c>
      <c r="J301" s="8" t="str">
        <f>VLOOKUP(Table1[[#This Row],[LastName]]&amp;"."&amp;Table1[[#This Row],[FirstName]],Fencers!C:I,6,FALSE)</f>
        <v>AUS</v>
      </c>
      <c r="K301" s="13">
        <v>0</v>
      </c>
      <c r="L301" s="9">
        <f>IF(Table1[[#This Row],[Rank]]="Cancelled",1,IF(Table1[[#This Row],[Rank]]&gt;32,0,IF(K301=0,VLOOKUP(C301,'Ranking Values'!A:C,2,FALSE),VLOOKUP(C301,'Ranking Values'!A:C,3,FALSE))))</f>
        <v>5</v>
      </c>
    </row>
    <row r="302" spans="1:12" x14ac:dyDescent="0.25">
      <c r="A302" s="6" t="s">
        <v>317</v>
      </c>
      <c r="B302" s="6" t="s">
        <v>318</v>
      </c>
      <c r="C302" s="10">
        <v>7</v>
      </c>
      <c r="D302" s="11">
        <v>41868</v>
      </c>
      <c r="E302" s="12" t="s">
        <v>401</v>
      </c>
      <c r="F302" s="6" t="s">
        <v>467</v>
      </c>
      <c r="G302" s="6" t="s">
        <v>312</v>
      </c>
      <c r="H302" s="9" t="str">
        <f>VLOOKUP(Table1[[#This Row],[LastName]]&amp;"."&amp;Table1[[#This Row],[FirstName]],Fencers!C:I,7,FALSE)</f>
        <v>Mens</v>
      </c>
      <c r="I302" s="8" t="str">
        <f>VLOOKUP(Table1[[#This Row],[LastName]]&amp;"."&amp;Table1[[#This Row],[FirstName]],Fencers!C:H,5,FALSE)</f>
        <v>ASC</v>
      </c>
      <c r="J302" s="8" t="str">
        <f>VLOOKUP(Table1[[#This Row],[LastName]]&amp;"."&amp;Table1[[#This Row],[FirstName]],Fencers!C:I,6,FALSE)</f>
        <v>AUS</v>
      </c>
      <c r="K302" s="13">
        <v>0</v>
      </c>
      <c r="L302" s="9">
        <f>IF(Table1[[#This Row],[Rank]]="Cancelled",1,IF(Table1[[#This Row],[Rank]]&gt;32,0,IF(K302=0,VLOOKUP(C302,'Ranking Values'!A:C,2,FALSE),VLOOKUP(C302,'Ranking Values'!A:C,3,FALSE))))</f>
        <v>4</v>
      </c>
    </row>
    <row r="303" spans="1:12" x14ac:dyDescent="0.25">
      <c r="A303" s="6" t="s">
        <v>32</v>
      </c>
      <c r="B303" s="6" t="s">
        <v>33</v>
      </c>
      <c r="C303" s="10">
        <v>8</v>
      </c>
      <c r="D303" s="11">
        <v>41868</v>
      </c>
      <c r="E303" s="12" t="s">
        <v>401</v>
      </c>
      <c r="F303" s="6" t="s">
        <v>467</v>
      </c>
      <c r="G303" s="6" t="s">
        <v>312</v>
      </c>
      <c r="H303" s="9" t="str">
        <f>VLOOKUP(Table1[[#This Row],[LastName]]&amp;"."&amp;Table1[[#This Row],[FirstName]],Fencers!C:I,7,FALSE)</f>
        <v>Mens</v>
      </c>
      <c r="I303" s="8" t="str">
        <f>VLOOKUP(Table1[[#This Row],[LastName]]&amp;"."&amp;Table1[[#This Row],[FirstName]],Fencers!C:H,5,FALSE)</f>
        <v>ASC</v>
      </c>
      <c r="J303" s="8" t="str">
        <f>VLOOKUP(Table1[[#This Row],[LastName]]&amp;"."&amp;Table1[[#This Row],[FirstName]],Fencers!C:I,6,FALSE)</f>
        <v>AUS</v>
      </c>
      <c r="K303" s="13">
        <v>0</v>
      </c>
      <c r="L303" s="9">
        <f>IF(Table1[[#This Row],[Rank]]="Cancelled",1,IF(Table1[[#This Row],[Rank]]&gt;32,0,IF(K303=0,VLOOKUP(C303,'Ranking Values'!A:C,2,FALSE),VLOOKUP(C303,'Ranking Values'!A:C,3,FALSE))))</f>
        <v>3</v>
      </c>
    </row>
    <row r="304" spans="1:12" x14ac:dyDescent="0.25">
      <c r="A304" s="6" t="s">
        <v>173</v>
      </c>
      <c r="B304" s="6" t="s">
        <v>174</v>
      </c>
      <c r="C304" s="4">
        <v>9</v>
      </c>
      <c r="D304" s="11">
        <v>41868</v>
      </c>
      <c r="E304" s="12" t="s">
        <v>401</v>
      </c>
      <c r="F304" s="6" t="s">
        <v>467</v>
      </c>
      <c r="G304" s="6" t="s">
        <v>312</v>
      </c>
      <c r="H304" s="9" t="str">
        <f>VLOOKUP(Table1[[#This Row],[LastName]]&amp;"."&amp;Table1[[#This Row],[FirstName]],Fencers!C:I,7,FALSE)</f>
        <v>Mens</v>
      </c>
      <c r="I304" s="8" t="str">
        <f>VLOOKUP(Table1[[#This Row],[LastName]]&amp;"."&amp;Table1[[#This Row],[FirstName]],Fencers!C:H,5,FALSE)</f>
        <v>ASC</v>
      </c>
      <c r="J304" s="8" t="str">
        <f>VLOOKUP(Table1[[#This Row],[LastName]]&amp;"."&amp;Table1[[#This Row],[FirstName]],Fencers!C:I,6,FALSE)</f>
        <v>AUS</v>
      </c>
      <c r="K304" s="13">
        <v>0</v>
      </c>
      <c r="L304" s="9">
        <f>IF(Table1[[#This Row],[Rank]]="Cancelled",1,IF(Table1[[#This Row],[Rank]]&gt;32,0,IF(K304=0,VLOOKUP(C304,'Ranking Values'!A:C,2,FALSE),VLOOKUP(C304,'Ranking Values'!A:C,3,FALSE))))</f>
        <v>2</v>
      </c>
    </row>
    <row r="305" spans="1:12" x14ac:dyDescent="0.25">
      <c r="A305" s="6" t="s">
        <v>153</v>
      </c>
      <c r="B305" s="6" t="s">
        <v>154</v>
      </c>
      <c r="C305" s="10">
        <v>1</v>
      </c>
      <c r="D305" s="11">
        <v>41868</v>
      </c>
      <c r="E305" s="12" t="s">
        <v>401</v>
      </c>
      <c r="F305" s="6" t="s">
        <v>467</v>
      </c>
      <c r="G305" s="6" t="s">
        <v>312</v>
      </c>
      <c r="H305" s="9" t="str">
        <f>VLOOKUP(Table1[[#This Row],[LastName]]&amp;"."&amp;Table1[[#This Row],[FirstName]],Fencers!C:I,7,FALSE)</f>
        <v>Womens</v>
      </c>
      <c r="I305" s="8" t="str">
        <f>VLOOKUP(Table1[[#This Row],[LastName]]&amp;"."&amp;Table1[[#This Row],[FirstName]],Fencers!C:H,5,FALSE)</f>
        <v>ASC</v>
      </c>
      <c r="J305" s="8" t="str">
        <f>VLOOKUP(Table1[[#This Row],[LastName]]&amp;"."&amp;Table1[[#This Row],[FirstName]],Fencers!C:I,6,FALSE)</f>
        <v>AUS</v>
      </c>
      <c r="K305" s="13">
        <v>0</v>
      </c>
      <c r="L305" s="9">
        <f>IF(Table1[[#This Row],[Rank]]="Cancelled",1,IF(Table1[[#This Row],[Rank]]&gt;32,0,IF(K305=0,VLOOKUP(C305,'Ranking Values'!A:C,2,FALSE),VLOOKUP(C305,'Ranking Values'!A:C,3,FALSE))))</f>
        <v>10</v>
      </c>
    </row>
    <row r="306" spans="1:12" x14ac:dyDescent="0.25">
      <c r="A306" s="6" t="s">
        <v>12</v>
      </c>
      <c r="B306" s="6" t="s">
        <v>497</v>
      </c>
      <c r="C306" s="10">
        <v>2</v>
      </c>
      <c r="D306" s="11">
        <v>41868</v>
      </c>
      <c r="E306" s="12" t="s">
        <v>401</v>
      </c>
      <c r="F306" s="6" t="s">
        <v>467</v>
      </c>
      <c r="G306" s="6" t="s">
        <v>312</v>
      </c>
      <c r="H306" s="9" t="str">
        <f>VLOOKUP(Table1[[#This Row],[LastName]]&amp;"."&amp;Table1[[#This Row],[FirstName]],Fencers!C:I,7,FALSE)</f>
        <v>Womens</v>
      </c>
      <c r="I306" s="8">
        <f>VLOOKUP(Table1[[#This Row],[LastName]]&amp;"."&amp;Table1[[#This Row],[FirstName]],Fencers!C:H,5,FALSE)</f>
        <v>0</v>
      </c>
      <c r="J306" s="8" t="str">
        <f>VLOOKUP(Table1[[#This Row],[LastName]]&amp;"."&amp;Table1[[#This Row],[FirstName]],Fencers!C:I,6,FALSE)</f>
        <v>AUS</v>
      </c>
      <c r="K306" s="13">
        <v>0</v>
      </c>
      <c r="L306" s="9">
        <f>IF(Table1[[#This Row],[Rank]]="Cancelled",1,IF(Table1[[#This Row],[Rank]]&gt;32,0,IF(K306=0,VLOOKUP(C306,'Ranking Values'!A:C,2,FALSE),VLOOKUP(C306,'Ranking Values'!A:C,3,FALSE))))</f>
        <v>9</v>
      </c>
    </row>
    <row r="307" spans="1:12" x14ac:dyDescent="0.25">
      <c r="A307" s="6" t="s">
        <v>472</v>
      </c>
      <c r="B307" s="6" t="s">
        <v>473</v>
      </c>
      <c r="C307" s="6">
        <v>3</v>
      </c>
      <c r="D307" s="11">
        <v>41868</v>
      </c>
      <c r="E307" s="12" t="s">
        <v>401</v>
      </c>
      <c r="F307" s="6" t="s">
        <v>467</v>
      </c>
      <c r="G307" s="6" t="s">
        <v>312</v>
      </c>
      <c r="H307" s="9" t="str">
        <f>VLOOKUP(Table1[[#This Row],[LastName]]&amp;"."&amp;Table1[[#This Row],[FirstName]],Fencers!C:I,7,FALSE)</f>
        <v>Womens</v>
      </c>
      <c r="I307" s="8" t="str">
        <f>VLOOKUP(Table1[[#This Row],[LastName]]&amp;"."&amp;Table1[[#This Row],[FirstName]],Fencers!C:H,5,FALSE)</f>
        <v>CSFC</v>
      </c>
      <c r="J307" s="8" t="str">
        <f>VLOOKUP(Table1[[#This Row],[LastName]]&amp;"."&amp;Table1[[#This Row],[FirstName]],Fencers!C:I,6,FALSE)</f>
        <v>AUS</v>
      </c>
      <c r="K307" s="13">
        <v>0</v>
      </c>
      <c r="L307" s="9">
        <f>IF(Table1[[#This Row],[Rank]]="Cancelled",1,IF(Table1[[#This Row],[Rank]]&gt;32,0,IF(K307=0,VLOOKUP(C307,'Ranking Values'!A:C,2,FALSE),VLOOKUP(C307,'Ranking Values'!A:C,3,FALSE))))</f>
        <v>8</v>
      </c>
    </row>
    <row r="308" spans="1:12" x14ac:dyDescent="0.25">
      <c r="A308" s="6" t="s">
        <v>171</v>
      </c>
      <c r="B308" s="6" t="s">
        <v>154</v>
      </c>
      <c r="C308" s="10">
        <v>3</v>
      </c>
      <c r="D308" s="11">
        <v>41868</v>
      </c>
      <c r="E308" s="12" t="s">
        <v>401</v>
      </c>
      <c r="F308" s="6" t="s">
        <v>467</v>
      </c>
      <c r="G308" s="6" t="s">
        <v>312</v>
      </c>
      <c r="H308" s="9" t="str">
        <f>VLOOKUP(Table1[[#This Row],[LastName]]&amp;"."&amp;Table1[[#This Row],[FirstName]],Fencers!C:I,7,FALSE)</f>
        <v>Womens</v>
      </c>
      <c r="I308" s="8" t="str">
        <f>VLOOKUP(Table1[[#This Row],[LastName]]&amp;"."&amp;Table1[[#This Row],[FirstName]],Fencers!C:H,5,FALSE)</f>
        <v>ASC</v>
      </c>
      <c r="J308" s="8" t="str">
        <f>VLOOKUP(Table1[[#This Row],[LastName]]&amp;"."&amp;Table1[[#This Row],[FirstName]],Fencers!C:I,6,FALSE)</f>
        <v>AUS</v>
      </c>
      <c r="K308" s="13">
        <v>0</v>
      </c>
      <c r="L308" s="9">
        <f>IF(Table1[[#This Row],[Rank]]="Cancelled",1,IF(Table1[[#This Row],[Rank]]&gt;32,0,IF(K308=0,VLOOKUP(C308,'Ranking Values'!A:C,2,FALSE),VLOOKUP(C308,'Ranking Values'!A:C,3,FALSE))))</f>
        <v>8</v>
      </c>
    </row>
    <row r="309" spans="1:12" x14ac:dyDescent="0.25">
      <c r="A309" s="6" t="s">
        <v>112</v>
      </c>
      <c r="B309" s="6" t="s">
        <v>113</v>
      </c>
      <c r="C309" s="10">
        <v>5</v>
      </c>
      <c r="D309" s="11">
        <v>41868</v>
      </c>
      <c r="E309" s="12" t="s">
        <v>401</v>
      </c>
      <c r="F309" s="6" t="s">
        <v>467</v>
      </c>
      <c r="G309" s="6" t="s">
        <v>312</v>
      </c>
      <c r="H309" s="9" t="str">
        <f>VLOOKUP(Table1[[#This Row],[LastName]]&amp;"."&amp;Table1[[#This Row],[FirstName]],Fencers!C:I,7,FALSE)</f>
        <v>Womens</v>
      </c>
      <c r="I309" s="8" t="str">
        <f>VLOOKUP(Table1[[#This Row],[LastName]]&amp;"."&amp;Table1[[#This Row],[FirstName]],Fencers!C:H,5,FALSE)</f>
        <v>CSFC</v>
      </c>
      <c r="J309" s="8" t="str">
        <f>VLOOKUP(Table1[[#This Row],[LastName]]&amp;"."&amp;Table1[[#This Row],[FirstName]],Fencers!C:I,6,FALSE)</f>
        <v>AUS</v>
      </c>
      <c r="K309" s="13">
        <v>0</v>
      </c>
      <c r="L309" s="9">
        <f>IF(Table1[[#This Row],[Rank]]="Cancelled",1,IF(Table1[[#This Row],[Rank]]&gt;32,0,IF(K309=0,VLOOKUP(C309,'Ranking Values'!A:C,2,FALSE),VLOOKUP(C309,'Ranking Values'!A:C,3,FALSE))))</f>
        <v>6</v>
      </c>
    </row>
    <row r="310" spans="1:12" x14ac:dyDescent="0.25">
      <c r="A310" s="6" t="s">
        <v>61</v>
      </c>
      <c r="B310" s="6" t="s">
        <v>62</v>
      </c>
      <c r="C310" s="10">
        <v>6</v>
      </c>
      <c r="D310" s="11">
        <v>41868</v>
      </c>
      <c r="E310" s="12" t="s">
        <v>401</v>
      </c>
      <c r="F310" s="6" t="s">
        <v>467</v>
      </c>
      <c r="G310" s="6" t="s">
        <v>312</v>
      </c>
      <c r="H310" s="9" t="str">
        <f>VLOOKUP(Table1[[#This Row],[LastName]]&amp;"."&amp;Table1[[#This Row],[FirstName]],Fencers!C:I,7,FALSE)</f>
        <v>Womens</v>
      </c>
      <c r="I310" s="8" t="str">
        <f>VLOOKUP(Table1[[#This Row],[LastName]]&amp;"."&amp;Table1[[#This Row],[FirstName]],Fencers!C:H,5,FALSE)</f>
        <v>ASC</v>
      </c>
      <c r="J310" s="8" t="str">
        <f>VLOOKUP(Table1[[#This Row],[LastName]]&amp;"."&amp;Table1[[#This Row],[FirstName]],Fencers!C:I,6,FALSE)</f>
        <v>AUS</v>
      </c>
      <c r="K310" s="13">
        <v>0</v>
      </c>
      <c r="L310" s="9">
        <f>IF(Table1[[#This Row],[Rank]]="Cancelled",1,IF(Table1[[#This Row],[Rank]]&gt;32,0,IF(K310=0,VLOOKUP(C310,'Ranking Values'!A:C,2,FALSE),VLOOKUP(C310,'Ranking Values'!A:C,3,FALSE))))</f>
        <v>5</v>
      </c>
    </row>
    <row r="311" spans="1:12" x14ac:dyDescent="0.25">
      <c r="A311" s="6" t="s">
        <v>516</v>
      </c>
      <c r="B311" s="6" t="s">
        <v>517</v>
      </c>
      <c r="C311" s="10">
        <v>7</v>
      </c>
      <c r="D311" s="11">
        <v>41868</v>
      </c>
      <c r="E311" s="12" t="s">
        <v>401</v>
      </c>
      <c r="F311" s="6" t="s">
        <v>467</v>
      </c>
      <c r="G311" s="6" t="s">
        <v>312</v>
      </c>
      <c r="H311" s="9" t="str">
        <f>VLOOKUP(Table1[[#This Row],[LastName]]&amp;"."&amp;Table1[[#This Row],[FirstName]],Fencers!C:I,7,FALSE)</f>
        <v>Womens</v>
      </c>
      <c r="I311" s="8">
        <f>VLOOKUP(Table1[[#This Row],[LastName]]&amp;"."&amp;Table1[[#This Row],[FirstName]],Fencers!C:H,5,FALSE)</f>
        <v>0</v>
      </c>
      <c r="J311" s="8" t="str">
        <f>VLOOKUP(Table1[[#This Row],[LastName]]&amp;"."&amp;Table1[[#This Row],[FirstName]],Fencers!C:I,6,FALSE)</f>
        <v>AUS</v>
      </c>
      <c r="K311" s="13">
        <v>0</v>
      </c>
      <c r="L311" s="9">
        <f>IF(Table1[[#This Row],[Rank]]="Cancelled",1,IF(Table1[[#This Row],[Rank]]&gt;32,0,IF(K311=0,VLOOKUP(C311,'Ranking Values'!A:C,2,FALSE),VLOOKUP(C311,'Ranking Values'!A:C,3,FALSE))))</f>
        <v>4</v>
      </c>
    </row>
    <row r="312" spans="1:12" x14ac:dyDescent="0.25">
      <c r="A312" s="6" t="s">
        <v>63</v>
      </c>
      <c r="B312" s="6" t="s">
        <v>64</v>
      </c>
      <c r="C312" s="10">
        <v>1</v>
      </c>
      <c r="D312" s="11">
        <v>41868</v>
      </c>
      <c r="E312" s="12" t="s">
        <v>401</v>
      </c>
      <c r="F312" s="6" t="s">
        <v>316</v>
      </c>
      <c r="G312" s="6" t="s">
        <v>18</v>
      </c>
      <c r="H312" s="9" t="str">
        <f>VLOOKUP(Table1[[#This Row],[LastName]]&amp;"."&amp;Table1[[#This Row],[FirstName]],Fencers!C:I,7,FALSE)</f>
        <v>Mens</v>
      </c>
      <c r="I312" s="8" t="str">
        <f>VLOOKUP(Table1[[#This Row],[LastName]]&amp;"."&amp;Table1[[#This Row],[FirstName]],Fencers!C:H,5,FALSE)</f>
        <v>ASC</v>
      </c>
      <c r="J312" s="8" t="str">
        <f>VLOOKUP(Table1[[#This Row],[LastName]]&amp;"."&amp;Table1[[#This Row],[FirstName]],Fencers!C:I,6,FALSE)</f>
        <v>AUS</v>
      </c>
      <c r="K312" s="13">
        <v>0</v>
      </c>
      <c r="L312" s="9">
        <f>IF(Table1[[#This Row],[Rank]]="Cancelled",1,IF(Table1[[#This Row],[Rank]]&gt;32,0,IF(K312=0,VLOOKUP(C312,'Ranking Values'!A:C,2,FALSE),VLOOKUP(C312,'Ranking Values'!A:C,3,FALSE))))</f>
        <v>10</v>
      </c>
    </row>
    <row r="313" spans="1:12" x14ac:dyDescent="0.25">
      <c r="A313" s="6" t="s">
        <v>99</v>
      </c>
      <c r="B313" s="6" t="s">
        <v>100</v>
      </c>
      <c r="C313" s="10">
        <v>2</v>
      </c>
      <c r="D313" s="11">
        <v>41868</v>
      </c>
      <c r="E313" s="12" t="s">
        <v>401</v>
      </c>
      <c r="F313" s="6" t="s">
        <v>316</v>
      </c>
      <c r="G313" s="6" t="s">
        <v>18</v>
      </c>
      <c r="H313" s="9" t="str">
        <f>VLOOKUP(Table1[[#This Row],[LastName]]&amp;"."&amp;Table1[[#This Row],[FirstName]],Fencers!C:I,7,FALSE)</f>
        <v>Mens</v>
      </c>
      <c r="I313" s="8" t="str">
        <f>VLOOKUP(Table1[[#This Row],[LastName]]&amp;"."&amp;Table1[[#This Row],[FirstName]],Fencers!C:H,5,FALSE)</f>
        <v>CSFC</v>
      </c>
      <c r="J313" s="8" t="str">
        <f>VLOOKUP(Table1[[#This Row],[LastName]]&amp;"."&amp;Table1[[#This Row],[FirstName]],Fencers!C:I,6,FALSE)</f>
        <v>AUS</v>
      </c>
      <c r="K313" s="13">
        <v>0</v>
      </c>
      <c r="L313" s="9">
        <f>IF(Table1[[#This Row],[Rank]]="Cancelled",1,IF(Table1[[#This Row],[Rank]]&gt;32,0,IF(K313=0,VLOOKUP(C313,'Ranking Values'!A:C,2,FALSE),VLOOKUP(C313,'Ranking Values'!A:C,3,FALSE))))</f>
        <v>9</v>
      </c>
    </row>
    <row r="314" spans="1:12" x14ac:dyDescent="0.25">
      <c r="A314" s="6" t="s">
        <v>49</v>
      </c>
      <c r="B314" s="6" t="s">
        <v>50</v>
      </c>
      <c r="C314" s="6">
        <v>3</v>
      </c>
      <c r="D314" s="11">
        <v>41868</v>
      </c>
      <c r="E314" s="12" t="s">
        <v>401</v>
      </c>
      <c r="F314" s="6" t="s">
        <v>316</v>
      </c>
      <c r="G314" s="6" t="s">
        <v>18</v>
      </c>
      <c r="H314" s="9" t="str">
        <f>VLOOKUP(Table1[[#This Row],[LastName]]&amp;"."&amp;Table1[[#This Row],[FirstName]],Fencers!C:I,7,FALSE)</f>
        <v>Womens</v>
      </c>
      <c r="I314" s="8" t="str">
        <f>VLOOKUP(Table1[[#This Row],[LastName]]&amp;"."&amp;Table1[[#This Row],[FirstName]],Fencers!C:H,5,FALSE)</f>
        <v>ASC</v>
      </c>
      <c r="J314" s="8" t="str">
        <f>VLOOKUP(Table1[[#This Row],[LastName]]&amp;"."&amp;Table1[[#This Row],[FirstName]],Fencers!C:I,6,FALSE)</f>
        <v>AUS</v>
      </c>
      <c r="K314" s="13">
        <v>0</v>
      </c>
      <c r="L314" s="9">
        <f>IF(Table1[[#This Row],[Rank]]="Cancelled",1,IF(Table1[[#This Row],[Rank]]&gt;32,0,IF(K314=0,VLOOKUP(C314,'Ranking Values'!A:C,2,FALSE),VLOOKUP(C314,'Ranking Values'!A:C,3,FALSE))))</f>
        <v>8</v>
      </c>
    </row>
    <row r="315" spans="1:12" x14ac:dyDescent="0.25">
      <c r="A315" s="6" t="s">
        <v>61</v>
      </c>
      <c r="B315" s="6" t="s">
        <v>62</v>
      </c>
      <c r="C315" s="10">
        <v>3</v>
      </c>
      <c r="D315" s="11">
        <v>41868</v>
      </c>
      <c r="E315" s="12" t="s">
        <v>401</v>
      </c>
      <c r="F315" s="6" t="s">
        <v>316</v>
      </c>
      <c r="G315" s="6" t="s">
        <v>18</v>
      </c>
      <c r="H315" s="9" t="str">
        <f>VLOOKUP(Table1[[#This Row],[LastName]]&amp;"."&amp;Table1[[#This Row],[FirstName]],Fencers!C:I,7,FALSE)</f>
        <v>Womens</v>
      </c>
      <c r="I315" s="8" t="str">
        <f>VLOOKUP(Table1[[#This Row],[LastName]]&amp;"."&amp;Table1[[#This Row],[FirstName]],Fencers!C:H,5,FALSE)</f>
        <v>ASC</v>
      </c>
      <c r="J315" s="8" t="str">
        <f>VLOOKUP(Table1[[#This Row],[LastName]]&amp;"."&amp;Table1[[#This Row],[FirstName]],Fencers!C:I,6,FALSE)</f>
        <v>AUS</v>
      </c>
      <c r="K315" s="13">
        <v>0</v>
      </c>
      <c r="L315" s="9">
        <f>IF(Table1[[#This Row],[Rank]]="Cancelled",1,IF(Table1[[#This Row],[Rank]]&gt;32,0,IF(K315=0,VLOOKUP(C315,'Ranking Values'!A:C,2,FALSE),VLOOKUP(C315,'Ranking Values'!A:C,3,FALSE))))</f>
        <v>8</v>
      </c>
    </row>
    <row r="316" spans="1:12" x14ac:dyDescent="0.25">
      <c r="A316" s="6" t="s">
        <v>236</v>
      </c>
      <c r="B316" s="6" t="s">
        <v>237</v>
      </c>
      <c r="C316" s="10">
        <v>1</v>
      </c>
      <c r="D316" s="8">
        <v>41896</v>
      </c>
      <c r="E316" s="12" t="s">
        <v>401</v>
      </c>
      <c r="F316" s="6" t="s">
        <v>329</v>
      </c>
      <c r="G316" s="6" t="s">
        <v>312</v>
      </c>
      <c r="H316" s="9" t="str">
        <f>VLOOKUP(Table1[[#This Row],[LastName]]&amp;"."&amp;Table1[[#This Row],[FirstName]],Fencers!C:I,7,FALSE)</f>
        <v>Mens</v>
      </c>
      <c r="I316" s="8" t="str">
        <f>VLOOKUP(Table1[[#This Row],[LastName]]&amp;"."&amp;Table1[[#This Row],[FirstName]],Fencers!C:H,5,FALSE)</f>
        <v>ASC</v>
      </c>
      <c r="J316" s="8" t="str">
        <f>VLOOKUP(Table1[[#This Row],[LastName]]&amp;"."&amp;Table1[[#This Row],[FirstName]],Fencers!C:I,6,FALSE)</f>
        <v>AUS</v>
      </c>
      <c r="K316" s="13">
        <v>0</v>
      </c>
      <c r="L316" s="9">
        <f>IF(Table1[[#This Row],[Rank]]="Cancelled",1,IF(Table1[[#This Row],[Rank]]&gt;32,0,IF(K316=0,VLOOKUP(C316,'Ranking Values'!A:C,2,FALSE),VLOOKUP(C316,'Ranking Values'!A:C,3,FALSE))))</f>
        <v>10</v>
      </c>
    </row>
    <row r="317" spans="1:12" x14ac:dyDescent="0.25">
      <c r="A317" s="6" t="s">
        <v>225</v>
      </c>
      <c r="B317" s="6" t="s">
        <v>226</v>
      </c>
      <c r="C317" s="10">
        <v>2</v>
      </c>
      <c r="D317" s="8">
        <v>41896</v>
      </c>
      <c r="E317" s="12" t="s">
        <v>401</v>
      </c>
      <c r="F317" s="6" t="s">
        <v>329</v>
      </c>
      <c r="G317" s="6" t="s">
        <v>312</v>
      </c>
      <c r="H317" s="9" t="str">
        <f>VLOOKUP(Table1[[#This Row],[LastName]]&amp;"."&amp;Table1[[#This Row],[FirstName]],Fencers!C:I,7,FALSE)</f>
        <v>Mens</v>
      </c>
      <c r="I317" s="8" t="str">
        <f>VLOOKUP(Table1[[#This Row],[LastName]]&amp;"."&amp;Table1[[#This Row],[FirstName]],Fencers!C:H,5,FALSE)</f>
        <v>AHFC</v>
      </c>
      <c r="J317" s="8" t="str">
        <f>VLOOKUP(Table1[[#This Row],[LastName]]&amp;"."&amp;Table1[[#This Row],[FirstName]],Fencers!C:I,6,FALSE)</f>
        <v>AUS</v>
      </c>
      <c r="K317" s="13">
        <v>0</v>
      </c>
      <c r="L317" s="9">
        <f>IF(Table1[[#This Row],[Rank]]="Cancelled",1,IF(Table1[[#This Row],[Rank]]&gt;32,0,IF(K317=0,VLOOKUP(C317,'Ranking Values'!A:C,2,FALSE),VLOOKUP(C317,'Ranking Values'!A:C,3,FALSE))))</f>
        <v>9</v>
      </c>
    </row>
    <row r="318" spans="1:12" x14ac:dyDescent="0.25">
      <c r="A318" s="6" t="s">
        <v>225</v>
      </c>
      <c r="B318" s="6" t="s">
        <v>227</v>
      </c>
      <c r="C318" s="6">
        <v>3</v>
      </c>
      <c r="D318" s="8">
        <v>41896</v>
      </c>
      <c r="E318" s="12" t="s">
        <v>401</v>
      </c>
      <c r="F318" s="6" t="s">
        <v>329</v>
      </c>
      <c r="G318" s="6" t="s">
        <v>312</v>
      </c>
      <c r="H318" s="9" t="str">
        <f>VLOOKUP(Table1[[#This Row],[LastName]]&amp;"."&amp;Table1[[#This Row],[FirstName]],Fencers!C:I,7,FALSE)</f>
        <v>Mens</v>
      </c>
      <c r="I318" s="8" t="str">
        <f>VLOOKUP(Table1[[#This Row],[LastName]]&amp;"."&amp;Table1[[#This Row],[FirstName]],Fencers!C:H,5,FALSE)</f>
        <v>AHFC</v>
      </c>
      <c r="J318" s="8" t="str">
        <f>VLOOKUP(Table1[[#This Row],[LastName]]&amp;"."&amp;Table1[[#This Row],[FirstName]],Fencers!C:I,6,FALSE)</f>
        <v>AUS</v>
      </c>
      <c r="K318" s="13">
        <v>0</v>
      </c>
      <c r="L318" s="9">
        <f>IF(Table1[[#This Row],[Rank]]="Cancelled",1,IF(Table1[[#This Row],[Rank]]&gt;32,0,IF(K318=0,VLOOKUP(C318,'Ranking Values'!A:C,2,FALSE),VLOOKUP(C318,'Ranking Values'!A:C,3,FALSE))))</f>
        <v>8</v>
      </c>
    </row>
    <row r="319" spans="1:12" x14ac:dyDescent="0.25">
      <c r="A319" s="6" t="s">
        <v>525</v>
      </c>
      <c r="B319" s="6" t="s">
        <v>526</v>
      </c>
      <c r="C319" s="10">
        <v>3</v>
      </c>
      <c r="D319" s="8">
        <v>41896</v>
      </c>
      <c r="E319" s="12" t="s">
        <v>401</v>
      </c>
      <c r="F319" s="6" t="s">
        <v>329</v>
      </c>
      <c r="G319" s="6" t="s">
        <v>312</v>
      </c>
      <c r="H319" s="9" t="str">
        <f>VLOOKUP(Table1[[#This Row],[LastName]]&amp;"."&amp;Table1[[#This Row],[FirstName]],Fencers!C:I,7,FALSE)</f>
        <v>Mens</v>
      </c>
      <c r="I319" s="8" t="str">
        <f>VLOOKUP(Table1[[#This Row],[LastName]]&amp;"."&amp;Table1[[#This Row],[FirstName]],Fencers!C:H,5,FALSE)</f>
        <v>ASC</v>
      </c>
      <c r="J319" s="8" t="str">
        <f>VLOOKUP(Table1[[#This Row],[LastName]]&amp;"."&amp;Table1[[#This Row],[FirstName]],Fencers!C:I,6,FALSE)</f>
        <v>AUS</v>
      </c>
      <c r="K319" s="13">
        <v>0</v>
      </c>
      <c r="L319" s="9">
        <f>IF(Table1[[#This Row],[Rank]]="Cancelled",1,IF(Table1[[#This Row],[Rank]]&gt;32,0,IF(K319=0,VLOOKUP(C319,'Ranking Values'!A:C,2,FALSE),VLOOKUP(C319,'Ranking Values'!A:C,3,FALSE))))</f>
        <v>8</v>
      </c>
    </row>
    <row r="320" spans="1:12" x14ac:dyDescent="0.25">
      <c r="A320" s="6" t="s">
        <v>12</v>
      </c>
      <c r="B320" s="6" t="s">
        <v>13</v>
      </c>
      <c r="C320" s="10">
        <v>5</v>
      </c>
      <c r="D320" s="8">
        <v>41896</v>
      </c>
      <c r="E320" s="12" t="s">
        <v>401</v>
      </c>
      <c r="F320" s="6" t="s">
        <v>329</v>
      </c>
      <c r="G320" s="6" t="s">
        <v>312</v>
      </c>
      <c r="H320" s="9" t="str">
        <f>VLOOKUP(Table1[[#This Row],[LastName]]&amp;"."&amp;Table1[[#This Row],[FirstName]],Fencers!C:I,7,FALSE)</f>
        <v>Mens</v>
      </c>
      <c r="I320" s="8" t="str">
        <f>VLOOKUP(Table1[[#This Row],[LastName]]&amp;"."&amp;Table1[[#This Row],[FirstName]],Fencers!C:H,5,FALSE)</f>
        <v>ASC</v>
      </c>
      <c r="J320" s="8" t="str">
        <f>VLOOKUP(Table1[[#This Row],[LastName]]&amp;"."&amp;Table1[[#This Row],[FirstName]],Fencers!C:I,6,FALSE)</f>
        <v>AUS</v>
      </c>
      <c r="K320" s="13">
        <v>0</v>
      </c>
      <c r="L320" s="9">
        <f>IF(Table1[[#This Row],[Rank]]="Cancelled",1,IF(Table1[[#This Row],[Rank]]&gt;32,0,IF(K320=0,VLOOKUP(C320,'Ranking Values'!A:C,2,FALSE),VLOOKUP(C320,'Ranking Values'!A:C,3,FALSE))))</f>
        <v>6</v>
      </c>
    </row>
    <row r="321" spans="1:12" x14ac:dyDescent="0.25">
      <c r="A321" s="6" t="s">
        <v>214</v>
      </c>
      <c r="B321" s="6" t="s">
        <v>14</v>
      </c>
      <c r="C321" s="10">
        <v>6</v>
      </c>
      <c r="D321" s="8">
        <v>41896</v>
      </c>
      <c r="E321" s="12" t="s">
        <v>401</v>
      </c>
      <c r="F321" s="6" t="s">
        <v>329</v>
      </c>
      <c r="G321" s="6" t="s">
        <v>312</v>
      </c>
      <c r="H321" s="9" t="str">
        <f>VLOOKUP(Table1[[#This Row],[LastName]]&amp;"."&amp;Table1[[#This Row],[FirstName]],Fencers!C:I,7,FALSE)</f>
        <v>Mens</v>
      </c>
      <c r="I321" s="8" t="str">
        <f>VLOOKUP(Table1[[#This Row],[LastName]]&amp;"."&amp;Table1[[#This Row],[FirstName]],Fencers!C:H,5,FALSE)</f>
        <v>ASC</v>
      </c>
      <c r="J321" s="8" t="str">
        <f>VLOOKUP(Table1[[#This Row],[LastName]]&amp;"."&amp;Table1[[#This Row],[FirstName]],Fencers!C:I,6,FALSE)</f>
        <v>AUS</v>
      </c>
      <c r="K321" s="13">
        <v>0</v>
      </c>
      <c r="L321" s="9">
        <f>IF(Table1[[#This Row],[Rank]]="Cancelled",1,IF(Table1[[#This Row],[Rank]]&gt;32,0,IF(K321=0,VLOOKUP(C321,'Ranking Values'!A:C,2,FALSE),VLOOKUP(C321,'Ranking Values'!A:C,3,FALSE))))</f>
        <v>5</v>
      </c>
    </row>
    <row r="322" spans="1:12" x14ac:dyDescent="0.25">
      <c r="A322" s="6" t="s">
        <v>203</v>
      </c>
      <c r="B322" s="6" t="s">
        <v>204</v>
      </c>
      <c r="C322" s="10">
        <v>8</v>
      </c>
      <c r="D322" s="8">
        <v>41896</v>
      </c>
      <c r="E322" s="12" t="s">
        <v>401</v>
      </c>
      <c r="F322" s="6" t="s">
        <v>329</v>
      </c>
      <c r="G322" s="6" t="s">
        <v>312</v>
      </c>
      <c r="H322" s="9" t="str">
        <f>VLOOKUP(Table1[[#This Row],[LastName]]&amp;"."&amp;Table1[[#This Row],[FirstName]],Fencers!C:I,7,FALSE)</f>
        <v>Mens</v>
      </c>
      <c r="I322" s="8" t="str">
        <f>VLOOKUP(Table1[[#This Row],[LastName]]&amp;"."&amp;Table1[[#This Row],[FirstName]],Fencers!C:H,5,FALSE)</f>
        <v>ASC</v>
      </c>
      <c r="J322" s="8" t="str">
        <f>VLOOKUP(Table1[[#This Row],[LastName]]&amp;"."&amp;Table1[[#This Row],[FirstName]],Fencers!C:I,6,FALSE)</f>
        <v>AUS</v>
      </c>
      <c r="K322" s="13">
        <v>0</v>
      </c>
      <c r="L322" s="9">
        <f>IF(Table1[[#This Row],[Rank]]="Cancelled",1,IF(Table1[[#This Row],[Rank]]&gt;32,0,IF(K322=0,VLOOKUP(C322,'Ranking Values'!A:C,2,FALSE),VLOOKUP(C322,'Ranking Values'!A:C,3,FALSE))))</f>
        <v>3</v>
      </c>
    </row>
    <row r="323" spans="1:12" x14ac:dyDescent="0.25">
      <c r="A323" s="6" t="s">
        <v>513</v>
      </c>
      <c r="B323" s="6" t="s">
        <v>528</v>
      </c>
      <c r="C323" s="6">
        <v>10</v>
      </c>
      <c r="D323" s="8">
        <v>41896</v>
      </c>
      <c r="E323" s="12" t="s">
        <v>401</v>
      </c>
      <c r="F323" s="6" t="s">
        <v>329</v>
      </c>
      <c r="G323" s="6" t="s">
        <v>312</v>
      </c>
      <c r="H323" s="9" t="str">
        <f>VLOOKUP(Table1[[#This Row],[LastName]]&amp;"."&amp;Table1[[#This Row],[FirstName]],Fencers!C:I,7,FALSE)</f>
        <v>Mens</v>
      </c>
      <c r="I323" s="8" t="str">
        <f>VLOOKUP(Table1[[#This Row],[LastName]]&amp;"."&amp;Table1[[#This Row],[FirstName]],Fencers!C:H,5,FALSE)</f>
        <v>ASC</v>
      </c>
      <c r="J323" s="8" t="str">
        <f>VLOOKUP(Table1[[#This Row],[LastName]]&amp;"."&amp;Table1[[#This Row],[FirstName]],Fencers!C:I,6,FALSE)</f>
        <v>AUS</v>
      </c>
      <c r="K323" s="13">
        <v>0</v>
      </c>
      <c r="L323" s="9">
        <f>IF(Table1[[#This Row],[Rank]]="Cancelled",1,IF(Table1[[#This Row],[Rank]]&gt;32,0,IF(K323=0,VLOOKUP(C323,'Ranking Values'!A:C,2,FALSE),VLOOKUP(C323,'Ranking Values'!A:C,3,FALSE))))</f>
        <v>2</v>
      </c>
    </row>
    <row r="324" spans="1:12" x14ac:dyDescent="0.25">
      <c r="A324" s="6" t="s">
        <v>197</v>
      </c>
      <c r="B324" s="6" t="s">
        <v>324</v>
      </c>
      <c r="C324" s="10">
        <v>7</v>
      </c>
      <c r="D324" s="8">
        <v>41896</v>
      </c>
      <c r="E324" s="12" t="s">
        <v>401</v>
      </c>
      <c r="F324" s="6" t="s">
        <v>329</v>
      </c>
      <c r="G324" s="6" t="s">
        <v>312</v>
      </c>
      <c r="H324" s="9" t="str">
        <f>VLOOKUP(Table1[[#This Row],[LastName]]&amp;"."&amp;Table1[[#This Row],[FirstName]],Fencers!C:I,7,FALSE)</f>
        <v>Womens</v>
      </c>
      <c r="I324" s="8" t="str">
        <f>VLOOKUP(Table1[[#This Row],[LastName]]&amp;"."&amp;Table1[[#This Row],[FirstName]],Fencers!C:H,5,FALSE)</f>
        <v>ASC</v>
      </c>
      <c r="J324" s="8" t="str">
        <f>VLOOKUP(Table1[[#This Row],[LastName]]&amp;"."&amp;Table1[[#This Row],[FirstName]],Fencers!C:I,6,FALSE)</f>
        <v>AUS</v>
      </c>
      <c r="K324" s="13">
        <v>0</v>
      </c>
      <c r="L324" s="9">
        <f>IF(Table1[[#This Row],[Rank]]="Cancelled",1,IF(Table1[[#This Row],[Rank]]&gt;32,0,IF(K324=0,VLOOKUP(C324,'Ranking Values'!A:C,2,FALSE),VLOOKUP(C324,'Ranking Values'!A:C,3,FALSE))))</f>
        <v>4</v>
      </c>
    </row>
    <row r="325" spans="1:12" x14ac:dyDescent="0.25">
      <c r="A325" s="6" t="s">
        <v>527</v>
      </c>
      <c r="B325" s="6" t="s">
        <v>209</v>
      </c>
      <c r="C325" s="10">
        <v>9</v>
      </c>
      <c r="D325" s="8">
        <v>41896</v>
      </c>
      <c r="E325" s="12" t="s">
        <v>401</v>
      </c>
      <c r="F325" s="6" t="s">
        <v>329</v>
      </c>
      <c r="G325" s="6" t="s">
        <v>312</v>
      </c>
      <c r="H325" s="9" t="str">
        <f>VLOOKUP(Table1[[#This Row],[LastName]]&amp;"."&amp;Table1[[#This Row],[FirstName]],Fencers!C:I,7,FALSE)</f>
        <v>Womens</v>
      </c>
      <c r="I325" s="8" t="str">
        <f>VLOOKUP(Table1[[#This Row],[LastName]]&amp;"."&amp;Table1[[#This Row],[FirstName]],Fencers!C:H,5,FALSE)</f>
        <v>ASC</v>
      </c>
      <c r="J325" s="8" t="str">
        <f>VLOOKUP(Table1[[#This Row],[LastName]]&amp;"."&amp;Table1[[#This Row],[FirstName]],Fencers!C:I,6,FALSE)</f>
        <v>AUS</v>
      </c>
      <c r="K325" s="13">
        <v>0</v>
      </c>
      <c r="L325" s="9">
        <f>IF(Table1[[#This Row],[Rank]]="Cancelled",1,IF(Table1[[#This Row],[Rank]]&gt;32,0,IF(K325=0,VLOOKUP(C325,'Ranking Values'!A:C,2,FALSE),VLOOKUP(C325,'Ranking Values'!A:C,3,FALSE))))</f>
        <v>2</v>
      </c>
    </row>
    <row r="326" spans="1:12" x14ac:dyDescent="0.25">
      <c r="A326" s="6" t="s">
        <v>177</v>
      </c>
      <c r="B326" s="6" t="s">
        <v>143</v>
      </c>
      <c r="C326" s="10">
        <v>1</v>
      </c>
      <c r="D326" s="8">
        <v>41903</v>
      </c>
      <c r="E326" s="12" t="s">
        <v>401</v>
      </c>
      <c r="F326" s="6" t="s">
        <v>322</v>
      </c>
      <c r="G326" s="6" t="s">
        <v>312</v>
      </c>
      <c r="H326" s="9" t="str">
        <f>VLOOKUP(Table1[[#This Row],[LastName]]&amp;"."&amp;Table1[[#This Row],[FirstName]],Fencers!C:I,7,FALSE)</f>
        <v>Mens</v>
      </c>
      <c r="I326" s="8" t="str">
        <f>VLOOKUP(Table1[[#This Row],[LastName]]&amp;"."&amp;Table1[[#This Row],[FirstName]],Fencers!C:H,5,FALSE)</f>
        <v>ASC</v>
      </c>
      <c r="J326" s="8" t="str">
        <f>VLOOKUP(Table1[[#This Row],[LastName]]&amp;"."&amp;Table1[[#This Row],[FirstName]],Fencers!C:I,6,FALSE)</f>
        <v>AUS</v>
      </c>
      <c r="K326" s="13">
        <v>0</v>
      </c>
      <c r="L326" s="9">
        <f>IF(Table1[[#This Row],[Rank]]="Cancelled",1,IF(Table1[[#This Row],[Rank]]&gt;32,0,IF(K326=0,VLOOKUP(C326,'Ranking Values'!A:C,2,FALSE),VLOOKUP(C326,'Ranking Values'!A:C,3,FALSE))))</f>
        <v>10</v>
      </c>
    </row>
    <row r="327" spans="1:12" x14ac:dyDescent="0.25">
      <c r="A327" s="6" t="s">
        <v>99</v>
      </c>
      <c r="B327" s="6" t="s">
        <v>191</v>
      </c>
      <c r="C327" s="10">
        <v>2</v>
      </c>
      <c r="D327" s="8">
        <v>41903</v>
      </c>
      <c r="E327" s="12" t="s">
        <v>401</v>
      </c>
      <c r="F327" s="6" t="s">
        <v>322</v>
      </c>
      <c r="G327" s="6" t="s">
        <v>312</v>
      </c>
      <c r="H327" s="9" t="str">
        <f>VLOOKUP(Table1[[#This Row],[LastName]]&amp;"."&amp;Table1[[#This Row],[FirstName]],Fencers!C:I,7,FALSE)</f>
        <v>Mens</v>
      </c>
      <c r="I327" s="8" t="str">
        <f>VLOOKUP(Table1[[#This Row],[LastName]]&amp;"."&amp;Table1[[#This Row],[FirstName]],Fencers!C:H,5,FALSE)</f>
        <v>CSFC</v>
      </c>
      <c r="J327" s="8" t="str">
        <f>VLOOKUP(Table1[[#This Row],[LastName]]&amp;"."&amp;Table1[[#This Row],[FirstName]],Fencers!C:I,6,FALSE)</f>
        <v>AUS</v>
      </c>
      <c r="K327" s="13">
        <v>0</v>
      </c>
      <c r="L327" s="9">
        <f>IF(Table1[[#This Row],[Rank]]="Cancelled",1,IF(Table1[[#This Row],[Rank]]&gt;32,0,IF(K327=0,VLOOKUP(C327,'Ranking Values'!A:C,2,FALSE),VLOOKUP(C327,'Ranking Values'!A:C,3,FALSE))))</f>
        <v>9</v>
      </c>
    </row>
    <row r="328" spans="1:12" x14ac:dyDescent="0.25">
      <c r="A328" s="6" t="s">
        <v>187</v>
      </c>
      <c r="B328" s="6" t="s">
        <v>188</v>
      </c>
      <c r="C328" s="6">
        <v>3</v>
      </c>
      <c r="D328" s="8">
        <v>41903</v>
      </c>
      <c r="E328" s="12" t="s">
        <v>401</v>
      </c>
      <c r="F328" s="6" t="s">
        <v>322</v>
      </c>
      <c r="G328" s="6" t="s">
        <v>312</v>
      </c>
      <c r="H328" s="9" t="str">
        <f>VLOOKUP(Table1[[#This Row],[LastName]]&amp;"."&amp;Table1[[#This Row],[FirstName]],Fencers!C:I,7,FALSE)</f>
        <v>Mens</v>
      </c>
      <c r="I328" s="8" t="str">
        <f>VLOOKUP(Table1[[#This Row],[LastName]]&amp;"."&amp;Table1[[#This Row],[FirstName]],Fencers!C:H,5,FALSE)</f>
        <v>ASC</v>
      </c>
      <c r="J328" s="8" t="str">
        <f>VLOOKUP(Table1[[#This Row],[LastName]]&amp;"."&amp;Table1[[#This Row],[FirstName]],Fencers!C:I,6,FALSE)</f>
        <v>AUS</v>
      </c>
      <c r="K328" s="13">
        <v>0</v>
      </c>
      <c r="L328" s="9">
        <f>IF(Table1[[#This Row],[Rank]]="Cancelled",1,IF(Table1[[#This Row],[Rank]]&gt;32,0,IF(K328=0,VLOOKUP(C328,'Ranking Values'!A:C,2,FALSE),VLOOKUP(C328,'Ranking Values'!A:C,3,FALSE))))</f>
        <v>8</v>
      </c>
    </row>
    <row r="329" spans="1:12" x14ac:dyDescent="0.25">
      <c r="A329" s="6" t="s">
        <v>236</v>
      </c>
      <c r="B329" s="6" t="s">
        <v>237</v>
      </c>
      <c r="C329" s="10">
        <v>3</v>
      </c>
      <c r="D329" s="8">
        <v>41903</v>
      </c>
      <c r="E329" s="12" t="s">
        <v>401</v>
      </c>
      <c r="F329" s="6" t="s">
        <v>322</v>
      </c>
      <c r="G329" s="6" t="s">
        <v>312</v>
      </c>
      <c r="H329" s="9" t="str">
        <f>VLOOKUP(Table1[[#This Row],[LastName]]&amp;"."&amp;Table1[[#This Row],[FirstName]],Fencers!C:I,7,FALSE)</f>
        <v>Mens</v>
      </c>
      <c r="I329" s="8" t="str">
        <f>VLOOKUP(Table1[[#This Row],[LastName]]&amp;"."&amp;Table1[[#This Row],[FirstName]],Fencers!C:H,5,FALSE)</f>
        <v>ASC</v>
      </c>
      <c r="J329" s="8" t="str">
        <f>VLOOKUP(Table1[[#This Row],[LastName]]&amp;"."&amp;Table1[[#This Row],[FirstName]],Fencers!C:I,6,FALSE)</f>
        <v>AUS</v>
      </c>
      <c r="K329" s="13">
        <v>0</v>
      </c>
      <c r="L329" s="9">
        <f>IF(Table1[[#This Row],[Rank]]="Cancelled",1,IF(Table1[[#This Row],[Rank]]&gt;32,0,IF(K329=0,VLOOKUP(C329,'Ranking Values'!A:C,2,FALSE),VLOOKUP(C329,'Ranking Values'!A:C,3,FALSE))))</f>
        <v>8</v>
      </c>
    </row>
    <row r="330" spans="1:12" x14ac:dyDescent="0.25">
      <c r="A330" s="6" t="s">
        <v>491</v>
      </c>
      <c r="B330" s="6" t="s">
        <v>492</v>
      </c>
      <c r="C330" s="10">
        <v>5</v>
      </c>
      <c r="D330" s="8">
        <v>41903</v>
      </c>
      <c r="E330" s="12" t="s">
        <v>401</v>
      </c>
      <c r="F330" s="6" t="s">
        <v>322</v>
      </c>
      <c r="G330" s="6" t="s">
        <v>312</v>
      </c>
      <c r="H330" s="9" t="str">
        <f>VLOOKUP(Table1[[#This Row],[LastName]]&amp;"."&amp;Table1[[#This Row],[FirstName]],Fencers!C:I,7,FALSE)</f>
        <v>Mens</v>
      </c>
      <c r="I330" s="8" t="str">
        <f>VLOOKUP(Table1[[#This Row],[LastName]]&amp;"."&amp;Table1[[#This Row],[FirstName]],Fencers!C:H,5,FALSE)</f>
        <v>ASC</v>
      </c>
      <c r="J330" s="8" t="str">
        <f>VLOOKUP(Table1[[#This Row],[LastName]]&amp;"."&amp;Table1[[#This Row],[FirstName]],Fencers!C:I,6,FALSE)</f>
        <v>AUS</v>
      </c>
      <c r="K330" s="13">
        <v>0</v>
      </c>
      <c r="L330" s="9">
        <f>IF(Table1[[#This Row],[Rank]]="Cancelled",1,IF(Table1[[#This Row],[Rank]]&gt;32,0,IF(K330=0,VLOOKUP(C330,'Ranking Values'!A:C,2,FALSE),VLOOKUP(C330,'Ranking Values'!A:C,3,FALSE))))</f>
        <v>6</v>
      </c>
    </row>
    <row r="331" spans="1:12" x14ac:dyDescent="0.25">
      <c r="A331" s="6" t="s">
        <v>189</v>
      </c>
      <c r="B331" s="6" t="s">
        <v>190</v>
      </c>
      <c r="C331" s="10">
        <v>6</v>
      </c>
      <c r="D331" s="8">
        <v>41903</v>
      </c>
      <c r="E331" s="12" t="s">
        <v>401</v>
      </c>
      <c r="F331" s="6" t="s">
        <v>322</v>
      </c>
      <c r="G331" s="6" t="s">
        <v>312</v>
      </c>
      <c r="H331" s="9" t="str">
        <f>VLOOKUP(Table1[[#This Row],[LastName]]&amp;"."&amp;Table1[[#This Row],[FirstName]],Fencers!C:I,7,FALSE)</f>
        <v>Mens</v>
      </c>
      <c r="I331" s="8" t="str">
        <f>VLOOKUP(Table1[[#This Row],[LastName]]&amp;"."&amp;Table1[[#This Row],[FirstName]],Fencers!C:H,5,FALSE)</f>
        <v>ASC</v>
      </c>
      <c r="J331" s="8" t="str">
        <f>VLOOKUP(Table1[[#This Row],[LastName]]&amp;"."&amp;Table1[[#This Row],[FirstName]],Fencers!C:I,6,FALSE)</f>
        <v>AUS</v>
      </c>
      <c r="K331" s="13">
        <v>0</v>
      </c>
      <c r="L331" s="9">
        <f>IF(Table1[[#This Row],[Rank]]="Cancelled",1,IF(Table1[[#This Row],[Rank]]&gt;32,0,IF(K331=0,VLOOKUP(C331,'Ranking Values'!A:C,2,FALSE),VLOOKUP(C331,'Ranking Values'!A:C,3,FALSE))))</f>
        <v>5</v>
      </c>
    </row>
    <row r="332" spans="1:12" x14ac:dyDescent="0.25">
      <c r="A332" s="6" t="s">
        <v>12</v>
      </c>
      <c r="B332" s="6" t="s">
        <v>497</v>
      </c>
      <c r="C332" s="10">
        <v>1</v>
      </c>
      <c r="D332" s="8">
        <v>41903</v>
      </c>
      <c r="E332" s="12" t="s">
        <v>401</v>
      </c>
      <c r="F332" s="6" t="s">
        <v>322</v>
      </c>
      <c r="G332" s="6" t="s">
        <v>312</v>
      </c>
      <c r="H332" s="9" t="str">
        <f>VLOOKUP(Table1[[#This Row],[LastName]]&amp;"."&amp;Table1[[#This Row],[FirstName]],Fencers!C:I,7,FALSE)</f>
        <v>Womens</v>
      </c>
      <c r="I332" s="8">
        <f>VLOOKUP(Table1[[#This Row],[LastName]]&amp;"."&amp;Table1[[#This Row],[FirstName]],Fencers!C:H,5,FALSE)</f>
        <v>0</v>
      </c>
      <c r="J332" s="8" t="str">
        <f>VLOOKUP(Table1[[#This Row],[LastName]]&amp;"."&amp;Table1[[#This Row],[FirstName]],Fencers!C:I,6,FALSE)</f>
        <v>AUS</v>
      </c>
      <c r="K332" s="13">
        <v>0</v>
      </c>
      <c r="L332" s="9">
        <f>IF(Table1[[#This Row],[Rank]]="Cancelled",1,IF(Table1[[#This Row],[Rank]]&gt;32,0,IF(K332=0,VLOOKUP(C332,'Ranking Values'!A:C,2,FALSE),VLOOKUP(C332,'Ranking Values'!A:C,3,FALSE))))</f>
        <v>10</v>
      </c>
    </row>
    <row r="333" spans="1:12" x14ac:dyDescent="0.25">
      <c r="A333" s="6" t="s">
        <v>171</v>
      </c>
      <c r="B333" s="6" t="s">
        <v>154</v>
      </c>
      <c r="C333" s="10">
        <v>2</v>
      </c>
      <c r="D333" s="8">
        <v>41903</v>
      </c>
      <c r="E333" s="12" t="s">
        <v>401</v>
      </c>
      <c r="F333" s="6" t="s">
        <v>322</v>
      </c>
      <c r="G333" s="6" t="s">
        <v>312</v>
      </c>
      <c r="H333" s="9" t="str">
        <f>VLOOKUP(Table1[[#This Row],[LastName]]&amp;"."&amp;Table1[[#This Row],[FirstName]],Fencers!C:I,7,FALSE)</f>
        <v>Womens</v>
      </c>
      <c r="I333" s="8" t="str">
        <f>VLOOKUP(Table1[[#This Row],[LastName]]&amp;"."&amp;Table1[[#This Row],[FirstName]],Fencers!C:H,5,FALSE)</f>
        <v>ASC</v>
      </c>
      <c r="J333" s="8" t="str">
        <f>VLOOKUP(Table1[[#This Row],[LastName]]&amp;"."&amp;Table1[[#This Row],[FirstName]],Fencers!C:I,6,FALSE)</f>
        <v>AUS</v>
      </c>
      <c r="K333" s="13">
        <v>0</v>
      </c>
      <c r="L333" s="9">
        <f>IF(Table1[[#This Row],[Rank]]="Cancelled",1,IF(Table1[[#This Row],[Rank]]&gt;32,0,IF(K333=0,VLOOKUP(C333,'Ranking Values'!A:C,2,FALSE),VLOOKUP(C333,'Ranking Values'!A:C,3,FALSE))))</f>
        <v>9</v>
      </c>
    </row>
    <row r="334" spans="1:12" x14ac:dyDescent="0.25">
      <c r="A334" s="6" t="s">
        <v>185</v>
      </c>
      <c r="B334" s="6" t="s">
        <v>186</v>
      </c>
      <c r="C334" s="6">
        <v>3</v>
      </c>
      <c r="D334" s="8">
        <v>41903</v>
      </c>
      <c r="E334" s="12" t="s">
        <v>401</v>
      </c>
      <c r="F334" s="6" t="s">
        <v>322</v>
      </c>
      <c r="G334" s="6" t="s">
        <v>312</v>
      </c>
      <c r="H334" s="9" t="str">
        <f>VLOOKUP(Table1[[#This Row],[LastName]]&amp;"."&amp;Table1[[#This Row],[FirstName]],Fencers!C:I,7,FALSE)</f>
        <v>Womens</v>
      </c>
      <c r="I334" s="8" t="str">
        <f>VLOOKUP(Table1[[#This Row],[LastName]]&amp;"."&amp;Table1[[#This Row],[FirstName]],Fencers!C:H,5,FALSE)</f>
        <v>ASC</v>
      </c>
      <c r="J334" s="8" t="str">
        <f>VLOOKUP(Table1[[#This Row],[LastName]]&amp;"."&amp;Table1[[#This Row],[FirstName]],Fencers!C:I,6,FALSE)</f>
        <v>AUS</v>
      </c>
      <c r="K334" s="13">
        <v>0</v>
      </c>
      <c r="L334" s="9">
        <f>IF(Table1[[#This Row],[Rank]]="Cancelled",1,IF(Table1[[#This Row],[Rank]]&gt;32,0,IF(K334=0,VLOOKUP(C334,'Ranking Values'!A:C,2,FALSE),VLOOKUP(C334,'Ranking Values'!A:C,3,FALSE))))</f>
        <v>8</v>
      </c>
    </row>
    <row r="335" spans="1:12" x14ac:dyDescent="0.25">
      <c r="A335" s="6" t="s">
        <v>495</v>
      </c>
      <c r="B335" s="6" t="s">
        <v>496</v>
      </c>
      <c r="C335" s="10">
        <v>3</v>
      </c>
      <c r="D335" s="8">
        <v>41903</v>
      </c>
      <c r="E335" s="12" t="s">
        <v>401</v>
      </c>
      <c r="F335" s="6" t="s">
        <v>322</v>
      </c>
      <c r="G335" s="6" t="s">
        <v>312</v>
      </c>
      <c r="H335" s="9" t="str">
        <f>VLOOKUP(Table1[[#This Row],[LastName]]&amp;"."&amp;Table1[[#This Row],[FirstName]],Fencers!C:I,7,FALSE)</f>
        <v>Womens</v>
      </c>
      <c r="I335" s="8">
        <f>VLOOKUP(Table1[[#This Row],[LastName]]&amp;"."&amp;Table1[[#This Row],[FirstName]],Fencers!C:H,5,FALSE)</f>
        <v>0</v>
      </c>
      <c r="J335" s="8" t="str">
        <f>VLOOKUP(Table1[[#This Row],[LastName]]&amp;"."&amp;Table1[[#This Row],[FirstName]],Fencers!C:I,6,FALSE)</f>
        <v>AUS</v>
      </c>
      <c r="K335" s="13">
        <v>0</v>
      </c>
      <c r="L335" s="9">
        <f>IF(Table1[[#This Row],[Rank]]="Cancelled",1,IF(Table1[[#This Row],[Rank]]&gt;32,0,IF(K335=0,VLOOKUP(C335,'Ranking Values'!A:C,2,FALSE),VLOOKUP(C335,'Ranking Values'!A:C,3,FALSE))))</f>
        <v>8</v>
      </c>
    </row>
    <row r="336" spans="1:12" x14ac:dyDescent="0.25">
      <c r="A336" s="6" t="s">
        <v>197</v>
      </c>
      <c r="B336" s="6" t="s">
        <v>324</v>
      </c>
      <c r="C336" s="10">
        <v>5</v>
      </c>
      <c r="D336" s="8">
        <v>41903</v>
      </c>
      <c r="E336" s="12" t="s">
        <v>401</v>
      </c>
      <c r="F336" s="6" t="s">
        <v>322</v>
      </c>
      <c r="G336" s="6" t="s">
        <v>312</v>
      </c>
      <c r="H336" s="9" t="str">
        <f>VLOOKUP(Table1[[#This Row],[LastName]]&amp;"."&amp;Table1[[#This Row],[FirstName]],Fencers!C:I,7,FALSE)</f>
        <v>Womens</v>
      </c>
      <c r="I336" s="8" t="str">
        <f>VLOOKUP(Table1[[#This Row],[LastName]]&amp;"."&amp;Table1[[#This Row],[FirstName]],Fencers!C:H,5,FALSE)</f>
        <v>ASC</v>
      </c>
      <c r="J336" s="8" t="str">
        <f>VLOOKUP(Table1[[#This Row],[LastName]]&amp;"."&amp;Table1[[#This Row],[FirstName]],Fencers!C:I,6,FALSE)</f>
        <v>AUS</v>
      </c>
      <c r="K336" s="13">
        <v>0</v>
      </c>
      <c r="L336" s="9">
        <f>IF(Table1[[#This Row],[Rank]]="Cancelled",1,IF(Table1[[#This Row],[Rank]]&gt;32,0,IF(K336=0,VLOOKUP(C336,'Ranking Values'!A:C,2,FALSE),VLOOKUP(C336,'Ranking Values'!A:C,3,FALSE))))</f>
        <v>6</v>
      </c>
    </row>
    <row r="337" spans="1:12" x14ac:dyDescent="0.25">
      <c r="A337" s="6" t="s">
        <v>177</v>
      </c>
      <c r="B337" s="6" t="s">
        <v>143</v>
      </c>
      <c r="C337" s="10">
        <v>1</v>
      </c>
      <c r="D337" s="8">
        <v>41903</v>
      </c>
      <c r="E337" s="12" t="s">
        <v>401</v>
      </c>
      <c r="F337" s="6" t="s">
        <v>485</v>
      </c>
      <c r="G337" s="6" t="s">
        <v>312</v>
      </c>
      <c r="H337" s="9" t="str">
        <f>VLOOKUP(Table1[[#This Row],[LastName]]&amp;"."&amp;Table1[[#This Row],[FirstName]],Fencers!C:I,7,FALSE)</f>
        <v>Mens</v>
      </c>
      <c r="I337" s="8" t="str">
        <f>VLOOKUP(Table1[[#This Row],[LastName]]&amp;"."&amp;Table1[[#This Row],[FirstName]],Fencers!C:H,5,FALSE)</f>
        <v>ASC</v>
      </c>
      <c r="J337" s="8" t="str">
        <f>VLOOKUP(Table1[[#This Row],[LastName]]&amp;"."&amp;Table1[[#This Row],[FirstName]],Fencers!C:I,6,FALSE)</f>
        <v>AUS</v>
      </c>
      <c r="K337" s="13">
        <v>0</v>
      </c>
      <c r="L337" s="9">
        <f>IF(Table1[[#This Row],[Rank]]="Cancelled",1,IF(Table1[[#This Row],[Rank]]&gt;32,0,IF(K337=0,VLOOKUP(C337,'Ranking Values'!A:C,2,FALSE),VLOOKUP(C337,'Ranking Values'!A:C,3,FALSE))))</f>
        <v>10</v>
      </c>
    </row>
    <row r="338" spans="1:12" x14ac:dyDescent="0.25">
      <c r="A338" s="6" t="s">
        <v>187</v>
      </c>
      <c r="B338" s="6" t="s">
        <v>188</v>
      </c>
      <c r="C338" s="6">
        <v>3</v>
      </c>
      <c r="D338" s="8">
        <v>41903</v>
      </c>
      <c r="E338" s="12" t="s">
        <v>401</v>
      </c>
      <c r="F338" s="6" t="s">
        <v>485</v>
      </c>
      <c r="G338" s="6" t="s">
        <v>312</v>
      </c>
      <c r="H338" s="9" t="str">
        <f>VLOOKUP(Table1[[#This Row],[LastName]]&amp;"."&amp;Table1[[#This Row],[FirstName]],Fencers!C:I,7,FALSE)</f>
        <v>Mens</v>
      </c>
      <c r="I338" s="8" t="str">
        <f>VLOOKUP(Table1[[#This Row],[LastName]]&amp;"."&amp;Table1[[#This Row],[FirstName]],Fencers!C:H,5,FALSE)</f>
        <v>ASC</v>
      </c>
      <c r="J338" s="8" t="str">
        <f>VLOOKUP(Table1[[#This Row],[LastName]]&amp;"."&amp;Table1[[#This Row],[FirstName]],Fencers!C:I,6,FALSE)</f>
        <v>AUS</v>
      </c>
      <c r="K338" s="13">
        <v>0</v>
      </c>
      <c r="L338" s="9">
        <f>IF(Table1[[#This Row],[Rank]]="Cancelled",1,IF(Table1[[#This Row],[Rank]]&gt;32,0,IF(K338=0,VLOOKUP(C338,'Ranking Values'!A:C,2,FALSE),VLOOKUP(C338,'Ranking Values'!A:C,3,FALSE))))</f>
        <v>8</v>
      </c>
    </row>
    <row r="339" spans="1:12" x14ac:dyDescent="0.25">
      <c r="A339" s="6" t="s">
        <v>153</v>
      </c>
      <c r="B339" s="6" t="s">
        <v>154</v>
      </c>
      <c r="C339" s="10">
        <v>2</v>
      </c>
      <c r="D339" s="8">
        <v>41903</v>
      </c>
      <c r="E339" s="12" t="s">
        <v>401</v>
      </c>
      <c r="F339" s="6" t="s">
        <v>485</v>
      </c>
      <c r="G339" s="6" t="s">
        <v>312</v>
      </c>
      <c r="H339" s="9" t="str">
        <f>VLOOKUP(Table1[[#This Row],[LastName]]&amp;"."&amp;Table1[[#This Row],[FirstName]],Fencers!C:I,7,FALSE)</f>
        <v>Womens</v>
      </c>
      <c r="I339" s="8" t="str">
        <f>VLOOKUP(Table1[[#This Row],[LastName]]&amp;"."&amp;Table1[[#This Row],[FirstName]],Fencers!C:H,5,FALSE)</f>
        <v>ASC</v>
      </c>
      <c r="J339" s="8" t="str">
        <f>VLOOKUP(Table1[[#This Row],[LastName]]&amp;"."&amp;Table1[[#This Row],[FirstName]],Fencers!C:I,6,FALSE)</f>
        <v>AUS</v>
      </c>
      <c r="K339" s="13">
        <v>0</v>
      </c>
      <c r="L339" s="9">
        <f>IF(Table1[[#This Row],[Rank]]="Cancelled",1,IF(Table1[[#This Row],[Rank]]&gt;32,0,IF(K339=0,VLOOKUP(C339,'Ranking Values'!A:C,2,FALSE),VLOOKUP(C339,'Ranking Values'!A:C,3,FALSE))))</f>
        <v>9</v>
      </c>
    </row>
    <row r="340" spans="1:12" x14ac:dyDescent="0.25">
      <c r="A340" s="6" t="s">
        <v>171</v>
      </c>
      <c r="B340" s="6" t="s">
        <v>154</v>
      </c>
      <c r="C340" s="10">
        <v>3</v>
      </c>
      <c r="D340" s="8">
        <v>41903</v>
      </c>
      <c r="E340" s="12" t="s">
        <v>401</v>
      </c>
      <c r="F340" s="6" t="s">
        <v>485</v>
      </c>
      <c r="G340" s="6" t="s">
        <v>312</v>
      </c>
      <c r="H340" s="9" t="str">
        <f>VLOOKUP(Table1[[#This Row],[LastName]]&amp;"."&amp;Table1[[#This Row],[FirstName]],Fencers!C:I,7,FALSE)</f>
        <v>Womens</v>
      </c>
      <c r="I340" s="8" t="str">
        <f>VLOOKUP(Table1[[#This Row],[LastName]]&amp;"."&amp;Table1[[#This Row],[FirstName]],Fencers!C:H,5,FALSE)</f>
        <v>ASC</v>
      </c>
      <c r="J340" s="8" t="str">
        <f>VLOOKUP(Table1[[#This Row],[LastName]]&amp;"."&amp;Table1[[#This Row],[FirstName]],Fencers!C:I,6,FALSE)</f>
        <v>AUS</v>
      </c>
      <c r="K340" s="13">
        <v>0</v>
      </c>
      <c r="L340" s="9">
        <f>IF(Table1[[#This Row],[Rank]]="Cancelled",1,IF(Table1[[#This Row],[Rank]]&gt;32,0,IF(K340=0,VLOOKUP(C340,'Ranking Values'!A:C,2,FALSE),VLOOKUP(C340,'Ranking Values'!A:C,3,FALSE))))</f>
        <v>8</v>
      </c>
    </row>
    <row r="341" spans="1:12" x14ac:dyDescent="0.25">
      <c r="A341" s="6" t="s">
        <v>495</v>
      </c>
      <c r="B341" s="6" t="s">
        <v>496</v>
      </c>
      <c r="C341" s="10">
        <v>5</v>
      </c>
      <c r="D341" s="8">
        <v>41903</v>
      </c>
      <c r="E341" s="12" t="s">
        <v>401</v>
      </c>
      <c r="F341" s="6" t="s">
        <v>485</v>
      </c>
      <c r="G341" s="6" t="s">
        <v>312</v>
      </c>
      <c r="H341" s="9" t="str">
        <f>VLOOKUP(Table1[[#This Row],[LastName]]&amp;"."&amp;Table1[[#This Row],[FirstName]],Fencers!C:I,7,FALSE)</f>
        <v>Womens</v>
      </c>
      <c r="I341" s="8">
        <f>VLOOKUP(Table1[[#This Row],[LastName]]&amp;"."&amp;Table1[[#This Row],[FirstName]],Fencers!C:H,5,FALSE)</f>
        <v>0</v>
      </c>
      <c r="J341" s="8" t="str">
        <f>VLOOKUP(Table1[[#This Row],[LastName]]&amp;"."&amp;Table1[[#This Row],[FirstName]],Fencers!C:I,6,FALSE)</f>
        <v>AUS</v>
      </c>
      <c r="K341" s="13">
        <v>0</v>
      </c>
      <c r="L341" s="9">
        <f>IF(Table1[[#This Row],[Rank]]="Cancelled",1,IF(Table1[[#This Row],[Rank]]&gt;32,0,IF(K341=0,VLOOKUP(C341,'Ranking Values'!A:C,2,FALSE),VLOOKUP(C341,'Ranking Values'!A:C,3,FALSE))))</f>
        <v>6</v>
      </c>
    </row>
    <row r="342" spans="1:12" x14ac:dyDescent="0.25">
      <c r="A342" s="6" t="s">
        <v>185</v>
      </c>
      <c r="B342" s="6" t="s">
        <v>186</v>
      </c>
      <c r="C342" s="10">
        <v>6</v>
      </c>
      <c r="D342" s="8">
        <v>41903</v>
      </c>
      <c r="E342" s="12" t="s">
        <v>401</v>
      </c>
      <c r="F342" s="6" t="s">
        <v>485</v>
      </c>
      <c r="G342" s="6" t="s">
        <v>312</v>
      </c>
      <c r="H342" s="9" t="str">
        <f>VLOOKUP(Table1[[#This Row],[LastName]]&amp;"."&amp;Table1[[#This Row],[FirstName]],Fencers!C:I,7,FALSE)</f>
        <v>Womens</v>
      </c>
      <c r="I342" s="8" t="str">
        <f>VLOOKUP(Table1[[#This Row],[LastName]]&amp;"."&amp;Table1[[#This Row],[FirstName]],Fencers!C:H,5,FALSE)</f>
        <v>ASC</v>
      </c>
      <c r="J342" s="8" t="str">
        <f>VLOOKUP(Table1[[#This Row],[LastName]]&amp;"."&amp;Table1[[#This Row],[FirstName]],Fencers!C:I,6,FALSE)</f>
        <v>AUS</v>
      </c>
      <c r="K342" s="13">
        <v>0</v>
      </c>
      <c r="L342" s="9">
        <f>IF(Table1[[#This Row],[Rank]]="Cancelled",1,IF(Table1[[#This Row],[Rank]]&gt;32,0,IF(K342=0,VLOOKUP(C342,'Ranking Values'!A:C,2,FALSE),VLOOKUP(C342,'Ranking Values'!A:C,3,FALSE))))</f>
        <v>5</v>
      </c>
    </row>
    <row r="343" spans="1:12" x14ac:dyDescent="0.25">
      <c r="A343" s="6" t="s">
        <v>448</v>
      </c>
      <c r="B343" s="6" t="s">
        <v>449</v>
      </c>
      <c r="C343" s="10">
        <v>1</v>
      </c>
      <c r="D343" s="8">
        <v>41924</v>
      </c>
      <c r="E343" s="12" t="s">
        <v>401</v>
      </c>
      <c r="F343" s="6" t="s">
        <v>467</v>
      </c>
      <c r="G343" s="6" t="s">
        <v>18</v>
      </c>
      <c r="H343" s="9" t="str">
        <f>VLOOKUP(Table1[[#This Row],[LastName]]&amp;"."&amp;Table1[[#This Row],[FirstName]],Fencers!C:I,7,FALSE)</f>
        <v>Mens</v>
      </c>
      <c r="I343" s="8" t="str">
        <f>VLOOKUP(Table1[[#This Row],[LastName]]&amp;"."&amp;Table1[[#This Row],[FirstName]],Fencers!C:H,5,FALSE)</f>
        <v>ASC</v>
      </c>
      <c r="J343" s="8" t="str">
        <f>VLOOKUP(Table1[[#This Row],[LastName]]&amp;"."&amp;Table1[[#This Row],[FirstName]],Fencers!C:I,6,FALSE)</f>
        <v>AUS</v>
      </c>
      <c r="K343" s="13">
        <v>0</v>
      </c>
      <c r="L343" s="9">
        <f>IF(Table1[[#This Row],[Rank]]="Cancelled",1,IF(Table1[[#This Row],[Rank]]&gt;32,0,IF(K343=0,VLOOKUP(C343,'Ranking Values'!A:C,2,FALSE),VLOOKUP(C343,'Ranking Values'!A:C,3,FALSE))))</f>
        <v>10</v>
      </c>
    </row>
    <row r="344" spans="1:12" x14ac:dyDescent="0.25">
      <c r="A344" s="6" t="s">
        <v>124</v>
      </c>
      <c r="B344" s="6" t="s">
        <v>125</v>
      </c>
      <c r="C344" s="10">
        <v>2</v>
      </c>
      <c r="D344" s="8">
        <v>41924</v>
      </c>
      <c r="E344" s="12" t="s">
        <v>401</v>
      </c>
      <c r="F344" s="6" t="s">
        <v>467</v>
      </c>
      <c r="G344" s="6" t="s">
        <v>18</v>
      </c>
      <c r="H344" s="9" t="str">
        <f>VLOOKUP(Table1[[#This Row],[LastName]]&amp;"."&amp;Table1[[#This Row],[FirstName]],Fencers!C:I,7,FALSE)</f>
        <v>Mens</v>
      </c>
      <c r="I344" s="8" t="str">
        <f>VLOOKUP(Table1[[#This Row],[LastName]]&amp;"."&amp;Table1[[#This Row],[FirstName]],Fencers!C:H,5,FALSE)</f>
        <v>ASC</v>
      </c>
      <c r="J344" s="8" t="str">
        <f>VLOOKUP(Table1[[#This Row],[LastName]]&amp;"."&amp;Table1[[#This Row],[FirstName]],Fencers!C:I,6,FALSE)</f>
        <v>AUS</v>
      </c>
      <c r="K344" s="13">
        <v>0</v>
      </c>
      <c r="L344" s="9">
        <f>IF(Table1[[#This Row],[Rank]]="Cancelled",1,IF(Table1[[#This Row],[Rank]]&gt;32,0,IF(K344=0,VLOOKUP(C344,'Ranking Values'!A:C,2,FALSE),VLOOKUP(C344,'Ranking Values'!A:C,3,FALSE))))</f>
        <v>9</v>
      </c>
    </row>
    <row r="345" spans="1:12" x14ac:dyDescent="0.25">
      <c r="A345" s="6" t="s">
        <v>99</v>
      </c>
      <c r="B345" s="6" t="s">
        <v>100</v>
      </c>
      <c r="C345" s="6">
        <v>3</v>
      </c>
      <c r="D345" s="8">
        <v>41924</v>
      </c>
      <c r="E345" s="12" t="s">
        <v>401</v>
      </c>
      <c r="F345" s="6" t="s">
        <v>467</v>
      </c>
      <c r="G345" s="6" t="s">
        <v>18</v>
      </c>
      <c r="H345" s="9" t="str">
        <f>VLOOKUP(Table1[[#This Row],[LastName]]&amp;"."&amp;Table1[[#This Row],[FirstName]],Fencers!C:I,7,FALSE)</f>
        <v>Mens</v>
      </c>
      <c r="I345" s="8" t="str">
        <f>VLOOKUP(Table1[[#This Row],[LastName]]&amp;"."&amp;Table1[[#This Row],[FirstName]],Fencers!C:H,5,FALSE)</f>
        <v>CSFC</v>
      </c>
      <c r="J345" s="8" t="str">
        <f>VLOOKUP(Table1[[#This Row],[LastName]]&amp;"."&amp;Table1[[#This Row],[FirstName]],Fencers!C:I,6,FALSE)</f>
        <v>AUS</v>
      </c>
      <c r="K345" s="13">
        <v>0</v>
      </c>
      <c r="L345" s="9">
        <f>IF(Table1[[#This Row],[Rank]]="Cancelled",1,IF(Table1[[#This Row],[Rank]]&gt;32,0,IF(K345=0,VLOOKUP(C345,'Ranking Values'!A:C,2,FALSE),VLOOKUP(C345,'Ranking Values'!A:C,3,FALSE))))</f>
        <v>8</v>
      </c>
    </row>
    <row r="346" spans="1:12" x14ac:dyDescent="0.25">
      <c r="A346" s="6" t="s">
        <v>57</v>
      </c>
      <c r="B346" s="6" t="s">
        <v>319</v>
      </c>
      <c r="C346" s="10">
        <v>3</v>
      </c>
      <c r="D346" s="8">
        <v>41924</v>
      </c>
      <c r="E346" s="12" t="s">
        <v>401</v>
      </c>
      <c r="F346" s="6" t="s">
        <v>467</v>
      </c>
      <c r="G346" s="6" t="s">
        <v>18</v>
      </c>
      <c r="H346" s="9" t="str">
        <f>VLOOKUP(Table1[[#This Row],[LastName]]&amp;"."&amp;Table1[[#This Row],[FirstName]],Fencers!C:I,7,FALSE)</f>
        <v>Mens</v>
      </c>
      <c r="I346" s="8" t="str">
        <f>VLOOKUP(Table1[[#This Row],[LastName]]&amp;"."&amp;Table1[[#This Row],[FirstName]],Fencers!C:H,5,FALSE)</f>
        <v>ASC</v>
      </c>
      <c r="J346" s="8" t="str">
        <f>VLOOKUP(Table1[[#This Row],[LastName]]&amp;"."&amp;Table1[[#This Row],[FirstName]],Fencers!C:I,6,FALSE)</f>
        <v>AUS</v>
      </c>
      <c r="K346" s="13">
        <v>0</v>
      </c>
      <c r="L346" s="9">
        <f>IF(Table1[[#This Row],[Rank]]="Cancelled",1,IF(Table1[[#This Row],[Rank]]&gt;32,0,IF(K346=0,VLOOKUP(C346,'Ranking Values'!A:C,2,FALSE),VLOOKUP(C346,'Ranking Values'!A:C,3,FALSE))))</f>
        <v>8</v>
      </c>
    </row>
    <row r="347" spans="1:12" x14ac:dyDescent="0.25">
      <c r="A347" s="6" t="s">
        <v>128</v>
      </c>
      <c r="B347" s="6" t="s">
        <v>129</v>
      </c>
      <c r="C347" s="10">
        <v>5</v>
      </c>
      <c r="D347" s="8">
        <v>41924</v>
      </c>
      <c r="E347" s="12" t="s">
        <v>401</v>
      </c>
      <c r="F347" s="6" t="s">
        <v>467</v>
      </c>
      <c r="G347" s="6" t="s">
        <v>18</v>
      </c>
      <c r="H347" s="9" t="str">
        <f>VLOOKUP(Table1[[#This Row],[LastName]]&amp;"."&amp;Table1[[#This Row],[FirstName]],Fencers!C:I,7,FALSE)</f>
        <v>Mens</v>
      </c>
      <c r="I347" s="8" t="str">
        <f>VLOOKUP(Table1[[#This Row],[LastName]]&amp;"."&amp;Table1[[#This Row],[FirstName]],Fencers!C:H,5,FALSE)</f>
        <v>ASC</v>
      </c>
      <c r="J347" s="8" t="str">
        <f>VLOOKUP(Table1[[#This Row],[LastName]]&amp;"."&amp;Table1[[#This Row],[FirstName]],Fencers!C:I,6,FALSE)</f>
        <v>AUS</v>
      </c>
      <c r="K347" s="13">
        <v>0</v>
      </c>
      <c r="L347" s="9">
        <f>IF(Table1[[#This Row],[Rank]]="Cancelled",1,IF(Table1[[#This Row],[Rank]]&gt;32,0,IF(K347=0,VLOOKUP(C347,'Ranking Values'!A:C,2,FALSE),VLOOKUP(C347,'Ranking Values'!A:C,3,FALSE))))</f>
        <v>6</v>
      </c>
    </row>
    <row r="348" spans="1:12" x14ac:dyDescent="0.25">
      <c r="A348" s="6" t="s">
        <v>338</v>
      </c>
      <c r="B348" s="6" t="s">
        <v>250</v>
      </c>
      <c r="C348" s="10">
        <v>6</v>
      </c>
      <c r="D348" s="8">
        <v>41924</v>
      </c>
      <c r="E348" s="12" t="s">
        <v>401</v>
      </c>
      <c r="F348" s="6" t="s">
        <v>467</v>
      </c>
      <c r="G348" s="6" t="s">
        <v>18</v>
      </c>
      <c r="H348" s="9" t="str">
        <f>VLOOKUP(Table1[[#This Row],[LastName]]&amp;"."&amp;Table1[[#This Row],[FirstName]],Fencers!C:I,7,FALSE)</f>
        <v>Mens</v>
      </c>
      <c r="I348" s="8" t="str">
        <f>VLOOKUP(Table1[[#This Row],[LastName]]&amp;"."&amp;Table1[[#This Row],[FirstName]],Fencers!C:H,5,FALSE)</f>
        <v>ASC</v>
      </c>
      <c r="J348" s="8" t="str">
        <f>VLOOKUP(Table1[[#This Row],[LastName]]&amp;"."&amp;Table1[[#This Row],[FirstName]],Fencers!C:I,6,FALSE)</f>
        <v>AUS</v>
      </c>
      <c r="K348" s="13">
        <v>0</v>
      </c>
      <c r="L348" s="9">
        <f>IF(Table1[[#This Row],[Rank]]="Cancelled",1,IF(Table1[[#This Row],[Rank]]&gt;32,0,IF(K348=0,VLOOKUP(C348,'Ranking Values'!A:C,2,FALSE),VLOOKUP(C348,'Ranking Values'!A:C,3,FALSE))))</f>
        <v>5</v>
      </c>
    </row>
    <row r="349" spans="1:12" x14ac:dyDescent="0.25">
      <c r="A349" s="6" t="s">
        <v>106</v>
      </c>
      <c r="B349" s="6" t="s">
        <v>107</v>
      </c>
      <c r="C349" s="10">
        <v>7</v>
      </c>
      <c r="D349" s="8">
        <v>41924</v>
      </c>
      <c r="E349" s="12" t="s">
        <v>401</v>
      </c>
      <c r="F349" s="6" t="s">
        <v>467</v>
      </c>
      <c r="G349" s="6" t="s">
        <v>18</v>
      </c>
      <c r="H349" s="9" t="str">
        <f>VLOOKUP(Table1[[#This Row],[LastName]]&amp;"."&amp;Table1[[#This Row],[FirstName]],Fencers!C:I,7,FALSE)</f>
        <v>Mens</v>
      </c>
      <c r="I349" s="8" t="str">
        <f>VLOOKUP(Table1[[#This Row],[LastName]]&amp;"."&amp;Table1[[#This Row],[FirstName]],Fencers!C:H,5,FALSE)</f>
        <v>AHFC</v>
      </c>
      <c r="J349" s="8" t="str">
        <f>VLOOKUP(Table1[[#This Row],[LastName]]&amp;"."&amp;Table1[[#This Row],[FirstName]],Fencers!C:I,6,FALSE)</f>
        <v>AUS</v>
      </c>
      <c r="K349" s="13">
        <v>0</v>
      </c>
      <c r="L349" s="9">
        <f>IF(Table1[[#This Row],[Rank]]="Cancelled",1,IF(Table1[[#This Row],[Rank]]&gt;32,0,IF(K349=0,VLOOKUP(C349,'Ranking Values'!A:C,2,FALSE),VLOOKUP(C349,'Ranking Values'!A:C,3,FALSE))))</f>
        <v>4</v>
      </c>
    </row>
    <row r="350" spans="1:12" x14ac:dyDescent="0.25">
      <c r="A350" s="6" t="s">
        <v>89</v>
      </c>
      <c r="B350" s="6" t="s">
        <v>90</v>
      </c>
      <c r="C350" s="10">
        <v>8</v>
      </c>
      <c r="D350" s="8">
        <v>41924</v>
      </c>
      <c r="E350" s="12" t="s">
        <v>401</v>
      </c>
      <c r="F350" s="6" t="s">
        <v>467</v>
      </c>
      <c r="G350" s="6" t="s">
        <v>18</v>
      </c>
      <c r="H350" s="9" t="str">
        <f>VLOOKUP(Table1[[#This Row],[LastName]]&amp;"."&amp;Table1[[#This Row],[FirstName]],Fencers!C:I,7,FALSE)</f>
        <v>Mens</v>
      </c>
      <c r="I350" s="8" t="str">
        <f>VLOOKUP(Table1[[#This Row],[LastName]]&amp;"."&amp;Table1[[#This Row],[FirstName]],Fencers!C:H,5,FALSE)</f>
        <v>AHFC</v>
      </c>
      <c r="J350" s="8" t="str">
        <f>VLOOKUP(Table1[[#This Row],[LastName]]&amp;"."&amp;Table1[[#This Row],[FirstName]],Fencers!C:I,6,FALSE)</f>
        <v>AUS</v>
      </c>
      <c r="K350" s="13">
        <v>0</v>
      </c>
      <c r="L350" s="9">
        <f>IF(Table1[[#This Row],[Rank]]="Cancelled",1,IF(Table1[[#This Row],[Rank]]&gt;32,0,IF(K350=0,VLOOKUP(C350,'Ranking Values'!A:C,2,FALSE),VLOOKUP(C350,'Ranking Values'!A:C,3,FALSE))))</f>
        <v>3</v>
      </c>
    </row>
    <row r="351" spans="1:12" x14ac:dyDescent="0.25">
      <c r="A351" s="6" t="s">
        <v>134</v>
      </c>
      <c r="B351" s="6" t="s">
        <v>5</v>
      </c>
      <c r="C351" s="10">
        <v>1</v>
      </c>
      <c r="D351" s="8">
        <v>41924</v>
      </c>
      <c r="E351" s="12" t="s">
        <v>401</v>
      </c>
      <c r="F351" s="6" t="s">
        <v>467</v>
      </c>
      <c r="G351" s="6" t="s">
        <v>18</v>
      </c>
      <c r="H351" s="9" t="str">
        <f>VLOOKUP(Table1[[#This Row],[LastName]]&amp;"."&amp;Table1[[#This Row],[FirstName]],Fencers!C:I,7,FALSE)</f>
        <v>Womens</v>
      </c>
      <c r="I351" s="8" t="str">
        <f>VLOOKUP(Table1[[#This Row],[LastName]]&amp;"."&amp;Table1[[#This Row],[FirstName]],Fencers!C:H,5,FALSE)</f>
        <v>ASC</v>
      </c>
      <c r="J351" s="8" t="str">
        <f>VLOOKUP(Table1[[#This Row],[LastName]]&amp;"."&amp;Table1[[#This Row],[FirstName]],Fencers!C:I,6,FALSE)</f>
        <v>AUS</v>
      </c>
      <c r="K351" s="13">
        <v>0</v>
      </c>
      <c r="L351" s="9">
        <f>IF(Table1[[#This Row],[Rank]]="Cancelled",1,IF(Table1[[#This Row],[Rank]]&gt;32,0,IF(K351=0,VLOOKUP(C351,'Ranking Values'!A:C,2,FALSE),VLOOKUP(C351,'Ranking Values'!A:C,3,FALSE))))</f>
        <v>10</v>
      </c>
    </row>
    <row r="352" spans="1:12" x14ac:dyDescent="0.25">
      <c r="A352" s="6" t="s">
        <v>132</v>
      </c>
      <c r="B352" s="6" t="s">
        <v>133</v>
      </c>
      <c r="C352" s="10">
        <v>2</v>
      </c>
      <c r="D352" s="8">
        <v>41924</v>
      </c>
      <c r="E352" s="12" t="s">
        <v>401</v>
      </c>
      <c r="F352" s="6" t="s">
        <v>467</v>
      </c>
      <c r="G352" s="6" t="s">
        <v>18</v>
      </c>
      <c r="H352" s="9" t="str">
        <f>VLOOKUP(Table1[[#This Row],[LastName]]&amp;"."&amp;Table1[[#This Row],[FirstName]],Fencers!C:I,7,FALSE)</f>
        <v>Womens</v>
      </c>
      <c r="I352" s="8" t="str">
        <f>VLOOKUP(Table1[[#This Row],[LastName]]&amp;"."&amp;Table1[[#This Row],[FirstName]],Fencers!C:H,5,FALSE)</f>
        <v>ASC</v>
      </c>
      <c r="J352" s="8" t="str">
        <f>VLOOKUP(Table1[[#This Row],[LastName]]&amp;"."&amp;Table1[[#This Row],[FirstName]],Fencers!C:I,6,FALSE)</f>
        <v>AUS</v>
      </c>
      <c r="K352" s="13">
        <v>0</v>
      </c>
      <c r="L352" s="9">
        <f>IF(Table1[[#This Row],[Rank]]="Cancelled",1,IF(Table1[[#This Row],[Rank]]&gt;32,0,IF(K352=0,VLOOKUP(C352,'Ranking Values'!A:C,2,FALSE),VLOOKUP(C352,'Ranking Values'!A:C,3,FALSE))))</f>
        <v>9</v>
      </c>
    </row>
    <row r="353" spans="1:12" x14ac:dyDescent="0.25">
      <c r="A353" s="6" t="s">
        <v>99</v>
      </c>
      <c r="B353" s="6" t="s">
        <v>101</v>
      </c>
      <c r="C353" s="6">
        <v>3</v>
      </c>
      <c r="D353" s="8">
        <v>41924</v>
      </c>
      <c r="E353" s="12" t="s">
        <v>401</v>
      </c>
      <c r="F353" s="6" t="s">
        <v>467</v>
      </c>
      <c r="G353" s="6" t="s">
        <v>18</v>
      </c>
      <c r="H353" s="9" t="str">
        <f>VLOOKUP(Table1[[#This Row],[LastName]]&amp;"."&amp;Table1[[#This Row],[FirstName]],Fencers!C:I,7,FALSE)</f>
        <v>Womens</v>
      </c>
      <c r="I353" s="8" t="str">
        <f>VLOOKUP(Table1[[#This Row],[LastName]]&amp;"."&amp;Table1[[#This Row],[FirstName]],Fencers!C:H,5,FALSE)</f>
        <v>CSFC</v>
      </c>
      <c r="J353" s="8" t="str">
        <f>VLOOKUP(Table1[[#This Row],[LastName]]&amp;"."&amp;Table1[[#This Row],[FirstName]],Fencers!C:I,6,FALSE)</f>
        <v>AUS</v>
      </c>
      <c r="K353" s="13">
        <v>0</v>
      </c>
      <c r="L353" s="9">
        <f>IF(Table1[[#This Row],[Rank]]="Cancelled",1,IF(Table1[[#This Row],[Rank]]&gt;32,0,IF(K353=0,VLOOKUP(C353,'Ranking Values'!A:C,2,FALSE),VLOOKUP(C353,'Ranking Values'!A:C,3,FALSE))))</f>
        <v>8</v>
      </c>
    </row>
    <row r="354" spans="1:12" x14ac:dyDescent="0.25">
      <c r="A354" s="6" t="s">
        <v>122</v>
      </c>
      <c r="B354" s="6" t="s">
        <v>484</v>
      </c>
      <c r="C354" s="10">
        <v>3</v>
      </c>
      <c r="D354" s="8">
        <v>41924</v>
      </c>
      <c r="E354" s="12" t="s">
        <v>401</v>
      </c>
      <c r="F354" s="6" t="s">
        <v>467</v>
      </c>
      <c r="G354" s="6" t="s">
        <v>18</v>
      </c>
      <c r="H354" s="9" t="str">
        <f>VLOOKUP(Table1[[#This Row],[LastName]]&amp;"."&amp;Table1[[#This Row],[FirstName]],Fencers!C:I,7,FALSE)</f>
        <v>Womens</v>
      </c>
      <c r="I354" s="8">
        <f>VLOOKUP(Table1[[#This Row],[LastName]]&amp;"."&amp;Table1[[#This Row],[FirstName]],Fencers!C:H,5,FALSE)</f>
        <v>0</v>
      </c>
      <c r="J354" s="8" t="str">
        <f>VLOOKUP(Table1[[#This Row],[LastName]]&amp;"."&amp;Table1[[#This Row],[FirstName]],Fencers!C:I,6,FALSE)</f>
        <v>AUS</v>
      </c>
      <c r="K354" s="13">
        <v>0</v>
      </c>
      <c r="L354" s="9">
        <f>IF(Table1[[#This Row],[Rank]]="Cancelled",1,IF(Table1[[#This Row],[Rank]]&gt;32,0,IF(K354=0,VLOOKUP(C354,'Ranking Values'!A:C,2,FALSE),VLOOKUP(C354,'Ranking Values'!A:C,3,FALSE))))</f>
        <v>8</v>
      </c>
    </row>
    <row r="355" spans="1:12" x14ac:dyDescent="0.25">
      <c r="A355" s="6" t="s">
        <v>49</v>
      </c>
      <c r="B355" s="6" t="s">
        <v>50</v>
      </c>
      <c r="C355" s="10">
        <v>5</v>
      </c>
      <c r="D355" s="8">
        <v>41924</v>
      </c>
      <c r="E355" s="12" t="s">
        <v>401</v>
      </c>
      <c r="F355" s="6" t="s">
        <v>467</v>
      </c>
      <c r="G355" s="6" t="s">
        <v>18</v>
      </c>
      <c r="H355" s="9" t="str">
        <f>VLOOKUP(Table1[[#This Row],[LastName]]&amp;"."&amp;Table1[[#This Row],[FirstName]],Fencers!C:I,7,FALSE)</f>
        <v>Womens</v>
      </c>
      <c r="I355" s="8" t="str">
        <f>VLOOKUP(Table1[[#This Row],[LastName]]&amp;"."&amp;Table1[[#This Row],[FirstName]],Fencers!C:H,5,FALSE)</f>
        <v>ASC</v>
      </c>
      <c r="J355" s="8" t="str">
        <f>VLOOKUP(Table1[[#This Row],[LastName]]&amp;"."&amp;Table1[[#This Row],[FirstName]],Fencers!C:I,6,FALSE)</f>
        <v>AUS</v>
      </c>
      <c r="K355" s="13">
        <v>0</v>
      </c>
      <c r="L355" s="9">
        <f>IF(Table1[[#This Row],[Rank]]="Cancelled",1,IF(Table1[[#This Row],[Rank]]&gt;32,0,IF(K355=0,VLOOKUP(C355,'Ranking Values'!A:C,2,FALSE),VLOOKUP(C355,'Ranking Values'!A:C,3,FALSE))))</f>
        <v>6</v>
      </c>
    </row>
    <row r="356" spans="1:12" x14ac:dyDescent="0.25">
      <c r="A356" s="6" t="s">
        <v>146</v>
      </c>
      <c r="B356" s="6" t="s">
        <v>147</v>
      </c>
      <c r="C356" s="10">
        <v>1</v>
      </c>
      <c r="D356" s="8">
        <v>41924</v>
      </c>
      <c r="E356" s="12" t="s">
        <v>401</v>
      </c>
      <c r="F356" s="6" t="s">
        <v>467</v>
      </c>
      <c r="G356" s="6" t="s">
        <v>312</v>
      </c>
      <c r="H356" s="9" t="str">
        <f>VLOOKUP(Table1[[#This Row],[LastName]]&amp;"."&amp;Table1[[#This Row],[FirstName]],Fencers!C:I,7,FALSE)</f>
        <v>Mens</v>
      </c>
      <c r="I356" s="8" t="str">
        <f>VLOOKUP(Table1[[#This Row],[LastName]]&amp;"."&amp;Table1[[#This Row],[FirstName]],Fencers!C:H,5,FALSE)</f>
        <v>ASC</v>
      </c>
      <c r="J356" s="8" t="str">
        <f>VLOOKUP(Table1[[#This Row],[LastName]]&amp;"."&amp;Table1[[#This Row],[FirstName]],Fencers!C:I,6,FALSE)</f>
        <v>AUS</v>
      </c>
      <c r="K356" s="13">
        <v>0</v>
      </c>
      <c r="L356" s="9">
        <f>IF(Table1[[#This Row],[Rank]]="Cancelled",1,IF(Table1[[#This Row],[Rank]]&gt;32,0,IF(K356=0,VLOOKUP(C356,'Ranking Values'!A:C,2,FALSE),VLOOKUP(C356,'Ranking Values'!A:C,3,FALSE))))</f>
        <v>10</v>
      </c>
    </row>
    <row r="357" spans="1:12" x14ac:dyDescent="0.25">
      <c r="A357" s="6" t="s">
        <v>79</v>
      </c>
      <c r="B357" s="6" t="s">
        <v>175</v>
      </c>
      <c r="C357" s="10">
        <v>2</v>
      </c>
      <c r="D357" s="8">
        <v>41924</v>
      </c>
      <c r="E357" s="12" t="s">
        <v>401</v>
      </c>
      <c r="F357" s="6" t="s">
        <v>467</v>
      </c>
      <c r="G357" s="6" t="s">
        <v>312</v>
      </c>
      <c r="H357" s="9" t="str">
        <f>VLOOKUP(Table1[[#This Row],[LastName]]&amp;"."&amp;Table1[[#This Row],[FirstName]],Fencers!C:I,7,FALSE)</f>
        <v>Mens</v>
      </c>
      <c r="I357" s="8" t="str">
        <f>VLOOKUP(Table1[[#This Row],[LastName]]&amp;"."&amp;Table1[[#This Row],[FirstName]],Fencers!C:H,5,FALSE)</f>
        <v>ASC</v>
      </c>
      <c r="J357" s="8" t="str">
        <f>VLOOKUP(Table1[[#This Row],[LastName]]&amp;"."&amp;Table1[[#This Row],[FirstName]],Fencers!C:I,6,FALSE)</f>
        <v>AUS</v>
      </c>
      <c r="K357" s="13">
        <v>0</v>
      </c>
      <c r="L357" s="9">
        <f>IF(Table1[[#This Row],[Rank]]="Cancelled",1,IF(Table1[[#This Row],[Rank]]&gt;32,0,IF(K357=0,VLOOKUP(C357,'Ranking Values'!A:C,2,FALSE),VLOOKUP(C357,'Ranking Values'!A:C,3,FALSE))))</f>
        <v>9</v>
      </c>
    </row>
    <row r="358" spans="1:12" x14ac:dyDescent="0.25">
      <c r="A358" s="6" t="s">
        <v>89</v>
      </c>
      <c r="B358" s="6" t="s">
        <v>90</v>
      </c>
      <c r="C358" s="6">
        <v>3</v>
      </c>
      <c r="D358" s="8">
        <v>41924</v>
      </c>
      <c r="E358" s="12" t="s">
        <v>401</v>
      </c>
      <c r="F358" s="6" t="s">
        <v>467</v>
      </c>
      <c r="G358" s="6" t="s">
        <v>312</v>
      </c>
      <c r="H358" s="9" t="str">
        <f>VLOOKUP(Table1[[#This Row],[LastName]]&amp;"."&amp;Table1[[#This Row],[FirstName]],Fencers!C:I,7,FALSE)</f>
        <v>Mens</v>
      </c>
      <c r="I358" s="8" t="str">
        <f>VLOOKUP(Table1[[#This Row],[LastName]]&amp;"."&amp;Table1[[#This Row],[FirstName]],Fencers!C:H,5,FALSE)</f>
        <v>AHFC</v>
      </c>
      <c r="J358" s="8" t="str">
        <f>VLOOKUP(Table1[[#This Row],[LastName]]&amp;"."&amp;Table1[[#This Row],[FirstName]],Fencers!C:I,6,FALSE)</f>
        <v>AUS</v>
      </c>
      <c r="K358" s="13">
        <v>0</v>
      </c>
      <c r="L358" s="9">
        <f>IF(Table1[[#This Row],[Rank]]="Cancelled",1,IF(Table1[[#This Row],[Rank]]&gt;32,0,IF(K358=0,VLOOKUP(C358,'Ranking Values'!A:C,2,FALSE),VLOOKUP(C358,'Ranking Values'!A:C,3,FALSE))))</f>
        <v>8</v>
      </c>
    </row>
    <row r="359" spans="1:12" x14ac:dyDescent="0.25">
      <c r="A359" s="6" t="s">
        <v>66</v>
      </c>
      <c r="B359" s="6" t="s">
        <v>67</v>
      </c>
      <c r="C359" s="10">
        <v>3</v>
      </c>
      <c r="D359" s="8">
        <v>41924</v>
      </c>
      <c r="E359" s="12" t="s">
        <v>401</v>
      </c>
      <c r="F359" s="6" t="s">
        <v>467</v>
      </c>
      <c r="G359" s="6" t="s">
        <v>312</v>
      </c>
      <c r="H359" s="9" t="str">
        <f>VLOOKUP(Table1[[#This Row],[LastName]]&amp;"."&amp;Table1[[#This Row],[FirstName]],Fencers!C:I,7,FALSE)</f>
        <v>Mens</v>
      </c>
      <c r="I359" s="8" t="str">
        <f>VLOOKUP(Table1[[#This Row],[LastName]]&amp;"."&amp;Table1[[#This Row],[FirstName]],Fencers!C:H,5,FALSE)</f>
        <v>ASC</v>
      </c>
      <c r="J359" s="8" t="str">
        <f>VLOOKUP(Table1[[#This Row],[LastName]]&amp;"."&amp;Table1[[#This Row],[FirstName]],Fencers!C:I,6,FALSE)</f>
        <v>AUS</v>
      </c>
      <c r="K359" s="13">
        <v>0</v>
      </c>
      <c r="L359" s="9">
        <f>IF(Table1[[#This Row],[Rank]]="Cancelled",1,IF(Table1[[#This Row],[Rank]]&gt;32,0,IF(K359=0,VLOOKUP(C359,'Ranking Values'!A:C,2,FALSE),VLOOKUP(C359,'Ranking Values'!A:C,3,FALSE))))</f>
        <v>8</v>
      </c>
    </row>
    <row r="360" spans="1:12" x14ac:dyDescent="0.25">
      <c r="A360" s="6" t="s">
        <v>177</v>
      </c>
      <c r="B360" s="6" t="s">
        <v>143</v>
      </c>
      <c r="C360" s="10">
        <v>5</v>
      </c>
      <c r="D360" s="8">
        <v>41924</v>
      </c>
      <c r="E360" s="12" t="s">
        <v>401</v>
      </c>
      <c r="F360" s="6" t="s">
        <v>467</v>
      </c>
      <c r="G360" s="6" t="s">
        <v>312</v>
      </c>
      <c r="H360" s="9" t="str">
        <f>VLOOKUP(Table1[[#This Row],[LastName]]&amp;"."&amp;Table1[[#This Row],[FirstName]],Fencers!C:I,7,FALSE)</f>
        <v>Mens</v>
      </c>
      <c r="I360" s="8" t="str">
        <f>VLOOKUP(Table1[[#This Row],[LastName]]&amp;"."&amp;Table1[[#This Row],[FirstName]],Fencers!C:H,5,FALSE)</f>
        <v>ASC</v>
      </c>
      <c r="J360" s="8" t="str">
        <f>VLOOKUP(Table1[[#This Row],[LastName]]&amp;"."&amp;Table1[[#This Row],[FirstName]],Fencers!C:I,6,FALSE)</f>
        <v>AUS</v>
      </c>
      <c r="K360" s="13">
        <v>0</v>
      </c>
      <c r="L360" s="9">
        <f>IF(Table1[[#This Row],[Rank]]="Cancelled",1,IF(Table1[[#This Row],[Rank]]&gt;32,0,IF(K360=0,VLOOKUP(C360,'Ranking Values'!A:C,2,FALSE),VLOOKUP(C360,'Ranking Values'!A:C,3,FALSE))))</f>
        <v>6</v>
      </c>
    </row>
    <row r="361" spans="1:12" x14ac:dyDescent="0.25">
      <c r="A361" s="6" t="s">
        <v>58</v>
      </c>
      <c r="B361" s="6" t="s">
        <v>38</v>
      </c>
      <c r="C361" s="10">
        <v>6</v>
      </c>
      <c r="D361" s="8">
        <v>41924</v>
      </c>
      <c r="E361" s="12" t="s">
        <v>401</v>
      </c>
      <c r="F361" s="6" t="s">
        <v>467</v>
      </c>
      <c r="G361" s="6" t="s">
        <v>312</v>
      </c>
      <c r="H361" s="9" t="str">
        <f>VLOOKUP(Table1[[#This Row],[LastName]]&amp;"."&amp;Table1[[#This Row],[FirstName]],Fencers!C:I,7,FALSE)</f>
        <v>Mens</v>
      </c>
      <c r="I361" s="8" t="str">
        <f>VLOOKUP(Table1[[#This Row],[LastName]]&amp;"."&amp;Table1[[#This Row],[FirstName]],Fencers!C:H,5,FALSE)</f>
        <v>AUFC</v>
      </c>
      <c r="J361" s="8" t="str">
        <f>VLOOKUP(Table1[[#This Row],[LastName]]&amp;"."&amp;Table1[[#This Row],[FirstName]],Fencers!C:I,6,FALSE)</f>
        <v>AUS</v>
      </c>
      <c r="K361" s="13">
        <v>0</v>
      </c>
      <c r="L361" s="9">
        <f>IF(Table1[[#This Row],[Rank]]="Cancelled",1,IF(Table1[[#This Row],[Rank]]&gt;32,0,IF(K361=0,VLOOKUP(C361,'Ranking Values'!A:C,2,FALSE),VLOOKUP(C361,'Ranking Values'!A:C,3,FALSE))))</f>
        <v>5</v>
      </c>
    </row>
    <row r="362" spans="1:12" x14ac:dyDescent="0.25">
      <c r="A362" s="6" t="s">
        <v>539</v>
      </c>
      <c r="B362" s="6" t="s">
        <v>147</v>
      </c>
      <c r="C362" s="10">
        <v>7</v>
      </c>
      <c r="D362" s="8">
        <v>41924</v>
      </c>
      <c r="E362" s="12" t="s">
        <v>401</v>
      </c>
      <c r="F362" s="6" t="s">
        <v>467</v>
      </c>
      <c r="G362" s="6" t="s">
        <v>312</v>
      </c>
      <c r="H362" s="9" t="str">
        <f>VLOOKUP(Table1[[#This Row],[LastName]]&amp;"."&amp;Table1[[#This Row],[FirstName]],Fencers!C:I,7,FALSE)</f>
        <v>Mens</v>
      </c>
      <c r="I362" s="8">
        <f>VLOOKUP(Table1[[#This Row],[LastName]]&amp;"."&amp;Table1[[#This Row],[FirstName]],Fencers!C:H,5,FALSE)</f>
        <v>0</v>
      </c>
      <c r="J362" s="8" t="str">
        <f>VLOOKUP(Table1[[#This Row],[LastName]]&amp;"."&amp;Table1[[#This Row],[FirstName]],Fencers!C:I,6,FALSE)</f>
        <v>AUS</v>
      </c>
      <c r="K362" s="13">
        <v>0</v>
      </c>
      <c r="L362" s="9">
        <f>IF(Table1[[#This Row],[Rank]]="Cancelled",1,IF(Table1[[#This Row],[Rank]]&gt;32,0,IF(K362=0,VLOOKUP(C362,'Ranking Values'!A:C,2,FALSE),VLOOKUP(C362,'Ranking Values'!A:C,3,FALSE))))</f>
        <v>4</v>
      </c>
    </row>
    <row r="363" spans="1:12" x14ac:dyDescent="0.25">
      <c r="A363" s="6" t="s">
        <v>153</v>
      </c>
      <c r="B363" s="6" t="s">
        <v>154</v>
      </c>
      <c r="C363" s="10">
        <v>1</v>
      </c>
      <c r="D363" s="8">
        <v>41924</v>
      </c>
      <c r="E363" s="12" t="s">
        <v>401</v>
      </c>
      <c r="F363" s="6" t="s">
        <v>467</v>
      </c>
      <c r="G363" s="6" t="s">
        <v>312</v>
      </c>
      <c r="H363" s="9" t="str">
        <f>VLOOKUP(Table1[[#This Row],[LastName]]&amp;"."&amp;Table1[[#This Row],[FirstName]],Fencers!C:I,7,FALSE)</f>
        <v>Womens</v>
      </c>
      <c r="I363" s="8" t="str">
        <f>VLOOKUP(Table1[[#This Row],[LastName]]&amp;"."&amp;Table1[[#This Row],[FirstName]],Fencers!C:H,5,FALSE)</f>
        <v>ASC</v>
      </c>
      <c r="J363" s="8" t="str">
        <f>VLOOKUP(Table1[[#This Row],[LastName]]&amp;"."&amp;Table1[[#This Row],[FirstName]],Fencers!C:I,6,FALSE)</f>
        <v>AUS</v>
      </c>
      <c r="K363" s="13">
        <v>0</v>
      </c>
      <c r="L363" s="9">
        <f>IF(Table1[[#This Row],[Rank]]="Cancelled",1,IF(Table1[[#This Row],[Rank]]&gt;32,0,IF(K363=0,VLOOKUP(C363,'Ranking Values'!A:C,2,FALSE),VLOOKUP(C363,'Ranking Values'!A:C,3,FALSE))))</f>
        <v>10</v>
      </c>
    </row>
    <row r="364" spans="1:12" x14ac:dyDescent="0.25">
      <c r="A364" s="6" t="s">
        <v>134</v>
      </c>
      <c r="B364" s="6" t="s">
        <v>5</v>
      </c>
      <c r="C364" s="10">
        <v>2</v>
      </c>
      <c r="D364" s="8">
        <v>41924</v>
      </c>
      <c r="E364" s="12" t="s">
        <v>401</v>
      </c>
      <c r="F364" s="6" t="s">
        <v>467</v>
      </c>
      <c r="G364" s="6" t="s">
        <v>312</v>
      </c>
      <c r="H364" s="9" t="str">
        <f>VLOOKUP(Table1[[#This Row],[LastName]]&amp;"."&amp;Table1[[#This Row],[FirstName]],Fencers!C:I,7,FALSE)</f>
        <v>Womens</v>
      </c>
      <c r="I364" s="8" t="str">
        <f>VLOOKUP(Table1[[#This Row],[LastName]]&amp;"."&amp;Table1[[#This Row],[FirstName]],Fencers!C:H,5,FALSE)</f>
        <v>ASC</v>
      </c>
      <c r="J364" s="8" t="str">
        <f>VLOOKUP(Table1[[#This Row],[LastName]]&amp;"."&amp;Table1[[#This Row],[FirstName]],Fencers!C:I,6,FALSE)</f>
        <v>AUS</v>
      </c>
      <c r="K364" s="13">
        <v>0</v>
      </c>
      <c r="L364" s="9">
        <f>IF(Table1[[#This Row],[Rank]]="Cancelled",1,IF(Table1[[#This Row],[Rank]]&gt;32,0,IF(K364=0,VLOOKUP(C364,'Ranking Values'!A:C,2,FALSE),VLOOKUP(C364,'Ranking Values'!A:C,3,FALSE))))</f>
        <v>9</v>
      </c>
    </row>
    <row r="365" spans="1:12" x14ac:dyDescent="0.25">
      <c r="A365" s="6" t="s">
        <v>61</v>
      </c>
      <c r="B365" s="6" t="s">
        <v>62</v>
      </c>
      <c r="C365" s="6">
        <v>3</v>
      </c>
      <c r="D365" s="8">
        <v>41924</v>
      </c>
      <c r="E365" s="12" t="s">
        <v>401</v>
      </c>
      <c r="F365" s="6" t="s">
        <v>467</v>
      </c>
      <c r="G365" s="6" t="s">
        <v>312</v>
      </c>
      <c r="H365" s="9" t="str">
        <f>VLOOKUP(Table1[[#This Row],[LastName]]&amp;"."&amp;Table1[[#This Row],[FirstName]],Fencers!C:I,7,FALSE)</f>
        <v>Womens</v>
      </c>
      <c r="I365" s="8" t="str">
        <f>VLOOKUP(Table1[[#This Row],[LastName]]&amp;"."&amp;Table1[[#This Row],[FirstName]],Fencers!C:H,5,FALSE)</f>
        <v>ASC</v>
      </c>
      <c r="J365" s="8" t="str">
        <f>VLOOKUP(Table1[[#This Row],[LastName]]&amp;"."&amp;Table1[[#This Row],[FirstName]],Fencers!C:I,6,FALSE)</f>
        <v>AUS</v>
      </c>
      <c r="K365" s="13">
        <v>0</v>
      </c>
      <c r="L365" s="9">
        <f>IF(Table1[[#This Row],[Rank]]="Cancelled",1,IF(Table1[[#This Row],[Rank]]&gt;32,0,IF(K365=0,VLOOKUP(C365,'Ranking Values'!A:C,2,FALSE),VLOOKUP(C365,'Ranking Values'!A:C,3,FALSE))))</f>
        <v>8</v>
      </c>
    </row>
    <row r="366" spans="1:12" x14ac:dyDescent="0.25">
      <c r="A366" s="6" t="s">
        <v>112</v>
      </c>
      <c r="B366" s="6" t="s">
        <v>113</v>
      </c>
      <c r="C366" s="10">
        <v>3</v>
      </c>
      <c r="D366" s="8">
        <v>41924</v>
      </c>
      <c r="E366" s="12" t="s">
        <v>401</v>
      </c>
      <c r="F366" s="6" t="s">
        <v>467</v>
      </c>
      <c r="G366" s="6" t="s">
        <v>312</v>
      </c>
      <c r="H366" s="9" t="str">
        <f>VLOOKUP(Table1[[#This Row],[LastName]]&amp;"."&amp;Table1[[#This Row],[FirstName]],Fencers!C:I,7,FALSE)</f>
        <v>Womens</v>
      </c>
      <c r="I366" s="8" t="str">
        <f>VLOOKUP(Table1[[#This Row],[LastName]]&amp;"."&amp;Table1[[#This Row],[FirstName]],Fencers!C:H,5,FALSE)</f>
        <v>CSFC</v>
      </c>
      <c r="J366" s="8" t="str">
        <f>VLOOKUP(Table1[[#This Row],[LastName]]&amp;"."&amp;Table1[[#This Row],[FirstName]],Fencers!C:I,6,FALSE)</f>
        <v>AUS</v>
      </c>
      <c r="K366" s="13">
        <v>0</v>
      </c>
      <c r="L366" s="9">
        <f>IF(Table1[[#This Row],[Rank]]="Cancelled",1,IF(Table1[[#This Row],[Rank]]&gt;32,0,IF(K366=0,VLOOKUP(C366,'Ranking Values'!A:C,2,FALSE),VLOOKUP(C366,'Ranking Values'!A:C,3,FALSE))))</f>
        <v>8</v>
      </c>
    </row>
    <row r="367" spans="1:12" x14ac:dyDescent="0.25">
      <c r="A367" s="6" t="s">
        <v>516</v>
      </c>
      <c r="B367" s="6" t="s">
        <v>517</v>
      </c>
      <c r="C367" s="10">
        <v>5</v>
      </c>
      <c r="D367" s="8">
        <v>41924</v>
      </c>
      <c r="E367" s="12" t="s">
        <v>401</v>
      </c>
      <c r="F367" s="6" t="s">
        <v>467</v>
      </c>
      <c r="G367" s="6" t="s">
        <v>312</v>
      </c>
      <c r="H367" s="9" t="str">
        <f>VLOOKUP(Table1[[#This Row],[LastName]]&amp;"."&amp;Table1[[#This Row],[FirstName]],Fencers!C:I,7,FALSE)</f>
        <v>Womens</v>
      </c>
      <c r="I367" s="8">
        <f>VLOOKUP(Table1[[#This Row],[LastName]]&amp;"."&amp;Table1[[#This Row],[FirstName]],Fencers!C:H,5,FALSE)</f>
        <v>0</v>
      </c>
      <c r="J367" s="8" t="str">
        <f>VLOOKUP(Table1[[#This Row],[LastName]]&amp;"."&amp;Table1[[#This Row],[FirstName]],Fencers!C:I,6,FALSE)</f>
        <v>AUS</v>
      </c>
      <c r="K367" s="13">
        <v>0</v>
      </c>
      <c r="L367" s="9">
        <f>IF(Table1[[#This Row],[Rank]]="Cancelled",1,IF(Table1[[#This Row],[Rank]]&gt;32,0,IF(K367=0,VLOOKUP(C367,'Ranking Values'!A:C,2,FALSE),VLOOKUP(C367,'Ranking Values'!A:C,3,FALSE))))</f>
        <v>6</v>
      </c>
    </row>
    <row r="368" spans="1:12" x14ac:dyDescent="0.25">
      <c r="A368" s="6" t="s">
        <v>171</v>
      </c>
      <c r="B368" s="6" t="s">
        <v>154</v>
      </c>
      <c r="C368" s="10">
        <v>6</v>
      </c>
      <c r="D368" s="8">
        <v>41924</v>
      </c>
      <c r="E368" s="12" t="s">
        <v>401</v>
      </c>
      <c r="F368" s="6" t="s">
        <v>467</v>
      </c>
      <c r="G368" s="6" t="s">
        <v>312</v>
      </c>
      <c r="H368" s="9" t="str">
        <f>VLOOKUP(Table1[[#This Row],[LastName]]&amp;"."&amp;Table1[[#This Row],[FirstName]],Fencers!C:I,7,FALSE)</f>
        <v>Womens</v>
      </c>
      <c r="I368" s="8" t="str">
        <f>VLOOKUP(Table1[[#This Row],[LastName]]&amp;"."&amp;Table1[[#This Row],[FirstName]],Fencers!C:H,5,FALSE)</f>
        <v>ASC</v>
      </c>
      <c r="J368" s="8" t="str">
        <f>VLOOKUP(Table1[[#This Row],[LastName]]&amp;"."&amp;Table1[[#This Row],[FirstName]],Fencers!C:I,6,FALSE)</f>
        <v>AUS</v>
      </c>
      <c r="K368" s="13">
        <v>0</v>
      </c>
      <c r="L368" s="9">
        <f>IF(Table1[[#This Row],[Rank]]="Cancelled",1,IF(Table1[[#This Row],[Rank]]&gt;32,0,IF(K368=0,VLOOKUP(C368,'Ranking Values'!A:C,2,FALSE),VLOOKUP(C368,'Ranking Values'!A:C,3,FALSE))))</f>
        <v>5</v>
      </c>
    </row>
    <row r="369" spans="1:12" x14ac:dyDescent="0.25">
      <c r="A369" s="6" t="s">
        <v>49</v>
      </c>
      <c r="B369" s="6" t="s">
        <v>50</v>
      </c>
      <c r="C369" s="10">
        <v>1</v>
      </c>
      <c r="D369" s="8">
        <v>41924</v>
      </c>
      <c r="E369" s="12" t="s">
        <v>401</v>
      </c>
      <c r="F369" s="6" t="s">
        <v>316</v>
      </c>
      <c r="G369" s="6" t="s">
        <v>18</v>
      </c>
      <c r="H369" s="9" t="str">
        <f>VLOOKUP(Table1[[#This Row],[LastName]]&amp;"."&amp;Table1[[#This Row],[FirstName]],Fencers!C:I,7,FALSE)</f>
        <v>Womens</v>
      </c>
      <c r="I369" s="8" t="str">
        <f>VLOOKUP(Table1[[#This Row],[LastName]]&amp;"."&amp;Table1[[#This Row],[FirstName]],Fencers!C:H,5,FALSE)</f>
        <v>ASC</v>
      </c>
      <c r="J369" s="8" t="str">
        <f>VLOOKUP(Table1[[#This Row],[LastName]]&amp;"."&amp;Table1[[#This Row],[FirstName]],Fencers!C:I,6,FALSE)</f>
        <v>AUS</v>
      </c>
      <c r="K369" s="13">
        <v>0</v>
      </c>
      <c r="L369" s="9">
        <f>IF(Table1[[#This Row],[Rank]]="Cancelled",1,IF(Table1[[#This Row],[Rank]]&gt;32,0,IF(K369=0,VLOOKUP(C369,'Ranking Values'!A:C,2,FALSE),VLOOKUP(C369,'Ranking Values'!A:C,3,FALSE))))</f>
        <v>10</v>
      </c>
    </row>
    <row r="370" spans="1:12" x14ac:dyDescent="0.25">
      <c r="A370" s="6" t="s">
        <v>61</v>
      </c>
      <c r="B370" s="6" t="s">
        <v>62</v>
      </c>
      <c r="C370" s="10">
        <v>2</v>
      </c>
      <c r="D370" s="8">
        <v>41924</v>
      </c>
      <c r="E370" s="12" t="s">
        <v>401</v>
      </c>
      <c r="F370" s="6" t="s">
        <v>316</v>
      </c>
      <c r="G370" s="6" t="s">
        <v>18</v>
      </c>
      <c r="H370" s="9" t="str">
        <f>VLOOKUP(Table1[[#This Row],[LastName]]&amp;"."&amp;Table1[[#This Row],[FirstName]],Fencers!C:I,7,FALSE)</f>
        <v>Womens</v>
      </c>
      <c r="I370" s="8" t="str">
        <f>VLOOKUP(Table1[[#This Row],[LastName]]&amp;"."&amp;Table1[[#This Row],[FirstName]],Fencers!C:H,5,FALSE)</f>
        <v>ASC</v>
      </c>
      <c r="J370" s="8" t="str">
        <f>VLOOKUP(Table1[[#This Row],[LastName]]&amp;"."&amp;Table1[[#This Row],[FirstName]],Fencers!C:I,6,FALSE)</f>
        <v>AUS</v>
      </c>
      <c r="K370" s="13">
        <v>0</v>
      </c>
      <c r="L370" s="9">
        <f>IF(Table1[[#This Row],[Rank]]="Cancelled",1,IF(Table1[[#This Row],[Rank]]&gt;32,0,IF(K370=0,VLOOKUP(C370,'Ranking Values'!A:C,2,FALSE),VLOOKUP(C370,'Ranking Values'!A:C,3,FALSE))))</f>
        <v>9</v>
      </c>
    </row>
    <row r="371" spans="1:12" x14ac:dyDescent="0.25">
      <c r="A371" s="6" t="s">
        <v>540</v>
      </c>
      <c r="B371" s="6" t="s">
        <v>140</v>
      </c>
      <c r="C371" s="10">
        <v>1</v>
      </c>
      <c r="D371" s="8">
        <v>41937</v>
      </c>
      <c r="E371" s="12" t="s">
        <v>565</v>
      </c>
      <c r="F371" s="6" t="s">
        <v>502</v>
      </c>
      <c r="G371" s="6" t="s">
        <v>312</v>
      </c>
      <c r="H371" s="9" t="str">
        <f>VLOOKUP(Table1[[#This Row],[LastName]]&amp;"."&amp;Table1[[#This Row],[FirstName]],Fencers!C:I,7,FALSE)</f>
        <v>Mens</v>
      </c>
      <c r="I371" s="8">
        <f>VLOOKUP(Table1[[#This Row],[LastName]]&amp;"."&amp;Table1[[#This Row],[FirstName]],Fencers!C:H,5,FALSE)</f>
        <v>0</v>
      </c>
      <c r="J371" s="8" t="str">
        <f>VLOOKUP(Table1[[#This Row],[LastName]]&amp;"."&amp;Table1[[#This Row],[FirstName]],Fencers!C:I,6,FALSE)</f>
        <v>AUS</v>
      </c>
      <c r="K371" s="14">
        <v>1</v>
      </c>
      <c r="L371" s="9">
        <f>IF(Table1[[#This Row],[Rank]]="Cancelled",1,IF(Table1[[#This Row],[Rank]]&gt;32,0,IF(K371=0,VLOOKUP(C371,'Ranking Values'!A:C,2,FALSE),VLOOKUP(C371,'Ranking Values'!A:C,3,FALSE))))</f>
        <v>12</v>
      </c>
    </row>
    <row r="372" spans="1:12" x14ac:dyDescent="0.25">
      <c r="A372" s="6" t="s">
        <v>35</v>
      </c>
      <c r="B372" s="6" t="s">
        <v>311</v>
      </c>
      <c r="C372" s="10">
        <v>2</v>
      </c>
      <c r="D372" s="8">
        <v>41937</v>
      </c>
      <c r="E372" s="12" t="s">
        <v>565</v>
      </c>
      <c r="F372" s="6" t="s">
        <v>502</v>
      </c>
      <c r="G372" s="6" t="s">
        <v>312</v>
      </c>
      <c r="H372" s="9" t="str">
        <f>VLOOKUP(Table1[[#This Row],[LastName]]&amp;"."&amp;Table1[[#This Row],[FirstName]],Fencers!C:I,7,FALSE)</f>
        <v>Mens</v>
      </c>
      <c r="I372" s="8" t="str">
        <f>VLOOKUP(Table1[[#This Row],[LastName]]&amp;"."&amp;Table1[[#This Row],[FirstName]],Fencers!C:H,5,FALSE)</f>
        <v>IND</v>
      </c>
      <c r="J372" s="8" t="str">
        <f>VLOOKUP(Table1[[#This Row],[LastName]]&amp;"."&amp;Table1[[#This Row],[FirstName]],Fencers!C:I,6,FALSE)</f>
        <v>HKG</v>
      </c>
      <c r="K372" s="14">
        <v>1</v>
      </c>
      <c r="L372" s="9">
        <f>IF(Table1[[#This Row],[Rank]]="Cancelled",1,IF(Table1[[#This Row],[Rank]]&gt;32,0,IF(K372=0,VLOOKUP(C372,'Ranking Values'!A:C,2,FALSE),VLOOKUP(C372,'Ranking Values'!A:C,3,FALSE))))</f>
        <v>11</v>
      </c>
    </row>
    <row r="373" spans="1:12" x14ac:dyDescent="0.25">
      <c r="A373" s="6" t="s">
        <v>503</v>
      </c>
      <c r="B373" s="6" t="s">
        <v>504</v>
      </c>
      <c r="C373" s="6">
        <v>3</v>
      </c>
      <c r="D373" s="8">
        <v>41937</v>
      </c>
      <c r="E373" s="12" t="s">
        <v>565</v>
      </c>
      <c r="F373" s="6" t="s">
        <v>502</v>
      </c>
      <c r="G373" s="6" t="s">
        <v>312</v>
      </c>
      <c r="H373" s="9" t="str">
        <f>VLOOKUP(Table1[[#This Row],[LastName]]&amp;"."&amp;Table1[[#This Row],[FirstName]],Fencers!C:I,7,FALSE)</f>
        <v>Mens</v>
      </c>
      <c r="I373" s="8">
        <f>VLOOKUP(Table1[[#This Row],[LastName]]&amp;"."&amp;Table1[[#This Row],[FirstName]],Fencers!C:H,5,FALSE)</f>
        <v>0</v>
      </c>
      <c r="J373" s="8" t="str">
        <f>VLOOKUP(Table1[[#This Row],[LastName]]&amp;"."&amp;Table1[[#This Row],[FirstName]],Fencers!C:I,6,FALSE)</f>
        <v>AUS</v>
      </c>
      <c r="K373" s="14">
        <v>1</v>
      </c>
      <c r="L373" s="9">
        <f>IF(Table1[[#This Row],[Rank]]="Cancelled",1,IF(Table1[[#This Row],[Rank]]&gt;32,0,IF(K373=0,VLOOKUP(C373,'Ranking Values'!A:C,2,FALSE),VLOOKUP(C373,'Ranking Values'!A:C,3,FALSE))))</f>
        <v>10</v>
      </c>
    </row>
    <row r="374" spans="1:12" x14ac:dyDescent="0.25">
      <c r="A374" s="6" t="s">
        <v>523</v>
      </c>
      <c r="B374" s="6" t="s">
        <v>31</v>
      </c>
      <c r="C374" s="10">
        <v>3</v>
      </c>
      <c r="D374" s="8">
        <v>41937</v>
      </c>
      <c r="E374" s="12" t="s">
        <v>565</v>
      </c>
      <c r="F374" s="6" t="s">
        <v>502</v>
      </c>
      <c r="G374" s="6" t="s">
        <v>312</v>
      </c>
      <c r="H374" s="9" t="str">
        <f>VLOOKUP(Table1[[#This Row],[LastName]]&amp;"."&amp;Table1[[#This Row],[FirstName]],Fencers!C:I,7,FALSE)</f>
        <v>Mens</v>
      </c>
      <c r="I374" s="8">
        <f>VLOOKUP(Table1[[#This Row],[LastName]]&amp;"."&amp;Table1[[#This Row],[FirstName]],Fencers!C:H,5,FALSE)</f>
        <v>0</v>
      </c>
      <c r="J374" s="8" t="str">
        <f>VLOOKUP(Table1[[#This Row],[LastName]]&amp;"."&amp;Table1[[#This Row],[FirstName]],Fencers!C:I,6,FALSE)</f>
        <v>AUS</v>
      </c>
      <c r="K374" s="14">
        <v>1</v>
      </c>
      <c r="L374" s="9">
        <f>IF(Table1[[#This Row],[Rank]]="Cancelled",1,IF(Table1[[#This Row],[Rank]]&gt;32,0,IF(K374=0,VLOOKUP(C374,'Ranking Values'!A:C,2,FALSE),VLOOKUP(C374,'Ranking Values'!A:C,3,FALSE))))</f>
        <v>10</v>
      </c>
    </row>
    <row r="375" spans="1:12" x14ac:dyDescent="0.25">
      <c r="A375" s="6" t="s">
        <v>112</v>
      </c>
      <c r="B375" s="6" t="s">
        <v>113</v>
      </c>
      <c r="C375" s="10">
        <v>1</v>
      </c>
      <c r="D375" s="8">
        <v>41937</v>
      </c>
      <c r="E375" s="12" t="s">
        <v>565</v>
      </c>
      <c r="F375" s="6" t="s">
        <v>502</v>
      </c>
      <c r="G375" s="6" t="s">
        <v>312</v>
      </c>
      <c r="H375" s="9" t="str">
        <f>VLOOKUP(Table1[[#This Row],[LastName]]&amp;"."&amp;Table1[[#This Row],[FirstName]],Fencers!C:I,7,FALSE)</f>
        <v>Womens</v>
      </c>
      <c r="I375" s="8" t="str">
        <f>VLOOKUP(Table1[[#This Row],[LastName]]&amp;"."&amp;Table1[[#This Row],[FirstName]],Fencers!C:H,5,FALSE)</f>
        <v>CSFC</v>
      </c>
      <c r="J375" s="8" t="str">
        <f>VLOOKUP(Table1[[#This Row],[LastName]]&amp;"."&amp;Table1[[#This Row],[FirstName]],Fencers!C:I,6,FALSE)</f>
        <v>AUS</v>
      </c>
      <c r="K375" s="14">
        <v>1</v>
      </c>
      <c r="L375" s="9">
        <f>IF(Table1[[#This Row],[Rank]]="Cancelled",1,IF(Table1[[#This Row],[Rank]]&gt;32,0,IF(K375=0,VLOOKUP(C375,'Ranking Values'!A:C,2,FALSE),VLOOKUP(C375,'Ranking Values'!A:C,3,FALSE))))</f>
        <v>12</v>
      </c>
    </row>
    <row r="376" spans="1:12" x14ac:dyDescent="0.25">
      <c r="A376" s="6" t="s">
        <v>524</v>
      </c>
      <c r="B376" s="6" t="s">
        <v>198</v>
      </c>
      <c r="C376" s="10">
        <v>2</v>
      </c>
      <c r="D376" s="8">
        <v>41937</v>
      </c>
      <c r="E376" s="12" t="s">
        <v>565</v>
      </c>
      <c r="F376" s="6" t="s">
        <v>502</v>
      </c>
      <c r="G376" s="6" t="s">
        <v>312</v>
      </c>
      <c r="H376" s="9" t="str">
        <f>VLOOKUP(Table1[[#This Row],[LastName]]&amp;"."&amp;Table1[[#This Row],[FirstName]],Fencers!C:I,7,FALSE)</f>
        <v>Womens</v>
      </c>
      <c r="I376" s="8">
        <f>VLOOKUP(Table1[[#This Row],[LastName]]&amp;"."&amp;Table1[[#This Row],[FirstName]],Fencers!C:H,5,FALSE)</f>
        <v>0</v>
      </c>
      <c r="J376" s="8" t="str">
        <f>VLOOKUP(Table1[[#This Row],[LastName]]&amp;"."&amp;Table1[[#This Row],[FirstName]],Fencers!C:I,6,FALSE)</f>
        <v>AUS</v>
      </c>
      <c r="K376" s="14">
        <v>1</v>
      </c>
      <c r="L376" s="9">
        <f>IF(Table1[[#This Row],[Rank]]="Cancelled",1,IF(Table1[[#This Row],[Rank]]&gt;32,0,IF(K376=0,VLOOKUP(C376,'Ranking Values'!A:C,2,FALSE),VLOOKUP(C376,'Ranking Values'!A:C,3,FALSE))))</f>
        <v>11</v>
      </c>
    </row>
    <row r="377" spans="1:12" x14ac:dyDescent="0.25">
      <c r="A377" s="6" t="s">
        <v>541</v>
      </c>
      <c r="B377" s="6" t="s">
        <v>542</v>
      </c>
      <c r="C377" s="6">
        <v>3</v>
      </c>
      <c r="D377" s="8">
        <v>41937</v>
      </c>
      <c r="E377" s="12" t="s">
        <v>565</v>
      </c>
      <c r="F377" s="6" t="s">
        <v>502</v>
      </c>
      <c r="G377" s="6" t="s">
        <v>312</v>
      </c>
      <c r="H377" s="9" t="str">
        <f>VLOOKUP(Table1[[#This Row],[LastName]]&amp;"."&amp;Table1[[#This Row],[FirstName]],Fencers!C:I,7,FALSE)</f>
        <v>Womens</v>
      </c>
      <c r="I377" s="8" t="str">
        <f>VLOOKUP(Table1[[#This Row],[LastName]]&amp;"."&amp;Table1[[#This Row],[FirstName]],Fencers!C:H,5,FALSE)</f>
        <v>AHFC</v>
      </c>
      <c r="J377" s="8" t="str">
        <f>VLOOKUP(Table1[[#This Row],[LastName]]&amp;"."&amp;Table1[[#This Row],[FirstName]],Fencers!C:I,6,FALSE)</f>
        <v>AUS</v>
      </c>
      <c r="K377" s="14">
        <v>1</v>
      </c>
      <c r="L377" s="9">
        <f>IF(Table1[[#This Row],[Rank]]="Cancelled",1,IF(Table1[[#This Row],[Rank]]&gt;32,0,IF(K377=0,VLOOKUP(C377,'Ranking Values'!A:C,2,FALSE),VLOOKUP(C377,'Ranking Values'!A:C,3,FALSE))))</f>
        <v>10</v>
      </c>
    </row>
    <row r="378" spans="1:12" x14ac:dyDescent="0.25">
      <c r="A378" s="6" t="s">
        <v>543</v>
      </c>
      <c r="B378" s="6" t="s">
        <v>207</v>
      </c>
      <c r="C378" s="10">
        <v>3</v>
      </c>
      <c r="D378" s="8">
        <v>41937</v>
      </c>
      <c r="E378" s="12" t="s">
        <v>565</v>
      </c>
      <c r="F378" s="6" t="s">
        <v>502</v>
      </c>
      <c r="G378" s="6" t="s">
        <v>312</v>
      </c>
      <c r="H378" s="9" t="str">
        <f>VLOOKUP(Table1[[#This Row],[LastName]]&amp;"."&amp;Table1[[#This Row],[FirstName]],Fencers!C:I,7,FALSE)</f>
        <v>Womens</v>
      </c>
      <c r="I378" s="8" t="str">
        <f>VLOOKUP(Table1[[#This Row],[LastName]]&amp;"."&amp;Table1[[#This Row],[FirstName]],Fencers!C:H,5,FALSE)</f>
        <v>AHFC</v>
      </c>
      <c r="J378" s="8" t="str">
        <f>VLOOKUP(Table1[[#This Row],[LastName]]&amp;"."&amp;Table1[[#This Row],[FirstName]],Fencers!C:I,6,FALSE)</f>
        <v>AUS</v>
      </c>
      <c r="K378" s="14">
        <v>1</v>
      </c>
      <c r="L378" s="9">
        <f>IF(Table1[[#This Row],[Rank]]="Cancelled",1,IF(Table1[[#This Row],[Rank]]&gt;32,0,IF(K378=0,VLOOKUP(C378,'Ranking Values'!A:C,2,FALSE),VLOOKUP(C378,'Ranking Values'!A:C,3,FALSE))))</f>
        <v>10</v>
      </c>
    </row>
    <row r="379" spans="1:12" x14ac:dyDescent="0.25">
      <c r="A379" s="6" t="s">
        <v>544</v>
      </c>
      <c r="B379" s="6" t="s">
        <v>545</v>
      </c>
      <c r="C379" s="10">
        <v>5</v>
      </c>
      <c r="D379" s="8">
        <v>41937</v>
      </c>
      <c r="E379" s="12" t="s">
        <v>565</v>
      </c>
      <c r="F379" s="6" t="s">
        <v>502</v>
      </c>
      <c r="G379" s="6" t="s">
        <v>312</v>
      </c>
      <c r="H379" s="9" t="str">
        <f>VLOOKUP(Table1[[#This Row],[LastName]]&amp;"."&amp;Table1[[#This Row],[FirstName]],Fencers!C:I,7,FALSE)</f>
        <v>Womens</v>
      </c>
      <c r="I379" s="8" t="str">
        <f>VLOOKUP(Table1[[#This Row],[LastName]]&amp;"."&amp;Table1[[#This Row],[FirstName]],Fencers!C:H,5,FALSE)</f>
        <v>AHFC</v>
      </c>
      <c r="J379" s="8" t="str">
        <f>VLOOKUP(Table1[[#This Row],[LastName]]&amp;"."&amp;Table1[[#This Row],[FirstName]],Fencers!C:I,6,FALSE)</f>
        <v>AUS</v>
      </c>
      <c r="K379" s="14">
        <v>1</v>
      </c>
      <c r="L379" s="9">
        <f>IF(Table1[[#This Row],[Rank]]="Cancelled",1,IF(Table1[[#This Row],[Rank]]&gt;32,0,IF(K379=0,VLOOKUP(C379,'Ranking Values'!A:C,2,FALSE),VLOOKUP(C379,'Ranking Values'!A:C,3,FALSE))))</f>
        <v>8</v>
      </c>
    </row>
    <row r="380" spans="1:12" x14ac:dyDescent="0.25">
      <c r="A380" s="6" t="s">
        <v>177</v>
      </c>
      <c r="B380" s="6" t="s">
        <v>143</v>
      </c>
      <c r="C380" s="10">
        <v>1</v>
      </c>
      <c r="D380" s="8">
        <v>41938</v>
      </c>
      <c r="E380" s="12" t="s">
        <v>565</v>
      </c>
      <c r="F380" s="6" t="s">
        <v>511</v>
      </c>
      <c r="G380" s="6" t="s">
        <v>312</v>
      </c>
      <c r="H380" s="9" t="str">
        <f>VLOOKUP(Table1[[#This Row],[LastName]]&amp;"."&amp;Table1[[#This Row],[FirstName]],Fencers!C:I,7,FALSE)</f>
        <v>Mens</v>
      </c>
      <c r="I380" s="8" t="str">
        <f>VLOOKUP(Table1[[#This Row],[LastName]]&amp;"."&amp;Table1[[#This Row],[FirstName]],Fencers!C:H,5,FALSE)</f>
        <v>ASC</v>
      </c>
      <c r="J380" s="8" t="str">
        <f>VLOOKUP(Table1[[#This Row],[LastName]]&amp;"."&amp;Table1[[#This Row],[FirstName]],Fencers!C:I,6,FALSE)</f>
        <v>AUS</v>
      </c>
      <c r="K380" s="14">
        <v>1</v>
      </c>
      <c r="L380" s="9">
        <f>IF(Table1[[#This Row],[Rank]]="Cancelled",1,IF(Table1[[#This Row],[Rank]]&gt;32,0,IF(K380=0,VLOOKUP(C380,'Ranking Values'!A:C,2,FALSE),VLOOKUP(C380,'Ranking Values'!A:C,3,FALSE))))</f>
        <v>12</v>
      </c>
    </row>
    <row r="381" spans="1:12" x14ac:dyDescent="0.25">
      <c r="A381" s="6" t="s">
        <v>32</v>
      </c>
      <c r="B381" s="6" t="s">
        <v>33</v>
      </c>
      <c r="C381" s="10">
        <v>2</v>
      </c>
      <c r="D381" s="8">
        <v>41938</v>
      </c>
      <c r="E381" s="12" t="s">
        <v>565</v>
      </c>
      <c r="F381" s="6" t="s">
        <v>511</v>
      </c>
      <c r="G381" s="6" t="s">
        <v>312</v>
      </c>
      <c r="H381" s="9" t="str">
        <f>VLOOKUP(Table1[[#This Row],[LastName]]&amp;"."&amp;Table1[[#This Row],[FirstName]],Fencers!C:I,7,FALSE)</f>
        <v>Mens</v>
      </c>
      <c r="I381" s="8" t="str">
        <f>VLOOKUP(Table1[[#This Row],[LastName]]&amp;"."&amp;Table1[[#This Row],[FirstName]],Fencers!C:H,5,FALSE)</f>
        <v>ASC</v>
      </c>
      <c r="J381" s="8" t="str">
        <f>VLOOKUP(Table1[[#This Row],[LastName]]&amp;"."&amp;Table1[[#This Row],[FirstName]],Fencers!C:I,6,FALSE)</f>
        <v>AUS</v>
      </c>
      <c r="K381" s="14">
        <v>1</v>
      </c>
      <c r="L381" s="9">
        <f>IF(Table1[[#This Row],[Rank]]="Cancelled",1,IF(Table1[[#This Row],[Rank]]&gt;32,0,IF(K381=0,VLOOKUP(C381,'Ranking Values'!A:C,2,FALSE),VLOOKUP(C381,'Ranking Values'!A:C,3,FALSE))))</f>
        <v>11</v>
      </c>
    </row>
    <row r="382" spans="1:12" x14ac:dyDescent="0.25">
      <c r="A382" s="6" t="s">
        <v>187</v>
      </c>
      <c r="B382" s="6" t="s">
        <v>188</v>
      </c>
      <c r="C382" s="6">
        <v>3</v>
      </c>
      <c r="D382" s="8">
        <v>41938</v>
      </c>
      <c r="E382" s="12" t="s">
        <v>565</v>
      </c>
      <c r="F382" s="6" t="s">
        <v>511</v>
      </c>
      <c r="G382" s="6" t="s">
        <v>312</v>
      </c>
      <c r="H382" s="9" t="str">
        <f>VLOOKUP(Table1[[#This Row],[LastName]]&amp;"."&amp;Table1[[#This Row],[FirstName]],Fencers!C:I,7,FALSE)</f>
        <v>Mens</v>
      </c>
      <c r="I382" s="8" t="str">
        <f>VLOOKUP(Table1[[#This Row],[LastName]]&amp;"."&amp;Table1[[#This Row],[FirstName]],Fencers!C:H,5,FALSE)</f>
        <v>ASC</v>
      </c>
      <c r="J382" s="8" t="str">
        <f>VLOOKUP(Table1[[#This Row],[LastName]]&amp;"."&amp;Table1[[#This Row],[FirstName]],Fencers!C:I,6,FALSE)</f>
        <v>AUS</v>
      </c>
      <c r="K382" s="14">
        <v>1</v>
      </c>
      <c r="L382" s="9">
        <f>IF(Table1[[#This Row],[Rank]]="Cancelled",1,IF(Table1[[#This Row],[Rank]]&gt;32,0,IF(K382=0,VLOOKUP(C382,'Ranking Values'!A:C,2,FALSE),VLOOKUP(C382,'Ranking Values'!A:C,3,FALSE))))</f>
        <v>10</v>
      </c>
    </row>
    <row r="383" spans="1:12" x14ac:dyDescent="0.25">
      <c r="A383" s="6" t="s">
        <v>79</v>
      </c>
      <c r="B383" s="6" t="s">
        <v>175</v>
      </c>
      <c r="C383" s="10">
        <v>3</v>
      </c>
      <c r="D383" s="8">
        <v>41938</v>
      </c>
      <c r="E383" s="12" t="s">
        <v>565</v>
      </c>
      <c r="F383" s="6" t="s">
        <v>511</v>
      </c>
      <c r="G383" s="6" t="s">
        <v>312</v>
      </c>
      <c r="H383" s="9" t="str">
        <f>VLOOKUP(Table1[[#This Row],[LastName]]&amp;"."&amp;Table1[[#This Row],[FirstName]],Fencers!C:I,7,FALSE)</f>
        <v>Mens</v>
      </c>
      <c r="I383" s="8" t="str">
        <f>VLOOKUP(Table1[[#This Row],[LastName]]&amp;"."&amp;Table1[[#This Row],[FirstName]],Fencers!C:H,5,FALSE)</f>
        <v>ASC</v>
      </c>
      <c r="J383" s="8" t="str">
        <f>VLOOKUP(Table1[[#This Row],[LastName]]&amp;"."&amp;Table1[[#This Row],[FirstName]],Fencers!C:I,6,FALSE)</f>
        <v>AUS</v>
      </c>
      <c r="K383" s="14">
        <v>1</v>
      </c>
      <c r="L383" s="9">
        <f>IF(Table1[[#This Row],[Rank]]="Cancelled",1,IF(Table1[[#This Row],[Rank]]&gt;32,0,IF(K383=0,VLOOKUP(C383,'Ranking Values'!A:C,2,FALSE),VLOOKUP(C383,'Ranking Values'!A:C,3,FALSE))))</f>
        <v>10</v>
      </c>
    </row>
    <row r="384" spans="1:12" x14ac:dyDescent="0.25">
      <c r="A384" s="6" t="s">
        <v>99</v>
      </c>
      <c r="B384" s="6" t="s">
        <v>191</v>
      </c>
      <c r="C384" s="10">
        <v>5</v>
      </c>
      <c r="D384" s="8">
        <v>41938</v>
      </c>
      <c r="E384" s="12" t="s">
        <v>565</v>
      </c>
      <c r="F384" s="6" t="s">
        <v>511</v>
      </c>
      <c r="G384" s="6" t="s">
        <v>312</v>
      </c>
      <c r="H384" s="9" t="str">
        <f>VLOOKUP(Table1[[#This Row],[LastName]]&amp;"."&amp;Table1[[#This Row],[FirstName]],Fencers!C:I,7,FALSE)</f>
        <v>Mens</v>
      </c>
      <c r="I384" s="8" t="str">
        <f>VLOOKUP(Table1[[#This Row],[LastName]]&amp;"."&amp;Table1[[#This Row],[FirstName]],Fencers!C:H,5,FALSE)</f>
        <v>CSFC</v>
      </c>
      <c r="J384" s="8" t="str">
        <f>VLOOKUP(Table1[[#This Row],[LastName]]&amp;"."&amp;Table1[[#This Row],[FirstName]],Fencers!C:I,6,FALSE)</f>
        <v>AUS</v>
      </c>
      <c r="K384" s="14">
        <v>1</v>
      </c>
      <c r="L384" s="9">
        <f>IF(Table1[[#This Row],[Rank]]="Cancelled",1,IF(Table1[[#This Row],[Rank]]&gt;32,0,IF(K384=0,VLOOKUP(C384,'Ranking Values'!A:C,2,FALSE),VLOOKUP(C384,'Ranking Values'!A:C,3,FALSE))))</f>
        <v>8</v>
      </c>
    </row>
    <row r="385" spans="1:12" x14ac:dyDescent="0.25">
      <c r="A385" s="6" t="s">
        <v>498</v>
      </c>
      <c r="B385" s="6" t="s">
        <v>494</v>
      </c>
      <c r="C385" s="10">
        <v>6</v>
      </c>
      <c r="D385" s="8">
        <v>41938</v>
      </c>
      <c r="E385" s="12" t="s">
        <v>565</v>
      </c>
      <c r="F385" s="6" t="s">
        <v>511</v>
      </c>
      <c r="G385" s="6" t="s">
        <v>312</v>
      </c>
      <c r="H385" s="9" t="str">
        <f>VLOOKUP(Table1[[#This Row],[LastName]]&amp;"."&amp;Table1[[#This Row],[FirstName]],Fencers!C:I,7,FALSE)</f>
        <v>Mens</v>
      </c>
      <c r="I385" s="8" t="str">
        <f>VLOOKUP(Table1[[#This Row],[LastName]]&amp;"."&amp;Table1[[#This Row],[FirstName]],Fencers!C:H,5,FALSE)</f>
        <v>ASC</v>
      </c>
      <c r="J385" s="8" t="str">
        <f>VLOOKUP(Table1[[#This Row],[LastName]]&amp;"."&amp;Table1[[#This Row],[FirstName]],Fencers!C:I,6,FALSE)</f>
        <v>AUS</v>
      </c>
      <c r="K385" s="14">
        <v>1</v>
      </c>
      <c r="L385" s="9">
        <f>IF(Table1[[#This Row],[Rank]]="Cancelled",1,IF(Table1[[#This Row],[Rank]]&gt;32,0,IF(K385=0,VLOOKUP(C385,'Ranking Values'!A:C,2,FALSE),VLOOKUP(C385,'Ranking Values'!A:C,3,FALSE))))</f>
        <v>7</v>
      </c>
    </row>
    <row r="386" spans="1:12" x14ac:dyDescent="0.25">
      <c r="A386" s="6" t="s">
        <v>493</v>
      </c>
      <c r="B386" s="6" t="s">
        <v>494</v>
      </c>
      <c r="C386" s="10">
        <v>7</v>
      </c>
      <c r="D386" s="8">
        <v>41938</v>
      </c>
      <c r="E386" s="12" t="s">
        <v>565</v>
      </c>
      <c r="F386" s="6" t="s">
        <v>511</v>
      </c>
      <c r="G386" s="6" t="s">
        <v>312</v>
      </c>
      <c r="H386" s="9" t="str">
        <f>VLOOKUP(Table1[[#This Row],[LastName]]&amp;"."&amp;Table1[[#This Row],[FirstName]],Fencers!C:I,7,FALSE)</f>
        <v>Mens</v>
      </c>
      <c r="I386" s="8" t="str">
        <f>VLOOKUP(Table1[[#This Row],[LastName]]&amp;"."&amp;Table1[[#This Row],[FirstName]],Fencers!C:H,5,FALSE)</f>
        <v>ASC</v>
      </c>
      <c r="J386" s="8" t="str">
        <f>VLOOKUP(Table1[[#This Row],[LastName]]&amp;"."&amp;Table1[[#This Row],[FirstName]],Fencers!C:I,6,FALSE)</f>
        <v>AUS</v>
      </c>
      <c r="K386" s="14">
        <v>1</v>
      </c>
      <c r="L386" s="9">
        <f>IF(Table1[[#This Row],[Rank]]="Cancelled",1,IF(Table1[[#This Row],[Rank]]&gt;32,0,IF(K386=0,VLOOKUP(C386,'Ranking Values'!A:C,2,FALSE),VLOOKUP(C386,'Ranking Values'!A:C,3,FALSE))))</f>
        <v>6</v>
      </c>
    </row>
    <row r="387" spans="1:12" x14ac:dyDescent="0.25">
      <c r="A387" s="6" t="s">
        <v>173</v>
      </c>
      <c r="B387" s="6" t="s">
        <v>174</v>
      </c>
      <c r="C387" s="10">
        <v>8</v>
      </c>
      <c r="D387" s="8">
        <v>41938</v>
      </c>
      <c r="E387" s="12" t="s">
        <v>565</v>
      </c>
      <c r="F387" s="6" t="s">
        <v>511</v>
      </c>
      <c r="G387" s="6" t="s">
        <v>312</v>
      </c>
      <c r="H387" s="9" t="str">
        <f>VLOOKUP(Table1[[#This Row],[LastName]]&amp;"."&amp;Table1[[#This Row],[FirstName]],Fencers!C:I,7,FALSE)</f>
        <v>Mens</v>
      </c>
      <c r="I387" s="8" t="str">
        <f>VLOOKUP(Table1[[#This Row],[LastName]]&amp;"."&amp;Table1[[#This Row],[FirstName]],Fencers!C:H,5,FALSE)</f>
        <v>ASC</v>
      </c>
      <c r="J387" s="8" t="str">
        <f>VLOOKUP(Table1[[#This Row],[LastName]]&amp;"."&amp;Table1[[#This Row],[FirstName]],Fencers!C:I,6,FALSE)</f>
        <v>AUS</v>
      </c>
      <c r="K387" s="14">
        <v>1</v>
      </c>
      <c r="L387" s="9">
        <f>IF(Table1[[#This Row],[Rank]]="Cancelled",1,IF(Table1[[#This Row],[Rank]]&gt;32,0,IF(K387=0,VLOOKUP(C387,'Ranking Values'!A:C,2,FALSE),VLOOKUP(C387,'Ranking Values'!A:C,3,FALSE))))</f>
        <v>5</v>
      </c>
    </row>
    <row r="388" spans="1:12" x14ac:dyDescent="0.25">
      <c r="A388" s="6" t="s">
        <v>61</v>
      </c>
      <c r="B388" s="6" t="s">
        <v>62</v>
      </c>
      <c r="C388" s="10">
        <v>1</v>
      </c>
      <c r="D388" s="8">
        <v>41938</v>
      </c>
      <c r="E388" s="12" t="s">
        <v>565</v>
      </c>
      <c r="F388" s="6" t="s">
        <v>511</v>
      </c>
      <c r="G388" s="6" t="s">
        <v>312</v>
      </c>
      <c r="H388" s="9" t="str">
        <f>VLOOKUP(Table1[[#This Row],[LastName]]&amp;"."&amp;Table1[[#This Row],[FirstName]],Fencers!C:I,7,FALSE)</f>
        <v>Womens</v>
      </c>
      <c r="I388" s="8" t="str">
        <f>VLOOKUP(Table1[[#This Row],[LastName]]&amp;"."&amp;Table1[[#This Row],[FirstName]],Fencers!C:H,5,FALSE)</f>
        <v>ASC</v>
      </c>
      <c r="J388" s="8" t="str">
        <f>VLOOKUP(Table1[[#This Row],[LastName]]&amp;"."&amp;Table1[[#This Row],[FirstName]],Fencers!C:I,6,FALSE)</f>
        <v>AUS</v>
      </c>
      <c r="K388" s="14">
        <v>1</v>
      </c>
      <c r="L388" s="9">
        <f>IF(Table1[[#This Row],[Rank]]="Cancelled",1,IF(Table1[[#This Row],[Rank]]&gt;32,0,IF(K388=0,VLOOKUP(C388,'Ranking Values'!A:C,2,FALSE),VLOOKUP(C388,'Ranking Values'!A:C,3,FALSE))))</f>
        <v>12</v>
      </c>
    </row>
    <row r="389" spans="1:12" x14ac:dyDescent="0.25">
      <c r="A389" s="6" t="s">
        <v>472</v>
      </c>
      <c r="B389" s="6" t="s">
        <v>473</v>
      </c>
      <c r="C389" s="10">
        <v>2</v>
      </c>
      <c r="D389" s="8">
        <v>41938</v>
      </c>
      <c r="E389" s="12" t="s">
        <v>565</v>
      </c>
      <c r="F389" s="6" t="s">
        <v>511</v>
      </c>
      <c r="G389" s="6" t="s">
        <v>312</v>
      </c>
      <c r="H389" s="9" t="str">
        <f>VLOOKUP(Table1[[#This Row],[LastName]]&amp;"."&amp;Table1[[#This Row],[FirstName]],Fencers!C:I,7,FALSE)</f>
        <v>Womens</v>
      </c>
      <c r="I389" s="8" t="str">
        <f>VLOOKUP(Table1[[#This Row],[LastName]]&amp;"."&amp;Table1[[#This Row],[FirstName]],Fencers!C:H,5,FALSE)</f>
        <v>CSFC</v>
      </c>
      <c r="J389" s="8" t="str">
        <f>VLOOKUP(Table1[[#This Row],[LastName]]&amp;"."&amp;Table1[[#This Row],[FirstName]],Fencers!C:I,6,FALSE)</f>
        <v>AUS</v>
      </c>
      <c r="K389" s="14">
        <v>1</v>
      </c>
      <c r="L389" s="9">
        <f>IF(Table1[[#This Row],[Rank]]="Cancelled",1,IF(Table1[[#This Row],[Rank]]&gt;32,0,IF(K389=0,VLOOKUP(C389,'Ranking Values'!A:C,2,FALSE),VLOOKUP(C389,'Ranking Values'!A:C,3,FALSE))))</f>
        <v>11</v>
      </c>
    </row>
    <row r="390" spans="1:12" x14ac:dyDescent="0.25">
      <c r="A390" s="6" t="s">
        <v>495</v>
      </c>
      <c r="B390" s="6" t="s">
        <v>496</v>
      </c>
      <c r="C390" s="6">
        <v>3</v>
      </c>
      <c r="D390" s="8">
        <v>41938</v>
      </c>
      <c r="E390" s="12" t="s">
        <v>565</v>
      </c>
      <c r="F390" s="6" t="s">
        <v>511</v>
      </c>
      <c r="G390" s="6" t="s">
        <v>312</v>
      </c>
      <c r="H390" s="9" t="str">
        <f>VLOOKUP(Table1[[#This Row],[LastName]]&amp;"."&amp;Table1[[#This Row],[FirstName]],Fencers!C:I,7,FALSE)</f>
        <v>Womens</v>
      </c>
      <c r="I390" s="8">
        <f>VLOOKUP(Table1[[#This Row],[LastName]]&amp;"."&amp;Table1[[#This Row],[FirstName]],Fencers!C:H,5,FALSE)</f>
        <v>0</v>
      </c>
      <c r="J390" s="8" t="str">
        <f>VLOOKUP(Table1[[#This Row],[LastName]]&amp;"."&amp;Table1[[#This Row],[FirstName]],Fencers!C:I,6,FALSE)</f>
        <v>AUS</v>
      </c>
      <c r="K390" s="14">
        <v>1</v>
      </c>
      <c r="L390" s="9">
        <f>IF(Table1[[#This Row],[Rank]]="Cancelled",1,IF(Table1[[#This Row],[Rank]]&gt;32,0,IF(K390=0,VLOOKUP(C390,'Ranking Values'!A:C,2,FALSE),VLOOKUP(C390,'Ranking Values'!A:C,3,FALSE))))</f>
        <v>10</v>
      </c>
    </row>
    <row r="391" spans="1:12" x14ac:dyDescent="0.25">
      <c r="A391" s="6" t="s">
        <v>171</v>
      </c>
      <c r="B391" s="6" t="s">
        <v>154</v>
      </c>
      <c r="C391" s="10">
        <v>3</v>
      </c>
      <c r="D391" s="8">
        <v>41938</v>
      </c>
      <c r="E391" s="12" t="s">
        <v>565</v>
      </c>
      <c r="F391" s="6" t="s">
        <v>511</v>
      </c>
      <c r="G391" s="6" t="s">
        <v>312</v>
      </c>
      <c r="H391" s="9" t="str">
        <f>VLOOKUP(Table1[[#This Row],[LastName]]&amp;"."&amp;Table1[[#This Row],[FirstName]],Fencers!C:I,7,FALSE)</f>
        <v>Womens</v>
      </c>
      <c r="I391" s="8" t="str">
        <f>VLOOKUP(Table1[[#This Row],[LastName]]&amp;"."&amp;Table1[[#This Row],[FirstName]],Fencers!C:H,5,FALSE)</f>
        <v>ASC</v>
      </c>
      <c r="J391" s="8" t="str">
        <f>VLOOKUP(Table1[[#This Row],[LastName]]&amp;"."&amp;Table1[[#This Row],[FirstName]],Fencers!C:I,6,FALSE)</f>
        <v>AUS</v>
      </c>
      <c r="K391" s="14">
        <v>1</v>
      </c>
      <c r="L391" s="9">
        <f>IF(Table1[[#This Row],[Rank]]="Cancelled",1,IF(Table1[[#This Row],[Rank]]&gt;32,0,IF(K391=0,VLOOKUP(C391,'Ranking Values'!A:C,2,FALSE),VLOOKUP(C391,'Ranking Values'!A:C,3,FALSE))))</f>
        <v>10</v>
      </c>
    </row>
    <row r="392" spans="1:12" x14ac:dyDescent="0.25">
      <c r="A392" s="6" t="s">
        <v>516</v>
      </c>
      <c r="B392" s="6" t="s">
        <v>517</v>
      </c>
      <c r="C392" s="10">
        <v>5</v>
      </c>
      <c r="D392" s="8">
        <v>41938</v>
      </c>
      <c r="E392" s="12" t="s">
        <v>565</v>
      </c>
      <c r="F392" s="6" t="s">
        <v>511</v>
      </c>
      <c r="G392" s="6" t="s">
        <v>312</v>
      </c>
      <c r="H392" s="9" t="str">
        <f>VLOOKUP(Table1[[#This Row],[LastName]]&amp;"."&amp;Table1[[#This Row],[FirstName]],Fencers!C:I,7,FALSE)</f>
        <v>Womens</v>
      </c>
      <c r="I392" s="8">
        <f>VLOOKUP(Table1[[#This Row],[LastName]]&amp;"."&amp;Table1[[#This Row],[FirstName]],Fencers!C:H,5,FALSE)</f>
        <v>0</v>
      </c>
      <c r="J392" s="8" t="str">
        <f>VLOOKUP(Table1[[#This Row],[LastName]]&amp;"."&amp;Table1[[#This Row],[FirstName]],Fencers!C:I,6,FALSE)</f>
        <v>AUS</v>
      </c>
      <c r="K392" s="14">
        <v>1</v>
      </c>
      <c r="L392" s="9">
        <f>IF(Table1[[#This Row],[Rank]]="Cancelled",1,IF(Table1[[#This Row],[Rank]]&gt;32,0,IF(K392=0,VLOOKUP(C392,'Ranking Values'!A:C,2,FALSE),VLOOKUP(C392,'Ranking Values'!A:C,3,FALSE))))</f>
        <v>8</v>
      </c>
    </row>
    <row r="393" spans="1:12" x14ac:dyDescent="0.25">
      <c r="A393" s="6" t="s">
        <v>112</v>
      </c>
      <c r="B393" s="6" t="s">
        <v>113</v>
      </c>
      <c r="C393" s="10">
        <v>6</v>
      </c>
      <c r="D393" s="8">
        <v>41938</v>
      </c>
      <c r="E393" s="12" t="s">
        <v>565</v>
      </c>
      <c r="F393" s="6" t="s">
        <v>511</v>
      </c>
      <c r="G393" s="6" t="s">
        <v>312</v>
      </c>
      <c r="H393" s="9" t="str">
        <f>VLOOKUP(Table1[[#This Row],[LastName]]&amp;"."&amp;Table1[[#This Row],[FirstName]],Fencers!C:I,7,FALSE)</f>
        <v>Womens</v>
      </c>
      <c r="I393" s="8" t="str">
        <f>VLOOKUP(Table1[[#This Row],[LastName]]&amp;"."&amp;Table1[[#This Row],[FirstName]],Fencers!C:H,5,FALSE)</f>
        <v>CSFC</v>
      </c>
      <c r="J393" s="8" t="str">
        <f>VLOOKUP(Table1[[#This Row],[LastName]]&amp;"."&amp;Table1[[#This Row],[FirstName]],Fencers!C:I,6,FALSE)</f>
        <v>AUS</v>
      </c>
      <c r="K393" s="14">
        <v>1</v>
      </c>
      <c r="L393" s="9">
        <f>IF(Table1[[#This Row],[Rank]]="Cancelled",1,IF(Table1[[#This Row],[Rank]]&gt;32,0,IF(K393=0,VLOOKUP(C393,'Ranking Values'!A:C,2,FALSE),VLOOKUP(C393,'Ranking Values'!A:C,3,FALSE))))</f>
        <v>7</v>
      </c>
    </row>
    <row r="394" spans="1:12" x14ac:dyDescent="0.25">
      <c r="A394" s="6" t="s">
        <v>236</v>
      </c>
      <c r="B394" s="6" t="s">
        <v>237</v>
      </c>
      <c r="C394" s="10">
        <v>1</v>
      </c>
      <c r="D394" s="8">
        <v>41938</v>
      </c>
      <c r="E394" s="12" t="s">
        <v>565</v>
      </c>
      <c r="F394" s="6" t="s">
        <v>335</v>
      </c>
      <c r="G394" s="6" t="s">
        <v>312</v>
      </c>
      <c r="H394" s="9" t="str">
        <f>VLOOKUP(Table1[[#This Row],[LastName]]&amp;"."&amp;Table1[[#This Row],[FirstName]],Fencers!C:I,7,FALSE)</f>
        <v>Mens</v>
      </c>
      <c r="I394" s="8" t="str">
        <f>VLOOKUP(Table1[[#This Row],[LastName]]&amp;"."&amp;Table1[[#This Row],[FirstName]],Fencers!C:H,5,FALSE)</f>
        <v>ASC</v>
      </c>
      <c r="J394" s="8" t="str">
        <f>VLOOKUP(Table1[[#This Row],[LastName]]&amp;"."&amp;Table1[[#This Row],[FirstName]],Fencers!C:I,6,FALSE)</f>
        <v>AUS</v>
      </c>
      <c r="K394" s="14">
        <v>1</v>
      </c>
      <c r="L394" s="9">
        <f>IF(Table1[[#This Row],[Rank]]="Cancelled",1,IF(Table1[[#This Row],[Rank]]&gt;32,0,IF(K394=0,VLOOKUP(C394,'Ranking Values'!A:C,2,FALSE),VLOOKUP(C394,'Ranking Values'!A:C,3,FALSE))))</f>
        <v>12</v>
      </c>
    </row>
    <row r="395" spans="1:12" x14ac:dyDescent="0.25">
      <c r="A395" s="6" t="s">
        <v>244</v>
      </c>
      <c r="B395" s="6" t="s">
        <v>245</v>
      </c>
      <c r="C395" s="10">
        <v>2</v>
      </c>
      <c r="D395" s="8">
        <v>41938</v>
      </c>
      <c r="E395" s="12" t="s">
        <v>565</v>
      </c>
      <c r="F395" s="6" t="s">
        <v>335</v>
      </c>
      <c r="G395" s="6" t="s">
        <v>312</v>
      </c>
      <c r="H395" s="9" t="str">
        <f>VLOOKUP(Table1[[#This Row],[LastName]]&amp;"."&amp;Table1[[#This Row],[FirstName]],Fencers!C:I,7,FALSE)</f>
        <v>Mens</v>
      </c>
      <c r="I395" s="8" t="str">
        <f>VLOOKUP(Table1[[#This Row],[LastName]]&amp;"."&amp;Table1[[#This Row],[FirstName]],Fencers!C:H,5,FALSE)</f>
        <v>AHFC</v>
      </c>
      <c r="J395" s="8" t="str">
        <f>VLOOKUP(Table1[[#This Row],[LastName]]&amp;"."&amp;Table1[[#This Row],[FirstName]],Fencers!C:I,6,FALSE)</f>
        <v>AUS</v>
      </c>
      <c r="K395" s="14">
        <v>1</v>
      </c>
      <c r="L395" s="9">
        <f>IF(Table1[[#This Row],[Rank]]="Cancelled",1,IF(Table1[[#This Row],[Rank]]&gt;32,0,IF(K395=0,VLOOKUP(C395,'Ranking Values'!A:C,2,FALSE),VLOOKUP(C395,'Ranking Values'!A:C,3,FALSE))))</f>
        <v>11</v>
      </c>
    </row>
    <row r="396" spans="1:12" x14ac:dyDescent="0.25">
      <c r="A396" s="6" t="s">
        <v>513</v>
      </c>
      <c r="B396" s="6" t="s">
        <v>528</v>
      </c>
      <c r="C396" s="6">
        <v>3</v>
      </c>
      <c r="D396" s="8">
        <v>41938</v>
      </c>
      <c r="E396" s="12" t="s">
        <v>565</v>
      </c>
      <c r="F396" s="6" t="s">
        <v>335</v>
      </c>
      <c r="G396" s="6" t="s">
        <v>312</v>
      </c>
      <c r="H396" s="9" t="str">
        <f>VLOOKUP(Table1[[#This Row],[LastName]]&amp;"."&amp;Table1[[#This Row],[FirstName]],Fencers!C:I,7,FALSE)</f>
        <v>Mens</v>
      </c>
      <c r="I396" s="8" t="str">
        <f>VLOOKUP(Table1[[#This Row],[LastName]]&amp;"."&amp;Table1[[#This Row],[FirstName]],Fencers!C:H,5,FALSE)</f>
        <v>ASC</v>
      </c>
      <c r="J396" s="8" t="str">
        <f>VLOOKUP(Table1[[#This Row],[LastName]]&amp;"."&amp;Table1[[#This Row],[FirstName]],Fencers!C:I,6,FALSE)</f>
        <v>AUS</v>
      </c>
      <c r="K396" s="14">
        <v>1</v>
      </c>
      <c r="L396" s="9">
        <f>IF(Table1[[#This Row],[Rank]]="Cancelled",1,IF(Table1[[#This Row],[Rank]]&gt;32,0,IF(K396=0,VLOOKUP(C396,'Ranking Values'!A:C,2,FALSE),VLOOKUP(C396,'Ranking Values'!A:C,3,FALSE))))</f>
        <v>10</v>
      </c>
    </row>
    <row r="397" spans="1:12" x14ac:dyDescent="0.25">
      <c r="A397" s="6" t="s">
        <v>546</v>
      </c>
      <c r="B397" s="6" t="s">
        <v>547</v>
      </c>
      <c r="C397" s="10">
        <v>5</v>
      </c>
      <c r="D397" s="8">
        <v>41938</v>
      </c>
      <c r="E397" s="12" t="s">
        <v>565</v>
      </c>
      <c r="F397" s="6" t="s">
        <v>335</v>
      </c>
      <c r="G397" s="6" t="s">
        <v>312</v>
      </c>
      <c r="H397" s="9" t="str">
        <f>VLOOKUP(Table1[[#This Row],[LastName]]&amp;"."&amp;Table1[[#This Row],[FirstName]],Fencers!C:I,7,FALSE)</f>
        <v>Mens</v>
      </c>
      <c r="I397" s="8" t="str">
        <f>VLOOKUP(Table1[[#This Row],[LastName]]&amp;"."&amp;Table1[[#This Row],[FirstName]],Fencers!C:H,5,FALSE)</f>
        <v>ASC</v>
      </c>
      <c r="J397" s="8" t="str">
        <f>VLOOKUP(Table1[[#This Row],[LastName]]&amp;"."&amp;Table1[[#This Row],[FirstName]],Fencers!C:I,6,FALSE)</f>
        <v>AUS</v>
      </c>
      <c r="K397" s="14">
        <v>1</v>
      </c>
      <c r="L397" s="9">
        <f>IF(Table1[[#This Row],[Rank]]="Cancelled",1,IF(Table1[[#This Row],[Rank]]&gt;32,0,IF(K397=0,VLOOKUP(C397,'Ranking Values'!A:C,2,FALSE),VLOOKUP(C397,'Ranking Values'!A:C,3,FALSE))))</f>
        <v>8</v>
      </c>
    </row>
    <row r="398" spans="1:12" x14ac:dyDescent="0.25">
      <c r="A398" s="6" t="s">
        <v>513</v>
      </c>
      <c r="B398" s="6" t="s">
        <v>514</v>
      </c>
      <c r="C398" s="10">
        <v>3</v>
      </c>
      <c r="D398" s="8">
        <v>41938</v>
      </c>
      <c r="E398" s="12" t="s">
        <v>565</v>
      </c>
      <c r="F398" s="6" t="s">
        <v>335</v>
      </c>
      <c r="G398" s="6" t="s">
        <v>312</v>
      </c>
      <c r="H398" s="9" t="str">
        <f>VLOOKUP(Table1[[#This Row],[LastName]]&amp;"."&amp;Table1[[#This Row],[FirstName]],Fencers!C:I,7,FALSE)</f>
        <v>Womens</v>
      </c>
      <c r="I398" s="8" t="str">
        <f>VLOOKUP(Table1[[#This Row],[LastName]]&amp;"."&amp;Table1[[#This Row],[FirstName]],Fencers!C:H,5,FALSE)</f>
        <v>ASC</v>
      </c>
      <c r="J398" s="8" t="str">
        <f>VLOOKUP(Table1[[#This Row],[LastName]]&amp;"."&amp;Table1[[#This Row],[FirstName]],Fencers!C:I,6,FALSE)</f>
        <v>AUS</v>
      </c>
      <c r="K398" s="14">
        <v>1</v>
      </c>
      <c r="L398" s="9">
        <f>IF(Table1[[#This Row],[Rank]]="Cancelled",1,IF(Table1[[#This Row],[Rank]]&gt;32,0,IF(K398=0,VLOOKUP(C398,'Ranking Values'!A:C,2,FALSE),VLOOKUP(C398,'Ranking Values'!A:C,3,FALSE))))</f>
        <v>10</v>
      </c>
    </row>
    <row r="399" spans="1:12" x14ac:dyDescent="0.25">
      <c r="A399" s="6" t="s">
        <v>236</v>
      </c>
      <c r="B399" s="6" t="s">
        <v>237</v>
      </c>
      <c r="C399" s="10">
        <v>1</v>
      </c>
      <c r="D399" s="8">
        <v>41938</v>
      </c>
      <c r="E399" s="12" t="s">
        <v>565</v>
      </c>
      <c r="F399" s="6" t="s">
        <v>329</v>
      </c>
      <c r="G399" s="6" t="s">
        <v>312</v>
      </c>
      <c r="H399" s="9" t="str">
        <f>VLOOKUP(Table1[[#This Row],[LastName]]&amp;"."&amp;Table1[[#This Row],[FirstName]],Fencers!C:I,7,FALSE)</f>
        <v>Mens</v>
      </c>
      <c r="I399" s="8" t="str">
        <f>VLOOKUP(Table1[[#This Row],[LastName]]&amp;"."&amp;Table1[[#This Row],[FirstName]],Fencers!C:H,5,FALSE)</f>
        <v>ASC</v>
      </c>
      <c r="J399" s="8" t="str">
        <f>VLOOKUP(Table1[[#This Row],[LastName]]&amp;"."&amp;Table1[[#This Row],[FirstName]],Fencers!C:I,6,FALSE)</f>
        <v>AUS</v>
      </c>
      <c r="K399" s="14">
        <v>1</v>
      </c>
      <c r="L399" s="9">
        <f>IF(Table1[[#This Row],[Rank]]="Cancelled",1,IF(Table1[[#This Row],[Rank]]&gt;32,0,IF(K399=0,VLOOKUP(C399,'Ranking Values'!A:C,2,FALSE),VLOOKUP(C399,'Ranking Values'!A:C,3,FALSE))))</f>
        <v>12</v>
      </c>
    </row>
    <row r="400" spans="1:12" x14ac:dyDescent="0.25">
      <c r="A400" s="6" t="s">
        <v>225</v>
      </c>
      <c r="B400" s="6" t="s">
        <v>227</v>
      </c>
      <c r="C400" s="10">
        <v>2</v>
      </c>
      <c r="D400" s="8">
        <v>41938</v>
      </c>
      <c r="E400" s="12" t="s">
        <v>565</v>
      </c>
      <c r="F400" s="6" t="s">
        <v>329</v>
      </c>
      <c r="G400" s="6" t="s">
        <v>312</v>
      </c>
      <c r="H400" s="9" t="str">
        <f>VLOOKUP(Table1[[#This Row],[LastName]]&amp;"."&amp;Table1[[#This Row],[FirstName]],Fencers!C:I,7,FALSE)</f>
        <v>Mens</v>
      </c>
      <c r="I400" s="8" t="str">
        <f>VLOOKUP(Table1[[#This Row],[LastName]]&amp;"."&amp;Table1[[#This Row],[FirstName]],Fencers!C:H,5,FALSE)</f>
        <v>AHFC</v>
      </c>
      <c r="J400" s="8" t="str">
        <f>VLOOKUP(Table1[[#This Row],[LastName]]&amp;"."&amp;Table1[[#This Row],[FirstName]],Fencers!C:I,6,FALSE)</f>
        <v>AUS</v>
      </c>
      <c r="K400" s="14">
        <v>1</v>
      </c>
      <c r="L400" s="9">
        <f>IF(Table1[[#This Row],[Rank]]="Cancelled",1,IF(Table1[[#This Row],[Rank]]&gt;32,0,IF(K400=0,VLOOKUP(C400,'Ranking Values'!A:C,2,FALSE),VLOOKUP(C400,'Ranking Values'!A:C,3,FALSE))))</f>
        <v>11</v>
      </c>
    </row>
    <row r="401" spans="1:12" x14ac:dyDescent="0.25">
      <c r="A401" s="6" t="s">
        <v>498</v>
      </c>
      <c r="B401" s="6" t="s">
        <v>13</v>
      </c>
      <c r="C401" s="6">
        <v>3</v>
      </c>
      <c r="D401" s="8">
        <v>41938</v>
      </c>
      <c r="E401" s="12" t="s">
        <v>565</v>
      </c>
      <c r="F401" s="6" t="s">
        <v>329</v>
      </c>
      <c r="G401" s="6" t="s">
        <v>312</v>
      </c>
      <c r="H401" s="9" t="str">
        <f>VLOOKUP(Table1[[#This Row],[LastName]]&amp;"."&amp;Table1[[#This Row],[FirstName]],Fencers!C:I,7,FALSE)</f>
        <v>Mens</v>
      </c>
      <c r="I401" s="8" t="str">
        <f>VLOOKUP(Table1[[#This Row],[LastName]]&amp;"."&amp;Table1[[#This Row],[FirstName]],Fencers!C:H,5,FALSE)</f>
        <v>ASC</v>
      </c>
      <c r="J401" s="8" t="str">
        <f>VLOOKUP(Table1[[#This Row],[LastName]]&amp;"."&amp;Table1[[#This Row],[FirstName]],Fencers!C:I,6,FALSE)</f>
        <v>AUS</v>
      </c>
      <c r="K401" s="14">
        <v>1</v>
      </c>
      <c r="L401" s="9">
        <f>IF(Table1[[#This Row],[Rank]]="Cancelled",1,IF(Table1[[#This Row],[Rank]]&gt;32,0,IF(K401=0,VLOOKUP(C401,'Ranking Values'!A:C,2,FALSE),VLOOKUP(C401,'Ranking Values'!A:C,3,FALSE))))</f>
        <v>10</v>
      </c>
    </row>
    <row r="402" spans="1:12" x14ac:dyDescent="0.25">
      <c r="A402" s="6" t="s">
        <v>525</v>
      </c>
      <c r="B402" s="6" t="s">
        <v>526</v>
      </c>
      <c r="C402" s="10">
        <v>3</v>
      </c>
      <c r="D402" s="8">
        <v>41938</v>
      </c>
      <c r="E402" s="12" t="s">
        <v>565</v>
      </c>
      <c r="F402" s="6" t="s">
        <v>329</v>
      </c>
      <c r="G402" s="6" t="s">
        <v>312</v>
      </c>
      <c r="H402" s="9" t="str">
        <f>VLOOKUP(Table1[[#This Row],[LastName]]&amp;"."&amp;Table1[[#This Row],[FirstName]],Fencers!C:I,7,FALSE)</f>
        <v>Mens</v>
      </c>
      <c r="I402" s="8" t="str">
        <f>VLOOKUP(Table1[[#This Row],[LastName]]&amp;"."&amp;Table1[[#This Row],[FirstName]],Fencers!C:H,5,FALSE)</f>
        <v>ASC</v>
      </c>
      <c r="J402" s="8" t="str">
        <f>VLOOKUP(Table1[[#This Row],[LastName]]&amp;"."&amp;Table1[[#This Row],[FirstName]],Fencers!C:I,6,FALSE)</f>
        <v>AUS</v>
      </c>
      <c r="K402" s="14">
        <v>1</v>
      </c>
      <c r="L402" s="9">
        <f>IF(Table1[[#This Row],[Rank]]="Cancelled",1,IF(Table1[[#This Row],[Rank]]&gt;32,0,IF(K402=0,VLOOKUP(C402,'Ranking Values'!A:C,2,FALSE),VLOOKUP(C402,'Ranking Values'!A:C,3,FALSE))))</f>
        <v>10</v>
      </c>
    </row>
    <row r="403" spans="1:12" x14ac:dyDescent="0.25">
      <c r="A403" s="6" t="s">
        <v>12</v>
      </c>
      <c r="B403" s="6" t="s">
        <v>13</v>
      </c>
      <c r="C403" s="10">
        <v>5</v>
      </c>
      <c r="D403" s="8">
        <v>41938</v>
      </c>
      <c r="E403" s="12" t="s">
        <v>565</v>
      </c>
      <c r="F403" s="6" t="s">
        <v>329</v>
      </c>
      <c r="G403" s="6" t="s">
        <v>312</v>
      </c>
      <c r="H403" s="9" t="str">
        <f>VLOOKUP(Table1[[#This Row],[LastName]]&amp;"."&amp;Table1[[#This Row],[FirstName]],Fencers!C:I,7,FALSE)</f>
        <v>Mens</v>
      </c>
      <c r="I403" s="8" t="str">
        <f>VLOOKUP(Table1[[#This Row],[LastName]]&amp;"."&amp;Table1[[#This Row],[FirstName]],Fencers!C:H,5,FALSE)</f>
        <v>ASC</v>
      </c>
      <c r="J403" s="8" t="str">
        <f>VLOOKUP(Table1[[#This Row],[LastName]]&amp;"."&amp;Table1[[#This Row],[FirstName]],Fencers!C:I,6,FALSE)</f>
        <v>AUS</v>
      </c>
      <c r="K403" s="14">
        <v>1</v>
      </c>
      <c r="L403" s="9">
        <f>IF(Table1[[#This Row],[Rank]]="Cancelled",1,IF(Table1[[#This Row],[Rank]]&gt;32,0,IF(K403=0,VLOOKUP(C403,'Ranking Values'!A:C,2,FALSE),VLOOKUP(C403,'Ranking Values'!A:C,3,FALSE))))</f>
        <v>8</v>
      </c>
    </row>
    <row r="404" spans="1:12" x14ac:dyDescent="0.25">
      <c r="A404" s="6" t="s">
        <v>225</v>
      </c>
      <c r="B404" s="6" t="s">
        <v>226</v>
      </c>
      <c r="C404" s="10">
        <v>6</v>
      </c>
      <c r="D404" s="8">
        <v>41938</v>
      </c>
      <c r="E404" s="12" t="s">
        <v>565</v>
      </c>
      <c r="F404" s="6" t="s">
        <v>329</v>
      </c>
      <c r="G404" s="6" t="s">
        <v>312</v>
      </c>
      <c r="H404" s="9" t="str">
        <f>VLOOKUP(Table1[[#This Row],[LastName]]&amp;"."&amp;Table1[[#This Row],[FirstName]],Fencers!C:I,7,FALSE)</f>
        <v>Mens</v>
      </c>
      <c r="I404" s="8" t="str">
        <f>VLOOKUP(Table1[[#This Row],[LastName]]&amp;"."&amp;Table1[[#This Row],[FirstName]],Fencers!C:H,5,FALSE)</f>
        <v>AHFC</v>
      </c>
      <c r="J404" s="8" t="str">
        <f>VLOOKUP(Table1[[#This Row],[LastName]]&amp;"."&amp;Table1[[#This Row],[FirstName]],Fencers!C:I,6,FALSE)</f>
        <v>AUS</v>
      </c>
      <c r="K404" s="14">
        <v>1</v>
      </c>
      <c r="L404" s="9">
        <f>IF(Table1[[#This Row],[Rank]]="Cancelled",1,IF(Table1[[#This Row],[Rank]]&gt;32,0,IF(K404=0,VLOOKUP(C404,'Ranking Values'!A:C,2,FALSE),VLOOKUP(C404,'Ranking Values'!A:C,3,FALSE))))</f>
        <v>7</v>
      </c>
    </row>
    <row r="405" spans="1:12" x14ac:dyDescent="0.25">
      <c r="A405" s="6" t="s">
        <v>214</v>
      </c>
      <c r="B405" s="6" t="s">
        <v>14</v>
      </c>
      <c r="C405" s="10">
        <v>7</v>
      </c>
      <c r="D405" s="8">
        <v>41938</v>
      </c>
      <c r="E405" s="12" t="s">
        <v>565</v>
      </c>
      <c r="F405" s="6" t="s">
        <v>329</v>
      </c>
      <c r="G405" s="6" t="s">
        <v>312</v>
      </c>
      <c r="H405" s="9" t="str">
        <f>VLOOKUP(Table1[[#This Row],[LastName]]&amp;"."&amp;Table1[[#This Row],[FirstName]],Fencers!C:I,7,FALSE)</f>
        <v>Mens</v>
      </c>
      <c r="I405" s="8" t="str">
        <f>VLOOKUP(Table1[[#This Row],[LastName]]&amp;"."&amp;Table1[[#This Row],[FirstName]],Fencers!C:H,5,FALSE)</f>
        <v>ASC</v>
      </c>
      <c r="J405" s="8" t="str">
        <f>VLOOKUP(Table1[[#This Row],[LastName]]&amp;"."&amp;Table1[[#This Row],[FirstName]],Fencers!C:I,6,FALSE)</f>
        <v>AUS</v>
      </c>
      <c r="K405" s="14">
        <v>1</v>
      </c>
      <c r="L405" s="9">
        <f>IF(Table1[[#This Row],[Rank]]="Cancelled",1,IF(Table1[[#This Row],[Rank]]&gt;32,0,IF(K405=0,VLOOKUP(C405,'Ranking Values'!A:C,2,FALSE),VLOOKUP(C405,'Ranking Values'!A:C,3,FALSE))))</f>
        <v>6</v>
      </c>
    </row>
    <row r="406" spans="1:12" x14ac:dyDescent="0.25">
      <c r="A406" s="6" t="s">
        <v>513</v>
      </c>
      <c r="B406" s="6" t="s">
        <v>528</v>
      </c>
      <c r="C406" s="10">
        <v>8</v>
      </c>
      <c r="D406" s="8">
        <v>41938</v>
      </c>
      <c r="E406" s="12" t="s">
        <v>565</v>
      </c>
      <c r="F406" s="6" t="s">
        <v>329</v>
      </c>
      <c r="G406" s="6" t="s">
        <v>312</v>
      </c>
      <c r="H406" s="9" t="str">
        <f>VLOOKUP(Table1[[#This Row],[LastName]]&amp;"."&amp;Table1[[#This Row],[FirstName]],Fencers!C:I,7,FALSE)</f>
        <v>Mens</v>
      </c>
      <c r="I406" s="8" t="str">
        <f>VLOOKUP(Table1[[#This Row],[LastName]]&amp;"."&amp;Table1[[#This Row],[FirstName]],Fencers!C:H,5,FALSE)</f>
        <v>ASC</v>
      </c>
      <c r="J406" s="8" t="str">
        <f>VLOOKUP(Table1[[#This Row],[LastName]]&amp;"."&amp;Table1[[#This Row],[FirstName]],Fencers!C:I,6,FALSE)</f>
        <v>AUS</v>
      </c>
      <c r="K406" s="14">
        <v>1</v>
      </c>
      <c r="L406" s="9">
        <f>IF(Table1[[#This Row],[Rank]]="Cancelled",1,IF(Table1[[#This Row],[Rank]]&gt;32,0,IF(K406=0,VLOOKUP(C406,'Ranking Values'!A:C,2,FALSE),VLOOKUP(C406,'Ranking Values'!A:C,3,FALSE))))</f>
        <v>5</v>
      </c>
    </row>
    <row r="407" spans="1:12" x14ac:dyDescent="0.25">
      <c r="A407" s="6" t="s">
        <v>197</v>
      </c>
      <c r="B407" s="6" t="s">
        <v>324</v>
      </c>
      <c r="C407" s="10">
        <v>1</v>
      </c>
      <c r="D407" s="8">
        <v>41938</v>
      </c>
      <c r="E407" s="12" t="s">
        <v>565</v>
      </c>
      <c r="F407" s="6" t="s">
        <v>329</v>
      </c>
      <c r="G407" s="6" t="s">
        <v>312</v>
      </c>
      <c r="H407" s="9" t="str">
        <f>VLOOKUP(Table1[[#This Row],[LastName]]&amp;"."&amp;Table1[[#This Row],[FirstName]],Fencers!C:I,7,FALSE)</f>
        <v>Womens</v>
      </c>
      <c r="I407" s="8" t="str">
        <f>VLOOKUP(Table1[[#This Row],[LastName]]&amp;"."&amp;Table1[[#This Row],[FirstName]],Fencers!C:H,5,FALSE)</f>
        <v>ASC</v>
      </c>
      <c r="J407" s="8" t="str">
        <f>VLOOKUP(Table1[[#This Row],[LastName]]&amp;"."&amp;Table1[[#This Row],[FirstName]],Fencers!C:I,6,FALSE)</f>
        <v>AUS</v>
      </c>
      <c r="K407" s="14">
        <v>1</v>
      </c>
      <c r="L407" s="9">
        <f>IF(Table1[[#This Row],[Rank]]="Cancelled",1,IF(Table1[[#This Row],[Rank]]&gt;32,0,IF(K407=0,VLOOKUP(C407,'Ranking Values'!A:C,2,FALSE),VLOOKUP(C407,'Ranking Values'!A:C,3,FALSE))))</f>
        <v>12</v>
      </c>
    </row>
    <row r="408" spans="1:12" x14ac:dyDescent="0.25">
      <c r="A408" s="6" t="s">
        <v>527</v>
      </c>
      <c r="B408" s="6" t="s">
        <v>209</v>
      </c>
      <c r="C408" s="10">
        <v>2</v>
      </c>
      <c r="D408" s="8">
        <v>41938</v>
      </c>
      <c r="E408" s="12" t="s">
        <v>565</v>
      </c>
      <c r="F408" s="6" t="s">
        <v>329</v>
      </c>
      <c r="G408" s="6" t="s">
        <v>312</v>
      </c>
      <c r="H408" s="9" t="str">
        <f>VLOOKUP(Table1[[#This Row],[LastName]]&amp;"."&amp;Table1[[#This Row],[FirstName]],Fencers!C:I,7,FALSE)</f>
        <v>Womens</v>
      </c>
      <c r="I408" s="8" t="str">
        <f>VLOOKUP(Table1[[#This Row],[LastName]]&amp;"."&amp;Table1[[#This Row],[FirstName]],Fencers!C:H,5,FALSE)</f>
        <v>ASC</v>
      </c>
      <c r="J408" s="8" t="str">
        <f>VLOOKUP(Table1[[#This Row],[LastName]]&amp;"."&amp;Table1[[#This Row],[FirstName]],Fencers!C:I,6,FALSE)</f>
        <v>AUS</v>
      </c>
      <c r="K408" s="14">
        <v>1</v>
      </c>
      <c r="L408" s="9">
        <f>IF(Table1[[#This Row],[Rank]]="Cancelled",1,IF(Table1[[#This Row],[Rank]]&gt;32,0,IF(K408=0,VLOOKUP(C408,'Ranking Values'!A:C,2,FALSE),VLOOKUP(C408,'Ranking Values'!A:C,3,FALSE))))</f>
        <v>11</v>
      </c>
    </row>
    <row r="409" spans="1:12" x14ac:dyDescent="0.25">
      <c r="A409" s="6" t="s">
        <v>76</v>
      </c>
      <c r="B409" s="6" t="s">
        <v>212</v>
      </c>
      <c r="C409" s="6">
        <v>3</v>
      </c>
      <c r="D409" s="8">
        <v>41938</v>
      </c>
      <c r="E409" s="12" t="s">
        <v>565</v>
      </c>
      <c r="F409" s="6" t="s">
        <v>329</v>
      </c>
      <c r="G409" s="6" t="s">
        <v>312</v>
      </c>
      <c r="H409" s="9" t="str">
        <f>VLOOKUP(Table1[[#This Row],[LastName]]&amp;"."&amp;Table1[[#This Row],[FirstName]],Fencers!C:I,7,FALSE)</f>
        <v>Womens</v>
      </c>
      <c r="I409" s="8" t="str">
        <f>VLOOKUP(Table1[[#This Row],[LastName]]&amp;"."&amp;Table1[[#This Row],[FirstName]],Fencers!C:H,5,FALSE)</f>
        <v>ASC</v>
      </c>
      <c r="J409" s="8" t="str">
        <f>VLOOKUP(Table1[[#This Row],[LastName]]&amp;"."&amp;Table1[[#This Row],[FirstName]],Fencers!C:I,6,FALSE)</f>
        <v>AUS</v>
      </c>
      <c r="K409" s="14">
        <v>1</v>
      </c>
      <c r="L409" s="9">
        <f>IF(Table1[[#This Row],[Rank]]="Cancelled",1,IF(Table1[[#This Row],[Rank]]&gt;32,0,IF(K409=0,VLOOKUP(C409,'Ranking Values'!A:C,2,FALSE),VLOOKUP(C409,'Ranking Values'!A:C,3,FALSE))))</f>
        <v>10</v>
      </c>
    </row>
    <row r="410" spans="1:12" x14ac:dyDescent="0.25">
      <c r="A410" s="6" t="s">
        <v>513</v>
      </c>
      <c r="B410" s="6" t="s">
        <v>514</v>
      </c>
      <c r="C410" s="10">
        <v>3</v>
      </c>
      <c r="D410" s="8">
        <v>41938</v>
      </c>
      <c r="E410" s="12" t="s">
        <v>565</v>
      </c>
      <c r="F410" s="6" t="s">
        <v>329</v>
      </c>
      <c r="G410" s="6" t="s">
        <v>312</v>
      </c>
      <c r="H410" s="9" t="str">
        <f>VLOOKUP(Table1[[#This Row],[LastName]]&amp;"."&amp;Table1[[#This Row],[FirstName]],Fencers!C:I,7,FALSE)</f>
        <v>Womens</v>
      </c>
      <c r="I410" s="8" t="str">
        <f>VLOOKUP(Table1[[#This Row],[LastName]]&amp;"."&amp;Table1[[#This Row],[FirstName]],Fencers!C:H,5,FALSE)</f>
        <v>ASC</v>
      </c>
      <c r="J410" s="8" t="str">
        <f>VLOOKUP(Table1[[#This Row],[LastName]]&amp;"."&amp;Table1[[#This Row],[FirstName]],Fencers!C:I,6,FALSE)</f>
        <v>AUS</v>
      </c>
      <c r="K410" s="14">
        <v>1</v>
      </c>
      <c r="L410" s="9">
        <f>IF(Table1[[#This Row],[Rank]]="Cancelled",1,IF(Table1[[#This Row],[Rank]]&gt;32,0,IF(K410=0,VLOOKUP(C410,'Ranking Values'!A:C,2,FALSE),VLOOKUP(C410,'Ranking Values'!A:C,3,FALSE))))</f>
        <v>10</v>
      </c>
    </row>
    <row r="411" spans="1:12" x14ac:dyDescent="0.25">
      <c r="A411" s="6" t="s">
        <v>541</v>
      </c>
      <c r="B411" s="6" t="s">
        <v>542</v>
      </c>
      <c r="C411" s="10">
        <v>5</v>
      </c>
      <c r="D411" s="8">
        <v>41938</v>
      </c>
      <c r="E411" s="12" t="s">
        <v>565</v>
      </c>
      <c r="F411" s="6" t="s">
        <v>329</v>
      </c>
      <c r="G411" s="6" t="s">
        <v>312</v>
      </c>
      <c r="H411" s="9" t="str">
        <f>VLOOKUP(Table1[[#This Row],[LastName]]&amp;"."&amp;Table1[[#This Row],[FirstName]],Fencers!C:I,7,FALSE)</f>
        <v>Womens</v>
      </c>
      <c r="I411" s="8" t="str">
        <f>VLOOKUP(Table1[[#This Row],[LastName]]&amp;"."&amp;Table1[[#This Row],[FirstName]],Fencers!C:H,5,FALSE)</f>
        <v>AHFC</v>
      </c>
      <c r="J411" s="8" t="str">
        <f>VLOOKUP(Table1[[#This Row],[LastName]]&amp;"."&amp;Table1[[#This Row],[FirstName]],Fencers!C:I,6,FALSE)</f>
        <v>AUS</v>
      </c>
      <c r="K411" s="14">
        <v>1</v>
      </c>
      <c r="L411" s="9">
        <f>IF(Table1[[#This Row],[Rank]]="Cancelled",1,IF(Table1[[#This Row],[Rank]]&gt;32,0,IF(K411=0,VLOOKUP(C411,'Ranking Values'!A:C,2,FALSE),VLOOKUP(C411,'Ranking Values'!A:C,3,FALSE))))</f>
        <v>8</v>
      </c>
    </row>
    <row r="412" spans="1:12" x14ac:dyDescent="0.25">
      <c r="A412" s="6" t="s">
        <v>57</v>
      </c>
      <c r="B412" s="6" t="s">
        <v>319</v>
      </c>
      <c r="C412" s="10">
        <v>1</v>
      </c>
      <c r="D412" s="8">
        <v>41944</v>
      </c>
      <c r="E412" s="12" t="s">
        <v>565</v>
      </c>
      <c r="F412" s="6" t="s">
        <v>485</v>
      </c>
      <c r="G412" s="6" t="s">
        <v>18</v>
      </c>
      <c r="H412" s="9" t="str">
        <f>VLOOKUP(Table1[[#This Row],[LastName]]&amp;"."&amp;Table1[[#This Row],[FirstName]],Fencers!C:I,7,FALSE)</f>
        <v>Mens</v>
      </c>
      <c r="I412" s="8" t="str">
        <f>VLOOKUP(Table1[[#This Row],[LastName]]&amp;"."&amp;Table1[[#This Row],[FirstName]],Fencers!C:H,5,FALSE)</f>
        <v>ASC</v>
      </c>
      <c r="J412" s="8" t="str">
        <f>VLOOKUP(Table1[[#This Row],[LastName]]&amp;"."&amp;Table1[[#This Row],[FirstName]],Fencers!C:I,6,FALSE)</f>
        <v>AUS</v>
      </c>
      <c r="K412" s="14">
        <v>1</v>
      </c>
      <c r="L412" s="9">
        <f>IF(Table1[[#This Row],[Rank]]="Cancelled",1,IF(Table1[[#This Row],[Rank]]&gt;32,0,IF(K412=0,VLOOKUP(C412,'Ranking Values'!A:C,2,FALSE),VLOOKUP(C412,'Ranking Values'!A:C,3,FALSE))))</f>
        <v>12</v>
      </c>
    </row>
    <row r="413" spans="1:12" x14ac:dyDescent="0.25">
      <c r="A413" s="6" t="s">
        <v>156</v>
      </c>
      <c r="B413" s="6" t="s">
        <v>157</v>
      </c>
      <c r="C413" s="10">
        <v>2</v>
      </c>
      <c r="D413" s="8">
        <v>41944</v>
      </c>
      <c r="E413" s="12" t="s">
        <v>565</v>
      </c>
      <c r="F413" s="6" t="s">
        <v>485</v>
      </c>
      <c r="G413" s="6" t="s">
        <v>18</v>
      </c>
      <c r="H413" s="9" t="str">
        <f>VLOOKUP(Table1[[#This Row],[LastName]]&amp;"."&amp;Table1[[#This Row],[FirstName]],Fencers!C:I,7,FALSE)</f>
        <v>Mens</v>
      </c>
      <c r="I413" s="8" t="str">
        <f>VLOOKUP(Table1[[#This Row],[LastName]]&amp;"."&amp;Table1[[#This Row],[FirstName]],Fencers!C:H,5,FALSE)</f>
        <v>ASC</v>
      </c>
      <c r="J413" s="8" t="str">
        <f>VLOOKUP(Table1[[#This Row],[LastName]]&amp;"."&amp;Table1[[#This Row],[FirstName]],Fencers!C:I,6,FALSE)</f>
        <v>AUS</v>
      </c>
      <c r="K413" s="14">
        <v>1</v>
      </c>
      <c r="L413" s="9">
        <f>IF(Table1[[#This Row],[Rank]]="Cancelled",1,IF(Table1[[#This Row],[Rank]]&gt;32,0,IF(K413=0,VLOOKUP(C413,'Ranking Values'!A:C,2,FALSE),VLOOKUP(C413,'Ranking Values'!A:C,3,FALSE))))</f>
        <v>11</v>
      </c>
    </row>
    <row r="414" spans="1:12" x14ac:dyDescent="0.25">
      <c r="A414" s="6" t="s">
        <v>164</v>
      </c>
      <c r="B414" s="6" t="s">
        <v>165</v>
      </c>
      <c r="C414" s="6">
        <v>3</v>
      </c>
      <c r="D414" s="8">
        <v>41944</v>
      </c>
      <c r="E414" s="12" t="s">
        <v>565</v>
      </c>
      <c r="F414" s="6" t="s">
        <v>485</v>
      </c>
      <c r="G414" s="6" t="s">
        <v>18</v>
      </c>
      <c r="H414" s="9" t="str">
        <f>VLOOKUP(Table1[[#This Row],[LastName]]&amp;"."&amp;Table1[[#This Row],[FirstName]],Fencers!C:I,7,FALSE)</f>
        <v>Mens</v>
      </c>
      <c r="I414" s="8" t="str">
        <f>VLOOKUP(Table1[[#This Row],[LastName]]&amp;"."&amp;Table1[[#This Row],[FirstName]],Fencers!C:H,5,FALSE)</f>
        <v>ASC</v>
      </c>
      <c r="J414" s="8" t="str">
        <f>VLOOKUP(Table1[[#This Row],[LastName]]&amp;"."&amp;Table1[[#This Row],[FirstName]],Fencers!C:I,6,FALSE)</f>
        <v>AUS</v>
      </c>
      <c r="K414" s="14">
        <v>1</v>
      </c>
      <c r="L414" s="9">
        <f>IF(Table1[[#This Row],[Rank]]="Cancelled",1,IF(Table1[[#This Row],[Rank]]&gt;32,0,IF(K414=0,VLOOKUP(C414,'Ranking Values'!A:C,2,FALSE),VLOOKUP(C414,'Ranking Values'!A:C,3,FALSE))))</f>
        <v>10</v>
      </c>
    </row>
    <row r="415" spans="1:12" x14ac:dyDescent="0.25">
      <c r="A415" s="6" t="s">
        <v>338</v>
      </c>
      <c r="B415" s="6" t="s">
        <v>250</v>
      </c>
      <c r="C415" s="10">
        <v>3</v>
      </c>
      <c r="D415" s="8">
        <v>41944</v>
      </c>
      <c r="E415" s="12" t="s">
        <v>565</v>
      </c>
      <c r="F415" s="6" t="s">
        <v>485</v>
      </c>
      <c r="G415" s="6" t="s">
        <v>18</v>
      </c>
      <c r="H415" s="9" t="str">
        <f>VLOOKUP(Table1[[#This Row],[LastName]]&amp;"."&amp;Table1[[#This Row],[FirstName]],Fencers!C:I,7,FALSE)</f>
        <v>Mens</v>
      </c>
      <c r="I415" s="8" t="str">
        <f>VLOOKUP(Table1[[#This Row],[LastName]]&amp;"."&amp;Table1[[#This Row],[FirstName]],Fencers!C:H,5,FALSE)</f>
        <v>ASC</v>
      </c>
      <c r="J415" s="8" t="str">
        <f>VLOOKUP(Table1[[#This Row],[LastName]]&amp;"."&amp;Table1[[#This Row],[FirstName]],Fencers!C:I,6,FALSE)</f>
        <v>AUS</v>
      </c>
      <c r="K415" s="14">
        <v>1</v>
      </c>
      <c r="L415" s="9">
        <f>IF(Table1[[#This Row],[Rank]]="Cancelled",1,IF(Table1[[#This Row],[Rank]]&gt;32,0,IF(K415=0,VLOOKUP(C415,'Ranking Values'!A:C,2,FALSE),VLOOKUP(C415,'Ranking Values'!A:C,3,FALSE))))</f>
        <v>10</v>
      </c>
    </row>
    <row r="416" spans="1:12" x14ac:dyDescent="0.25">
      <c r="A416" s="6" t="s">
        <v>79</v>
      </c>
      <c r="B416" s="6" t="s">
        <v>175</v>
      </c>
      <c r="C416" s="10">
        <v>6</v>
      </c>
      <c r="D416" s="8">
        <v>41944</v>
      </c>
      <c r="E416" s="12" t="s">
        <v>565</v>
      </c>
      <c r="F416" s="6" t="s">
        <v>485</v>
      </c>
      <c r="G416" s="6" t="s">
        <v>18</v>
      </c>
      <c r="H416" s="9" t="str">
        <f>VLOOKUP(Table1[[#This Row],[LastName]]&amp;"."&amp;Table1[[#This Row],[FirstName]],Fencers!C:I,7,FALSE)</f>
        <v>Mens</v>
      </c>
      <c r="I416" s="8" t="str">
        <f>VLOOKUP(Table1[[#This Row],[LastName]]&amp;"."&amp;Table1[[#This Row],[FirstName]],Fencers!C:H,5,FALSE)</f>
        <v>ASC</v>
      </c>
      <c r="J416" s="8" t="str">
        <f>VLOOKUP(Table1[[#This Row],[LastName]]&amp;"."&amp;Table1[[#This Row],[FirstName]],Fencers!C:I,6,FALSE)</f>
        <v>AUS</v>
      </c>
      <c r="K416" s="14">
        <v>1</v>
      </c>
      <c r="L416" s="9">
        <f>IF(Table1[[#This Row],[Rank]]="Cancelled",1,IF(Table1[[#This Row],[Rank]]&gt;32,0,IF(K416=0,VLOOKUP(C416,'Ranking Values'!A:C,2,FALSE),VLOOKUP(C416,'Ranking Values'!A:C,3,FALSE))))</f>
        <v>7</v>
      </c>
    </row>
    <row r="417" spans="1:12" x14ac:dyDescent="0.25">
      <c r="A417" s="6" t="s">
        <v>187</v>
      </c>
      <c r="B417" s="6" t="s">
        <v>188</v>
      </c>
      <c r="C417" s="10">
        <v>7</v>
      </c>
      <c r="D417" s="8">
        <v>41944</v>
      </c>
      <c r="E417" s="12" t="s">
        <v>565</v>
      </c>
      <c r="F417" s="6" t="s">
        <v>485</v>
      </c>
      <c r="G417" s="6" t="s">
        <v>18</v>
      </c>
      <c r="H417" s="9" t="str">
        <f>VLOOKUP(Table1[[#This Row],[LastName]]&amp;"."&amp;Table1[[#This Row],[FirstName]],Fencers!C:I,7,FALSE)</f>
        <v>Mens</v>
      </c>
      <c r="I417" s="8" t="str">
        <f>VLOOKUP(Table1[[#This Row],[LastName]]&amp;"."&amp;Table1[[#This Row],[FirstName]],Fencers!C:H,5,FALSE)</f>
        <v>ASC</v>
      </c>
      <c r="J417" s="8" t="str">
        <f>VLOOKUP(Table1[[#This Row],[LastName]]&amp;"."&amp;Table1[[#This Row],[FirstName]],Fencers!C:I,6,FALSE)</f>
        <v>AUS</v>
      </c>
      <c r="K417" s="14">
        <v>1</v>
      </c>
      <c r="L417" s="9">
        <f>IF(Table1[[#This Row],[Rank]]="Cancelled",1,IF(Table1[[#This Row],[Rank]]&gt;32,0,IF(K417=0,VLOOKUP(C417,'Ranking Values'!A:C,2,FALSE),VLOOKUP(C417,'Ranking Values'!A:C,3,FALSE))))</f>
        <v>6</v>
      </c>
    </row>
    <row r="418" spans="1:12" x14ac:dyDescent="0.25">
      <c r="A418" s="6" t="s">
        <v>434</v>
      </c>
      <c r="B418" s="6" t="s">
        <v>435</v>
      </c>
      <c r="C418" s="10">
        <v>5</v>
      </c>
      <c r="D418" s="8">
        <v>41944</v>
      </c>
      <c r="E418" s="12" t="s">
        <v>565</v>
      </c>
      <c r="F418" s="6" t="s">
        <v>485</v>
      </c>
      <c r="G418" s="6" t="s">
        <v>18</v>
      </c>
      <c r="H418" s="9" t="str">
        <f>VLOOKUP(Table1[[#This Row],[LastName]]&amp;"."&amp;Table1[[#This Row],[FirstName]],Fencers!C:I,7,FALSE)</f>
        <v>Womens</v>
      </c>
      <c r="I418" s="8" t="str">
        <f>VLOOKUP(Table1[[#This Row],[LastName]]&amp;"."&amp;Table1[[#This Row],[FirstName]],Fencers!C:H,5,FALSE)</f>
        <v>ASC</v>
      </c>
      <c r="J418" s="8" t="str">
        <f>VLOOKUP(Table1[[#This Row],[LastName]]&amp;"."&amp;Table1[[#This Row],[FirstName]],Fencers!C:I,6,FALSE)</f>
        <v>AUS</v>
      </c>
      <c r="K418" s="14">
        <v>1</v>
      </c>
      <c r="L418" s="9">
        <f>IF(Table1[[#This Row],[Rank]]="Cancelled",1,IF(Table1[[#This Row],[Rank]]&gt;32,0,IF(K418=0,VLOOKUP(C418,'Ranking Values'!A:C,2,FALSE),VLOOKUP(C418,'Ranking Values'!A:C,3,FALSE))))</f>
        <v>8</v>
      </c>
    </row>
    <row r="419" spans="1:12" x14ac:dyDescent="0.25">
      <c r="A419" s="6" t="s">
        <v>32</v>
      </c>
      <c r="B419" s="6" t="s">
        <v>33</v>
      </c>
      <c r="C419" s="10">
        <v>1</v>
      </c>
      <c r="D419" s="8">
        <v>41944</v>
      </c>
      <c r="E419" s="12" t="s">
        <v>565</v>
      </c>
      <c r="F419" s="6" t="s">
        <v>485</v>
      </c>
      <c r="G419" s="6" t="s">
        <v>19</v>
      </c>
      <c r="H419" s="9" t="str">
        <f>VLOOKUP(Table1[[#This Row],[LastName]]&amp;"."&amp;Table1[[#This Row],[FirstName]],Fencers!C:I,7,FALSE)</f>
        <v>Mens</v>
      </c>
      <c r="I419" s="8" t="str">
        <f>VLOOKUP(Table1[[#This Row],[LastName]]&amp;"."&amp;Table1[[#This Row],[FirstName]],Fencers!C:H,5,FALSE)</f>
        <v>ASC</v>
      </c>
      <c r="J419" s="8" t="str">
        <f>VLOOKUP(Table1[[#This Row],[LastName]]&amp;"."&amp;Table1[[#This Row],[FirstName]],Fencers!C:I,6,FALSE)</f>
        <v>AUS</v>
      </c>
      <c r="K419" s="14">
        <v>1</v>
      </c>
      <c r="L419" s="9">
        <f>IF(Table1[[#This Row],[Rank]]="Cancelled",1,IF(Table1[[#This Row],[Rank]]&gt;32,0,IF(K419=0,VLOOKUP(C419,'Ranking Values'!A:C,2,FALSE),VLOOKUP(C419,'Ranking Values'!A:C,3,FALSE))))</f>
        <v>12</v>
      </c>
    </row>
    <row r="420" spans="1:12" x14ac:dyDescent="0.25">
      <c r="A420" s="6" t="s">
        <v>486</v>
      </c>
      <c r="B420" s="6" t="s">
        <v>487</v>
      </c>
      <c r="C420" s="10">
        <v>2</v>
      </c>
      <c r="D420" s="8">
        <v>41944</v>
      </c>
      <c r="E420" s="12" t="s">
        <v>565</v>
      </c>
      <c r="F420" s="6" t="s">
        <v>485</v>
      </c>
      <c r="G420" s="6" t="s">
        <v>19</v>
      </c>
      <c r="H420" s="9" t="str">
        <f>VLOOKUP(Table1[[#This Row],[LastName]]&amp;"."&amp;Table1[[#This Row],[FirstName]],Fencers!C:I,7,FALSE)</f>
        <v>Mens</v>
      </c>
      <c r="I420" s="8" t="str">
        <f>VLOOKUP(Table1[[#This Row],[LastName]]&amp;"."&amp;Table1[[#This Row],[FirstName]],Fencers!C:H,5,FALSE)</f>
        <v>ASC</v>
      </c>
      <c r="J420" s="8" t="str">
        <f>VLOOKUP(Table1[[#This Row],[LastName]]&amp;"."&amp;Table1[[#This Row],[FirstName]],Fencers!C:I,6,FALSE)</f>
        <v>AUS</v>
      </c>
      <c r="K420" s="14">
        <v>1</v>
      </c>
      <c r="L420" s="9">
        <f>IF(Table1[[#This Row],[Rank]]="Cancelled",1,IF(Table1[[#This Row],[Rank]]&gt;32,0,IF(K420=0,VLOOKUP(C420,'Ranking Values'!A:C,2,FALSE),VLOOKUP(C420,'Ranking Values'!A:C,3,FALSE))))</f>
        <v>11</v>
      </c>
    </row>
    <row r="421" spans="1:12" x14ac:dyDescent="0.25">
      <c r="A421" s="6" t="s">
        <v>173</v>
      </c>
      <c r="B421" s="6" t="s">
        <v>174</v>
      </c>
      <c r="C421" s="6">
        <v>3</v>
      </c>
      <c r="D421" s="8">
        <v>41944</v>
      </c>
      <c r="E421" s="12" t="s">
        <v>565</v>
      </c>
      <c r="F421" s="6" t="s">
        <v>485</v>
      </c>
      <c r="G421" s="6" t="s">
        <v>19</v>
      </c>
      <c r="H421" s="9" t="str">
        <f>VLOOKUP(Table1[[#This Row],[LastName]]&amp;"."&amp;Table1[[#This Row],[FirstName]],Fencers!C:I,7,FALSE)</f>
        <v>Mens</v>
      </c>
      <c r="I421" s="8" t="str">
        <f>VLOOKUP(Table1[[#This Row],[LastName]]&amp;"."&amp;Table1[[#This Row],[FirstName]],Fencers!C:H,5,FALSE)</f>
        <v>ASC</v>
      </c>
      <c r="J421" s="8" t="str">
        <f>VLOOKUP(Table1[[#This Row],[LastName]]&amp;"."&amp;Table1[[#This Row],[FirstName]],Fencers!C:I,6,FALSE)</f>
        <v>AUS</v>
      </c>
      <c r="K421" s="14">
        <v>1</v>
      </c>
      <c r="L421" s="9">
        <f>IF(Table1[[#This Row],[Rank]]="Cancelled",1,IF(Table1[[#This Row],[Rank]]&gt;32,0,IF(K421=0,VLOOKUP(C421,'Ranking Values'!A:C,2,FALSE),VLOOKUP(C421,'Ranking Values'!A:C,3,FALSE))))</f>
        <v>10</v>
      </c>
    </row>
    <row r="422" spans="1:12" x14ac:dyDescent="0.25">
      <c r="A422" s="6" t="s">
        <v>548</v>
      </c>
      <c r="B422" s="6" t="s">
        <v>121</v>
      </c>
      <c r="C422" s="10">
        <v>3</v>
      </c>
      <c r="D422" s="8">
        <v>41944</v>
      </c>
      <c r="E422" s="12" t="s">
        <v>565</v>
      </c>
      <c r="F422" s="6" t="s">
        <v>485</v>
      </c>
      <c r="G422" s="6" t="s">
        <v>19</v>
      </c>
      <c r="H422" s="9" t="str">
        <f>VLOOKUP(Table1[[#This Row],[LastName]]&amp;"."&amp;Table1[[#This Row],[FirstName]],Fencers!C:I,7,FALSE)</f>
        <v>Mens</v>
      </c>
      <c r="I422" s="8" t="str">
        <f>VLOOKUP(Table1[[#This Row],[LastName]]&amp;"."&amp;Table1[[#This Row],[FirstName]],Fencers!C:H,5,FALSE)</f>
        <v>ASC</v>
      </c>
      <c r="J422" s="8" t="str">
        <f>VLOOKUP(Table1[[#This Row],[LastName]]&amp;"."&amp;Table1[[#This Row],[FirstName]],Fencers!C:I,6,FALSE)</f>
        <v>AUS</v>
      </c>
      <c r="K422" s="14">
        <v>1</v>
      </c>
      <c r="L422" s="9">
        <f>IF(Table1[[#This Row],[Rank]]="Cancelled",1,IF(Table1[[#This Row],[Rank]]&gt;32,0,IF(K422=0,VLOOKUP(C422,'Ranking Values'!A:C,2,FALSE),VLOOKUP(C422,'Ranking Values'!A:C,3,FALSE))))</f>
        <v>10</v>
      </c>
    </row>
    <row r="423" spans="1:12" x14ac:dyDescent="0.25">
      <c r="A423" s="6" t="s">
        <v>177</v>
      </c>
      <c r="B423" s="6" t="s">
        <v>143</v>
      </c>
      <c r="C423" s="10">
        <v>1</v>
      </c>
      <c r="D423" s="8">
        <v>41945</v>
      </c>
      <c r="E423" s="12" t="s">
        <v>565</v>
      </c>
      <c r="F423" s="6" t="s">
        <v>322</v>
      </c>
      <c r="G423" s="6" t="s">
        <v>312</v>
      </c>
      <c r="H423" s="9" t="str">
        <f>VLOOKUP(Table1[[#This Row],[LastName]]&amp;"."&amp;Table1[[#This Row],[FirstName]],Fencers!C:I,7,FALSE)</f>
        <v>Mens</v>
      </c>
      <c r="I423" s="8" t="str">
        <f>VLOOKUP(Table1[[#This Row],[LastName]]&amp;"."&amp;Table1[[#This Row],[FirstName]],Fencers!C:H,5,FALSE)</f>
        <v>ASC</v>
      </c>
      <c r="J423" s="8" t="str">
        <f>VLOOKUP(Table1[[#This Row],[LastName]]&amp;"."&amp;Table1[[#This Row],[FirstName]],Fencers!C:I,6,FALSE)</f>
        <v>AUS</v>
      </c>
      <c r="K423" s="14">
        <v>1</v>
      </c>
      <c r="L423" s="9">
        <f>IF(Table1[[#This Row],[Rank]]="Cancelled",1,IF(Table1[[#This Row],[Rank]]&gt;32,0,IF(K423=0,VLOOKUP(C423,'Ranking Values'!A:C,2,FALSE),VLOOKUP(C423,'Ranking Values'!A:C,3,FALSE))))</f>
        <v>12</v>
      </c>
    </row>
    <row r="424" spans="1:12" x14ac:dyDescent="0.25">
      <c r="A424" s="6" t="s">
        <v>79</v>
      </c>
      <c r="B424" s="6" t="s">
        <v>175</v>
      </c>
      <c r="C424" s="10">
        <v>2</v>
      </c>
      <c r="D424" s="8">
        <v>41945</v>
      </c>
      <c r="E424" s="12" t="s">
        <v>565</v>
      </c>
      <c r="F424" s="6" t="s">
        <v>322</v>
      </c>
      <c r="G424" s="6" t="s">
        <v>312</v>
      </c>
      <c r="H424" s="9" t="str">
        <f>VLOOKUP(Table1[[#This Row],[LastName]]&amp;"."&amp;Table1[[#This Row],[FirstName]],Fencers!C:I,7,FALSE)</f>
        <v>Mens</v>
      </c>
      <c r="I424" s="8" t="str">
        <f>VLOOKUP(Table1[[#This Row],[LastName]]&amp;"."&amp;Table1[[#This Row],[FirstName]],Fencers!C:H,5,FALSE)</f>
        <v>ASC</v>
      </c>
      <c r="J424" s="8" t="str">
        <f>VLOOKUP(Table1[[#This Row],[LastName]]&amp;"."&amp;Table1[[#This Row],[FirstName]],Fencers!C:I,6,FALSE)</f>
        <v>AUS</v>
      </c>
      <c r="K424" s="14">
        <v>1</v>
      </c>
      <c r="L424" s="9">
        <f>IF(Table1[[#This Row],[Rank]]="Cancelled",1,IF(Table1[[#This Row],[Rank]]&gt;32,0,IF(K424=0,VLOOKUP(C424,'Ranking Values'!A:C,2,FALSE),VLOOKUP(C424,'Ranking Values'!A:C,3,FALSE))))</f>
        <v>11</v>
      </c>
    </row>
    <row r="425" spans="1:12" x14ac:dyDescent="0.25">
      <c r="A425" s="6" t="s">
        <v>99</v>
      </c>
      <c r="B425" s="6" t="s">
        <v>191</v>
      </c>
      <c r="C425" s="6">
        <v>3</v>
      </c>
      <c r="D425" s="8">
        <v>41945</v>
      </c>
      <c r="E425" s="12" t="s">
        <v>565</v>
      </c>
      <c r="F425" s="6" t="s">
        <v>322</v>
      </c>
      <c r="G425" s="6" t="s">
        <v>312</v>
      </c>
      <c r="H425" s="9" t="str">
        <f>VLOOKUP(Table1[[#This Row],[LastName]]&amp;"."&amp;Table1[[#This Row],[FirstName]],Fencers!C:I,7,FALSE)</f>
        <v>Mens</v>
      </c>
      <c r="I425" s="8" t="str">
        <f>VLOOKUP(Table1[[#This Row],[LastName]]&amp;"."&amp;Table1[[#This Row],[FirstName]],Fencers!C:H,5,FALSE)</f>
        <v>CSFC</v>
      </c>
      <c r="J425" s="8" t="str">
        <f>VLOOKUP(Table1[[#This Row],[LastName]]&amp;"."&amp;Table1[[#This Row],[FirstName]],Fencers!C:I,6,FALSE)</f>
        <v>AUS</v>
      </c>
      <c r="K425" s="14">
        <v>1</v>
      </c>
      <c r="L425" s="9">
        <f>IF(Table1[[#This Row],[Rank]]="Cancelled",1,IF(Table1[[#This Row],[Rank]]&gt;32,0,IF(K425=0,VLOOKUP(C425,'Ranking Values'!A:C,2,FALSE),VLOOKUP(C425,'Ranking Values'!A:C,3,FALSE))))</f>
        <v>10</v>
      </c>
    </row>
    <row r="426" spans="1:12" x14ac:dyDescent="0.25">
      <c r="A426" s="6" t="s">
        <v>173</v>
      </c>
      <c r="B426" s="6" t="s">
        <v>174</v>
      </c>
      <c r="C426" s="10">
        <v>3</v>
      </c>
      <c r="D426" s="8">
        <v>41945</v>
      </c>
      <c r="E426" s="12" t="s">
        <v>565</v>
      </c>
      <c r="F426" s="6" t="s">
        <v>322</v>
      </c>
      <c r="G426" s="6" t="s">
        <v>312</v>
      </c>
      <c r="H426" s="9" t="str">
        <f>VLOOKUP(Table1[[#This Row],[LastName]]&amp;"."&amp;Table1[[#This Row],[FirstName]],Fencers!C:I,7,FALSE)</f>
        <v>Mens</v>
      </c>
      <c r="I426" s="8" t="str">
        <f>VLOOKUP(Table1[[#This Row],[LastName]]&amp;"."&amp;Table1[[#This Row],[FirstName]],Fencers!C:H,5,FALSE)</f>
        <v>ASC</v>
      </c>
      <c r="J426" s="8" t="str">
        <f>VLOOKUP(Table1[[#This Row],[LastName]]&amp;"."&amp;Table1[[#This Row],[FirstName]],Fencers!C:I,6,FALSE)</f>
        <v>AUS</v>
      </c>
      <c r="K426" s="14">
        <v>1</v>
      </c>
      <c r="L426" s="9">
        <f>IF(Table1[[#This Row],[Rank]]="Cancelled",1,IF(Table1[[#This Row],[Rank]]&gt;32,0,IF(K426=0,VLOOKUP(C426,'Ranking Values'!A:C,2,FALSE),VLOOKUP(C426,'Ranking Values'!A:C,3,FALSE))))</f>
        <v>10</v>
      </c>
    </row>
    <row r="427" spans="1:12" x14ac:dyDescent="0.25">
      <c r="A427" s="6" t="s">
        <v>187</v>
      </c>
      <c r="B427" s="6" t="s">
        <v>188</v>
      </c>
      <c r="C427" s="10">
        <v>5</v>
      </c>
      <c r="D427" s="8">
        <v>41945</v>
      </c>
      <c r="E427" s="12" t="s">
        <v>565</v>
      </c>
      <c r="F427" s="6" t="s">
        <v>322</v>
      </c>
      <c r="G427" s="6" t="s">
        <v>312</v>
      </c>
      <c r="H427" s="9" t="str">
        <f>VLOOKUP(Table1[[#This Row],[LastName]]&amp;"."&amp;Table1[[#This Row],[FirstName]],Fencers!C:I,7,FALSE)</f>
        <v>Mens</v>
      </c>
      <c r="I427" s="8" t="str">
        <f>VLOOKUP(Table1[[#This Row],[LastName]]&amp;"."&amp;Table1[[#This Row],[FirstName]],Fencers!C:H,5,FALSE)</f>
        <v>ASC</v>
      </c>
      <c r="J427" s="8" t="str">
        <f>VLOOKUP(Table1[[#This Row],[LastName]]&amp;"."&amp;Table1[[#This Row],[FirstName]],Fencers!C:I,6,FALSE)</f>
        <v>AUS</v>
      </c>
      <c r="K427" s="14">
        <v>1</v>
      </c>
      <c r="L427" s="9">
        <f>IF(Table1[[#This Row],[Rank]]="Cancelled",1,IF(Table1[[#This Row],[Rank]]&gt;32,0,IF(K427=0,VLOOKUP(C427,'Ranking Values'!A:C,2,FALSE),VLOOKUP(C427,'Ranking Values'!A:C,3,FALSE))))</f>
        <v>8</v>
      </c>
    </row>
    <row r="428" spans="1:12" x14ac:dyDescent="0.25">
      <c r="A428" s="6" t="s">
        <v>317</v>
      </c>
      <c r="B428" s="6" t="s">
        <v>318</v>
      </c>
      <c r="C428" s="10">
        <v>6</v>
      </c>
      <c r="D428" s="8">
        <v>41945</v>
      </c>
      <c r="E428" s="12" t="s">
        <v>565</v>
      </c>
      <c r="F428" s="6" t="s">
        <v>322</v>
      </c>
      <c r="G428" s="6" t="s">
        <v>312</v>
      </c>
      <c r="H428" s="9" t="str">
        <f>VLOOKUP(Table1[[#This Row],[LastName]]&amp;"."&amp;Table1[[#This Row],[FirstName]],Fencers!C:I,7,FALSE)</f>
        <v>Mens</v>
      </c>
      <c r="I428" s="8" t="str">
        <f>VLOOKUP(Table1[[#This Row],[LastName]]&amp;"."&amp;Table1[[#This Row],[FirstName]],Fencers!C:H,5,FALSE)</f>
        <v>ASC</v>
      </c>
      <c r="J428" s="8" t="str">
        <f>VLOOKUP(Table1[[#This Row],[LastName]]&amp;"."&amp;Table1[[#This Row],[FirstName]],Fencers!C:I,6,FALSE)</f>
        <v>AUS</v>
      </c>
      <c r="K428" s="14">
        <v>1</v>
      </c>
      <c r="L428" s="9">
        <f>IF(Table1[[#This Row],[Rank]]="Cancelled",1,IF(Table1[[#This Row],[Rank]]&gt;32,0,IF(K428=0,VLOOKUP(C428,'Ranking Values'!A:C,2,FALSE),VLOOKUP(C428,'Ranking Values'!A:C,3,FALSE))))</f>
        <v>7</v>
      </c>
    </row>
    <row r="429" spans="1:12" x14ac:dyDescent="0.25">
      <c r="A429" s="6" t="s">
        <v>189</v>
      </c>
      <c r="B429" s="6" t="s">
        <v>190</v>
      </c>
      <c r="C429" s="10">
        <v>7</v>
      </c>
      <c r="D429" s="8">
        <v>41945</v>
      </c>
      <c r="E429" s="12" t="s">
        <v>565</v>
      </c>
      <c r="F429" s="6" t="s">
        <v>322</v>
      </c>
      <c r="G429" s="6" t="s">
        <v>312</v>
      </c>
      <c r="H429" s="9" t="str">
        <f>VLOOKUP(Table1[[#This Row],[LastName]]&amp;"."&amp;Table1[[#This Row],[FirstName]],Fencers!C:I,7,FALSE)</f>
        <v>Mens</v>
      </c>
      <c r="I429" s="8" t="str">
        <f>VLOOKUP(Table1[[#This Row],[LastName]]&amp;"."&amp;Table1[[#This Row],[FirstName]],Fencers!C:H,5,FALSE)</f>
        <v>ASC</v>
      </c>
      <c r="J429" s="8" t="str">
        <f>VLOOKUP(Table1[[#This Row],[LastName]]&amp;"."&amp;Table1[[#This Row],[FirstName]],Fencers!C:I,6,FALSE)</f>
        <v>AUS</v>
      </c>
      <c r="K429" s="14">
        <v>1</v>
      </c>
      <c r="L429" s="9">
        <f>IF(Table1[[#This Row],[Rank]]="Cancelled",1,IF(Table1[[#This Row],[Rank]]&gt;32,0,IF(K429=0,VLOOKUP(C429,'Ranking Values'!A:C,2,FALSE),VLOOKUP(C429,'Ranking Values'!A:C,3,FALSE))))</f>
        <v>6</v>
      </c>
    </row>
    <row r="430" spans="1:12" x14ac:dyDescent="0.25">
      <c r="A430" s="6" t="s">
        <v>493</v>
      </c>
      <c r="B430" s="6" t="s">
        <v>494</v>
      </c>
      <c r="C430" s="10">
        <v>8</v>
      </c>
      <c r="D430" s="8">
        <v>41945</v>
      </c>
      <c r="E430" s="12" t="s">
        <v>565</v>
      </c>
      <c r="F430" s="6" t="s">
        <v>322</v>
      </c>
      <c r="G430" s="6" t="s">
        <v>312</v>
      </c>
      <c r="H430" s="9" t="str">
        <f>VLOOKUP(Table1[[#This Row],[LastName]]&amp;"."&amp;Table1[[#This Row],[FirstName]],Fencers!C:I,7,FALSE)</f>
        <v>Mens</v>
      </c>
      <c r="I430" s="8" t="str">
        <f>VLOOKUP(Table1[[#This Row],[LastName]]&amp;"."&amp;Table1[[#This Row],[FirstName]],Fencers!C:H,5,FALSE)</f>
        <v>ASC</v>
      </c>
      <c r="J430" s="8" t="str">
        <f>VLOOKUP(Table1[[#This Row],[LastName]]&amp;"."&amp;Table1[[#This Row],[FirstName]],Fencers!C:I,6,FALSE)</f>
        <v>AUS</v>
      </c>
      <c r="K430" s="14">
        <v>1</v>
      </c>
      <c r="L430" s="9">
        <f>IF(Table1[[#This Row],[Rank]]="Cancelled",1,IF(Table1[[#This Row],[Rank]]&gt;32,0,IF(K430=0,VLOOKUP(C430,'Ranking Values'!A:C,2,FALSE),VLOOKUP(C430,'Ranking Values'!A:C,3,FALSE))))</f>
        <v>5</v>
      </c>
    </row>
    <row r="431" spans="1:12" x14ac:dyDescent="0.25">
      <c r="A431" s="6" t="s">
        <v>498</v>
      </c>
      <c r="B431" s="6" t="s">
        <v>13</v>
      </c>
      <c r="C431" s="10">
        <v>9</v>
      </c>
      <c r="D431" s="8">
        <v>41945</v>
      </c>
      <c r="E431" s="12" t="s">
        <v>565</v>
      </c>
      <c r="F431" s="6" t="s">
        <v>322</v>
      </c>
      <c r="G431" s="6" t="s">
        <v>312</v>
      </c>
      <c r="H431" s="9" t="str">
        <f>VLOOKUP(Table1[[#This Row],[LastName]]&amp;"."&amp;Table1[[#This Row],[FirstName]],Fencers!C:I,7,FALSE)</f>
        <v>Mens</v>
      </c>
      <c r="I431" s="8" t="str">
        <f>VLOOKUP(Table1[[#This Row],[LastName]]&amp;"."&amp;Table1[[#This Row],[FirstName]],Fencers!C:H,5,FALSE)</f>
        <v>ASC</v>
      </c>
      <c r="J431" s="8" t="str">
        <f>VLOOKUP(Table1[[#This Row],[LastName]]&amp;"."&amp;Table1[[#This Row],[FirstName]],Fencers!C:I,6,FALSE)</f>
        <v>AUS</v>
      </c>
      <c r="K431" s="14">
        <v>1</v>
      </c>
      <c r="L431" s="9">
        <f>IF(Table1[[#This Row],[Rank]]="Cancelled",1,IF(Table1[[#This Row],[Rank]]&gt;32,0,IF(K431=0,VLOOKUP(C431,'Ranking Values'!A:C,2,FALSE),VLOOKUP(C431,'Ranking Values'!A:C,3,FALSE))))</f>
        <v>4</v>
      </c>
    </row>
    <row r="432" spans="1:12" x14ac:dyDescent="0.25">
      <c r="A432" s="6" t="s">
        <v>495</v>
      </c>
      <c r="B432" s="6" t="s">
        <v>496</v>
      </c>
      <c r="C432" s="6">
        <v>1</v>
      </c>
      <c r="D432" s="8">
        <v>41945</v>
      </c>
      <c r="E432" s="12" t="s">
        <v>565</v>
      </c>
      <c r="F432" s="6" t="s">
        <v>322</v>
      </c>
      <c r="G432" s="6" t="s">
        <v>312</v>
      </c>
      <c r="H432" s="9" t="str">
        <f>VLOOKUP(Table1[[#This Row],[LastName]]&amp;"."&amp;Table1[[#This Row],[FirstName]],Fencers!C:I,7,FALSE)</f>
        <v>Womens</v>
      </c>
      <c r="I432" s="8">
        <f>VLOOKUP(Table1[[#This Row],[LastName]]&amp;"."&amp;Table1[[#This Row],[FirstName]],Fencers!C:H,5,FALSE)</f>
        <v>0</v>
      </c>
      <c r="J432" s="8" t="str">
        <f>VLOOKUP(Table1[[#This Row],[LastName]]&amp;"."&amp;Table1[[#This Row],[FirstName]],Fencers!C:I,6,FALSE)</f>
        <v>AUS</v>
      </c>
      <c r="K432" s="14">
        <v>1</v>
      </c>
      <c r="L432" s="9">
        <f>IF(Table1[[#This Row],[Rank]]="Cancelled",1,IF(Table1[[#This Row],[Rank]]&gt;32,0,IF(K432=0,VLOOKUP(C432,'Ranking Values'!A:C,2,FALSE),VLOOKUP(C432,'Ranking Values'!A:C,3,FALSE))))</f>
        <v>12</v>
      </c>
    </row>
    <row r="433" spans="1:12" x14ac:dyDescent="0.25">
      <c r="A433" s="6" t="s">
        <v>12</v>
      </c>
      <c r="B433" s="6" t="s">
        <v>497</v>
      </c>
      <c r="C433" s="6">
        <v>2</v>
      </c>
      <c r="D433" s="8">
        <v>41945</v>
      </c>
      <c r="E433" s="12" t="s">
        <v>565</v>
      </c>
      <c r="F433" s="6" t="s">
        <v>322</v>
      </c>
      <c r="G433" s="6" t="s">
        <v>312</v>
      </c>
      <c r="H433" s="9" t="str">
        <f>VLOOKUP(Table1[[#This Row],[LastName]]&amp;"."&amp;Table1[[#This Row],[FirstName]],Fencers!C:I,7,FALSE)</f>
        <v>Womens</v>
      </c>
      <c r="I433" s="8">
        <f>VLOOKUP(Table1[[#This Row],[LastName]]&amp;"."&amp;Table1[[#This Row],[FirstName]],Fencers!C:H,5,FALSE)</f>
        <v>0</v>
      </c>
      <c r="J433" s="8" t="str">
        <f>VLOOKUP(Table1[[#This Row],[LastName]]&amp;"."&amp;Table1[[#This Row],[FirstName]],Fencers!C:I,6,FALSE)</f>
        <v>AUS</v>
      </c>
      <c r="K433" s="14">
        <v>1</v>
      </c>
      <c r="L433" s="9">
        <f>IF(Table1[[#This Row],[Rank]]="Cancelled",1,IF(Table1[[#This Row],[Rank]]&gt;32,0,IF(K433=0,VLOOKUP(C433,'Ranking Values'!A:C,2,FALSE),VLOOKUP(C433,'Ranking Values'!A:C,3,FALSE))))</f>
        <v>11</v>
      </c>
    </row>
    <row r="434" spans="1:12" x14ac:dyDescent="0.25">
      <c r="A434" s="6" t="s">
        <v>171</v>
      </c>
      <c r="B434" s="6" t="s">
        <v>154</v>
      </c>
      <c r="C434" s="6">
        <v>3</v>
      </c>
      <c r="D434" s="8">
        <v>41945</v>
      </c>
      <c r="E434" s="12" t="s">
        <v>565</v>
      </c>
      <c r="F434" s="6" t="s">
        <v>322</v>
      </c>
      <c r="G434" s="6" t="s">
        <v>312</v>
      </c>
      <c r="H434" s="9" t="str">
        <f>VLOOKUP(Table1[[#This Row],[LastName]]&amp;"."&amp;Table1[[#This Row],[FirstName]],Fencers!C:I,7,FALSE)</f>
        <v>Womens</v>
      </c>
      <c r="I434" s="8" t="str">
        <f>VLOOKUP(Table1[[#This Row],[LastName]]&amp;"."&amp;Table1[[#This Row],[FirstName]],Fencers!C:H,5,FALSE)</f>
        <v>ASC</v>
      </c>
      <c r="J434" s="8" t="str">
        <f>VLOOKUP(Table1[[#This Row],[LastName]]&amp;"."&amp;Table1[[#This Row],[FirstName]],Fencers!C:I,6,FALSE)</f>
        <v>AUS</v>
      </c>
      <c r="K434" s="14">
        <v>1</v>
      </c>
      <c r="L434" s="9">
        <f>IF(Table1[[#This Row],[Rank]]="Cancelled",1,IF(Table1[[#This Row],[Rank]]&gt;32,0,IF(K434=0,VLOOKUP(C434,'Ranking Values'!A:C,2,FALSE),VLOOKUP(C434,'Ranking Values'!A:C,3,FALSE))))</f>
        <v>10</v>
      </c>
    </row>
    <row r="435" spans="1:12" x14ac:dyDescent="0.25">
      <c r="A435" s="6" t="s">
        <v>32</v>
      </c>
      <c r="B435" s="6" t="s">
        <v>33</v>
      </c>
      <c r="C435" s="10">
        <v>1</v>
      </c>
      <c r="D435" s="8">
        <v>41945</v>
      </c>
      <c r="E435" s="12" t="s">
        <v>565</v>
      </c>
      <c r="F435" s="6" t="s">
        <v>485</v>
      </c>
      <c r="G435" s="6" t="s">
        <v>312</v>
      </c>
      <c r="H435" s="9" t="str">
        <f>VLOOKUP(Table1[[#This Row],[LastName]]&amp;"."&amp;Table1[[#This Row],[FirstName]],Fencers!C:I,7,FALSE)</f>
        <v>Mens</v>
      </c>
      <c r="I435" s="8" t="str">
        <f>VLOOKUP(Table1[[#This Row],[LastName]]&amp;"."&amp;Table1[[#This Row],[FirstName]],Fencers!C:H,5,FALSE)</f>
        <v>ASC</v>
      </c>
      <c r="J435" s="8" t="str">
        <f>VLOOKUP(Table1[[#This Row],[LastName]]&amp;"."&amp;Table1[[#This Row],[FirstName]],Fencers!C:I,6,FALSE)</f>
        <v>AUS</v>
      </c>
      <c r="K435" s="14">
        <v>1</v>
      </c>
      <c r="L435" s="9">
        <f>IF(Table1[[#This Row],[Rank]]="Cancelled",1,IF(Table1[[#This Row],[Rank]]&gt;32,0,IF(K435=0,VLOOKUP(C435,'Ranking Values'!A:C,2,FALSE),VLOOKUP(C435,'Ranking Values'!A:C,3,FALSE))))</f>
        <v>12</v>
      </c>
    </row>
    <row r="436" spans="1:12" x14ac:dyDescent="0.25">
      <c r="A436" s="6" t="s">
        <v>79</v>
      </c>
      <c r="B436" s="6" t="s">
        <v>175</v>
      </c>
      <c r="C436" s="10">
        <v>2</v>
      </c>
      <c r="D436" s="8">
        <v>41945</v>
      </c>
      <c r="E436" s="12" t="s">
        <v>565</v>
      </c>
      <c r="F436" s="6" t="s">
        <v>485</v>
      </c>
      <c r="G436" s="6" t="s">
        <v>312</v>
      </c>
      <c r="H436" s="9" t="str">
        <f>VLOOKUP(Table1[[#This Row],[LastName]]&amp;"."&amp;Table1[[#This Row],[FirstName]],Fencers!C:I,7,FALSE)</f>
        <v>Mens</v>
      </c>
      <c r="I436" s="8" t="str">
        <f>VLOOKUP(Table1[[#This Row],[LastName]]&amp;"."&amp;Table1[[#This Row],[FirstName]],Fencers!C:H,5,FALSE)</f>
        <v>ASC</v>
      </c>
      <c r="J436" s="8" t="str">
        <f>VLOOKUP(Table1[[#This Row],[LastName]]&amp;"."&amp;Table1[[#This Row],[FirstName]],Fencers!C:I,6,FALSE)</f>
        <v>AUS</v>
      </c>
      <c r="K436" s="14">
        <v>1</v>
      </c>
      <c r="L436" s="9">
        <f>IF(Table1[[#This Row],[Rank]]="Cancelled",1,IF(Table1[[#This Row],[Rank]]&gt;32,0,IF(K436=0,VLOOKUP(C436,'Ranking Values'!A:C,2,FALSE),VLOOKUP(C436,'Ranking Values'!A:C,3,FALSE))))</f>
        <v>11</v>
      </c>
    </row>
    <row r="437" spans="1:12" x14ac:dyDescent="0.25">
      <c r="A437" s="6" t="s">
        <v>317</v>
      </c>
      <c r="B437" s="6" t="s">
        <v>318</v>
      </c>
      <c r="C437" s="6">
        <v>3</v>
      </c>
      <c r="D437" s="8">
        <v>41945</v>
      </c>
      <c r="E437" s="12" t="s">
        <v>565</v>
      </c>
      <c r="F437" s="6" t="s">
        <v>485</v>
      </c>
      <c r="G437" s="6" t="s">
        <v>312</v>
      </c>
      <c r="H437" s="9" t="str">
        <f>VLOOKUP(Table1[[#This Row],[LastName]]&amp;"."&amp;Table1[[#This Row],[FirstName]],Fencers!C:I,7,FALSE)</f>
        <v>Mens</v>
      </c>
      <c r="I437" s="8" t="str">
        <f>VLOOKUP(Table1[[#This Row],[LastName]]&amp;"."&amp;Table1[[#This Row],[FirstName]],Fencers!C:H,5,FALSE)</f>
        <v>ASC</v>
      </c>
      <c r="J437" s="8" t="str">
        <f>VLOOKUP(Table1[[#This Row],[LastName]]&amp;"."&amp;Table1[[#This Row],[FirstName]],Fencers!C:I,6,FALSE)</f>
        <v>AUS</v>
      </c>
      <c r="K437" s="14">
        <v>1</v>
      </c>
      <c r="L437" s="9">
        <f>IF(Table1[[#This Row],[Rank]]="Cancelled",1,IF(Table1[[#This Row],[Rank]]&gt;32,0,IF(K437=0,VLOOKUP(C437,'Ranking Values'!A:C,2,FALSE),VLOOKUP(C437,'Ranking Values'!A:C,3,FALSE))))</f>
        <v>10</v>
      </c>
    </row>
    <row r="438" spans="1:12" x14ac:dyDescent="0.25">
      <c r="A438" s="6" t="s">
        <v>177</v>
      </c>
      <c r="B438" s="6" t="s">
        <v>143</v>
      </c>
      <c r="C438" s="10">
        <v>3</v>
      </c>
      <c r="D438" s="8">
        <v>41945</v>
      </c>
      <c r="E438" s="12" t="s">
        <v>565</v>
      </c>
      <c r="F438" s="6" t="s">
        <v>485</v>
      </c>
      <c r="G438" s="6" t="s">
        <v>312</v>
      </c>
      <c r="H438" s="9" t="str">
        <f>VLOOKUP(Table1[[#This Row],[LastName]]&amp;"."&amp;Table1[[#This Row],[FirstName]],Fencers!C:I,7,FALSE)</f>
        <v>Mens</v>
      </c>
      <c r="I438" s="8" t="str">
        <f>VLOOKUP(Table1[[#This Row],[LastName]]&amp;"."&amp;Table1[[#This Row],[FirstName]],Fencers!C:H,5,FALSE)</f>
        <v>ASC</v>
      </c>
      <c r="J438" s="8" t="str">
        <f>VLOOKUP(Table1[[#This Row],[LastName]]&amp;"."&amp;Table1[[#This Row],[FirstName]],Fencers!C:I,6,FALSE)</f>
        <v>AUS</v>
      </c>
      <c r="K438" s="14">
        <v>1</v>
      </c>
      <c r="L438" s="9">
        <f>IF(Table1[[#This Row],[Rank]]="Cancelled",1,IF(Table1[[#This Row],[Rank]]&gt;32,0,IF(K438=0,VLOOKUP(C438,'Ranking Values'!A:C,2,FALSE),VLOOKUP(C438,'Ranking Values'!A:C,3,FALSE))))</f>
        <v>10</v>
      </c>
    </row>
    <row r="439" spans="1:12" x14ac:dyDescent="0.25">
      <c r="A439" s="6" t="s">
        <v>498</v>
      </c>
      <c r="B439" s="6" t="s">
        <v>494</v>
      </c>
      <c r="C439" s="10">
        <v>5</v>
      </c>
      <c r="D439" s="8">
        <v>41945</v>
      </c>
      <c r="E439" s="12" t="s">
        <v>565</v>
      </c>
      <c r="F439" s="6" t="s">
        <v>485</v>
      </c>
      <c r="G439" s="6" t="s">
        <v>312</v>
      </c>
      <c r="H439" s="9" t="str">
        <f>VLOOKUP(Table1[[#This Row],[LastName]]&amp;"."&amp;Table1[[#This Row],[FirstName]],Fencers!C:I,7,FALSE)</f>
        <v>Mens</v>
      </c>
      <c r="I439" s="8" t="str">
        <f>VLOOKUP(Table1[[#This Row],[LastName]]&amp;"."&amp;Table1[[#This Row],[FirstName]],Fencers!C:H,5,FALSE)</f>
        <v>ASC</v>
      </c>
      <c r="J439" s="8" t="str">
        <f>VLOOKUP(Table1[[#This Row],[LastName]]&amp;"."&amp;Table1[[#This Row],[FirstName]],Fencers!C:I,6,FALSE)</f>
        <v>AUS</v>
      </c>
      <c r="K439" s="14">
        <v>1</v>
      </c>
      <c r="L439" s="9">
        <f>IF(Table1[[#This Row],[Rank]]="Cancelled",1,IF(Table1[[#This Row],[Rank]]&gt;32,0,IF(K439=0,VLOOKUP(C439,'Ranking Values'!A:C,2,FALSE),VLOOKUP(C439,'Ranking Values'!A:C,3,FALSE))))</f>
        <v>8</v>
      </c>
    </row>
    <row r="440" spans="1:12" x14ac:dyDescent="0.25">
      <c r="A440" s="6" t="s">
        <v>187</v>
      </c>
      <c r="B440" s="6" t="s">
        <v>188</v>
      </c>
      <c r="C440" s="10">
        <v>6</v>
      </c>
      <c r="D440" s="8">
        <v>41945</v>
      </c>
      <c r="E440" s="12" t="s">
        <v>565</v>
      </c>
      <c r="F440" s="6" t="s">
        <v>485</v>
      </c>
      <c r="G440" s="6" t="s">
        <v>312</v>
      </c>
      <c r="H440" s="9" t="str">
        <f>VLOOKUP(Table1[[#This Row],[LastName]]&amp;"."&amp;Table1[[#This Row],[FirstName]],Fencers!C:I,7,FALSE)</f>
        <v>Mens</v>
      </c>
      <c r="I440" s="8" t="str">
        <f>VLOOKUP(Table1[[#This Row],[LastName]]&amp;"."&amp;Table1[[#This Row],[FirstName]],Fencers!C:H,5,FALSE)</f>
        <v>ASC</v>
      </c>
      <c r="J440" s="8" t="str">
        <f>VLOOKUP(Table1[[#This Row],[LastName]]&amp;"."&amp;Table1[[#This Row],[FirstName]],Fencers!C:I,6,FALSE)</f>
        <v>AUS</v>
      </c>
      <c r="K440" s="14">
        <v>1</v>
      </c>
      <c r="L440" s="9">
        <f>IF(Table1[[#This Row],[Rank]]="Cancelled",1,IF(Table1[[#This Row],[Rank]]&gt;32,0,IF(K440=0,VLOOKUP(C440,'Ranking Values'!A:C,2,FALSE),VLOOKUP(C440,'Ranking Values'!A:C,3,FALSE))))</f>
        <v>7</v>
      </c>
    </row>
    <row r="441" spans="1:12" x14ac:dyDescent="0.25">
      <c r="A441" s="6" t="s">
        <v>493</v>
      </c>
      <c r="B441" s="6" t="s">
        <v>494</v>
      </c>
      <c r="C441" s="10">
        <v>7</v>
      </c>
      <c r="D441" s="8">
        <v>41945</v>
      </c>
      <c r="E441" s="12" t="s">
        <v>565</v>
      </c>
      <c r="F441" s="6" t="s">
        <v>485</v>
      </c>
      <c r="G441" s="6" t="s">
        <v>312</v>
      </c>
      <c r="H441" s="9" t="str">
        <f>VLOOKUP(Table1[[#This Row],[LastName]]&amp;"."&amp;Table1[[#This Row],[FirstName]],Fencers!C:I,7,FALSE)</f>
        <v>Mens</v>
      </c>
      <c r="I441" s="8" t="str">
        <f>VLOOKUP(Table1[[#This Row],[LastName]]&amp;"."&amp;Table1[[#This Row],[FirstName]],Fencers!C:H,5,FALSE)</f>
        <v>ASC</v>
      </c>
      <c r="J441" s="8" t="str">
        <f>VLOOKUP(Table1[[#This Row],[LastName]]&amp;"."&amp;Table1[[#This Row],[FirstName]],Fencers!C:I,6,FALSE)</f>
        <v>AUS</v>
      </c>
      <c r="K441" s="14">
        <v>1</v>
      </c>
      <c r="L441" s="9">
        <f>IF(Table1[[#This Row],[Rank]]="Cancelled",1,IF(Table1[[#This Row],[Rank]]&gt;32,0,IF(K441=0,VLOOKUP(C441,'Ranking Values'!A:C,2,FALSE),VLOOKUP(C441,'Ranking Values'!A:C,3,FALSE))))</f>
        <v>6</v>
      </c>
    </row>
    <row r="442" spans="1:12" x14ac:dyDescent="0.25">
      <c r="A442" s="6" t="s">
        <v>153</v>
      </c>
      <c r="B442" s="6" t="s">
        <v>154</v>
      </c>
      <c r="C442" s="10">
        <v>1</v>
      </c>
      <c r="D442" s="8">
        <v>41945</v>
      </c>
      <c r="E442" s="12" t="s">
        <v>565</v>
      </c>
      <c r="F442" s="6" t="s">
        <v>485</v>
      </c>
      <c r="G442" s="6" t="s">
        <v>312</v>
      </c>
      <c r="H442" s="9" t="str">
        <f>VLOOKUP(Table1[[#This Row],[LastName]]&amp;"."&amp;Table1[[#This Row],[FirstName]],Fencers!C:I,7,FALSE)</f>
        <v>Womens</v>
      </c>
      <c r="I442" s="8" t="str">
        <f>VLOOKUP(Table1[[#This Row],[LastName]]&amp;"."&amp;Table1[[#This Row],[FirstName]],Fencers!C:H,5,FALSE)</f>
        <v>ASC</v>
      </c>
      <c r="J442" s="8" t="str">
        <f>VLOOKUP(Table1[[#This Row],[LastName]]&amp;"."&amp;Table1[[#This Row],[FirstName]],Fencers!C:I,6,FALSE)</f>
        <v>AUS</v>
      </c>
      <c r="K442" s="14">
        <v>1</v>
      </c>
      <c r="L442" s="9">
        <f>IF(Table1[[#This Row],[Rank]]="Cancelled",1,IF(Table1[[#This Row],[Rank]]&gt;32,0,IF(K442=0,VLOOKUP(C442,'Ranking Values'!A:C,2,FALSE),VLOOKUP(C442,'Ranking Values'!A:C,3,FALSE))))</f>
        <v>12</v>
      </c>
    </row>
    <row r="443" spans="1:12" x14ac:dyDescent="0.25">
      <c r="A443" s="6" t="s">
        <v>171</v>
      </c>
      <c r="B443" s="6" t="s">
        <v>154</v>
      </c>
      <c r="C443" s="10">
        <v>2</v>
      </c>
      <c r="D443" s="8">
        <v>41945</v>
      </c>
      <c r="E443" s="12" t="s">
        <v>565</v>
      </c>
      <c r="F443" s="6" t="s">
        <v>485</v>
      </c>
      <c r="G443" s="6" t="s">
        <v>312</v>
      </c>
      <c r="H443" s="9" t="str">
        <f>VLOOKUP(Table1[[#This Row],[LastName]]&amp;"."&amp;Table1[[#This Row],[FirstName]],Fencers!C:I,7,FALSE)</f>
        <v>Womens</v>
      </c>
      <c r="I443" s="8" t="str">
        <f>VLOOKUP(Table1[[#This Row],[LastName]]&amp;"."&amp;Table1[[#This Row],[FirstName]],Fencers!C:H,5,FALSE)</f>
        <v>ASC</v>
      </c>
      <c r="J443" s="8" t="str">
        <f>VLOOKUP(Table1[[#This Row],[LastName]]&amp;"."&amp;Table1[[#This Row],[FirstName]],Fencers!C:I,6,FALSE)</f>
        <v>AUS</v>
      </c>
      <c r="K443" s="14">
        <v>1</v>
      </c>
      <c r="L443" s="9">
        <f>IF(Table1[[#This Row],[Rank]]="Cancelled",1,IF(Table1[[#This Row],[Rank]]&gt;32,0,IF(K443=0,VLOOKUP(C443,'Ranking Values'!A:C,2,FALSE),VLOOKUP(C443,'Ranking Values'!A:C,3,FALSE))))</f>
        <v>11</v>
      </c>
    </row>
    <row r="444" spans="1:12" x14ac:dyDescent="0.25">
      <c r="A444" s="6" t="s">
        <v>185</v>
      </c>
      <c r="B444" s="6" t="s">
        <v>186</v>
      </c>
      <c r="C444" s="6">
        <v>3</v>
      </c>
      <c r="D444" s="8">
        <v>41945</v>
      </c>
      <c r="E444" s="12" t="s">
        <v>565</v>
      </c>
      <c r="F444" s="6" t="s">
        <v>485</v>
      </c>
      <c r="G444" s="6" t="s">
        <v>312</v>
      </c>
      <c r="H444" s="9" t="str">
        <f>VLOOKUP(Table1[[#This Row],[LastName]]&amp;"."&amp;Table1[[#This Row],[FirstName]],Fencers!C:I,7,FALSE)</f>
        <v>Womens</v>
      </c>
      <c r="I444" s="8" t="str">
        <f>VLOOKUP(Table1[[#This Row],[LastName]]&amp;"."&amp;Table1[[#This Row],[FirstName]],Fencers!C:H,5,FALSE)</f>
        <v>ASC</v>
      </c>
      <c r="J444" s="8" t="str">
        <f>VLOOKUP(Table1[[#This Row],[LastName]]&amp;"."&amp;Table1[[#This Row],[FirstName]],Fencers!C:I,6,FALSE)</f>
        <v>AUS</v>
      </c>
      <c r="K444" s="14">
        <v>1</v>
      </c>
      <c r="L444" s="9">
        <f>IF(Table1[[#This Row],[Rank]]="Cancelled",1,IF(Table1[[#This Row],[Rank]]&gt;32,0,IF(K444=0,VLOOKUP(C444,'Ranking Values'!A:C,2,FALSE),VLOOKUP(C444,'Ranking Values'!A:C,3,FALSE))))</f>
        <v>10</v>
      </c>
    </row>
    <row r="445" spans="1:12" x14ac:dyDescent="0.25">
      <c r="A445" s="6" t="s">
        <v>495</v>
      </c>
      <c r="B445" s="6" t="s">
        <v>496</v>
      </c>
      <c r="C445" s="10">
        <v>3</v>
      </c>
      <c r="D445" s="8">
        <v>41945</v>
      </c>
      <c r="E445" s="12" t="s">
        <v>565</v>
      </c>
      <c r="F445" s="6" t="s">
        <v>485</v>
      </c>
      <c r="G445" s="6" t="s">
        <v>312</v>
      </c>
      <c r="H445" s="9" t="str">
        <f>VLOOKUP(Table1[[#This Row],[LastName]]&amp;"."&amp;Table1[[#This Row],[FirstName]],Fencers!C:I,7,FALSE)</f>
        <v>Womens</v>
      </c>
      <c r="I445" s="8">
        <f>VLOOKUP(Table1[[#This Row],[LastName]]&amp;"."&amp;Table1[[#This Row],[FirstName]],Fencers!C:H,5,FALSE)</f>
        <v>0</v>
      </c>
      <c r="J445" s="8" t="str">
        <f>VLOOKUP(Table1[[#This Row],[LastName]]&amp;"."&amp;Table1[[#This Row],[FirstName]],Fencers!C:I,6,FALSE)</f>
        <v>AUS</v>
      </c>
      <c r="K445" s="14">
        <v>1</v>
      </c>
      <c r="L445" s="9">
        <f>IF(Table1[[#This Row],[Rank]]="Cancelled",1,IF(Table1[[#This Row],[Rank]]&gt;32,0,IF(K445=0,VLOOKUP(C445,'Ranking Values'!A:C,2,FALSE),VLOOKUP(C445,'Ranking Values'!A:C,3,FALSE))))</f>
        <v>10</v>
      </c>
    </row>
    <row r="446" spans="1:12" x14ac:dyDescent="0.25">
      <c r="A446" s="6" t="s">
        <v>124</v>
      </c>
      <c r="B446" s="6" t="s">
        <v>125</v>
      </c>
      <c r="C446" s="10">
        <v>1</v>
      </c>
      <c r="D446" s="8">
        <v>41966</v>
      </c>
      <c r="E446" s="12" t="s">
        <v>565</v>
      </c>
      <c r="F446" s="6" t="s">
        <v>467</v>
      </c>
      <c r="G446" s="6" t="s">
        <v>18</v>
      </c>
      <c r="H446" s="9" t="str">
        <f>VLOOKUP(Table1[[#This Row],[LastName]]&amp;"."&amp;Table1[[#This Row],[FirstName]],Fencers!C:I,7,FALSE)</f>
        <v>Mens</v>
      </c>
      <c r="I446" s="8" t="str">
        <f>VLOOKUP(Table1[[#This Row],[LastName]]&amp;"."&amp;Table1[[#This Row],[FirstName]],Fencers!C:H,5,FALSE)</f>
        <v>ASC</v>
      </c>
      <c r="J446" s="8" t="str">
        <f>VLOOKUP(Table1[[#This Row],[LastName]]&amp;"."&amp;Table1[[#This Row],[FirstName]],Fencers!C:I,6,FALSE)</f>
        <v>AUS</v>
      </c>
      <c r="K446" s="14">
        <v>1</v>
      </c>
      <c r="L446" s="9">
        <f>IF(Table1[[#This Row],[Rank]]="Cancelled",1,IF(Table1[[#This Row],[Rank]]&gt;32,0,IF(K446=0,VLOOKUP(C446,'Ranking Values'!A:C,2,FALSE),VLOOKUP(C446,'Ranking Values'!A:C,3,FALSE))))</f>
        <v>12</v>
      </c>
    </row>
    <row r="447" spans="1:12" x14ac:dyDescent="0.25">
      <c r="A447" s="6" t="s">
        <v>156</v>
      </c>
      <c r="B447" s="6" t="s">
        <v>157</v>
      </c>
      <c r="C447" s="10">
        <v>2</v>
      </c>
      <c r="D447" s="8">
        <v>41966</v>
      </c>
      <c r="E447" s="12" t="s">
        <v>565</v>
      </c>
      <c r="F447" s="6" t="s">
        <v>467</v>
      </c>
      <c r="G447" s="6" t="s">
        <v>18</v>
      </c>
      <c r="H447" s="9" t="str">
        <f>VLOOKUP(Table1[[#This Row],[LastName]]&amp;"."&amp;Table1[[#This Row],[FirstName]],Fencers!C:I,7,FALSE)</f>
        <v>Mens</v>
      </c>
      <c r="I447" s="8" t="str">
        <f>VLOOKUP(Table1[[#This Row],[LastName]]&amp;"."&amp;Table1[[#This Row],[FirstName]],Fencers!C:H,5,FALSE)</f>
        <v>ASC</v>
      </c>
      <c r="J447" s="8" t="str">
        <f>VLOOKUP(Table1[[#This Row],[LastName]]&amp;"."&amp;Table1[[#This Row],[FirstName]],Fencers!C:I,6,FALSE)</f>
        <v>AUS</v>
      </c>
      <c r="K447" s="14">
        <v>1</v>
      </c>
      <c r="L447" s="9">
        <f>IF(Table1[[#This Row],[Rank]]="Cancelled",1,IF(Table1[[#This Row],[Rank]]&gt;32,0,IF(K447=0,VLOOKUP(C447,'Ranking Values'!A:C,2,FALSE),VLOOKUP(C447,'Ranking Values'!A:C,3,FALSE))))</f>
        <v>11</v>
      </c>
    </row>
    <row r="448" spans="1:12" x14ac:dyDescent="0.25">
      <c r="A448" s="6" t="s">
        <v>448</v>
      </c>
      <c r="B448" s="6" t="s">
        <v>449</v>
      </c>
      <c r="C448" s="6">
        <v>3</v>
      </c>
      <c r="D448" s="8">
        <v>41966</v>
      </c>
      <c r="E448" s="12" t="s">
        <v>565</v>
      </c>
      <c r="F448" s="6" t="s">
        <v>467</v>
      </c>
      <c r="G448" s="6" t="s">
        <v>18</v>
      </c>
      <c r="H448" s="9" t="str">
        <f>VLOOKUP(Table1[[#This Row],[LastName]]&amp;"."&amp;Table1[[#This Row],[FirstName]],Fencers!C:I,7,FALSE)</f>
        <v>Mens</v>
      </c>
      <c r="I448" s="8" t="str">
        <f>VLOOKUP(Table1[[#This Row],[LastName]]&amp;"."&amp;Table1[[#This Row],[FirstName]],Fencers!C:H,5,FALSE)</f>
        <v>ASC</v>
      </c>
      <c r="J448" s="8" t="str">
        <f>VLOOKUP(Table1[[#This Row],[LastName]]&amp;"."&amp;Table1[[#This Row],[FirstName]],Fencers!C:I,6,FALSE)</f>
        <v>AUS</v>
      </c>
      <c r="K448" s="14">
        <v>1</v>
      </c>
      <c r="L448" s="9">
        <f>IF(Table1[[#This Row],[Rank]]="Cancelled",1,IF(Table1[[#This Row],[Rank]]&gt;32,0,IF(K448=0,VLOOKUP(C448,'Ranking Values'!A:C,2,FALSE),VLOOKUP(C448,'Ranking Values'!A:C,3,FALSE))))</f>
        <v>10</v>
      </c>
    </row>
    <row r="449" spans="1:12" x14ac:dyDescent="0.25">
      <c r="A449" s="6" t="s">
        <v>550</v>
      </c>
      <c r="B449" s="6" t="s">
        <v>551</v>
      </c>
      <c r="C449" s="10">
        <v>3</v>
      </c>
      <c r="D449" s="8">
        <v>41966</v>
      </c>
      <c r="E449" s="12" t="s">
        <v>565</v>
      </c>
      <c r="F449" s="6" t="s">
        <v>467</v>
      </c>
      <c r="G449" s="6" t="s">
        <v>18</v>
      </c>
      <c r="H449" s="9" t="str">
        <f>VLOOKUP(Table1[[#This Row],[LastName]]&amp;"."&amp;Table1[[#This Row],[FirstName]],Fencers!C:I,7,FALSE)</f>
        <v>Mens</v>
      </c>
      <c r="I449" s="8" t="str">
        <f>VLOOKUP(Table1[[#This Row],[LastName]]&amp;"."&amp;Table1[[#This Row],[FirstName]],Fencers!C:H,5,FALSE)</f>
        <v>ASC</v>
      </c>
      <c r="J449" s="8" t="str">
        <f>VLOOKUP(Table1[[#This Row],[LastName]]&amp;"."&amp;Table1[[#This Row],[FirstName]],Fencers!C:I,6,FALSE)</f>
        <v>AUS</v>
      </c>
      <c r="K449" s="14">
        <v>1</v>
      </c>
      <c r="L449" s="9">
        <f>IF(Table1[[#This Row],[Rank]]="Cancelled",1,IF(Table1[[#This Row],[Rank]]&gt;32,0,IF(K449=0,VLOOKUP(C449,'Ranking Values'!A:C,2,FALSE),VLOOKUP(C449,'Ranking Values'!A:C,3,FALSE))))</f>
        <v>10</v>
      </c>
    </row>
    <row r="450" spans="1:12" x14ac:dyDescent="0.25">
      <c r="A450" s="6" t="s">
        <v>128</v>
      </c>
      <c r="B450" s="6" t="s">
        <v>129</v>
      </c>
      <c r="C450" s="10">
        <v>5</v>
      </c>
      <c r="D450" s="8">
        <v>41966</v>
      </c>
      <c r="E450" s="12" t="s">
        <v>565</v>
      </c>
      <c r="F450" s="6" t="s">
        <v>467</v>
      </c>
      <c r="G450" s="6" t="s">
        <v>18</v>
      </c>
      <c r="H450" s="9" t="str">
        <f>VLOOKUP(Table1[[#This Row],[LastName]]&amp;"."&amp;Table1[[#This Row],[FirstName]],Fencers!C:I,7,FALSE)</f>
        <v>Mens</v>
      </c>
      <c r="I450" s="8" t="str">
        <f>VLOOKUP(Table1[[#This Row],[LastName]]&amp;"."&amp;Table1[[#This Row],[FirstName]],Fencers!C:H,5,FALSE)</f>
        <v>ASC</v>
      </c>
      <c r="J450" s="8" t="str">
        <f>VLOOKUP(Table1[[#This Row],[LastName]]&amp;"."&amp;Table1[[#This Row],[FirstName]],Fencers!C:I,6,FALSE)</f>
        <v>AUS</v>
      </c>
      <c r="K450" s="14">
        <v>1</v>
      </c>
      <c r="L450" s="9">
        <f>IF(Table1[[#This Row],[Rank]]="Cancelled",1,IF(Table1[[#This Row],[Rank]]&gt;32,0,IF(K450=0,VLOOKUP(C450,'Ranking Values'!A:C,2,FALSE),VLOOKUP(C450,'Ranking Values'!A:C,3,FALSE))))</f>
        <v>8</v>
      </c>
    </row>
    <row r="451" spans="1:12" x14ac:dyDescent="0.25">
      <c r="A451" s="6" t="s">
        <v>57</v>
      </c>
      <c r="B451" s="6" t="s">
        <v>319</v>
      </c>
      <c r="C451" s="10">
        <v>6</v>
      </c>
      <c r="D451" s="8">
        <v>41966</v>
      </c>
      <c r="E451" s="12" t="s">
        <v>565</v>
      </c>
      <c r="F451" s="6" t="s">
        <v>467</v>
      </c>
      <c r="G451" s="6" t="s">
        <v>18</v>
      </c>
      <c r="H451" s="9" t="str">
        <f>VLOOKUP(Table1[[#This Row],[LastName]]&amp;"."&amp;Table1[[#This Row],[FirstName]],Fencers!C:I,7,FALSE)</f>
        <v>Mens</v>
      </c>
      <c r="I451" s="8" t="str">
        <f>VLOOKUP(Table1[[#This Row],[LastName]]&amp;"."&amp;Table1[[#This Row],[FirstName]],Fencers!C:H,5,FALSE)</f>
        <v>ASC</v>
      </c>
      <c r="J451" s="8" t="str">
        <f>VLOOKUP(Table1[[#This Row],[LastName]]&amp;"."&amp;Table1[[#This Row],[FirstName]],Fencers!C:I,6,FALSE)</f>
        <v>AUS</v>
      </c>
      <c r="K451" s="14">
        <v>1</v>
      </c>
      <c r="L451" s="9">
        <f>IF(Table1[[#This Row],[Rank]]="Cancelled",1,IF(Table1[[#This Row],[Rank]]&gt;32,0,IF(K451=0,VLOOKUP(C451,'Ranking Values'!A:C,2,FALSE),VLOOKUP(C451,'Ranking Values'!A:C,3,FALSE))))</f>
        <v>7</v>
      </c>
    </row>
    <row r="452" spans="1:12" x14ac:dyDescent="0.25">
      <c r="A452" s="6" t="s">
        <v>476</v>
      </c>
      <c r="B452" s="6" t="s">
        <v>477</v>
      </c>
      <c r="C452" s="10">
        <v>7</v>
      </c>
      <c r="D452" s="8">
        <v>41966</v>
      </c>
      <c r="E452" s="12" t="s">
        <v>565</v>
      </c>
      <c r="F452" s="6" t="s">
        <v>467</v>
      </c>
      <c r="G452" s="6" t="s">
        <v>18</v>
      </c>
      <c r="H452" s="9" t="str">
        <f>VLOOKUP(Table1[[#This Row],[LastName]]&amp;"."&amp;Table1[[#This Row],[FirstName]],Fencers!C:I,7,FALSE)</f>
        <v>Mens</v>
      </c>
      <c r="I452" s="8" t="str">
        <f>VLOOKUP(Table1[[#This Row],[LastName]]&amp;"."&amp;Table1[[#This Row],[FirstName]],Fencers!C:H,5,FALSE)</f>
        <v>ASC</v>
      </c>
      <c r="J452" s="8" t="str">
        <f>VLOOKUP(Table1[[#This Row],[LastName]]&amp;"."&amp;Table1[[#This Row],[FirstName]],Fencers!C:I,6,FALSE)</f>
        <v>AUS</v>
      </c>
      <c r="K452" s="14">
        <v>1</v>
      </c>
      <c r="L452" s="9">
        <f>IF(Table1[[#This Row],[Rank]]="Cancelled",1,IF(Table1[[#This Row],[Rank]]&gt;32,0,IF(K452=0,VLOOKUP(C452,'Ranking Values'!A:C,2,FALSE),VLOOKUP(C452,'Ranking Values'!A:C,3,FALSE))))</f>
        <v>6</v>
      </c>
    </row>
    <row r="453" spans="1:12" x14ac:dyDescent="0.25">
      <c r="A453" s="6" t="s">
        <v>338</v>
      </c>
      <c r="B453" s="6" t="s">
        <v>250</v>
      </c>
      <c r="C453" s="10">
        <v>8</v>
      </c>
      <c r="D453" s="8">
        <v>41966</v>
      </c>
      <c r="E453" s="12" t="s">
        <v>565</v>
      </c>
      <c r="F453" s="6" t="s">
        <v>467</v>
      </c>
      <c r="G453" s="6" t="s">
        <v>18</v>
      </c>
      <c r="H453" s="9" t="str">
        <f>VLOOKUP(Table1[[#This Row],[LastName]]&amp;"."&amp;Table1[[#This Row],[FirstName]],Fencers!C:I,7,FALSE)</f>
        <v>Mens</v>
      </c>
      <c r="I453" s="8" t="str">
        <f>VLOOKUP(Table1[[#This Row],[LastName]]&amp;"."&amp;Table1[[#This Row],[FirstName]],Fencers!C:H,5,FALSE)</f>
        <v>ASC</v>
      </c>
      <c r="J453" s="8" t="str">
        <f>VLOOKUP(Table1[[#This Row],[LastName]]&amp;"."&amp;Table1[[#This Row],[FirstName]],Fencers!C:I,6,FALSE)</f>
        <v>AUS</v>
      </c>
      <c r="K453" s="14">
        <v>1</v>
      </c>
      <c r="L453" s="9">
        <f>IF(Table1[[#This Row],[Rank]]="Cancelled",1,IF(Table1[[#This Row],[Rank]]&gt;32,0,IF(K453=0,VLOOKUP(C453,'Ranking Values'!A:C,2,FALSE),VLOOKUP(C453,'Ranking Values'!A:C,3,FALSE))))</f>
        <v>5</v>
      </c>
    </row>
    <row r="454" spans="1:12" x14ac:dyDescent="0.25">
      <c r="A454" s="6" t="s">
        <v>63</v>
      </c>
      <c r="B454" s="6" t="s">
        <v>64</v>
      </c>
      <c r="C454" s="10">
        <v>9</v>
      </c>
      <c r="D454" s="8">
        <v>41966</v>
      </c>
      <c r="E454" s="12" t="s">
        <v>565</v>
      </c>
      <c r="F454" s="6" t="s">
        <v>467</v>
      </c>
      <c r="G454" s="6" t="s">
        <v>18</v>
      </c>
      <c r="H454" s="9" t="str">
        <f>VLOOKUP(Table1[[#This Row],[LastName]]&amp;"."&amp;Table1[[#This Row],[FirstName]],Fencers!C:I,7,FALSE)</f>
        <v>Mens</v>
      </c>
      <c r="I454" s="8" t="str">
        <f>VLOOKUP(Table1[[#This Row],[LastName]]&amp;"."&amp;Table1[[#This Row],[FirstName]],Fencers!C:H,5,FALSE)</f>
        <v>ASC</v>
      </c>
      <c r="J454" s="8" t="str">
        <f>VLOOKUP(Table1[[#This Row],[LastName]]&amp;"."&amp;Table1[[#This Row],[FirstName]],Fencers!C:I,6,FALSE)</f>
        <v>AUS</v>
      </c>
      <c r="K454" s="14">
        <v>1</v>
      </c>
      <c r="L454" s="9">
        <f>IF(Table1[[#This Row],[Rank]]="Cancelled",1,IF(Table1[[#This Row],[Rank]]&gt;32,0,IF(K454=0,VLOOKUP(C454,'Ranking Values'!A:C,2,FALSE),VLOOKUP(C454,'Ranking Values'!A:C,3,FALSE))))</f>
        <v>4</v>
      </c>
    </row>
    <row r="455" spans="1:12" x14ac:dyDescent="0.25">
      <c r="A455" s="6" t="s">
        <v>23</v>
      </c>
      <c r="B455" s="6" t="s">
        <v>160</v>
      </c>
      <c r="C455" s="6">
        <v>10</v>
      </c>
      <c r="D455" s="8">
        <v>41966</v>
      </c>
      <c r="E455" s="12" t="s">
        <v>565</v>
      </c>
      <c r="F455" s="6" t="s">
        <v>467</v>
      </c>
      <c r="G455" s="6" t="s">
        <v>18</v>
      </c>
      <c r="H455" s="9" t="str">
        <f>VLOOKUP(Table1[[#This Row],[LastName]]&amp;"."&amp;Table1[[#This Row],[FirstName]],Fencers!C:I,7,FALSE)</f>
        <v>Mens</v>
      </c>
      <c r="I455" s="8" t="str">
        <f>VLOOKUP(Table1[[#This Row],[LastName]]&amp;"."&amp;Table1[[#This Row],[FirstName]],Fencers!C:H,5,FALSE)</f>
        <v>CSFC</v>
      </c>
      <c r="J455" s="8" t="str">
        <f>VLOOKUP(Table1[[#This Row],[LastName]]&amp;"."&amp;Table1[[#This Row],[FirstName]],Fencers!C:I,6,FALSE)</f>
        <v>AUS</v>
      </c>
      <c r="K455" s="14">
        <v>1</v>
      </c>
      <c r="L455" s="9">
        <f>IF(Table1[[#This Row],[Rank]]="Cancelled",1,IF(Table1[[#This Row],[Rank]]&gt;32,0,IF(K455=0,VLOOKUP(C455,'Ranking Values'!A:C,2,FALSE),VLOOKUP(C455,'Ranking Values'!A:C,3,FALSE))))</f>
        <v>4</v>
      </c>
    </row>
    <row r="456" spans="1:12" x14ac:dyDescent="0.25">
      <c r="A456" s="6" t="s">
        <v>79</v>
      </c>
      <c r="B456" s="6" t="s">
        <v>175</v>
      </c>
      <c r="C456" s="6">
        <v>11</v>
      </c>
      <c r="D456" s="8">
        <v>41966</v>
      </c>
      <c r="E456" s="12" t="s">
        <v>565</v>
      </c>
      <c r="F456" s="6" t="s">
        <v>467</v>
      </c>
      <c r="G456" s="6" t="s">
        <v>18</v>
      </c>
      <c r="H456" s="9" t="str">
        <f>VLOOKUP(Table1[[#This Row],[LastName]]&amp;"."&amp;Table1[[#This Row],[FirstName]],Fencers!C:I,7,FALSE)</f>
        <v>Mens</v>
      </c>
      <c r="I456" s="8" t="str">
        <f>VLOOKUP(Table1[[#This Row],[LastName]]&amp;"."&amp;Table1[[#This Row],[FirstName]],Fencers!C:H,5,FALSE)</f>
        <v>ASC</v>
      </c>
      <c r="J456" s="8" t="str">
        <f>VLOOKUP(Table1[[#This Row],[LastName]]&amp;"."&amp;Table1[[#This Row],[FirstName]],Fencers!C:I,6,FALSE)</f>
        <v>AUS</v>
      </c>
      <c r="K456" s="14">
        <v>1</v>
      </c>
      <c r="L456" s="9">
        <f>IF(Table1[[#This Row],[Rank]]="Cancelled",1,IF(Table1[[#This Row],[Rank]]&gt;32,0,IF(K456=0,VLOOKUP(C456,'Ranking Values'!A:C,2,FALSE),VLOOKUP(C456,'Ranking Values'!A:C,3,FALSE))))</f>
        <v>4</v>
      </c>
    </row>
    <row r="457" spans="1:12" x14ac:dyDescent="0.25">
      <c r="A457" s="6" t="s">
        <v>164</v>
      </c>
      <c r="B457" s="6" t="s">
        <v>165</v>
      </c>
      <c r="C457" s="10">
        <v>12</v>
      </c>
      <c r="D457" s="8">
        <v>41966</v>
      </c>
      <c r="E457" s="12" t="s">
        <v>565</v>
      </c>
      <c r="F457" s="6" t="s">
        <v>467</v>
      </c>
      <c r="G457" s="6" t="s">
        <v>18</v>
      </c>
      <c r="H457" s="9" t="str">
        <f>VLOOKUP(Table1[[#This Row],[LastName]]&amp;"."&amp;Table1[[#This Row],[FirstName]],Fencers!C:I,7,FALSE)</f>
        <v>Mens</v>
      </c>
      <c r="I457" s="8" t="str">
        <f>VLOOKUP(Table1[[#This Row],[LastName]]&amp;"."&amp;Table1[[#This Row],[FirstName]],Fencers!C:H,5,FALSE)</f>
        <v>ASC</v>
      </c>
      <c r="J457" s="8" t="str">
        <f>VLOOKUP(Table1[[#This Row],[LastName]]&amp;"."&amp;Table1[[#This Row],[FirstName]],Fencers!C:I,6,FALSE)</f>
        <v>AUS</v>
      </c>
      <c r="K457" s="14">
        <v>1</v>
      </c>
      <c r="L457" s="9">
        <f>IF(Table1[[#This Row],[Rank]]="Cancelled",1,IF(Table1[[#This Row],[Rank]]&gt;32,0,IF(K457=0,VLOOKUP(C457,'Ranking Values'!A:C,2,FALSE),VLOOKUP(C457,'Ranking Values'!A:C,3,FALSE))))</f>
        <v>4</v>
      </c>
    </row>
    <row r="458" spans="1:12" x14ac:dyDescent="0.25">
      <c r="A458" s="6" t="s">
        <v>106</v>
      </c>
      <c r="B458" s="6" t="s">
        <v>107</v>
      </c>
      <c r="C458" s="10">
        <v>13</v>
      </c>
      <c r="D458" s="8">
        <v>41966</v>
      </c>
      <c r="E458" s="12" t="s">
        <v>565</v>
      </c>
      <c r="F458" s="6" t="s">
        <v>467</v>
      </c>
      <c r="G458" s="6" t="s">
        <v>18</v>
      </c>
      <c r="H458" s="9" t="str">
        <f>VLOOKUP(Table1[[#This Row],[LastName]]&amp;"."&amp;Table1[[#This Row],[FirstName]],Fencers!C:I,7,FALSE)</f>
        <v>Mens</v>
      </c>
      <c r="I458" s="8" t="str">
        <f>VLOOKUP(Table1[[#This Row],[LastName]]&amp;"."&amp;Table1[[#This Row],[FirstName]],Fencers!C:H,5,FALSE)</f>
        <v>AHFC</v>
      </c>
      <c r="J458" s="8" t="str">
        <f>VLOOKUP(Table1[[#This Row],[LastName]]&amp;"."&amp;Table1[[#This Row],[FirstName]],Fencers!C:I,6,FALSE)</f>
        <v>AUS</v>
      </c>
      <c r="K458" s="14">
        <v>1</v>
      </c>
      <c r="L458" s="9">
        <f>IF(Table1[[#This Row],[Rank]]="Cancelled",1,IF(Table1[[#This Row],[Rank]]&gt;32,0,IF(K458=0,VLOOKUP(C458,'Ranking Values'!A:C,2,FALSE),VLOOKUP(C458,'Ranking Values'!A:C,3,FALSE))))</f>
        <v>4</v>
      </c>
    </row>
    <row r="459" spans="1:12" x14ac:dyDescent="0.25">
      <c r="A459" s="6" t="s">
        <v>478</v>
      </c>
      <c r="B459" s="6" t="s">
        <v>479</v>
      </c>
      <c r="C459" s="10">
        <v>1</v>
      </c>
      <c r="D459" s="8">
        <v>41966</v>
      </c>
      <c r="E459" s="12" t="s">
        <v>565</v>
      </c>
      <c r="F459" s="6" t="s">
        <v>467</v>
      </c>
      <c r="G459" s="6" t="s">
        <v>18</v>
      </c>
      <c r="H459" s="9" t="str">
        <f>VLOOKUP(Table1[[#This Row],[LastName]]&amp;"."&amp;Table1[[#This Row],[FirstName]],Fencers!C:I,7,FALSE)</f>
        <v>Womens</v>
      </c>
      <c r="I459" s="8" t="str">
        <f>VLOOKUP(Table1[[#This Row],[LastName]]&amp;"."&amp;Table1[[#This Row],[FirstName]],Fencers!C:H,5,FALSE)</f>
        <v>CSFC</v>
      </c>
      <c r="J459" s="8" t="str">
        <f>VLOOKUP(Table1[[#This Row],[LastName]]&amp;"."&amp;Table1[[#This Row],[FirstName]],Fencers!C:I,6,FALSE)</f>
        <v>AUS</v>
      </c>
      <c r="K459" s="14">
        <v>1</v>
      </c>
      <c r="L459" s="9">
        <f>IF(Table1[[#This Row],[Rank]]="Cancelled",1,IF(Table1[[#This Row],[Rank]]&gt;32,0,IF(K459=0,VLOOKUP(C459,'Ranking Values'!A:C,2,FALSE),VLOOKUP(C459,'Ranking Values'!A:C,3,FALSE))))</f>
        <v>12</v>
      </c>
    </row>
    <row r="460" spans="1:12" x14ac:dyDescent="0.25">
      <c r="A460" s="6" t="s">
        <v>153</v>
      </c>
      <c r="B460" s="6" t="s">
        <v>154</v>
      </c>
      <c r="C460" s="10">
        <v>2</v>
      </c>
      <c r="D460" s="8">
        <v>41966</v>
      </c>
      <c r="E460" s="12" t="s">
        <v>565</v>
      </c>
      <c r="F460" s="6" t="s">
        <v>467</v>
      </c>
      <c r="G460" s="6" t="s">
        <v>18</v>
      </c>
      <c r="H460" s="9" t="str">
        <f>VLOOKUP(Table1[[#This Row],[LastName]]&amp;"."&amp;Table1[[#This Row],[FirstName]],Fencers!C:I,7,FALSE)</f>
        <v>Womens</v>
      </c>
      <c r="I460" s="8" t="str">
        <f>VLOOKUP(Table1[[#This Row],[LastName]]&amp;"."&amp;Table1[[#This Row],[FirstName]],Fencers!C:H,5,FALSE)</f>
        <v>ASC</v>
      </c>
      <c r="J460" s="8" t="str">
        <f>VLOOKUP(Table1[[#This Row],[LastName]]&amp;"."&amp;Table1[[#This Row],[FirstName]],Fencers!C:I,6,FALSE)</f>
        <v>AUS</v>
      </c>
      <c r="K460" s="14">
        <v>1</v>
      </c>
      <c r="L460" s="9">
        <f>IF(Table1[[#This Row],[Rank]]="Cancelled",1,IF(Table1[[#This Row],[Rank]]&gt;32,0,IF(K460=0,VLOOKUP(C460,'Ranking Values'!A:C,2,FALSE),VLOOKUP(C460,'Ranking Values'!A:C,3,FALSE))))</f>
        <v>11</v>
      </c>
    </row>
    <row r="461" spans="1:12" x14ac:dyDescent="0.25">
      <c r="A461" s="6" t="s">
        <v>99</v>
      </c>
      <c r="B461" s="6" t="s">
        <v>101</v>
      </c>
      <c r="C461" s="6">
        <v>3</v>
      </c>
      <c r="D461" s="8">
        <v>41966</v>
      </c>
      <c r="E461" s="12" t="s">
        <v>565</v>
      </c>
      <c r="F461" s="6" t="s">
        <v>467</v>
      </c>
      <c r="G461" s="6" t="s">
        <v>18</v>
      </c>
      <c r="H461" s="9" t="str">
        <f>VLOOKUP(Table1[[#This Row],[LastName]]&amp;"."&amp;Table1[[#This Row],[FirstName]],Fencers!C:I,7,FALSE)</f>
        <v>Womens</v>
      </c>
      <c r="I461" s="8" t="str">
        <f>VLOOKUP(Table1[[#This Row],[LastName]]&amp;"."&amp;Table1[[#This Row],[FirstName]],Fencers!C:H,5,FALSE)</f>
        <v>CSFC</v>
      </c>
      <c r="J461" s="8" t="str">
        <f>VLOOKUP(Table1[[#This Row],[LastName]]&amp;"."&amp;Table1[[#This Row],[FirstName]],Fencers!C:I,6,FALSE)</f>
        <v>AUS</v>
      </c>
      <c r="K461" s="14">
        <v>1</v>
      </c>
      <c r="L461" s="9">
        <f>IF(Table1[[#This Row],[Rank]]="Cancelled",1,IF(Table1[[#This Row],[Rank]]&gt;32,0,IF(K461=0,VLOOKUP(C461,'Ranking Values'!A:C,2,FALSE),VLOOKUP(C461,'Ranking Values'!A:C,3,FALSE))))</f>
        <v>10</v>
      </c>
    </row>
    <row r="462" spans="1:12" x14ac:dyDescent="0.25">
      <c r="A462" s="6" t="s">
        <v>134</v>
      </c>
      <c r="B462" s="6" t="s">
        <v>5</v>
      </c>
      <c r="C462" s="10">
        <v>3</v>
      </c>
      <c r="D462" s="8">
        <v>41966</v>
      </c>
      <c r="E462" s="12" t="s">
        <v>565</v>
      </c>
      <c r="F462" s="6" t="s">
        <v>467</v>
      </c>
      <c r="G462" s="6" t="s">
        <v>18</v>
      </c>
      <c r="H462" s="9" t="str">
        <f>VLOOKUP(Table1[[#This Row],[LastName]]&amp;"."&amp;Table1[[#This Row],[FirstName]],Fencers!C:I,7,FALSE)</f>
        <v>Womens</v>
      </c>
      <c r="I462" s="8" t="str">
        <f>VLOOKUP(Table1[[#This Row],[LastName]]&amp;"."&amp;Table1[[#This Row],[FirstName]],Fencers!C:H,5,FALSE)</f>
        <v>ASC</v>
      </c>
      <c r="J462" s="8" t="str">
        <f>VLOOKUP(Table1[[#This Row],[LastName]]&amp;"."&amp;Table1[[#This Row],[FirstName]],Fencers!C:I,6,FALSE)</f>
        <v>AUS</v>
      </c>
      <c r="K462" s="14">
        <v>1</v>
      </c>
      <c r="L462" s="9">
        <f>IF(Table1[[#This Row],[Rank]]="Cancelled",1,IF(Table1[[#This Row],[Rank]]&gt;32,0,IF(K462=0,VLOOKUP(C462,'Ranking Values'!A:C,2,FALSE),VLOOKUP(C462,'Ranking Values'!A:C,3,FALSE))))</f>
        <v>10</v>
      </c>
    </row>
    <row r="463" spans="1:12" x14ac:dyDescent="0.25">
      <c r="A463" s="6" t="s">
        <v>434</v>
      </c>
      <c r="B463" s="6" t="s">
        <v>435</v>
      </c>
      <c r="C463" s="10">
        <v>5</v>
      </c>
      <c r="D463" s="8">
        <v>41966</v>
      </c>
      <c r="E463" s="12" t="s">
        <v>565</v>
      </c>
      <c r="F463" s="6" t="s">
        <v>467</v>
      </c>
      <c r="G463" s="6" t="s">
        <v>18</v>
      </c>
      <c r="H463" s="9" t="str">
        <f>VLOOKUP(Table1[[#This Row],[LastName]]&amp;"."&amp;Table1[[#This Row],[FirstName]],Fencers!C:I,7,FALSE)</f>
        <v>Womens</v>
      </c>
      <c r="I463" s="8" t="str">
        <f>VLOOKUP(Table1[[#This Row],[LastName]]&amp;"."&amp;Table1[[#This Row],[FirstName]],Fencers!C:H,5,FALSE)</f>
        <v>ASC</v>
      </c>
      <c r="J463" s="8" t="str">
        <f>VLOOKUP(Table1[[#This Row],[LastName]]&amp;"."&amp;Table1[[#This Row],[FirstName]],Fencers!C:I,6,FALSE)</f>
        <v>AUS</v>
      </c>
      <c r="K463" s="14">
        <v>1</v>
      </c>
      <c r="L463" s="9">
        <f>IF(Table1[[#This Row],[Rank]]="Cancelled",1,IF(Table1[[#This Row],[Rank]]&gt;32,0,IF(K463=0,VLOOKUP(C463,'Ranking Values'!A:C,2,FALSE),VLOOKUP(C463,'Ranking Values'!A:C,3,FALSE))))</f>
        <v>8</v>
      </c>
    </row>
    <row r="464" spans="1:12" x14ac:dyDescent="0.25">
      <c r="A464" s="6" t="s">
        <v>122</v>
      </c>
      <c r="B464" s="6" t="s">
        <v>484</v>
      </c>
      <c r="C464" s="10">
        <v>6</v>
      </c>
      <c r="D464" s="8">
        <v>41966</v>
      </c>
      <c r="E464" s="12" t="s">
        <v>565</v>
      </c>
      <c r="F464" s="6" t="s">
        <v>467</v>
      </c>
      <c r="G464" s="6" t="s">
        <v>18</v>
      </c>
      <c r="H464" s="9" t="str">
        <f>VLOOKUP(Table1[[#This Row],[LastName]]&amp;"."&amp;Table1[[#This Row],[FirstName]],Fencers!C:I,7,FALSE)</f>
        <v>Womens</v>
      </c>
      <c r="I464" s="8">
        <f>VLOOKUP(Table1[[#This Row],[LastName]]&amp;"."&amp;Table1[[#This Row],[FirstName]],Fencers!C:H,5,FALSE)</f>
        <v>0</v>
      </c>
      <c r="J464" s="8" t="str">
        <f>VLOOKUP(Table1[[#This Row],[LastName]]&amp;"."&amp;Table1[[#This Row],[FirstName]],Fencers!C:I,6,FALSE)</f>
        <v>AUS</v>
      </c>
      <c r="K464" s="14">
        <v>1</v>
      </c>
      <c r="L464" s="9">
        <f>IF(Table1[[#This Row],[Rank]]="Cancelled",1,IF(Table1[[#This Row],[Rank]]&gt;32,0,IF(K464=0,VLOOKUP(C464,'Ranking Values'!A:C,2,FALSE),VLOOKUP(C464,'Ranking Values'!A:C,3,FALSE))))</f>
        <v>7</v>
      </c>
    </row>
    <row r="465" spans="1:12" x14ac:dyDescent="0.25">
      <c r="A465" s="6" t="s">
        <v>49</v>
      </c>
      <c r="B465" s="6" t="s">
        <v>50</v>
      </c>
      <c r="C465" s="10">
        <v>7</v>
      </c>
      <c r="D465" s="8">
        <v>41966</v>
      </c>
      <c r="E465" s="12" t="s">
        <v>565</v>
      </c>
      <c r="F465" s="6" t="s">
        <v>467</v>
      </c>
      <c r="G465" s="6" t="s">
        <v>18</v>
      </c>
      <c r="H465" s="9" t="str">
        <f>VLOOKUP(Table1[[#This Row],[LastName]]&amp;"."&amp;Table1[[#This Row],[FirstName]],Fencers!C:I,7,FALSE)</f>
        <v>Womens</v>
      </c>
      <c r="I465" s="8" t="str">
        <f>VLOOKUP(Table1[[#This Row],[LastName]]&amp;"."&amp;Table1[[#This Row],[FirstName]],Fencers!C:H,5,FALSE)</f>
        <v>ASC</v>
      </c>
      <c r="J465" s="8" t="str">
        <f>VLOOKUP(Table1[[#This Row],[LastName]]&amp;"."&amp;Table1[[#This Row],[FirstName]],Fencers!C:I,6,FALSE)</f>
        <v>AUS</v>
      </c>
      <c r="K465" s="14">
        <v>1</v>
      </c>
      <c r="L465" s="9">
        <f>IF(Table1[[#This Row],[Rank]]="Cancelled",1,IF(Table1[[#This Row],[Rank]]&gt;32,0,IF(K465=0,VLOOKUP(C465,'Ranking Values'!A:C,2,FALSE),VLOOKUP(C465,'Ranking Values'!A:C,3,FALSE))))</f>
        <v>6</v>
      </c>
    </row>
    <row r="466" spans="1:12" x14ac:dyDescent="0.25">
      <c r="A466" s="6" t="s">
        <v>23</v>
      </c>
      <c r="B466" s="6" t="s">
        <v>160</v>
      </c>
      <c r="C466" s="10">
        <v>1</v>
      </c>
      <c r="D466" s="8">
        <v>41966</v>
      </c>
      <c r="E466" s="12" t="s">
        <v>565</v>
      </c>
      <c r="F466" s="6" t="s">
        <v>467</v>
      </c>
      <c r="G466" s="6" t="s">
        <v>312</v>
      </c>
      <c r="H466" s="9" t="str">
        <f>VLOOKUP(Table1[[#This Row],[LastName]]&amp;"."&amp;Table1[[#This Row],[FirstName]],Fencers!C:I,7,FALSE)</f>
        <v>Mens</v>
      </c>
      <c r="I466" s="8" t="str">
        <f>VLOOKUP(Table1[[#This Row],[LastName]]&amp;"."&amp;Table1[[#This Row],[FirstName]],Fencers!C:H,5,FALSE)</f>
        <v>CSFC</v>
      </c>
      <c r="J466" s="8" t="str">
        <f>VLOOKUP(Table1[[#This Row],[LastName]]&amp;"."&amp;Table1[[#This Row],[FirstName]],Fencers!C:I,6,FALSE)</f>
        <v>AUS</v>
      </c>
      <c r="K466" s="14">
        <v>1</v>
      </c>
      <c r="L466" s="9">
        <f>IF(Table1[[#This Row],[Rank]]="Cancelled",1,IF(Table1[[#This Row],[Rank]]&gt;32,0,IF(K466=0,VLOOKUP(C466,'Ranking Values'!A:C,2,FALSE),VLOOKUP(C466,'Ranking Values'!A:C,3,FALSE))))</f>
        <v>12</v>
      </c>
    </row>
    <row r="467" spans="1:12" x14ac:dyDescent="0.25">
      <c r="A467" s="6" t="s">
        <v>146</v>
      </c>
      <c r="B467" s="6" t="s">
        <v>147</v>
      </c>
      <c r="C467" s="10">
        <v>2</v>
      </c>
      <c r="D467" s="8">
        <v>41966</v>
      </c>
      <c r="E467" s="12" t="s">
        <v>565</v>
      </c>
      <c r="F467" s="6" t="s">
        <v>467</v>
      </c>
      <c r="G467" s="6" t="s">
        <v>312</v>
      </c>
      <c r="H467" s="9" t="str">
        <f>VLOOKUP(Table1[[#This Row],[LastName]]&amp;"."&amp;Table1[[#This Row],[FirstName]],Fencers!C:I,7,FALSE)</f>
        <v>Mens</v>
      </c>
      <c r="I467" s="8" t="str">
        <f>VLOOKUP(Table1[[#This Row],[LastName]]&amp;"."&amp;Table1[[#This Row],[FirstName]],Fencers!C:H,5,FALSE)</f>
        <v>ASC</v>
      </c>
      <c r="J467" s="8" t="str">
        <f>VLOOKUP(Table1[[#This Row],[LastName]]&amp;"."&amp;Table1[[#This Row],[FirstName]],Fencers!C:I,6,FALSE)</f>
        <v>AUS</v>
      </c>
      <c r="K467" s="14">
        <v>1</v>
      </c>
      <c r="L467" s="9">
        <f>IF(Table1[[#This Row],[Rank]]="Cancelled",1,IF(Table1[[#This Row],[Rank]]&gt;32,0,IF(K467=0,VLOOKUP(C467,'Ranking Values'!A:C,2,FALSE),VLOOKUP(C467,'Ranking Values'!A:C,3,FALSE))))</f>
        <v>11</v>
      </c>
    </row>
    <row r="468" spans="1:12" x14ac:dyDescent="0.25">
      <c r="A468" s="6" t="s">
        <v>66</v>
      </c>
      <c r="B468" s="6" t="s">
        <v>67</v>
      </c>
      <c r="C468" s="6">
        <v>3</v>
      </c>
      <c r="D468" s="8">
        <v>41966</v>
      </c>
      <c r="E468" s="12" t="s">
        <v>565</v>
      </c>
      <c r="F468" s="6" t="s">
        <v>467</v>
      </c>
      <c r="G468" s="6" t="s">
        <v>312</v>
      </c>
      <c r="H468" s="9" t="str">
        <f>VLOOKUP(Table1[[#This Row],[LastName]]&amp;"."&amp;Table1[[#This Row],[FirstName]],Fencers!C:I,7,FALSE)</f>
        <v>Mens</v>
      </c>
      <c r="I468" s="8" t="str">
        <f>VLOOKUP(Table1[[#This Row],[LastName]]&amp;"."&amp;Table1[[#This Row],[FirstName]],Fencers!C:H,5,FALSE)</f>
        <v>ASC</v>
      </c>
      <c r="J468" s="8" t="str">
        <f>VLOOKUP(Table1[[#This Row],[LastName]]&amp;"."&amp;Table1[[#This Row],[FirstName]],Fencers!C:I,6,FALSE)</f>
        <v>AUS</v>
      </c>
      <c r="K468" s="14">
        <v>1</v>
      </c>
      <c r="L468" s="9">
        <f>IF(Table1[[#This Row],[Rank]]="Cancelled",1,IF(Table1[[#This Row],[Rank]]&gt;32,0,IF(K468=0,VLOOKUP(C468,'Ranking Values'!A:C,2,FALSE),VLOOKUP(C468,'Ranking Values'!A:C,3,FALSE))))</f>
        <v>10</v>
      </c>
    </row>
    <row r="469" spans="1:12" x14ac:dyDescent="0.25">
      <c r="A469" s="6" t="s">
        <v>549</v>
      </c>
      <c r="B469" s="6" t="s">
        <v>147</v>
      </c>
      <c r="C469" s="10">
        <v>3</v>
      </c>
      <c r="D469" s="8">
        <v>41966</v>
      </c>
      <c r="E469" s="12" t="s">
        <v>565</v>
      </c>
      <c r="F469" s="6" t="s">
        <v>467</v>
      </c>
      <c r="G469" s="6" t="s">
        <v>312</v>
      </c>
      <c r="H469" s="9" t="str">
        <f>VLOOKUP(Table1[[#This Row],[LastName]]&amp;"."&amp;Table1[[#This Row],[FirstName]],Fencers!C:I,7,FALSE)</f>
        <v>Mens</v>
      </c>
      <c r="I469" s="8">
        <f>VLOOKUP(Table1[[#This Row],[LastName]]&amp;"."&amp;Table1[[#This Row],[FirstName]],Fencers!C:H,5,FALSE)</f>
        <v>0</v>
      </c>
      <c r="J469" s="8" t="str">
        <f>VLOOKUP(Table1[[#This Row],[LastName]]&amp;"."&amp;Table1[[#This Row],[FirstName]],Fencers!C:I,6,FALSE)</f>
        <v>AUS</v>
      </c>
      <c r="K469" s="14">
        <v>1</v>
      </c>
      <c r="L469" s="9">
        <f>IF(Table1[[#This Row],[Rank]]="Cancelled",1,IF(Table1[[#This Row],[Rank]]&gt;32,0,IF(K469=0,VLOOKUP(C469,'Ranking Values'!A:C,2,FALSE),VLOOKUP(C469,'Ranking Values'!A:C,3,FALSE))))</f>
        <v>10</v>
      </c>
    </row>
    <row r="470" spans="1:12" x14ac:dyDescent="0.25">
      <c r="A470" s="6" t="s">
        <v>63</v>
      </c>
      <c r="B470" s="6" t="s">
        <v>64</v>
      </c>
      <c r="C470" s="10">
        <v>5</v>
      </c>
      <c r="D470" s="8">
        <v>41966</v>
      </c>
      <c r="E470" s="12" t="s">
        <v>565</v>
      </c>
      <c r="F470" s="6" t="s">
        <v>467</v>
      </c>
      <c r="G470" s="6" t="s">
        <v>312</v>
      </c>
      <c r="H470" s="9" t="str">
        <f>VLOOKUP(Table1[[#This Row],[LastName]]&amp;"."&amp;Table1[[#This Row],[FirstName]],Fencers!C:I,7,FALSE)</f>
        <v>Mens</v>
      </c>
      <c r="I470" s="8" t="str">
        <f>VLOOKUP(Table1[[#This Row],[LastName]]&amp;"."&amp;Table1[[#This Row],[FirstName]],Fencers!C:H,5,FALSE)</f>
        <v>ASC</v>
      </c>
      <c r="J470" s="8" t="str">
        <f>VLOOKUP(Table1[[#This Row],[LastName]]&amp;"."&amp;Table1[[#This Row],[FirstName]],Fencers!C:I,6,FALSE)</f>
        <v>AUS</v>
      </c>
      <c r="K470" s="14">
        <v>1</v>
      </c>
      <c r="L470" s="9">
        <f>IF(Table1[[#This Row],[Rank]]="Cancelled",1,IF(Table1[[#This Row],[Rank]]&gt;32,0,IF(K470=0,VLOOKUP(C470,'Ranking Values'!A:C,2,FALSE),VLOOKUP(C470,'Ranking Values'!A:C,3,FALSE))))</f>
        <v>8</v>
      </c>
    </row>
    <row r="471" spans="1:12" x14ac:dyDescent="0.25">
      <c r="A471" s="6" t="s">
        <v>138</v>
      </c>
      <c r="B471" s="6" t="s">
        <v>139</v>
      </c>
      <c r="C471" s="10">
        <v>6</v>
      </c>
      <c r="D471" s="8">
        <v>41966</v>
      </c>
      <c r="E471" s="12" t="s">
        <v>565</v>
      </c>
      <c r="F471" s="6" t="s">
        <v>467</v>
      </c>
      <c r="G471" s="6" t="s">
        <v>312</v>
      </c>
      <c r="H471" s="9" t="str">
        <f>VLOOKUP(Table1[[#This Row],[LastName]]&amp;"."&amp;Table1[[#This Row],[FirstName]],Fencers!C:I,7,FALSE)</f>
        <v>Mens</v>
      </c>
      <c r="I471" s="8" t="str">
        <f>VLOOKUP(Table1[[#This Row],[LastName]]&amp;"."&amp;Table1[[#This Row],[FirstName]],Fencers!C:H,5,FALSE)</f>
        <v>TPFC</v>
      </c>
      <c r="J471" s="8" t="str">
        <f>VLOOKUP(Table1[[#This Row],[LastName]]&amp;"."&amp;Table1[[#This Row],[FirstName]],Fencers!C:I,6,FALSE)</f>
        <v>AUS</v>
      </c>
      <c r="K471" s="14">
        <v>1</v>
      </c>
      <c r="L471" s="9">
        <f>IF(Table1[[#This Row],[Rank]]="Cancelled",1,IF(Table1[[#This Row],[Rank]]&gt;32,0,IF(K471=0,VLOOKUP(C471,'Ranking Values'!A:C,2,FALSE),VLOOKUP(C471,'Ranking Values'!A:C,3,FALSE))))</f>
        <v>7</v>
      </c>
    </row>
    <row r="472" spans="1:12" x14ac:dyDescent="0.25">
      <c r="A472" s="6" t="s">
        <v>32</v>
      </c>
      <c r="B472" s="6" t="s">
        <v>33</v>
      </c>
      <c r="C472" s="10">
        <v>7</v>
      </c>
      <c r="D472" s="8">
        <v>41966</v>
      </c>
      <c r="E472" s="12" t="s">
        <v>565</v>
      </c>
      <c r="F472" s="6" t="s">
        <v>467</v>
      </c>
      <c r="G472" s="6" t="s">
        <v>312</v>
      </c>
      <c r="H472" s="9" t="str">
        <f>VLOOKUP(Table1[[#This Row],[LastName]]&amp;"."&amp;Table1[[#This Row],[FirstName]],Fencers!C:I,7,FALSE)</f>
        <v>Mens</v>
      </c>
      <c r="I472" s="8" t="str">
        <f>VLOOKUP(Table1[[#This Row],[LastName]]&amp;"."&amp;Table1[[#This Row],[FirstName]],Fencers!C:H,5,FALSE)</f>
        <v>ASC</v>
      </c>
      <c r="J472" s="8" t="str">
        <f>VLOOKUP(Table1[[#This Row],[LastName]]&amp;"."&amp;Table1[[#This Row],[FirstName]],Fencers!C:I,6,FALSE)</f>
        <v>AUS</v>
      </c>
      <c r="K472" s="14">
        <v>1</v>
      </c>
      <c r="L472" s="9">
        <f>IF(Table1[[#This Row],[Rank]]="Cancelled",1,IF(Table1[[#This Row],[Rank]]&gt;32,0,IF(K472=0,VLOOKUP(C472,'Ranking Values'!A:C,2,FALSE),VLOOKUP(C472,'Ranking Values'!A:C,3,FALSE))))</f>
        <v>6</v>
      </c>
    </row>
    <row r="473" spans="1:12" x14ac:dyDescent="0.25">
      <c r="A473" s="6" t="s">
        <v>79</v>
      </c>
      <c r="B473" s="6" t="s">
        <v>175</v>
      </c>
      <c r="C473" s="10">
        <v>8</v>
      </c>
      <c r="D473" s="8">
        <v>41966</v>
      </c>
      <c r="E473" s="12" t="s">
        <v>565</v>
      </c>
      <c r="F473" s="6" t="s">
        <v>467</v>
      </c>
      <c r="G473" s="6" t="s">
        <v>312</v>
      </c>
      <c r="H473" s="9" t="str">
        <f>VLOOKUP(Table1[[#This Row],[LastName]]&amp;"."&amp;Table1[[#This Row],[FirstName]],Fencers!C:I,7,FALSE)</f>
        <v>Mens</v>
      </c>
      <c r="I473" s="8" t="str">
        <f>VLOOKUP(Table1[[#This Row],[LastName]]&amp;"."&amp;Table1[[#This Row],[FirstName]],Fencers!C:H,5,FALSE)</f>
        <v>ASC</v>
      </c>
      <c r="J473" s="8" t="str">
        <f>VLOOKUP(Table1[[#This Row],[LastName]]&amp;"."&amp;Table1[[#This Row],[FirstName]],Fencers!C:I,6,FALSE)</f>
        <v>AUS</v>
      </c>
      <c r="K473" s="14">
        <v>1</v>
      </c>
      <c r="L473" s="9">
        <f>IF(Table1[[#This Row],[Rank]]="Cancelled",1,IF(Table1[[#This Row],[Rank]]&gt;32,0,IF(K473=0,VLOOKUP(C473,'Ranking Values'!A:C,2,FALSE),VLOOKUP(C473,'Ranking Values'!A:C,3,FALSE))))</f>
        <v>5</v>
      </c>
    </row>
    <row r="474" spans="1:12" x14ac:dyDescent="0.25">
      <c r="A474" s="6" t="s">
        <v>177</v>
      </c>
      <c r="B474" s="6" t="s">
        <v>143</v>
      </c>
      <c r="C474" s="10">
        <v>9</v>
      </c>
      <c r="D474" s="8">
        <v>41966</v>
      </c>
      <c r="E474" s="12" t="s">
        <v>565</v>
      </c>
      <c r="F474" s="6" t="s">
        <v>467</v>
      </c>
      <c r="G474" s="6" t="s">
        <v>312</v>
      </c>
      <c r="H474" s="9" t="str">
        <f>VLOOKUP(Table1[[#This Row],[LastName]]&amp;"."&amp;Table1[[#This Row],[FirstName]],Fencers!C:I,7,FALSE)</f>
        <v>Mens</v>
      </c>
      <c r="I474" s="8" t="str">
        <f>VLOOKUP(Table1[[#This Row],[LastName]]&amp;"."&amp;Table1[[#This Row],[FirstName]],Fencers!C:H,5,FALSE)</f>
        <v>ASC</v>
      </c>
      <c r="J474" s="8" t="str">
        <f>VLOOKUP(Table1[[#This Row],[LastName]]&amp;"."&amp;Table1[[#This Row],[FirstName]],Fencers!C:I,6,FALSE)</f>
        <v>AUS</v>
      </c>
      <c r="K474" s="14">
        <v>1</v>
      </c>
      <c r="L474" s="9">
        <f>IF(Table1[[#This Row],[Rank]]="Cancelled",1,IF(Table1[[#This Row],[Rank]]&gt;32,0,IF(K474=0,VLOOKUP(C474,'Ranking Values'!A:C,2,FALSE),VLOOKUP(C474,'Ranking Values'!A:C,3,FALSE))))</f>
        <v>4</v>
      </c>
    </row>
    <row r="475" spans="1:12" x14ac:dyDescent="0.25">
      <c r="A475" s="6" t="s">
        <v>153</v>
      </c>
      <c r="B475" s="6" t="s">
        <v>154</v>
      </c>
      <c r="C475" s="10">
        <v>1</v>
      </c>
      <c r="D475" s="8">
        <v>41966</v>
      </c>
      <c r="E475" s="12" t="s">
        <v>565</v>
      </c>
      <c r="F475" s="6" t="s">
        <v>467</v>
      </c>
      <c r="G475" s="6" t="s">
        <v>312</v>
      </c>
      <c r="H475" s="9" t="str">
        <f>VLOOKUP(Table1[[#This Row],[LastName]]&amp;"."&amp;Table1[[#This Row],[FirstName]],Fencers!C:I,7,FALSE)</f>
        <v>Womens</v>
      </c>
      <c r="I475" s="8" t="str">
        <f>VLOOKUP(Table1[[#This Row],[LastName]]&amp;"."&amp;Table1[[#This Row],[FirstName]],Fencers!C:H,5,FALSE)</f>
        <v>ASC</v>
      </c>
      <c r="J475" s="8" t="str">
        <f>VLOOKUP(Table1[[#This Row],[LastName]]&amp;"."&amp;Table1[[#This Row],[FirstName]],Fencers!C:I,6,FALSE)</f>
        <v>AUS</v>
      </c>
      <c r="K475" s="14">
        <v>1</v>
      </c>
      <c r="L475" s="9">
        <f>IF(Table1[[#This Row],[Rank]]="Cancelled",1,IF(Table1[[#This Row],[Rank]]&gt;32,0,IF(K475=0,VLOOKUP(C475,'Ranking Values'!A:C,2,FALSE),VLOOKUP(C475,'Ranking Values'!A:C,3,FALSE))))</f>
        <v>12</v>
      </c>
    </row>
    <row r="476" spans="1:12" x14ac:dyDescent="0.25">
      <c r="A476" s="6" t="s">
        <v>134</v>
      </c>
      <c r="B476" s="6" t="s">
        <v>5</v>
      </c>
      <c r="C476" s="10">
        <v>2</v>
      </c>
      <c r="D476" s="8">
        <v>41966</v>
      </c>
      <c r="E476" s="12" t="s">
        <v>565</v>
      </c>
      <c r="F476" s="6" t="s">
        <v>467</v>
      </c>
      <c r="G476" s="6" t="s">
        <v>312</v>
      </c>
      <c r="H476" s="9" t="str">
        <f>VLOOKUP(Table1[[#This Row],[LastName]]&amp;"."&amp;Table1[[#This Row],[FirstName]],Fencers!C:I,7,FALSE)</f>
        <v>Womens</v>
      </c>
      <c r="I476" s="8" t="str">
        <f>VLOOKUP(Table1[[#This Row],[LastName]]&amp;"."&amp;Table1[[#This Row],[FirstName]],Fencers!C:H,5,FALSE)</f>
        <v>ASC</v>
      </c>
      <c r="J476" s="8" t="str">
        <f>VLOOKUP(Table1[[#This Row],[LastName]]&amp;"."&amp;Table1[[#This Row],[FirstName]],Fencers!C:I,6,FALSE)</f>
        <v>AUS</v>
      </c>
      <c r="K476" s="14">
        <v>1</v>
      </c>
      <c r="L476" s="9">
        <f>IF(Table1[[#This Row],[Rank]]="Cancelled",1,IF(Table1[[#This Row],[Rank]]&gt;32,0,IF(K476=0,VLOOKUP(C476,'Ranking Values'!A:C,2,FALSE),VLOOKUP(C476,'Ranking Values'!A:C,3,FALSE))))</f>
        <v>11</v>
      </c>
    </row>
    <row r="477" spans="1:12" x14ac:dyDescent="0.25">
      <c r="A477" s="6" t="s">
        <v>472</v>
      </c>
      <c r="B477" s="6" t="s">
        <v>473</v>
      </c>
      <c r="C477" s="6">
        <v>3</v>
      </c>
      <c r="D477" s="8">
        <v>41966</v>
      </c>
      <c r="E477" s="12" t="s">
        <v>565</v>
      </c>
      <c r="F477" s="6" t="s">
        <v>467</v>
      </c>
      <c r="G477" s="6" t="s">
        <v>312</v>
      </c>
      <c r="H477" s="9" t="str">
        <f>VLOOKUP(Table1[[#This Row],[LastName]]&amp;"."&amp;Table1[[#This Row],[FirstName]],Fencers!C:I,7,FALSE)</f>
        <v>Womens</v>
      </c>
      <c r="I477" s="8" t="str">
        <f>VLOOKUP(Table1[[#This Row],[LastName]]&amp;"."&amp;Table1[[#This Row],[FirstName]],Fencers!C:H,5,FALSE)</f>
        <v>CSFC</v>
      </c>
      <c r="J477" s="8" t="str">
        <f>VLOOKUP(Table1[[#This Row],[LastName]]&amp;"."&amp;Table1[[#This Row],[FirstName]],Fencers!C:I,6,FALSE)</f>
        <v>AUS</v>
      </c>
      <c r="K477" s="14">
        <v>1</v>
      </c>
      <c r="L477" s="9">
        <f>IF(Table1[[#This Row],[Rank]]="Cancelled",1,IF(Table1[[#This Row],[Rank]]&gt;32,0,IF(K477=0,VLOOKUP(C477,'Ranking Values'!A:C,2,FALSE),VLOOKUP(C477,'Ranking Values'!A:C,3,FALSE))))</f>
        <v>10</v>
      </c>
    </row>
    <row r="478" spans="1:12" x14ac:dyDescent="0.25">
      <c r="A478" s="6" t="s">
        <v>112</v>
      </c>
      <c r="B478" s="6" t="s">
        <v>113</v>
      </c>
      <c r="C478" s="10">
        <v>3</v>
      </c>
      <c r="D478" s="8">
        <v>41966</v>
      </c>
      <c r="E478" s="12" t="s">
        <v>565</v>
      </c>
      <c r="F478" s="6" t="s">
        <v>467</v>
      </c>
      <c r="G478" s="6" t="s">
        <v>312</v>
      </c>
      <c r="H478" s="9" t="str">
        <f>VLOOKUP(Table1[[#This Row],[LastName]]&amp;"."&amp;Table1[[#This Row],[FirstName]],Fencers!C:I,7,FALSE)</f>
        <v>Womens</v>
      </c>
      <c r="I478" s="8" t="str">
        <f>VLOOKUP(Table1[[#This Row],[LastName]]&amp;"."&amp;Table1[[#This Row],[FirstName]],Fencers!C:H,5,FALSE)</f>
        <v>CSFC</v>
      </c>
      <c r="J478" s="8" t="str">
        <f>VLOOKUP(Table1[[#This Row],[LastName]]&amp;"."&amp;Table1[[#This Row],[FirstName]],Fencers!C:I,6,FALSE)</f>
        <v>AUS</v>
      </c>
      <c r="K478" s="14">
        <v>1</v>
      </c>
      <c r="L478" s="9">
        <f>IF(Table1[[#This Row],[Rank]]="Cancelled",1,IF(Table1[[#This Row],[Rank]]&gt;32,0,IF(K478=0,VLOOKUP(C478,'Ranking Values'!A:C,2,FALSE),VLOOKUP(C478,'Ranking Values'!A:C,3,FALSE))))</f>
        <v>10</v>
      </c>
    </row>
    <row r="479" spans="1:12" x14ac:dyDescent="0.25">
      <c r="A479" s="6" t="s">
        <v>171</v>
      </c>
      <c r="B479" s="6" t="s">
        <v>154</v>
      </c>
      <c r="C479" s="10">
        <v>5</v>
      </c>
      <c r="D479" s="8">
        <v>41966</v>
      </c>
      <c r="E479" s="12" t="s">
        <v>565</v>
      </c>
      <c r="F479" s="6" t="s">
        <v>467</v>
      </c>
      <c r="G479" s="6" t="s">
        <v>312</v>
      </c>
      <c r="H479" s="9" t="str">
        <f>VLOOKUP(Table1[[#This Row],[LastName]]&amp;"."&amp;Table1[[#This Row],[FirstName]],Fencers!C:I,7,FALSE)</f>
        <v>Womens</v>
      </c>
      <c r="I479" s="8" t="str">
        <f>VLOOKUP(Table1[[#This Row],[LastName]]&amp;"."&amp;Table1[[#This Row],[FirstName]],Fencers!C:H,5,FALSE)</f>
        <v>ASC</v>
      </c>
      <c r="J479" s="8" t="str">
        <f>VLOOKUP(Table1[[#This Row],[LastName]]&amp;"."&amp;Table1[[#This Row],[FirstName]],Fencers!C:I,6,FALSE)</f>
        <v>AUS</v>
      </c>
      <c r="K479" s="14">
        <v>1</v>
      </c>
      <c r="L479" s="9">
        <f>IF(Table1[[#This Row],[Rank]]="Cancelled",1,IF(Table1[[#This Row],[Rank]]&gt;32,0,IF(K479=0,VLOOKUP(C479,'Ranking Values'!A:C,2,FALSE),VLOOKUP(C479,'Ranking Values'!A:C,3,FALSE))))</f>
        <v>8</v>
      </c>
    </row>
    <row r="480" spans="1:12" x14ac:dyDescent="0.25">
      <c r="A480" s="6" t="s">
        <v>550</v>
      </c>
      <c r="B480" s="6" t="s">
        <v>551</v>
      </c>
      <c r="C480" s="10">
        <v>1</v>
      </c>
      <c r="D480" s="8">
        <v>41966</v>
      </c>
      <c r="E480" s="12" t="s">
        <v>565</v>
      </c>
      <c r="F480" s="6" t="s">
        <v>316</v>
      </c>
      <c r="G480" s="6" t="s">
        <v>18</v>
      </c>
      <c r="H480" s="9" t="str">
        <f>VLOOKUP(Table1[[#This Row],[LastName]]&amp;"."&amp;Table1[[#This Row],[FirstName]],Fencers!C:I,7,FALSE)</f>
        <v>Mens</v>
      </c>
      <c r="I480" s="8" t="str">
        <f>VLOOKUP(Table1[[#This Row],[LastName]]&amp;"."&amp;Table1[[#This Row],[FirstName]],Fencers!C:H,5,FALSE)</f>
        <v>ASC</v>
      </c>
      <c r="J480" s="8" t="str">
        <f>VLOOKUP(Table1[[#This Row],[LastName]]&amp;"."&amp;Table1[[#This Row],[FirstName]],Fencers!C:I,6,FALSE)</f>
        <v>AUS</v>
      </c>
      <c r="K480" s="14">
        <v>1</v>
      </c>
      <c r="L480" s="9">
        <f>IF(Table1[[#This Row],[Rank]]="Cancelled",1,IF(Table1[[#This Row],[Rank]]&gt;32,0,IF(K480=0,VLOOKUP(C480,'Ranking Values'!A:C,2,FALSE),VLOOKUP(C480,'Ranking Values'!A:C,3,FALSE))))</f>
        <v>12</v>
      </c>
    </row>
    <row r="481" spans="1:12" x14ac:dyDescent="0.25">
      <c r="A481" s="6" t="s">
        <v>63</v>
      </c>
      <c r="B481" s="6" t="s">
        <v>64</v>
      </c>
      <c r="C481" s="10">
        <v>2</v>
      </c>
      <c r="D481" s="8">
        <v>41966</v>
      </c>
      <c r="E481" s="12" t="s">
        <v>565</v>
      </c>
      <c r="F481" s="6" t="s">
        <v>316</v>
      </c>
      <c r="G481" s="6" t="s">
        <v>18</v>
      </c>
      <c r="H481" s="9" t="str">
        <f>VLOOKUP(Table1[[#This Row],[LastName]]&amp;"."&amp;Table1[[#This Row],[FirstName]],Fencers!C:I,7,FALSE)</f>
        <v>Mens</v>
      </c>
      <c r="I481" s="8" t="str">
        <f>VLOOKUP(Table1[[#This Row],[LastName]]&amp;"."&amp;Table1[[#This Row],[FirstName]],Fencers!C:H,5,FALSE)</f>
        <v>ASC</v>
      </c>
      <c r="J481" s="8" t="str">
        <f>VLOOKUP(Table1[[#This Row],[LastName]]&amp;"."&amp;Table1[[#This Row],[FirstName]],Fencers!C:I,6,FALSE)</f>
        <v>AUS</v>
      </c>
      <c r="K481" s="14">
        <v>1</v>
      </c>
      <c r="L481" s="9">
        <f>IF(Table1[[#This Row],[Rank]]="Cancelled",1,IF(Table1[[#This Row],[Rank]]&gt;32,0,IF(K481=0,VLOOKUP(C481,'Ranking Values'!A:C,2,FALSE),VLOOKUP(C481,'Ranking Values'!A:C,3,FALSE))))</f>
        <v>11</v>
      </c>
    </row>
    <row r="482" spans="1:12" x14ac:dyDescent="0.25">
      <c r="A482" s="6" t="s">
        <v>338</v>
      </c>
      <c r="B482" s="6" t="s">
        <v>475</v>
      </c>
      <c r="C482" s="6">
        <v>3</v>
      </c>
      <c r="D482" s="8">
        <v>41966</v>
      </c>
      <c r="E482" s="12" t="s">
        <v>565</v>
      </c>
      <c r="F482" s="6" t="s">
        <v>316</v>
      </c>
      <c r="G482" s="6" t="s">
        <v>18</v>
      </c>
      <c r="H482" s="9" t="str">
        <f>VLOOKUP(Table1[[#This Row],[LastName]]&amp;"."&amp;Table1[[#This Row],[FirstName]],Fencers!C:I,7,FALSE)</f>
        <v>Mens</v>
      </c>
      <c r="I482" s="8" t="str">
        <f>VLOOKUP(Table1[[#This Row],[LastName]]&amp;"."&amp;Table1[[#This Row],[FirstName]],Fencers!C:H,5,FALSE)</f>
        <v>ASC</v>
      </c>
      <c r="J482" s="8" t="str">
        <f>VLOOKUP(Table1[[#This Row],[LastName]]&amp;"."&amp;Table1[[#This Row],[FirstName]],Fencers!C:I,6,FALSE)</f>
        <v>AUS</v>
      </c>
      <c r="K482" s="14">
        <v>1</v>
      </c>
      <c r="L482" s="9">
        <f>IF(Table1[[#This Row],[Rank]]="Cancelled",1,IF(Table1[[#This Row],[Rank]]&gt;32,0,IF(K482=0,VLOOKUP(C482,'Ranking Values'!A:C,2,FALSE),VLOOKUP(C482,'Ranking Values'!A:C,3,FALSE))))</f>
        <v>10</v>
      </c>
    </row>
    <row r="483" spans="1:12" x14ac:dyDescent="0.25">
      <c r="A483" s="6" t="s">
        <v>24</v>
      </c>
      <c r="B483" s="6" t="s">
        <v>25</v>
      </c>
      <c r="C483" s="10">
        <v>3</v>
      </c>
      <c r="D483" s="8">
        <v>41966</v>
      </c>
      <c r="E483" s="12" t="s">
        <v>565</v>
      </c>
      <c r="F483" s="6" t="s">
        <v>316</v>
      </c>
      <c r="G483" s="6" t="s">
        <v>18</v>
      </c>
      <c r="H483" s="9" t="str">
        <f>VLOOKUP(Table1[[#This Row],[LastName]]&amp;"."&amp;Table1[[#This Row],[FirstName]],Fencers!C:I,7,FALSE)</f>
        <v>Mens</v>
      </c>
      <c r="I483" s="8" t="str">
        <f>VLOOKUP(Table1[[#This Row],[LastName]]&amp;"."&amp;Table1[[#This Row],[FirstName]],Fencers!C:H,5,FALSE)</f>
        <v>CSFC</v>
      </c>
      <c r="J483" s="8" t="str">
        <f>VLOOKUP(Table1[[#This Row],[LastName]]&amp;"."&amp;Table1[[#This Row],[FirstName]],Fencers!C:I,6,FALSE)</f>
        <v>AUS</v>
      </c>
      <c r="K483" s="14">
        <v>1</v>
      </c>
      <c r="L483" s="9">
        <f>IF(Table1[[#This Row],[Rank]]="Cancelled",1,IF(Table1[[#This Row],[Rank]]&gt;32,0,IF(K483=0,VLOOKUP(C483,'Ranking Values'!A:C,2,FALSE),VLOOKUP(C483,'Ranking Values'!A:C,3,FALSE))))</f>
        <v>10</v>
      </c>
    </row>
    <row r="484" spans="1:12" x14ac:dyDescent="0.25">
      <c r="A484" s="6" t="s">
        <v>49</v>
      </c>
      <c r="B484" s="6" t="s">
        <v>50</v>
      </c>
      <c r="C484" s="10">
        <v>5</v>
      </c>
      <c r="D484" s="8">
        <v>41966</v>
      </c>
      <c r="E484" s="12" t="s">
        <v>565</v>
      </c>
      <c r="F484" s="6" t="s">
        <v>316</v>
      </c>
      <c r="G484" s="6" t="s">
        <v>18</v>
      </c>
      <c r="H484" s="9" t="str">
        <f>VLOOKUP(Table1[[#This Row],[LastName]]&amp;"."&amp;Table1[[#This Row],[FirstName]],Fencers!C:I,7,FALSE)</f>
        <v>Womens</v>
      </c>
      <c r="I484" s="8" t="str">
        <f>VLOOKUP(Table1[[#This Row],[LastName]]&amp;"."&amp;Table1[[#This Row],[FirstName]],Fencers!C:H,5,FALSE)</f>
        <v>ASC</v>
      </c>
      <c r="J484" s="8" t="str">
        <f>VLOOKUP(Table1[[#This Row],[LastName]]&amp;"."&amp;Table1[[#This Row],[FirstName]],Fencers!C:I,6,FALSE)</f>
        <v>AUS</v>
      </c>
      <c r="K484" s="14">
        <v>1</v>
      </c>
      <c r="L484" s="9">
        <f>IF(Table1[[#This Row],[Rank]]="Cancelled",1,IF(Table1[[#This Row],[Rank]]&gt;32,0,IF(K484=0,VLOOKUP(C484,'Ranking Values'!A:C,2,FALSE),VLOOKUP(C484,'Ranking Values'!A:C,3,FALSE))))</f>
        <v>8</v>
      </c>
    </row>
    <row r="485" spans="1:12" x14ac:dyDescent="0.25">
      <c r="A485" s="6" t="s">
        <v>63</v>
      </c>
      <c r="B485" s="6" t="s">
        <v>64</v>
      </c>
      <c r="C485" s="10">
        <v>1</v>
      </c>
      <c r="D485" s="8">
        <v>41966</v>
      </c>
      <c r="E485" s="12" t="s">
        <v>565</v>
      </c>
      <c r="F485" s="6" t="s">
        <v>316</v>
      </c>
      <c r="G485" s="6" t="s">
        <v>312</v>
      </c>
      <c r="H485" s="9" t="str">
        <f>VLOOKUP(Table1[[#This Row],[LastName]]&amp;"."&amp;Table1[[#This Row],[FirstName]],Fencers!C:I,7,FALSE)</f>
        <v>Mens</v>
      </c>
      <c r="I485" s="8" t="str">
        <f>VLOOKUP(Table1[[#This Row],[LastName]]&amp;"."&amp;Table1[[#This Row],[FirstName]],Fencers!C:H,5,FALSE)</f>
        <v>ASC</v>
      </c>
      <c r="J485" s="8" t="str">
        <f>VLOOKUP(Table1[[#This Row],[LastName]]&amp;"."&amp;Table1[[#This Row],[FirstName]],Fencers!C:I,6,FALSE)</f>
        <v>AUS</v>
      </c>
      <c r="K485" s="14">
        <v>1</v>
      </c>
      <c r="L485" s="9">
        <f>IF(Table1[[#This Row],[Rank]]="Cancelled",1,IF(Table1[[#This Row],[Rank]]&gt;32,0,IF(K485=0,VLOOKUP(C485,'Ranking Values'!A:C,2,FALSE),VLOOKUP(C485,'Ranking Values'!A:C,3,FALSE))))</f>
        <v>12</v>
      </c>
    </row>
    <row r="486" spans="1:12" x14ac:dyDescent="0.25">
      <c r="A486" s="6" t="s">
        <v>288</v>
      </c>
      <c r="B486" s="6" t="s">
        <v>552</v>
      </c>
      <c r="C486" s="10">
        <v>2</v>
      </c>
      <c r="D486" s="8">
        <v>41966</v>
      </c>
      <c r="E486" s="12" t="s">
        <v>565</v>
      </c>
      <c r="F486" s="6" t="s">
        <v>316</v>
      </c>
      <c r="G486" s="6" t="s">
        <v>312</v>
      </c>
      <c r="H486" s="9" t="str">
        <f>VLOOKUP(Table1[[#This Row],[LastName]]&amp;"."&amp;Table1[[#This Row],[FirstName]],Fencers!C:I,7,FALSE)</f>
        <v>Mens</v>
      </c>
      <c r="I486" s="8">
        <f>VLOOKUP(Table1[[#This Row],[LastName]]&amp;"."&amp;Table1[[#This Row],[FirstName]],Fencers!C:H,5,FALSE)</f>
        <v>0</v>
      </c>
      <c r="J486" s="8" t="str">
        <f>VLOOKUP(Table1[[#This Row],[LastName]]&amp;"."&amp;Table1[[#This Row],[FirstName]],Fencers!C:I,6,FALSE)</f>
        <v>AUS</v>
      </c>
      <c r="K486" s="14">
        <v>1</v>
      </c>
      <c r="L486" s="9">
        <f>IF(Table1[[#This Row],[Rank]]="Cancelled",1,IF(Table1[[#This Row],[Rank]]&gt;32,0,IF(K486=0,VLOOKUP(C486,'Ranking Values'!A:C,2,FALSE),VLOOKUP(C486,'Ranking Values'!A:C,3,FALSE))))</f>
        <v>11</v>
      </c>
    </row>
    <row r="487" spans="1:12" x14ac:dyDescent="0.25">
      <c r="A487" s="6" t="s">
        <v>72</v>
      </c>
      <c r="B487" s="6" t="s">
        <v>73</v>
      </c>
      <c r="C487" s="6">
        <v>3</v>
      </c>
      <c r="D487" s="8">
        <v>41966</v>
      </c>
      <c r="E487" s="12" t="s">
        <v>565</v>
      </c>
      <c r="F487" s="6" t="s">
        <v>316</v>
      </c>
      <c r="G487" s="6" t="s">
        <v>312</v>
      </c>
      <c r="H487" s="9" t="str">
        <f>VLOOKUP(Table1[[#This Row],[LastName]]&amp;"."&amp;Table1[[#This Row],[FirstName]],Fencers!C:I,7,FALSE)</f>
        <v>Mens</v>
      </c>
      <c r="I487" s="8" t="str">
        <f>VLOOKUP(Table1[[#This Row],[LastName]]&amp;"."&amp;Table1[[#This Row],[FirstName]],Fencers!C:H,5,FALSE)</f>
        <v>CSFC</v>
      </c>
      <c r="J487" s="8" t="str">
        <f>VLOOKUP(Table1[[#This Row],[LastName]]&amp;"."&amp;Table1[[#This Row],[FirstName]],Fencers!C:I,6,FALSE)</f>
        <v>AUS</v>
      </c>
      <c r="K487" s="14">
        <v>1</v>
      </c>
      <c r="L487" s="9">
        <f>IF(Table1[[#This Row],[Rank]]="Cancelled",1,IF(Table1[[#This Row],[Rank]]&gt;32,0,IF(K487=0,VLOOKUP(C487,'Ranking Values'!A:C,2,FALSE),VLOOKUP(C487,'Ranking Values'!A:C,3,FALSE))))</f>
        <v>10</v>
      </c>
    </row>
    <row r="488" spans="1:12" x14ac:dyDescent="0.25">
      <c r="A488" s="6" t="s">
        <v>24</v>
      </c>
      <c r="B488" s="6" t="s">
        <v>25</v>
      </c>
      <c r="C488" s="10">
        <v>3</v>
      </c>
      <c r="D488" s="8">
        <v>41966</v>
      </c>
      <c r="E488" s="12" t="s">
        <v>565</v>
      </c>
      <c r="F488" s="6" t="s">
        <v>316</v>
      </c>
      <c r="G488" s="6" t="s">
        <v>312</v>
      </c>
      <c r="H488" s="9" t="str">
        <f>VLOOKUP(Table1[[#This Row],[LastName]]&amp;"."&amp;Table1[[#This Row],[FirstName]],Fencers!C:I,7,FALSE)</f>
        <v>Mens</v>
      </c>
      <c r="I488" s="8" t="str">
        <f>VLOOKUP(Table1[[#This Row],[LastName]]&amp;"."&amp;Table1[[#This Row],[FirstName]],Fencers!C:H,5,FALSE)</f>
        <v>CSFC</v>
      </c>
      <c r="J488" s="8" t="str">
        <f>VLOOKUP(Table1[[#This Row],[LastName]]&amp;"."&amp;Table1[[#This Row],[FirstName]],Fencers!C:I,6,FALSE)</f>
        <v>AUS</v>
      </c>
      <c r="K488" s="14">
        <v>1</v>
      </c>
      <c r="L488" s="9">
        <f>IF(Table1[[#This Row],[Rank]]="Cancelled",1,IF(Table1[[#This Row],[Rank]]&gt;32,0,IF(K488=0,VLOOKUP(C488,'Ranking Values'!A:C,2,FALSE),VLOOKUP(C488,'Ranking Values'!A:C,3,FALSE))))</f>
        <v>10</v>
      </c>
    </row>
    <row r="489" spans="1:12" x14ac:dyDescent="0.25">
      <c r="A489" s="6"/>
      <c r="B489" s="6"/>
      <c r="C489" s="6"/>
      <c r="E489" s="12"/>
      <c r="F489" s="6"/>
      <c r="G489" s="6"/>
      <c r="H489" s="9">
        <f>VLOOKUP(Table1[[#This Row],[LastName]]&amp;"."&amp;Table1[[#This Row],[FirstName]],Fencers!C:I,7,FALSE)</f>
        <v>0</v>
      </c>
      <c r="I489" s="8">
        <f>VLOOKUP(Table1[[#This Row],[LastName]]&amp;"."&amp;Table1[[#This Row],[FirstName]],Fencers!C:H,5,FALSE)</f>
        <v>0</v>
      </c>
      <c r="J489" s="8" t="str">
        <f>VLOOKUP(Table1[[#This Row],[LastName]]&amp;"."&amp;Table1[[#This Row],[FirstName]],Fencers!C:I,6,FALSE)</f>
        <v>AUS</v>
      </c>
      <c r="K489" s="13">
        <v>0</v>
      </c>
      <c r="L489" s="9" t="e">
        <f>IF(Table1[[#This Row],[Rank]]="Cancelled",1,IF(Table1[[#This Row],[Rank]]&gt;32,0,IF(K489=0,VLOOKUP(C489,'Ranking Values'!A:C,2,FALSE),VLOOKUP(C489,'Ranking Values'!A:C,3,FALSE))))</f>
        <v>#N/A</v>
      </c>
    </row>
    <row r="490" spans="1:12" x14ac:dyDescent="0.25">
      <c r="A490" s="6"/>
      <c r="B490" s="6"/>
      <c r="E490" s="12"/>
      <c r="F490" s="6"/>
      <c r="G490" s="6"/>
      <c r="H490" s="9">
        <f>VLOOKUP(Table1[[#This Row],[LastName]]&amp;"."&amp;Table1[[#This Row],[FirstName]],Fencers!C:I,7,FALSE)</f>
        <v>0</v>
      </c>
      <c r="I490" s="8">
        <f>VLOOKUP(Table1[[#This Row],[LastName]]&amp;"."&amp;Table1[[#This Row],[FirstName]],Fencers!C:H,5,FALSE)</f>
        <v>0</v>
      </c>
      <c r="J490" s="8" t="str">
        <f>VLOOKUP(Table1[[#This Row],[LastName]]&amp;"."&amp;Table1[[#This Row],[FirstName]],Fencers!C:I,6,FALSE)</f>
        <v>AUS</v>
      </c>
      <c r="K490" s="13">
        <v>0</v>
      </c>
      <c r="L490" s="9" t="e">
        <f>IF(Table1[[#This Row],[Rank]]="Cancelled",1,IF(Table1[[#This Row],[Rank]]&gt;32,0,IF(K490=0,VLOOKUP(C490,'Ranking Values'!A:C,2,FALSE),VLOOKUP(C490,'Ranking Values'!A:C,3,FALSE))))</f>
        <v>#N/A</v>
      </c>
    </row>
    <row r="491" spans="1:12" x14ac:dyDescent="0.25">
      <c r="A491" s="6"/>
      <c r="B491" s="6"/>
      <c r="E491" s="12"/>
      <c r="F491" s="6"/>
      <c r="G491" s="6"/>
      <c r="H491" s="9">
        <f>VLOOKUP(Table1[[#This Row],[LastName]]&amp;"."&amp;Table1[[#This Row],[FirstName]],Fencers!C:I,7,FALSE)</f>
        <v>0</v>
      </c>
      <c r="I491" s="8">
        <f>VLOOKUP(Table1[[#This Row],[LastName]]&amp;"."&amp;Table1[[#This Row],[FirstName]],Fencers!C:H,5,FALSE)</f>
        <v>0</v>
      </c>
      <c r="J491" s="8" t="str">
        <f>VLOOKUP(Table1[[#This Row],[LastName]]&amp;"."&amp;Table1[[#This Row],[FirstName]],Fencers!C:I,6,FALSE)</f>
        <v>AUS</v>
      </c>
      <c r="K491" s="13">
        <v>0</v>
      </c>
      <c r="L491" s="9" t="e">
        <f>IF(Table1[[#This Row],[Rank]]="Cancelled",1,IF(Table1[[#This Row],[Rank]]&gt;32,0,IF(K491=0,VLOOKUP(C491,'Ranking Values'!A:C,2,FALSE),VLOOKUP(C491,'Ranking Values'!A:C,3,FALSE))))</f>
        <v>#N/A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N322"/>
  <sheetViews>
    <sheetView topLeftCell="A278" workbookViewId="0">
      <selection activeCell="I288" sqref="I288"/>
    </sheetView>
  </sheetViews>
  <sheetFormatPr defaultRowHeight="15" x14ac:dyDescent="0.25"/>
  <cols>
    <col min="1" max="1" width="14.85546875" bestFit="1" customWidth="1"/>
    <col min="2" max="2" width="14.42578125" bestFit="1" customWidth="1"/>
    <col min="3" max="3" width="23" bestFit="1" customWidth="1"/>
    <col min="4" max="4" width="10.7109375" bestFit="1" customWidth="1"/>
    <col min="5" max="5" width="14.140625" style="3" bestFit="1" customWidth="1"/>
    <col min="6" max="6" width="28.28515625" bestFit="1" customWidth="1"/>
    <col min="7" max="7" width="6.85546875" bestFit="1" customWidth="1"/>
    <col min="8" max="8" width="9.28515625" bestFit="1" customWidth="1"/>
    <col min="11" max="11" width="9.42578125" bestFit="1" customWidth="1"/>
    <col min="12" max="12" width="9.7109375" bestFit="1" customWidth="1"/>
  </cols>
  <sheetData>
    <row r="1" spans="1:13" x14ac:dyDescent="0.25">
      <c r="A1" t="s">
        <v>10</v>
      </c>
      <c r="B1" t="s">
        <v>11</v>
      </c>
      <c r="C1" t="s">
        <v>304</v>
      </c>
      <c r="D1" t="s">
        <v>8</v>
      </c>
      <c r="E1" s="3" t="s">
        <v>371</v>
      </c>
      <c r="F1" t="s">
        <v>393</v>
      </c>
      <c r="G1" t="s">
        <v>36</v>
      </c>
      <c r="H1" t="s">
        <v>362</v>
      </c>
      <c r="I1" t="s">
        <v>9</v>
      </c>
      <c r="K1" t="s">
        <v>370</v>
      </c>
      <c r="L1" s="1">
        <v>41640</v>
      </c>
    </row>
    <row r="2" spans="1:13" x14ac:dyDescent="0.25">
      <c r="A2" t="s">
        <v>320</v>
      </c>
      <c r="B2" t="s">
        <v>321</v>
      </c>
      <c r="C2" s="2" t="str">
        <f>Table13[[#This Row],[LastName]]&amp;"."&amp;Table13[[#This Row],[FirstName]]</f>
        <v>Abdelmonen.Ola</v>
      </c>
      <c r="D2" s="1">
        <v>29449</v>
      </c>
      <c r="E2" s="3">
        <f>ROUNDDOWN((L2-Table13[[#This Row],[DOB]])/365,0)</f>
        <v>33</v>
      </c>
      <c r="G2" t="s">
        <v>297</v>
      </c>
      <c r="H2" t="s">
        <v>367</v>
      </c>
      <c r="I2" t="s">
        <v>394</v>
      </c>
      <c r="L2" s="1">
        <f>$L$1</f>
        <v>41640</v>
      </c>
      <c r="M2" s="3">
        <f>ROUNDDOWN((L2-Table13[[#This Row],[DOB]])/365,0)</f>
        <v>33</v>
      </c>
    </row>
    <row r="3" spans="1:13" x14ac:dyDescent="0.25">
      <c r="A3" t="s">
        <v>317</v>
      </c>
      <c r="B3" t="s">
        <v>318</v>
      </c>
      <c r="C3" s="2" t="str">
        <f>Table13[[#This Row],[LastName]]&amp;"."&amp;Table13[[#This Row],[FirstName]]</f>
        <v>Adams.Tobias</v>
      </c>
      <c r="D3" s="1">
        <v>36163</v>
      </c>
      <c r="E3" s="3">
        <f>ROUNDDOWN((L3-Table13[[#This Row],[DOB]])/365,0)</f>
        <v>15</v>
      </c>
      <c r="G3" t="s">
        <v>297</v>
      </c>
      <c r="H3" t="s">
        <v>367</v>
      </c>
      <c r="I3" t="s">
        <v>395</v>
      </c>
      <c r="L3" s="1">
        <f t="shared" ref="L3:L67" si="0">$L$1</f>
        <v>41640</v>
      </c>
      <c r="M3" s="3">
        <f>ROUNDDOWN((L3-Table13[[#This Row],[DOB]])/365,0)</f>
        <v>15</v>
      </c>
    </row>
    <row r="4" spans="1:13" x14ac:dyDescent="0.25">
      <c r="A4" s="6" t="s">
        <v>434</v>
      </c>
      <c r="B4" s="6" t="s">
        <v>435</v>
      </c>
      <c r="C4" s="2" t="str">
        <f>Table13[[#This Row],[LastName]]&amp;"."&amp;Table13[[#This Row],[FirstName]]</f>
        <v>Aistrope.Rachel</v>
      </c>
      <c r="D4" s="1">
        <v>35912</v>
      </c>
      <c r="E4" s="3">
        <f>ROUNDDOWN((L4-Table13[[#This Row],[DOB]])/365,0)</f>
        <v>15</v>
      </c>
      <c r="G4" t="s">
        <v>297</v>
      </c>
      <c r="H4" t="s">
        <v>367</v>
      </c>
      <c r="I4" t="s">
        <v>394</v>
      </c>
      <c r="L4" s="1">
        <f t="shared" si="0"/>
        <v>41640</v>
      </c>
      <c r="M4" s="3">
        <f>ROUNDDOWN((L4-Table13[[#This Row],[DOB]])/365,0)</f>
        <v>15</v>
      </c>
    </row>
    <row r="5" spans="1:13" x14ac:dyDescent="0.25">
      <c r="A5" t="s">
        <v>177</v>
      </c>
      <c r="B5" t="s">
        <v>143</v>
      </c>
      <c r="C5" t="str">
        <f>Table13[[#This Row],[LastName]]&amp;"."&amp;Table13[[#This Row],[FirstName]]</f>
        <v>Alderson.Benjamin</v>
      </c>
      <c r="D5" s="1">
        <v>36344</v>
      </c>
      <c r="E5" s="3">
        <f>ROUNDDOWN((L5-Table13[[#This Row],[DOB]])/365,0)</f>
        <v>14</v>
      </c>
      <c r="F5" t="s">
        <v>163</v>
      </c>
      <c r="G5" t="s">
        <v>297</v>
      </c>
      <c r="H5" t="s">
        <v>367</v>
      </c>
      <c r="I5" t="s">
        <v>395</v>
      </c>
      <c r="L5" s="1">
        <f t="shared" si="0"/>
        <v>41640</v>
      </c>
      <c r="M5" s="3">
        <f>ROUNDDOWN((L5-Table13[[#This Row],[DOB]])/365,0)</f>
        <v>14</v>
      </c>
    </row>
    <row r="6" spans="1:13" x14ac:dyDescent="0.25">
      <c r="A6" t="s">
        <v>313</v>
      </c>
      <c r="B6" t="s">
        <v>315</v>
      </c>
      <c r="C6" s="2" t="str">
        <f>Table13[[#This Row],[LastName]]&amp;"."&amp;Table13[[#This Row],[FirstName]]</f>
        <v>Andriona.Ivan</v>
      </c>
      <c r="D6" s="1">
        <v>36176</v>
      </c>
      <c r="E6" s="3">
        <f>ROUNDDOWN((L6-Table13[[#This Row],[DOB]])/365,0)</f>
        <v>14</v>
      </c>
      <c r="F6" t="s">
        <v>163</v>
      </c>
      <c r="G6" t="s">
        <v>297</v>
      </c>
      <c r="H6" t="s">
        <v>367</v>
      </c>
      <c r="I6" t="s">
        <v>395</v>
      </c>
      <c r="L6" s="1">
        <f t="shared" si="0"/>
        <v>41640</v>
      </c>
      <c r="M6" s="3">
        <f>ROUNDDOWN((L6-Table13[[#This Row],[DOB]])/365,0)</f>
        <v>14</v>
      </c>
    </row>
    <row r="7" spans="1:13" x14ac:dyDescent="0.25">
      <c r="A7" t="s">
        <v>313</v>
      </c>
      <c r="B7" t="s">
        <v>314</v>
      </c>
      <c r="C7" s="2" t="str">
        <f>Table13[[#This Row],[LastName]]&amp;"."&amp;Table13[[#This Row],[FirstName]]</f>
        <v>Andriona.Raymond</v>
      </c>
      <c r="D7" s="1">
        <v>36176</v>
      </c>
      <c r="E7" s="3">
        <f>ROUNDDOWN((L7-Table13[[#This Row],[DOB]])/365,0)</f>
        <v>14</v>
      </c>
      <c r="F7" t="s">
        <v>163</v>
      </c>
      <c r="G7" t="s">
        <v>301</v>
      </c>
      <c r="H7" t="s">
        <v>367</v>
      </c>
      <c r="I7" t="s">
        <v>395</v>
      </c>
      <c r="L7" s="1">
        <f t="shared" si="0"/>
        <v>41640</v>
      </c>
      <c r="M7" s="3">
        <f>ROUNDDOWN((L7-Table13[[#This Row],[DOB]])/365,0)</f>
        <v>14</v>
      </c>
    </row>
    <row r="8" spans="1:13" x14ac:dyDescent="0.25">
      <c r="A8" t="s">
        <v>179</v>
      </c>
      <c r="B8" t="s">
        <v>180</v>
      </c>
      <c r="C8" t="str">
        <f>Table13[[#This Row],[LastName]]&amp;"."&amp;Table13[[#This Row],[FirstName]]</f>
        <v>Andriono.Ivan Fausto</v>
      </c>
      <c r="D8" s="1">
        <v>36480</v>
      </c>
      <c r="E8" s="3">
        <f>ROUNDDOWN((L8-Table13[[#This Row],[DOB]])/365,0)</f>
        <v>14</v>
      </c>
      <c r="F8" t="s">
        <v>163</v>
      </c>
      <c r="G8" t="s">
        <v>297</v>
      </c>
      <c r="H8" t="s">
        <v>366</v>
      </c>
      <c r="I8" t="s">
        <v>395</v>
      </c>
      <c r="L8" s="1">
        <f t="shared" si="0"/>
        <v>41640</v>
      </c>
      <c r="M8" s="3">
        <f>ROUNDDOWN((L8-Table13[[#This Row],[DOB]])/365,0)</f>
        <v>14</v>
      </c>
    </row>
    <row r="9" spans="1:13" x14ac:dyDescent="0.25">
      <c r="A9" t="s">
        <v>179</v>
      </c>
      <c r="B9" t="s">
        <v>205</v>
      </c>
      <c r="C9" t="str">
        <f>Table13[[#This Row],[LastName]]&amp;"."&amp;Table13[[#This Row],[FirstName]]</f>
        <v>Andriono.Raymond Rafael</v>
      </c>
      <c r="D9" s="1">
        <v>37118</v>
      </c>
      <c r="E9" s="3">
        <f>ROUNDDOWN((L9-Table13[[#This Row],[DOB]])/365,0)</f>
        <v>12</v>
      </c>
      <c r="F9" t="s">
        <v>163</v>
      </c>
      <c r="G9" t="s">
        <v>295</v>
      </c>
      <c r="H9" t="s">
        <v>367</v>
      </c>
      <c r="I9" t="s">
        <v>395</v>
      </c>
      <c r="L9" s="1">
        <f t="shared" si="0"/>
        <v>41640</v>
      </c>
      <c r="M9" s="3">
        <f>ROUNDDOWN((L9-Table13[[#This Row],[DOB]])/365,0)</f>
        <v>12</v>
      </c>
    </row>
    <row r="10" spans="1:13" x14ac:dyDescent="0.25">
      <c r="A10" t="s">
        <v>275</v>
      </c>
      <c r="B10" t="s">
        <v>276</v>
      </c>
      <c r="C10" t="str">
        <f>Table13[[#This Row],[LastName]]&amp;"."&amp;Table13[[#This Row],[FirstName]]</f>
        <v>Badari.Kaylee</v>
      </c>
      <c r="D10" s="1">
        <v>38788</v>
      </c>
      <c r="E10" s="3">
        <f>ROUNDDOWN((L10-Table13[[#This Row],[DOB]])/365,0)</f>
        <v>7</v>
      </c>
      <c r="F10" t="s">
        <v>168</v>
      </c>
      <c r="G10" t="s">
        <v>296</v>
      </c>
      <c r="H10" t="s">
        <v>367</v>
      </c>
      <c r="I10" t="s">
        <v>394</v>
      </c>
      <c r="L10" s="1">
        <f t="shared" si="0"/>
        <v>41640</v>
      </c>
      <c r="M10" s="3">
        <f>ROUNDDOWN((L10-Table13[[#This Row],[DOB]])/365,0)</f>
        <v>7</v>
      </c>
    </row>
    <row r="11" spans="1:13" x14ac:dyDescent="0.25">
      <c r="A11" s="6" t="s">
        <v>442</v>
      </c>
      <c r="B11" s="6" t="s">
        <v>443</v>
      </c>
      <c r="C11" s="2" t="str">
        <f>Table13[[#This Row],[LastName]]&amp;"."&amp;Table13[[#This Row],[FirstName]]</f>
        <v>Balugo.Sherwin</v>
      </c>
      <c r="D11" s="1">
        <v>35447</v>
      </c>
      <c r="E11" s="3">
        <f>ROUNDDOWN((L11-Table13[[#This Row],[DOB]])/365,0)</f>
        <v>16</v>
      </c>
      <c r="G11" t="s">
        <v>299</v>
      </c>
      <c r="H11" t="s">
        <v>367</v>
      </c>
      <c r="I11" t="s">
        <v>395</v>
      </c>
      <c r="L11" s="1">
        <f t="shared" si="0"/>
        <v>41640</v>
      </c>
      <c r="M11" s="3">
        <f>ROUNDDOWN((L11-Table13[[#This Row],[DOB]])/365,0)</f>
        <v>16</v>
      </c>
    </row>
    <row r="12" spans="1:13" x14ac:dyDescent="0.25">
      <c r="A12" t="s">
        <v>96</v>
      </c>
      <c r="B12" t="s">
        <v>97</v>
      </c>
      <c r="C12" t="str">
        <f>Table13[[#This Row],[LastName]]&amp;"."&amp;Table13[[#This Row],[FirstName]]</f>
        <v>BARCHIESI.MATTEO</v>
      </c>
      <c r="D12" s="1">
        <v>26553</v>
      </c>
      <c r="E12" s="3">
        <f>ROUNDDOWN((L12-Table13[[#This Row],[DOB]])/365,0)</f>
        <v>41</v>
      </c>
      <c r="F12" t="s">
        <v>39</v>
      </c>
      <c r="G12" t="s">
        <v>297</v>
      </c>
      <c r="H12" t="s">
        <v>367</v>
      </c>
      <c r="I12" t="s">
        <v>395</v>
      </c>
      <c r="L12" s="1">
        <f t="shared" si="0"/>
        <v>41640</v>
      </c>
      <c r="M12" s="3">
        <f>ROUNDDOWN((L12-Table13[[#This Row],[DOB]])/365,0)</f>
        <v>41</v>
      </c>
    </row>
    <row r="13" spans="1:13" x14ac:dyDescent="0.25">
      <c r="A13" t="s">
        <v>153</v>
      </c>
      <c r="B13" t="s">
        <v>154</v>
      </c>
      <c r="C13" t="str">
        <f>Table13[[#This Row],[LastName]]&amp;"."&amp;Table13[[#This Row],[FirstName]]</f>
        <v>Barratt.Georgina</v>
      </c>
      <c r="D13" s="1">
        <v>34826</v>
      </c>
      <c r="E13" s="3">
        <f>ROUNDDOWN((L13-Table13[[#This Row],[DOB]])/365,0)</f>
        <v>18</v>
      </c>
      <c r="F13" t="s">
        <v>39</v>
      </c>
      <c r="G13" t="s">
        <v>297</v>
      </c>
      <c r="H13" t="s">
        <v>367</v>
      </c>
      <c r="I13" t="s">
        <v>394</v>
      </c>
      <c r="L13" s="1">
        <f t="shared" si="0"/>
        <v>41640</v>
      </c>
      <c r="M13" s="3">
        <f>ROUNDDOWN((L13-Table13[[#This Row],[DOB]])/365,0)</f>
        <v>18</v>
      </c>
    </row>
    <row r="14" spans="1:13" x14ac:dyDescent="0.25">
      <c r="A14" t="s">
        <v>58</v>
      </c>
      <c r="B14" t="s">
        <v>38</v>
      </c>
      <c r="C14" t="str">
        <f>Table13[[#This Row],[LastName]]&amp;"."&amp;Table13[[#This Row],[FirstName]]</f>
        <v>Barry.Peter</v>
      </c>
      <c r="D14" s="1">
        <v>22033</v>
      </c>
      <c r="E14" s="3">
        <f>ROUNDDOWN((L14-Table13[[#This Row],[DOB]])/365,0)</f>
        <v>53</v>
      </c>
      <c r="F14" t="s">
        <v>39</v>
      </c>
      <c r="G14" t="s">
        <v>299</v>
      </c>
      <c r="H14" t="s">
        <v>367</v>
      </c>
      <c r="I14" t="s">
        <v>395</v>
      </c>
      <c r="L14" s="1">
        <f t="shared" si="0"/>
        <v>41640</v>
      </c>
      <c r="M14" s="3">
        <f>ROUNDDOWN((L14-Table13[[#This Row],[DOB]])/365,0)</f>
        <v>53</v>
      </c>
    </row>
    <row r="15" spans="1:13" x14ac:dyDescent="0.25">
      <c r="A15" t="s">
        <v>185</v>
      </c>
      <c r="B15" t="s">
        <v>186</v>
      </c>
      <c r="C15" t="str">
        <f>Table13[[#This Row],[LastName]]&amp;"."&amp;Table13[[#This Row],[FirstName]]</f>
        <v>Barry-Murphy.Joanna</v>
      </c>
      <c r="D15" s="1">
        <v>36625</v>
      </c>
      <c r="E15" s="3">
        <f>ROUNDDOWN((L15-Table13[[#This Row],[DOB]])/365,0)</f>
        <v>13</v>
      </c>
      <c r="F15" t="s">
        <v>163</v>
      </c>
      <c r="G15" t="s">
        <v>297</v>
      </c>
      <c r="H15" t="s">
        <v>367</v>
      </c>
      <c r="I15" t="s">
        <v>394</v>
      </c>
      <c r="L15" s="1">
        <f t="shared" si="0"/>
        <v>41640</v>
      </c>
      <c r="M15" s="3">
        <f>ROUNDDOWN((L15-Table13[[#This Row],[DOB]])/365,0)</f>
        <v>13</v>
      </c>
    </row>
    <row r="16" spans="1:13" x14ac:dyDescent="0.25">
      <c r="A16" t="s">
        <v>185</v>
      </c>
      <c r="B16" t="s">
        <v>186</v>
      </c>
      <c r="C16" t="str">
        <f>Table13[[#This Row],[LastName]]&amp;"."&amp;Table13[[#This Row],[FirstName]]</f>
        <v>Barry-Murphy.Joanna</v>
      </c>
      <c r="D16" s="1">
        <v>36625</v>
      </c>
      <c r="E16" s="3">
        <f>ROUNDDOWN((L16-Table13[[#This Row],[DOB]])/365,0)</f>
        <v>13</v>
      </c>
      <c r="F16" t="s">
        <v>168</v>
      </c>
      <c r="G16" t="s">
        <v>297</v>
      </c>
      <c r="H16" t="s">
        <v>367</v>
      </c>
      <c r="I16" t="s">
        <v>394</v>
      </c>
      <c r="L16" s="1">
        <f t="shared" si="0"/>
        <v>41640</v>
      </c>
      <c r="M16" s="3">
        <f>ROUNDDOWN((L16-Table13[[#This Row],[DOB]])/365,0)</f>
        <v>13</v>
      </c>
    </row>
    <row r="17" spans="1:13" x14ac:dyDescent="0.25">
      <c r="A17" t="s">
        <v>278</v>
      </c>
      <c r="B17" t="s">
        <v>279</v>
      </c>
      <c r="C17" t="str">
        <f>Table13[[#This Row],[LastName]]&amp;"."&amp;Table13[[#This Row],[FirstName]]</f>
        <v>Barter.Amelia</v>
      </c>
      <c r="D17" s="1">
        <v>38828</v>
      </c>
      <c r="E17" s="3">
        <f>ROUNDDOWN((L17-Table13[[#This Row],[DOB]])/365,0)</f>
        <v>7</v>
      </c>
      <c r="F17" t="s">
        <v>163</v>
      </c>
      <c r="G17" t="s">
        <v>295</v>
      </c>
      <c r="H17" t="s">
        <v>367</v>
      </c>
      <c r="I17" t="s">
        <v>394</v>
      </c>
      <c r="L17" s="1">
        <f t="shared" si="0"/>
        <v>41640</v>
      </c>
      <c r="M17" s="3">
        <f>ROUNDDOWN((L17-Table13[[#This Row],[DOB]])/365,0)</f>
        <v>7</v>
      </c>
    </row>
    <row r="18" spans="1:13" x14ac:dyDescent="0.25">
      <c r="A18" t="s">
        <v>307</v>
      </c>
      <c r="B18" t="s">
        <v>308</v>
      </c>
      <c r="C18" s="2" t="str">
        <f>Table13[[#This Row],[LastName]]&amp;"."&amp;Table13[[#This Row],[FirstName]]</f>
        <v>Bastin-Flemming.Piers</v>
      </c>
      <c r="D18" s="1">
        <v>38261</v>
      </c>
      <c r="E18" s="3">
        <f>ROUNDDOWN((L18-Table13[[#This Row],[DOB]])/365,0)</f>
        <v>9</v>
      </c>
      <c r="G18" t="s">
        <v>297</v>
      </c>
      <c r="H18" t="s">
        <v>367</v>
      </c>
      <c r="I18" t="s">
        <v>395</v>
      </c>
      <c r="L18" s="1">
        <f t="shared" si="0"/>
        <v>41640</v>
      </c>
      <c r="M18" s="3">
        <f>ROUNDDOWN((L18-Table13[[#This Row],[DOB]])/365,0)</f>
        <v>9</v>
      </c>
    </row>
    <row r="19" spans="1:13" x14ac:dyDescent="0.25">
      <c r="A19" t="s">
        <v>273</v>
      </c>
      <c r="B19" t="s">
        <v>274</v>
      </c>
      <c r="C19" t="str">
        <f>Table13[[#This Row],[LastName]]&amp;"."&amp;Table13[[#This Row],[FirstName]]</f>
        <v>Beaubois.Ashriel</v>
      </c>
      <c r="D19" s="1">
        <v>38672</v>
      </c>
      <c r="E19" s="3">
        <f>ROUNDDOWN((L19-Table13[[#This Row],[DOB]])/365,0)</f>
        <v>8</v>
      </c>
      <c r="F19" t="s">
        <v>168</v>
      </c>
      <c r="G19" t="s">
        <v>295</v>
      </c>
      <c r="H19" t="s">
        <v>367</v>
      </c>
      <c r="I19" t="s">
        <v>395</v>
      </c>
      <c r="L19" s="1">
        <f t="shared" si="0"/>
        <v>41640</v>
      </c>
      <c r="M19" s="3">
        <f>ROUNDDOWN((L19-Table13[[#This Row],[DOB]])/365,0)</f>
        <v>8</v>
      </c>
    </row>
    <row r="20" spans="1:13" x14ac:dyDescent="0.25">
      <c r="A20" t="s">
        <v>155</v>
      </c>
      <c r="B20" t="s">
        <v>69</v>
      </c>
      <c r="C20" t="str">
        <f>Table13[[#This Row],[LastName]]&amp;"."&amp;Table13[[#This Row],[FirstName]]</f>
        <v>Belet.David</v>
      </c>
      <c r="D20" s="1">
        <v>34859</v>
      </c>
      <c r="E20" s="3">
        <f>ROUNDDOWN((L20-Table13[[#This Row],[DOB]])/365,0)</f>
        <v>18</v>
      </c>
      <c r="F20" t="s">
        <v>39</v>
      </c>
      <c r="G20" t="s">
        <v>299</v>
      </c>
      <c r="H20" t="s">
        <v>367</v>
      </c>
      <c r="I20" t="s">
        <v>395</v>
      </c>
      <c r="L20" s="1">
        <f t="shared" si="0"/>
        <v>41640</v>
      </c>
      <c r="M20" s="3">
        <f>ROUNDDOWN((L20-Table13[[#This Row],[DOB]])/365,0)</f>
        <v>18</v>
      </c>
    </row>
    <row r="21" spans="1:13" x14ac:dyDescent="0.25">
      <c r="A21" t="s">
        <v>89</v>
      </c>
      <c r="B21" t="s">
        <v>232</v>
      </c>
      <c r="C21" t="str">
        <f>Table13[[#This Row],[LastName]]&amp;"."&amp;Table13[[#This Row],[FirstName]]</f>
        <v>Betts.Byron</v>
      </c>
      <c r="D21" s="1">
        <v>37776</v>
      </c>
      <c r="E21" s="3">
        <f>ROUNDDOWN((L21-Table13[[#This Row],[DOB]])/365,0)</f>
        <v>10</v>
      </c>
      <c r="F21" t="s">
        <v>163</v>
      </c>
      <c r="G21" t="s">
        <v>295</v>
      </c>
      <c r="H21" t="s">
        <v>367</v>
      </c>
      <c r="I21" t="s">
        <v>395</v>
      </c>
      <c r="L21" s="1">
        <f t="shared" si="0"/>
        <v>41640</v>
      </c>
      <c r="M21" s="3">
        <f>ROUNDDOWN((L21-Table13[[#This Row],[DOB]])/365,0)</f>
        <v>10</v>
      </c>
    </row>
    <row r="22" spans="1:13" x14ac:dyDescent="0.25">
      <c r="A22" t="s">
        <v>89</v>
      </c>
      <c r="B22" t="s">
        <v>90</v>
      </c>
      <c r="C22" t="str">
        <f>Table13[[#This Row],[LastName]]&amp;"."&amp;Table13[[#This Row],[FirstName]]</f>
        <v>Betts.Nicholas</v>
      </c>
      <c r="D22" s="1">
        <v>25938</v>
      </c>
      <c r="E22" s="3">
        <f>ROUNDDOWN((L22-Table13[[#This Row],[DOB]])/365,0)</f>
        <v>43</v>
      </c>
      <c r="F22" t="s">
        <v>39</v>
      </c>
      <c r="G22" t="s">
        <v>295</v>
      </c>
      <c r="H22" t="s">
        <v>367</v>
      </c>
      <c r="I22" t="s">
        <v>395</v>
      </c>
      <c r="L22" s="1">
        <f t="shared" si="0"/>
        <v>41640</v>
      </c>
      <c r="M22" s="3">
        <f>ROUNDDOWN((L22-Table13[[#This Row],[DOB]])/365,0)</f>
        <v>43</v>
      </c>
    </row>
    <row r="23" spans="1:13" x14ac:dyDescent="0.25">
      <c r="A23" t="s">
        <v>336</v>
      </c>
      <c r="B23" t="s">
        <v>224</v>
      </c>
      <c r="C23" s="2" t="str">
        <f>Table13[[#This Row],[LastName]]&amp;"."&amp;Table13[[#This Row],[FirstName]]</f>
        <v>Bick.Louis</v>
      </c>
      <c r="D23" s="1">
        <v>38582</v>
      </c>
      <c r="E23" s="3">
        <f>ROUNDDOWN((L23-Table13[[#This Row],[DOB]])/365,0)</f>
        <v>8</v>
      </c>
      <c r="G23" t="s">
        <v>297</v>
      </c>
      <c r="H23" t="s">
        <v>367</v>
      </c>
      <c r="I23" t="s">
        <v>395</v>
      </c>
      <c r="L23" s="1">
        <f t="shared" si="0"/>
        <v>41640</v>
      </c>
      <c r="M23" s="3">
        <f>ROUNDDOWN((L23-Table13[[#This Row],[DOB]])/365,0)</f>
        <v>8</v>
      </c>
    </row>
    <row r="24" spans="1:13" x14ac:dyDescent="0.25">
      <c r="A24" t="s">
        <v>30</v>
      </c>
      <c r="B24" t="s">
        <v>31</v>
      </c>
      <c r="C24" t="str">
        <f>Table13[[#This Row],[LastName]]&amp;"."&amp;Table13[[#This Row],[FirstName]]</f>
        <v>Bodycomb.Leo</v>
      </c>
      <c r="D24" s="1">
        <v>37603</v>
      </c>
      <c r="E24" s="3">
        <f>ROUNDDOWN((L24-Table13[[#This Row],[DOB]])/365,0)</f>
        <v>11</v>
      </c>
      <c r="F24" t="s">
        <v>163</v>
      </c>
      <c r="G24" t="s">
        <v>297</v>
      </c>
      <c r="H24" t="s">
        <v>367</v>
      </c>
      <c r="I24" t="s">
        <v>395</v>
      </c>
      <c r="L24" s="1">
        <f t="shared" si="0"/>
        <v>41640</v>
      </c>
      <c r="M24" s="3">
        <f>ROUNDDOWN((L24-Table13[[#This Row],[DOB]])/365,0)</f>
        <v>11</v>
      </c>
    </row>
    <row r="25" spans="1:13" x14ac:dyDescent="0.25">
      <c r="A25" s="6" t="s">
        <v>30</v>
      </c>
      <c r="B25" s="6" t="s">
        <v>418</v>
      </c>
      <c r="C25" s="2" t="str">
        <f>Table13[[#This Row],[LastName]]&amp;"."&amp;Table13[[#This Row],[FirstName]]</f>
        <v>Bodycomb.Alec</v>
      </c>
      <c r="D25" s="1">
        <v>39085</v>
      </c>
      <c r="E25" s="3">
        <f>ROUNDDOWN((L25-Table13[[#This Row],[DOB]])/365,0)</f>
        <v>7</v>
      </c>
      <c r="F25" t="s">
        <v>168</v>
      </c>
      <c r="G25" t="s">
        <v>297</v>
      </c>
      <c r="H25" t="s">
        <v>367</v>
      </c>
      <c r="I25" t="s">
        <v>395</v>
      </c>
      <c r="L25" s="1">
        <f t="shared" si="0"/>
        <v>41640</v>
      </c>
      <c r="M25" s="3">
        <f>ROUNDDOWN((L25-Table13[[#This Row],[DOB]])/365,0)</f>
        <v>7</v>
      </c>
    </row>
    <row r="26" spans="1:13" x14ac:dyDescent="0.25">
      <c r="A26" t="s">
        <v>74</v>
      </c>
      <c r="B26" t="s">
        <v>75</v>
      </c>
      <c r="C26" t="str">
        <f>Table13[[#This Row],[LastName]]&amp;"."&amp;Table13[[#This Row],[FirstName]]</f>
        <v>Bonazinga.Armando</v>
      </c>
      <c r="D26" s="1">
        <v>25103</v>
      </c>
      <c r="E26" s="3">
        <f>ROUNDDOWN((L26-Table13[[#This Row],[DOB]])/365,0)</f>
        <v>45</v>
      </c>
      <c r="F26" t="s">
        <v>42</v>
      </c>
      <c r="G26" t="s">
        <v>298</v>
      </c>
      <c r="H26" t="s">
        <v>367</v>
      </c>
      <c r="I26" t="s">
        <v>395</v>
      </c>
      <c r="L26" s="1">
        <f t="shared" si="0"/>
        <v>41640</v>
      </c>
      <c r="M26" s="3">
        <f>ROUNDDOWN((L26-Table13[[#This Row],[DOB]])/365,0)</f>
        <v>45</v>
      </c>
    </row>
    <row r="27" spans="1:13" x14ac:dyDescent="0.25">
      <c r="A27" t="s">
        <v>66</v>
      </c>
      <c r="B27" t="s">
        <v>67</v>
      </c>
      <c r="C27" t="str">
        <f>Table13[[#This Row],[LastName]]&amp;"."&amp;Table13[[#This Row],[FirstName]]</f>
        <v>Bowering.Simon</v>
      </c>
      <c r="D27" s="1">
        <v>24161</v>
      </c>
      <c r="E27" s="3">
        <f>ROUNDDOWN((L27-Table13[[#This Row],[DOB]])/365,0)</f>
        <v>47</v>
      </c>
      <c r="F27" t="s">
        <v>39</v>
      </c>
      <c r="G27" t="s">
        <v>297</v>
      </c>
      <c r="H27" t="s">
        <v>367</v>
      </c>
      <c r="I27" t="s">
        <v>395</v>
      </c>
      <c r="L27" s="1">
        <f t="shared" si="0"/>
        <v>41640</v>
      </c>
      <c r="M27" s="3">
        <f>ROUNDDOWN((L27-Table13[[#This Row],[DOB]])/365,0)</f>
        <v>47</v>
      </c>
    </row>
    <row r="28" spans="1:13" x14ac:dyDescent="0.25">
      <c r="A28" s="6" t="s">
        <v>452</v>
      </c>
      <c r="B28" s="6" t="s">
        <v>453</v>
      </c>
      <c r="C28" s="2" t="str">
        <f>Table13[[#This Row],[LastName]]&amp;"."&amp;Table13[[#This Row],[FirstName]]</f>
        <v>Bradfield.Tyla-Rose</v>
      </c>
      <c r="D28" s="1">
        <v>39034</v>
      </c>
      <c r="E28" s="3">
        <f>ROUNDDOWN((L28-Table13[[#This Row],[DOB]])/365,0)</f>
        <v>7</v>
      </c>
      <c r="G28" t="s">
        <v>295</v>
      </c>
      <c r="H28" t="s">
        <v>367</v>
      </c>
      <c r="I28" t="s">
        <v>394</v>
      </c>
      <c r="L28" s="1">
        <f t="shared" si="0"/>
        <v>41640</v>
      </c>
      <c r="M28" s="3">
        <f>ROUNDDOWN((L28-Table13[[#This Row],[DOB]])/365,0)</f>
        <v>7</v>
      </c>
    </row>
    <row r="29" spans="1:13" x14ac:dyDescent="0.25">
      <c r="A29" t="s">
        <v>169</v>
      </c>
      <c r="B29" t="s">
        <v>170</v>
      </c>
      <c r="C29" t="str">
        <f>Table13[[#This Row],[LastName]]&amp;"."&amp;Table13[[#This Row],[FirstName]]</f>
        <v>Braini.Liam</v>
      </c>
      <c r="D29" s="1">
        <v>36182</v>
      </c>
      <c r="E29" s="3">
        <f>ROUNDDOWN((L29-Table13[[#This Row],[DOB]])/365,0)</f>
        <v>14</v>
      </c>
      <c r="F29" t="s">
        <v>168</v>
      </c>
      <c r="G29" t="s">
        <v>298</v>
      </c>
      <c r="H29" t="s">
        <v>367</v>
      </c>
      <c r="I29" t="s">
        <v>395</v>
      </c>
      <c r="L29" s="1">
        <f t="shared" si="0"/>
        <v>41640</v>
      </c>
      <c r="M29" s="3">
        <f>ROUNDDOWN((L29-Table13[[#This Row],[DOB]])/365,0)</f>
        <v>14</v>
      </c>
    </row>
    <row r="30" spans="1:13" x14ac:dyDescent="0.25">
      <c r="A30" t="s">
        <v>68</v>
      </c>
      <c r="B30" t="s">
        <v>69</v>
      </c>
      <c r="C30" t="str">
        <f>Table13[[#This Row],[LastName]]&amp;"."&amp;Table13[[#This Row],[FirstName]]</f>
        <v>Brautigan.David</v>
      </c>
      <c r="D30" s="1">
        <v>24347</v>
      </c>
      <c r="E30" s="3">
        <f>ROUNDDOWN((L30-Table13[[#This Row],[DOB]])/365,0)</f>
        <v>47</v>
      </c>
      <c r="F30" t="s">
        <v>39</v>
      </c>
      <c r="G30" t="s">
        <v>297</v>
      </c>
      <c r="H30" t="s">
        <v>367</v>
      </c>
      <c r="I30" t="s">
        <v>395</v>
      </c>
      <c r="L30" s="1">
        <f t="shared" si="0"/>
        <v>41640</v>
      </c>
      <c r="M30" s="3">
        <f>ROUNDDOWN((L30-Table13[[#This Row],[DOB]])/365,0)</f>
        <v>47</v>
      </c>
    </row>
    <row r="31" spans="1:13" x14ac:dyDescent="0.25">
      <c r="A31" t="s">
        <v>72</v>
      </c>
      <c r="B31" t="s">
        <v>73</v>
      </c>
      <c r="C31" t="str">
        <f>Table13[[#This Row],[LastName]]&amp;"."&amp;Table13[[#This Row],[FirstName]]</f>
        <v>Bresca.Albert</v>
      </c>
      <c r="D31" s="1">
        <v>24801</v>
      </c>
      <c r="E31" s="3">
        <f>ROUNDDOWN((L31-Table13[[#This Row],[DOB]])/365,0)</f>
        <v>46</v>
      </c>
      <c r="F31" t="s">
        <v>39</v>
      </c>
      <c r="G31" t="s">
        <v>298</v>
      </c>
      <c r="H31" t="s">
        <v>367</v>
      </c>
      <c r="I31" t="s">
        <v>395</v>
      </c>
      <c r="L31" s="1">
        <f t="shared" si="0"/>
        <v>41640</v>
      </c>
      <c r="M31" s="3">
        <f>ROUNDDOWN((L31-Table13[[#This Row],[DOB]])/365,0)</f>
        <v>46</v>
      </c>
    </row>
    <row r="32" spans="1:13" x14ac:dyDescent="0.25">
      <c r="A32" t="s">
        <v>124</v>
      </c>
      <c r="B32" t="s">
        <v>125</v>
      </c>
      <c r="C32" t="str">
        <f>Table13[[#This Row],[LastName]]&amp;"."&amp;Table13[[#This Row],[FirstName]]</f>
        <v>Burgun.Alexandre</v>
      </c>
      <c r="D32" s="1">
        <v>31399</v>
      </c>
      <c r="E32" s="3">
        <f>ROUNDDOWN((L32-Table13[[#This Row],[DOB]])/365,0)</f>
        <v>28</v>
      </c>
      <c r="F32" t="s">
        <v>39</v>
      </c>
      <c r="G32" t="s">
        <v>297</v>
      </c>
      <c r="H32" t="s">
        <v>367</v>
      </c>
      <c r="I32" t="s">
        <v>395</v>
      </c>
      <c r="L32" s="1">
        <f t="shared" si="0"/>
        <v>41640</v>
      </c>
      <c r="M32" s="3">
        <f>ROUNDDOWN((L32-Table13[[#This Row],[DOB]])/365,0)</f>
        <v>28</v>
      </c>
    </row>
    <row r="33" spans="1:13" x14ac:dyDescent="0.25">
      <c r="A33" t="s">
        <v>164</v>
      </c>
      <c r="B33" t="s">
        <v>165</v>
      </c>
      <c r="C33" t="str">
        <f>Table13[[#This Row],[LastName]]&amp;"."&amp;Table13[[#This Row],[FirstName]]</f>
        <v>Bury.Connor</v>
      </c>
      <c r="D33" s="1">
        <v>36161</v>
      </c>
      <c r="E33" s="3">
        <f>ROUNDDOWN((L33-Table13[[#This Row],[DOB]])/365,0)</f>
        <v>15</v>
      </c>
      <c r="F33" t="s">
        <v>163</v>
      </c>
      <c r="G33" t="s">
        <v>297</v>
      </c>
      <c r="H33" t="s">
        <v>367</v>
      </c>
      <c r="I33" t="s">
        <v>395</v>
      </c>
      <c r="L33" s="1">
        <f t="shared" si="0"/>
        <v>41640</v>
      </c>
      <c r="M33" s="3">
        <f>ROUNDDOWN((L33-Table13[[#This Row],[DOB]])/365,0)</f>
        <v>15</v>
      </c>
    </row>
    <row r="34" spans="1:13" x14ac:dyDescent="0.25">
      <c r="A34" t="s">
        <v>23</v>
      </c>
      <c r="B34" t="s">
        <v>160</v>
      </c>
      <c r="C34" t="str">
        <f>Table13[[#This Row],[LastName]]&amp;"."&amp;Table13[[#This Row],[FirstName]]</f>
        <v>Campbell.William</v>
      </c>
      <c r="D34" s="1">
        <v>35355</v>
      </c>
      <c r="E34" s="3">
        <f>ROUNDDOWN((L34-Table13[[#This Row],[DOB]])/365,0)</f>
        <v>17</v>
      </c>
      <c r="F34" t="s">
        <v>39</v>
      </c>
      <c r="G34" t="s">
        <v>298</v>
      </c>
      <c r="H34" t="s">
        <v>367</v>
      </c>
      <c r="I34" t="s">
        <v>395</v>
      </c>
      <c r="L34" s="1">
        <f t="shared" si="0"/>
        <v>41640</v>
      </c>
      <c r="M34" s="3">
        <f>ROUNDDOWN((L34-Table13[[#This Row],[DOB]])/365,0)</f>
        <v>17</v>
      </c>
    </row>
    <row r="35" spans="1:13" x14ac:dyDescent="0.25">
      <c r="A35" t="s">
        <v>213</v>
      </c>
      <c r="B35" t="s">
        <v>152</v>
      </c>
      <c r="C35" t="str">
        <f>Table13[[#This Row],[LastName]]&amp;"."&amp;Table13[[#This Row],[FirstName]]</f>
        <v>Carling.Aidan</v>
      </c>
      <c r="D35" s="1">
        <v>37332</v>
      </c>
      <c r="E35" s="3">
        <f>ROUNDDOWN((L35-Table13[[#This Row],[DOB]])/365,0)</f>
        <v>11</v>
      </c>
      <c r="F35" t="s">
        <v>163</v>
      </c>
      <c r="G35" t="s">
        <v>295</v>
      </c>
      <c r="H35" t="s">
        <v>367</v>
      </c>
      <c r="I35" t="s">
        <v>395</v>
      </c>
      <c r="L35" s="1">
        <f t="shared" si="0"/>
        <v>41640</v>
      </c>
      <c r="M35" s="3">
        <f>ROUNDDOWN((L35-Table13[[#This Row],[DOB]])/365,0)</f>
        <v>11</v>
      </c>
    </row>
    <row r="36" spans="1:13" x14ac:dyDescent="0.25">
      <c r="A36" t="s">
        <v>294</v>
      </c>
      <c r="B36" t="s">
        <v>13</v>
      </c>
      <c r="C36" t="str">
        <f>Table13[[#This Row],[LastName]]&amp;"."&amp;Table13[[#This Row],[FirstName]]</f>
        <v>Casey.Max</v>
      </c>
      <c r="D36" s="1">
        <v>39892</v>
      </c>
      <c r="E36" s="3">
        <f>ROUNDDOWN((L36-Table13[[#This Row],[DOB]])/365,0)</f>
        <v>4</v>
      </c>
      <c r="F36" t="s">
        <v>168</v>
      </c>
      <c r="G36" t="s">
        <v>295</v>
      </c>
      <c r="H36" t="s">
        <v>367</v>
      </c>
      <c r="I36" t="s">
        <v>395</v>
      </c>
      <c r="L36" s="1">
        <f t="shared" si="0"/>
        <v>41640</v>
      </c>
      <c r="M36" s="3">
        <f>ROUNDDOWN((L36-Table13[[#This Row],[DOB]])/365,0)</f>
        <v>4</v>
      </c>
    </row>
    <row r="37" spans="1:13" x14ac:dyDescent="0.25">
      <c r="A37" t="s">
        <v>294</v>
      </c>
      <c r="B37" t="s">
        <v>121</v>
      </c>
      <c r="C37" t="str">
        <f>Table13[[#This Row],[LastName]]&amp;"."&amp;Table13[[#This Row],[FirstName]]</f>
        <v>Casey.Sam</v>
      </c>
      <c r="D37" s="1">
        <v>40386</v>
      </c>
      <c r="E37" s="3">
        <f>ROUNDDOWN((L37-Table13[[#This Row],[DOB]])/365,0)</f>
        <v>3</v>
      </c>
      <c r="F37" t="s">
        <v>168</v>
      </c>
      <c r="G37" t="s">
        <v>295</v>
      </c>
      <c r="H37" t="s">
        <v>367</v>
      </c>
      <c r="I37" t="s">
        <v>395</v>
      </c>
      <c r="L37" s="1">
        <f t="shared" si="0"/>
        <v>41640</v>
      </c>
      <c r="M37" s="3">
        <f>ROUNDDOWN((L37-Table13[[#This Row],[DOB]])/365,0)</f>
        <v>3</v>
      </c>
    </row>
    <row r="38" spans="1:13" x14ac:dyDescent="0.25">
      <c r="A38" t="s">
        <v>53</v>
      </c>
      <c r="B38" t="s">
        <v>54</v>
      </c>
      <c r="C38" t="str">
        <f>Table13[[#This Row],[LastName]]&amp;"."&amp;Table13[[#This Row],[FirstName]]</f>
        <v>Cassidy.Jenny</v>
      </c>
      <c r="D38" s="1">
        <v>21840</v>
      </c>
      <c r="E38" s="3">
        <f>ROUNDDOWN((L38-Table13[[#This Row],[DOB]])/365,0)</f>
        <v>54</v>
      </c>
      <c r="F38" t="s">
        <v>39</v>
      </c>
      <c r="G38" t="s">
        <v>296</v>
      </c>
      <c r="H38" t="s">
        <v>367</v>
      </c>
      <c r="I38" t="s">
        <v>394</v>
      </c>
      <c r="L38" s="1">
        <f t="shared" si="0"/>
        <v>41640</v>
      </c>
      <c r="M38" s="3">
        <f>ROUNDDOWN((L38-Table13[[#This Row],[DOB]])/365,0)</f>
        <v>54</v>
      </c>
    </row>
    <row r="39" spans="1:13" x14ac:dyDescent="0.25">
      <c r="A39" t="s">
        <v>215</v>
      </c>
      <c r="B39" t="s">
        <v>160</v>
      </c>
      <c r="C39" t="str">
        <f>Table13[[#This Row],[LastName]]&amp;"."&amp;Table13[[#This Row],[FirstName]]</f>
        <v>Cavanagh.William</v>
      </c>
      <c r="D39" s="1">
        <v>37381</v>
      </c>
      <c r="E39" s="3">
        <f>ROUNDDOWN((L39-Table13[[#This Row],[DOB]])/365,0)</f>
        <v>11</v>
      </c>
      <c r="F39" t="s">
        <v>168</v>
      </c>
      <c r="G39" t="s">
        <v>296</v>
      </c>
      <c r="H39" t="s">
        <v>367</v>
      </c>
      <c r="I39" t="s">
        <v>395</v>
      </c>
      <c r="L39" s="1">
        <f t="shared" si="0"/>
        <v>41640</v>
      </c>
      <c r="M39" s="3">
        <f>ROUNDDOWN((L39-Table13[[#This Row],[DOB]])/365,0)</f>
        <v>11</v>
      </c>
    </row>
    <row r="40" spans="1:13" x14ac:dyDescent="0.25">
      <c r="A40" t="s">
        <v>277</v>
      </c>
      <c r="B40" t="s">
        <v>251</v>
      </c>
      <c r="C40" t="str">
        <f>Table13[[#This Row],[LastName]]&amp;"."&amp;Table13[[#This Row],[FirstName]]</f>
        <v>Chambers.Oscar</v>
      </c>
      <c r="D40" s="1">
        <v>38810</v>
      </c>
      <c r="E40" s="3">
        <f>ROUNDDOWN((L40-Table13[[#This Row],[DOB]])/365,0)</f>
        <v>7</v>
      </c>
      <c r="F40" t="s">
        <v>168</v>
      </c>
      <c r="G40" t="s">
        <v>297</v>
      </c>
      <c r="H40" t="s">
        <v>367</v>
      </c>
      <c r="I40" t="s">
        <v>395</v>
      </c>
      <c r="L40" s="1">
        <f t="shared" si="0"/>
        <v>41640</v>
      </c>
      <c r="M40" s="3">
        <f>ROUNDDOWN((L40-Table13[[#This Row],[DOB]])/365,0)</f>
        <v>7</v>
      </c>
    </row>
    <row r="41" spans="1:13" x14ac:dyDescent="0.25">
      <c r="A41" t="s">
        <v>108</v>
      </c>
      <c r="B41" t="s">
        <v>109</v>
      </c>
      <c r="C41" t="str">
        <f>Table13[[#This Row],[LastName]]&amp;"."&amp;Table13[[#This Row],[FirstName]]</f>
        <v>Chan.Justin</v>
      </c>
      <c r="D41" s="1">
        <v>28197</v>
      </c>
      <c r="E41" s="3">
        <f>ROUNDDOWN((L41-Table13[[#This Row],[DOB]])/365,0)</f>
        <v>36</v>
      </c>
      <c r="F41" t="s">
        <v>42</v>
      </c>
      <c r="G41" t="s">
        <v>298</v>
      </c>
      <c r="H41" t="s">
        <v>367</v>
      </c>
      <c r="I41" t="s">
        <v>395</v>
      </c>
      <c r="L41" s="1">
        <f t="shared" si="0"/>
        <v>41640</v>
      </c>
      <c r="M41" s="3">
        <f>ROUNDDOWN((L41-Table13[[#This Row],[DOB]])/365,0)</f>
        <v>36</v>
      </c>
    </row>
    <row r="42" spans="1:13" x14ac:dyDescent="0.25">
      <c r="A42" t="s">
        <v>225</v>
      </c>
      <c r="B42" t="s">
        <v>226</v>
      </c>
      <c r="C42" t="str">
        <f>Table13[[#This Row],[LastName]]&amp;"."&amp;Table13[[#This Row],[FirstName]]</f>
        <v>Chandran.Nalin</v>
      </c>
      <c r="D42" s="1">
        <v>37556</v>
      </c>
      <c r="E42" s="3">
        <f>ROUNDDOWN((L42-Table13[[#This Row],[DOB]])/365,0)</f>
        <v>11</v>
      </c>
      <c r="F42" t="s">
        <v>163</v>
      </c>
      <c r="G42" t="s">
        <v>295</v>
      </c>
      <c r="H42" t="s">
        <v>367</v>
      </c>
      <c r="I42" t="s">
        <v>395</v>
      </c>
      <c r="L42" s="1">
        <f t="shared" si="0"/>
        <v>41640</v>
      </c>
      <c r="M42" s="3">
        <f>ROUNDDOWN((L42-Table13[[#This Row],[DOB]])/365,0)</f>
        <v>11</v>
      </c>
    </row>
    <row r="43" spans="1:13" x14ac:dyDescent="0.25">
      <c r="A43" t="s">
        <v>225</v>
      </c>
      <c r="B43" t="s">
        <v>227</v>
      </c>
      <c r="C43" t="str">
        <f>Table13[[#This Row],[LastName]]&amp;"."&amp;Table13[[#This Row],[FirstName]]</f>
        <v>Chandran.Roshan</v>
      </c>
      <c r="D43" s="1">
        <v>37556</v>
      </c>
      <c r="E43" s="3">
        <f>ROUNDDOWN((L43-Table13[[#This Row],[DOB]])/365,0)</f>
        <v>11</v>
      </c>
      <c r="F43" t="s">
        <v>163</v>
      </c>
      <c r="G43" t="s">
        <v>295</v>
      </c>
      <c r="H43" t="s">
        <v>367</v>
      </c>
      <c r="I43" t="s">
        <v>395</v>
      </c>
      <c r="L43" s="1">
        <f t="shared" si="0"/>
        <v>41640</v>
      </c>
      <c r="M43" s="3">
        <f>ROUNDDOWN((L43-Table13[[#This Row],[DOB]])/365,0)</f>
        <v>11</v>
      </c>
    </row>
    <row r="44" spans="1:13" x14ac:dyDescent="0.25">
      <c r="A44" t="s">
        <v>201</v>
      </c>
      <c r="B44" t="s">
        <v>202</v>
      </c>
      <c r="C44" t="str">
        <f>Table13[[#This Row],[LastName]]&amp;"."&amp;Table13[[#This Row],[FirstName]]</f>
        <v>Chaplin.Luke</v>
      </c>
      <c r="D44" s="1">
        <v>37000</v>
      </c>
      <c r="E44" s="3">
        <f>ROUNDDOWN((L44-Table13[[#This Row],[DOB]])/365,0)</f>
        <v>12</v>
      </c>
      <c r="F44" t="s">
        <v>163</v>
      </c>
      <c r="G44" t="s">
        <v>296</v>
      </c>
      <c r="H44" t="s">
        <v>367</v>
      </c>
      <c r="I44" t="s">
        <v>395</v>
      </c>
      <c r="L44" s="1">
        <f t="shared" si="0"/>
        <v>41640</v>
      </c>
      <c r="M44" s="3">
        <f>ROUNDDOWN((L44-Table13[[#This Row],[DOB]])/365,0)</f>
        <v>12</v>
      </c>
    </row>
    <row r="45" spans="1:13" x14ac:dyDescent="0.25">
      <c r="A45" t="s">
        <v>330</v>
      </c>
      <c r="B45" t="s">
        <v>255</v>
      </c>
      <c r="C45" s="2" t="str">
        <f>Table13[[#This Row],[LastName]]&amp;"."&amp;Table13[[#This Row],[FirstName]]</f>
        <v>Chapman.Patrick</v>
      </c>
      <c r="D45" s="1">
        <v>38230</v>
      </c>
      <c r="E45" s="3">
        <f>ROUNDDOWN((L45-Table13[[#This Row],[DOB]])/365,0)</f>
        <v>9</v>
      </c>
      <c r="G45" t="s">
        <v>297</v>
      </c>
      <c r="H45" t="s">
        <v>367</v>
      </c>
      <c r="I45" t="s">
        <v>395</v>
      </c>
      <c r="L45" s="1">
        <f t="shared" si="0"/>
        <v>41640</v>
      </c>
      <c r="M45" s="3">
        <f>ROUNDDOWN((L45-Table13[[#This Row],[DOB]])/365,0)</f>
        <v>9</v>
      </c>
    </row>
    <row r="46" spans="1:13" x14ac:dyDescent="0.25">
      <c r="A46" t="s">
        <v>352</v>
      </c>
      <c r="B46" t="s">
        <v>147</v>
      </c>
      <c r="C46" s="2" t="str">
        <f>Table13[[#This Row],[LastName]]&amp;"."&amp;Table13[[#This Row],[FirstName]]</f>
        <v>Chen.Michael</v>
      </c>
      <c r="D46" s="1">
        <v>38594</v>
      </c>
      <c r="E46" s="3">
        <f>ROUNDDOWN((L46-Table13[[#This Row],[DOB]])/365,0)</f>
        <v>8</v>
      </c>
      <c r="G46" t="s">
        <v>297</v>
      </c>
      <c r="H46" t="s">
        <v>367</v>
      </c>
      <c r="I46" t="s">
        <v>395</v>
      </c>
      <c r="L46" s="1">
        <f t="shared" si="0"/>
        <v>41640</v>
      </c>
      <c r="M46" s="3">
        <f>ROUNDDOWN((L46-Table13[[#This Row],[DOB]])/365,0)</f>
        <v>8</v>
      </c>
    </row>
    <row r="47" spans="1:13" x14ac:dyDescent="0.25">
      <c r="A47" s="6" t="s">
        <v>352</v>
      </c>
      <c r="B47" s="6" t="s">
        <v>456</v>
      </c>
      <c r="C47" s="2" t="str">
        <f>Table13[[#This Row],[LastName]]&amp;"."&amp;Table13[[#This Row],[FirstName]]</f>
        <v>Chen.Kaixuan</v>
      </c>
      <c r="D47" s="1">
        <v>34823</v>
      </c>
      <c r="E47" s="3">
        <f>ROUNDDOWN((L47-Table13[[#This Row],[DOB]])/365,0)</f>
        <v>18</v>
      </c>
      <c r="G47" t="s">
        <v>299</v>
      </c>
      <c r="H47" t="s">
        <v>367</v>
      </c>
      <c r="I47" t="s">
        <v>395</v>
      </c>
      <c r="L47" s="1">
        <f t="shared" si="0"/>
        <v>41640</v>
      </c>
      <c r="M47" s="3">
        <f>ROUNDDOWN((L47-Table13[[#This Row],[DOB]])/365,0)</f>
        <v>18</v>
      </c>
    </row>
    <row r="48" spans="1:13" x14ac:dyDescent="0.25">
      <c r="A48" s="6" t="s">
        <v>444</v>
      </c>
      <c r="B48" s="6" t="s">
        <v>445</v>
      </c>
      <c r="C48" s="2" t="str">
        <f>Table13[[#This Row],[LastName]]&amp;"."&amp;Table13[[#This Row],[FirstName]]</f>
        <v>Chichkova.Natalia</v>
      </c>
      <c r="D48" s="1">
        <v>34594</v>
      </c>
      <c r="E48" s="3">
        <f>ROUNDDOWN((L48-Table13[[#This Row],[DOB]])/365,0)</f>
        <v>19</v>
      </c>
      <c r="G48" t="s">
        <v>299</v>
      </c>
      <c r="H48" t="s">
        <v>367</v>
      </c>
      <c r="I48" t="s">
        <v>394</v>
      </c>
      <c r="L48" s="1">
        <f t="shared" si="0"/>
        <v>41640</v>
      </c>
      <c r="M48" s="3">
        <f>ROUNDDOWN((L48-Table13[[#This Row],[DOB]])/365,0)</f>
        <v>19</v>
      </c>
    </row>
    <row r="49" spans="1:13" x14ac:dyDescent="0.25">
      <c r="A49" s="6" t="s">
        <v>165</v>
      </c>
      <c r="B49" s="6" t="s">
        <v>164</v>
      </c>
      <c r="C49" s="2" t="str">
        <f>Table13[[#This Row],[LastName]]&amp;"."&amp;Table13[[#This Row],[FirstName]]</f>
        <v>Connor.Bury</v>
      </c>
      <c r="D49" s="1">
        <v>36161</v>
      </c>
      <c r="E49" s="3">
        <f>ROUNDDOWN((L49-Table13[[#This Row],[DOB]])/365,0)</f>
        <v>15</v>
      </c>
      <c r="G49" t="s">
        <v>297</v>
      </c>
      <c r="H49" t="s">
        <v>367</v>
      </c>
      <c r="I49" t="s">
        <v>395</v>
      </c>
      <c r="L49" s="1">
        <f t="shared" si="0"/>
        <v>41640</v>
      </c>
      <c r="M49" s="3">
        <f>ROUNDDOWN((L49-Table13[[#This Row],[DOB]])/365,0)</f>
        <v>15</v>
      </c>
    </row>
    <row r="50" spans="1:13" x14ac:dyDescent="0.25">
      <c r="A50" t="s">
        <v>359</v>
      </c>
      <c r="B50" t="s">
        <v>360</v>
      </c>
      <c r="C50" s="2" t="str">
        <f>Table13[[#This Row],[LastName]]&amp;"."&amp;Table13[[#This Row],[FirstName]]</f>
        <v>Coombe.Nathaniel</v>
      </c>
      <c r="D50" s="1">
        <v>38236</v>
      </c>
      <c r="E50" s="3">
        <f>ROUNDDOWN((L50-Table13[[#This Row],[DOB]])/365,0)</f>
        <v>9</v>
      </c>
      <c r="G50" t="s">
        <v>295</v>
      </c>
      <c r="H50" t="s">
        <v>367</v>
      </c>
      <c r="I50" t="s">
        <v>395</v>
      </c>
      <c r="L50" s="1">
        <f t="shared" si="0"/>
        <v>41640</v>
      </c>
      <c r="M50" s="3">
        <f>ROUNDDOWN((L50-Table13[[#This Row],[DOB]])/365,0)</f>
        <v>9</v>
      </c>
    </row>
    <row r="51" spans="1:13" x14ac:dyDescent="0.25">
      <c r="A51" t="s">
        <v>350</v>
      </c>
      <c r="B51" t="s">
        <v>351</v>
      </c>
      <c r="C51" s="2" t="str">
        <f>Table13[[#This Row],[LastName]]&amp;"."&amp;Table13[[#This Row],[FirstName]]</f>
        <v>Costin.Norma</v>
      </c>
      <c r="D51" s="1">
        <v>37700</v>
      </c>
      <c r="E51" s="3">
        <f>ROUNDDOWN((L51-Table13[[#This Row],[DOB]])/365,0)</f>
        <v>10</v>
      </c>
      <c r="G51" t="s">
        <v>297</v>
      </c>
      <c r="H51" t="s">
        <v>367</v>
      </c>
      <c r="I51" t="s">
        <v>394</v>
      </c>
      <c r="L51" s="1">
        <f t="shared" si="0"/>
        <v>41640</v>
      </c>
      <c r="M51" s="3">
        <f>ROUNDDOWN((L51-Table13[[#This Row],[DOB]])/365,0)</f>
        <v>10</v>
      </c>
    </row>
    <row r="52" spans="1:13" x14ac:dyDescent="0.25">
      <c r="A52" t="s">
        <v>244</v>
      </c>
      <c r="B52" t="s">
        <v>245</v>
      </c>
      <c r="C52" t="str">
        <f>Table13[[#This Row],[LastName]]&amp;"."&amp;Table13[[#This Row],[FirstName]]</f>
        <v>Cowling.Darcy</v>
      </c>
      <c r="D52" s="1">
        <v>38052</v>
      </c>
      <c r="E52" s="3">
        <f>ROUNDDOWN((L52-Table13[[#This Row],[DOB]])/365,0)</f>
        <v>9</v>
      </c>
      <c r="F52" t="s">
        <v>163</v>
      </c>
      <c r="G52" t="s">
        <v>295</v>
      </c>
      <c r="H52" t="s">
        <v>367</v>
      </c>
      <c r="I52" t="s">
        <v>395</v>
      </c>
      <c r="L52" s="1">
        <f t="shared" si="0"/>
        <v>41640</v>
      </c>
      <c r="M52" s="3">
        <f>ROUNDDOWN((L52-Table13[[#This Row],[DOB]])/365,0)</f>
        <v>9</v>
      </c>
    </row>
    <row r="53" spans="1:13" x14ac:dyDescent="0.25">
      <c r="A53" t="s">
        <v>102</v>
      </c>
      <c r="B53" t="s">
        <v>103</v>
      </c>
      <c r="C53" t="str">
        <f>Table13[[#This Row],[LastName]]&amp;"."&amp;Table13[[#This Row],[FirstName]]</f>
        <v>Cox.Daniel</v>
      </c>
      <c r="D53" s="1">
        <v>27695</v>
      </c>
      <c r="E53" s="3">
        <f>ROUNDDOWN((L53-Table13[[#This Row],[DOB]])/365,0)</f>
        <v>38</v>
      </c>
      <c r="F53" t="s">
        <v>39</v>
      </c>
      <c r="G53" t="s">
        <v>297</v>
      </c>
      <c r="H53" t="s">
        <v>367</v>
      </c>
      <c r="I53" t="s">
        <v>395</v>
      </c>
      <c r="L53" s="1">
        <f t="shared" si="0"/>
        <v>41640</v>
      </c>
      <c r="M53" s="3">
        <f>ROUNDDOWN((L53-Table13[[#This Row],[DOB]])/365,0)</f>
        <v>38</v>
      </c>
    </row>
    <row r="54" spans="1:13" x14ac:dyDescent="0.25">
      <c r="A54" s="6" t="s">
        <v>102</v>
      </c>
      <c r="B54" s="6" t="s">
        <v>408</v>
      </c>
      <c r="C54" s="2" t="str">
        <f>Table13[[#This Row],[LastName]]&amp;"."&amp;Table13[[#This Row],[FirstName]]</f>
        <v>Cox.Jasper</v>
      </c>
      <c r="D54" s="1">
        <v>39165</v>
      </c>
      <c r="E54" s="3">
        <f>ROUNDDOWN((L54-Table13[[#This Row],[DOB]])/365,0)</f>
        <v>6</v>
      </c>
      <c r="F54" t="s">
        <v>168</v>
      </c>
      <c r="G54" t="s">
        <v>297</v>
      </c>
      <c r="H54" t="s">
        <v>367</v>
      </c>
      <c r="I54" t="s">
        <v>395</v>
      </c>
      <c r="L54" s="1">
        <f t="shared" si="0"/>
        <v>41640</v>
      </c>
      <c r="M54" s="3">
        <f>ROUNDDOWN((L54-Table13[[#This Row],[DOB]])/365,0)</f>
        <v>6</v>
      </c>
    </row>
    <row r="55" spans="1:13" x14ac:dyDescent="0.25">
      <c r="A55" s="6" t="s">
        <v>426</v>
      </c>
      <c r="B55" s="6" t="s">
        <v>427</v>
      </c>
      <c r="C55" s="2" t="str">
        <f>Table13[[#This Row],[LastName]]&amp;"."&amp;Table13[[#This Row],[FirstName]]</f>
        <v>Cui.Qi</v>
      </c>
      <c r="D55" s="1">
        <v>37757</v>
      </c>
      <c r="E55" s="3">
        <f>ROUNDDOWN((L55-Table13[[#This Row],[DOB]])/365,0)</f>
        <v>10</v>
      </c>
      <c r="G55" t="s">
        <v>297</v>
      </c>
      <c r="H55" t="s">
        <v>367</v>
      </c>
      <c r="I55" t="s">
        <v>395</v>
      </c>
      <c r="L55" s="1">
        <f t="shared" si="0"/>
        <v>41640</v>
      </c>
      <c r="M55" s="3">
        <f>ROUNDDOWN((L55-Table13[[#This Row],[DOB]])/365,0)</f>
        <v>10</v>
      </c>
    </row>
    <row r="56" spans="1:13" x14ac:dyDescent="0.25">
      <c r="A56" s="6" t="s">
        <v>407</v>
      </c>
      <c r="B56" s="6" t="s">
        <v>421</v>
      </c>
      <c r="C56" s="2" t="str">
        <f>Table13[[#This Row],[LastName]]&amp;"."&amp;Table13[[#This Row],[FirstName]]</f>
        <v>Dal Moro Ferreira.Isabela</v>
      </c>
      <c r="D56" s="1">
        <v>39431</v>
      </c>
      <c r="E56" s="3">
        <f>ROUNDDOWN((L56-Table13[[#This Row],[DOB]])/365,0)</f>
        <v>6</v>
      </c>
      <c r="F56" t="s">
        <v>168</v>
      </c>
      <c r="G56" t="s">
        <v>297</v>
      </c>
      <c r="H56" t="s">
        <v>367</v>
      </c>
      <c r="I56" t="s">
        <v>394</v>
      </c>
      <c r="L56" s="1">
        <f t="shared" si="0"/>
        <v>41640</v>
      </c>
      <c r="M56" s="3">
        <f>ROUNDDOWN((L56-Table13[[#This Row],[DOB]])/365,0)</f>
        <v>6</v>
      </c>
    </row>
    <row r="57" spans="1:13" x14ac:dyDescent="0.25">
      <c r="A57" t="s">
        <v>55</v>
      </c>
      <c r="B57" t="s">
        <v>56</v>
      </c>
      <c r="C57" t="str">
        <f>Table13[[#This Row],[LastName]]&amp;"."&amp;Table13[[#This Row],[FirstName]]</f>
        <v>Damaschin.Igor</v>
      </c>
      <c r="D57" s="1">
        <v>21968</v>
      </c>
      <c r="E57" s="3">
        <f>ROUNDDOWN((L57-Table13[[#This Row],[DOB]])/365,0)</f>
        <v>53</v>
      </c>
      <c r="F57" t="s">
        <v>39</v>
      </c>
      <c r="G57" t="s">
        <v>297</v>
      </c>
      <c r="H57" t="s">
        <v>367</v>
      </c>
      <c r="I57" t="s">
        <v>395</v>
      </c>
      <c r="L57" s="1">
        <f t="shared" si="0"/>
        <v>41640</v>
      </c>
      <c r="M57" s="3">
        <f>ROUNDDOWN((L57-Table13[[#This Row],[DOB]])/365,0)</f>
        <v>53</v>
      </c>
    </row>
    <row r="58" spans="1:13" x14ac:dyDescent="0.25">
      <c r="A58" t="s">
        <v>309</v>
      </c>
      <c r="B58" t="s">
        <v>147</v>
      </c>
      <c r="C58" s="2" t="str">
        <f>Table13[[#This Row],[LastName]]&amp;"."&amp;Table13[[#This Row],[FirstName]]</f>
        <v>Davey.Michael</v>
      </c>
      <c r="D58" s="1">
        <v>35894</v>
      </c>
      <c r="E58" s="3">
        <f>ROUNDDOWN((L58-Table13[[#This Row],[DOB]])/365,0)</f>
        <v>15</v>
      </c>
      <c r="G58" t="s">
        <v>297</v>
      </c>
      <c r="H58" t="s">
        <v>367</v>
      </c>
      <c r="I58" t="s">
        <v>395</v>
      </c>
      <c r="L58" s="1">
        <f t="shared" si="0"/>
        <v>41640</v>
      </c>
      <c r="M58" s="3">
        <f>ROUNDDOWN((L58-Table13[[#This Row],[DOB]])/365,0)</f>
        <v>15</v>
      </c>
    </row>
    <row r="59" spans="1:13" x14ac:dyDescent="0.25">
      <c r="A59" t="s">
        <v>47</v>
      </c>
      <c r="B59" t="s">
        <v>48</v>
      </c>
      <c r="C59" t="str">
        <f>Table13[[#This Row],[LastName]]&amp;"."&amp;Table13[[#This Row],[FirstName]]</f>
        <v>Dawson.Bruce</v>
      </c>
      <c r="D59" s="1">
        <v>19555</v>
      </c>
      <c r="E59" s="3">
        <f>ROUNDDOWN((L59-Table13[[#This Row],[DOB]])/365,0)</f>
        <v>60</v>
      </c>
      <c r="F59" t="s">
        <v>39</v>
      </c>
      <c r="G59" t="s">
        <v>297</v>
      </c>
      <c r="H59" t="s">
        <v>367</v>
      </c>
      <c r="I59" t="s">
        <v>395</v>
      </c>
      <c r="L59" s="1">
        <f t="shared" si="0"/>
        <v>41640</v>
      </c>
      <c r="M59" s="3">
        <f>ROUNDDOWN((L59-Table13[[#This Row],[DOB]])/365,0)</f>
        <v>60</v>
      </c>
    </row>
    <row r="60" spans="1:13" x14ac:dyDescent="0.25">
      <c r="A60" t="s">
        <v>47</v>
      </c>
      <c r="B60" t="s">
        <v>93</v>
      </c>
      <c r="C60" t="str">
        <f>Table13[[#This Row],[LastName]]&amp;"."&amp;Table13[[#This Row],[FirstName]]</f>
        <v>Dawson.Jackie</v>
      </c>
      <c r="D60" s="1">
        <v>26350</v>
      </c>
      <c r="E60" s="3">
        <f>ROUNDDOWN((L60-Table13[[#This Row],[DOB]])/365,0)</f>
        <v>41</v>
      </c>
      <c r="F60" t="s">
        <v>39</v>
      </c>
      <c r="G60" t="s">
        <v>295</v>
      </c>
      <c r="H60" t="s">
        <v>367</v>
      </c>
      <c r="I60" t="s">
        <v>394</v>
      </c>
      <c r="L60" s="1">
        <f t="shared" si="0"/>
        <v>41640</v>
      </c>
      <c r="M60" s="3">
        <f>ROUNDDOWN((L60-Table13[[#This Row],[DOB]])/365,0)</f>
        <v>41</v>
      </c>
    </row>
    <row r="61" spans="1:13" x14ac:dyDescent="0.25">
      <c r="A61" t="s">
        <v>47</v>
      </c>
      <c r="B61" t="s">
        <v>91</v>
      </c>
      <c r="C61" t="str">
        <f>Table13[[#This Row],[LastName]]&amp;"."&amp;Table13[[#This Row],[FirstName]]</f>
        <v>Dawson.Jonas</v>
      </c>
      <c r="D61" s="1">
        <v>25982</v>
      </c>
      <c r="E61" s="3">
        <f>ROUNDDOWN((L61-Table13[[#This Row],[DOB]])/365,0)</f>
        <v>42</v>
      </c>
      <c r="F61" t="s">
        <v>39</v>
      </c>
      <c r="G61" t="s">
        <v>295</v>
      </c>
      <c r="H61" t="s">
        <v>367</v>
      </c>
      <c r="I61" t="s">
        <v>395</v>
      </c>
      <c r="L61" s="1">
        <f t="shared" si="0"/>
        <v>41640</v>
      </c>
      <c r="M61" s="3">
        <f>ROUNDDOWN((L61-Table13[[#This Row],[DOB]])/365,0)</f>
        <v>42</v>
      </c>
    </row>
    <row r="62" spans="1:13" x14ac:dyDescent="0.25">
      <c r="A62" t="s">
        <v>356</v>
      </c>
      <c r="B62" t="s">
        <v>194</v>
      </c>
      <c r="C62" s="2" t="str">
        <f>Table13[[#This Row],[LastName]]&amp;"."&amp;Table13[[#This Row],[FirstName]]</f>
        <v>Deverson.Sebastian</v>
      </c>
      <c r="D62" s="1">
        <v>36790</v>
      </c>
      <c r="E62" s="3">
        <f>ROUNDDOWN((L62-Table13[[#This Row],[DOB]])/365,0)</f>
        <v>13</v>
      </c>
      <c r="G62" t="s">
        <v>295</v>
      </c>
      <c r="H62" t="s">
        <v>367</v>
      </c>
      <c r="I62" t="s">
        <v>395</v>
      </c>
      <c r="L62" s="1">
        <f t="shared" si="0"/>
        <v>41640</v>
      </c>
      <c r="M62" s="3">
        <f>ROUNDDOWN((L62-Table13[[#This Row],[DOB]])/365,0)</f>
        <v>13</v>
      </c>
    </row>
    <row r="63" spans="1:13" x14ac:dyDescent="0.25">
      <c r="A63" t="s">
        <v>361</v>
      </c>
      <c r="B63" t="s">
        <v>147</v>
      </c>
      <c r="C63" s="2" t="str">
        <f>Table13[[#This Row],[LastName]]&amp;"."&amp;Table13[[#This Row],[FirstName]]</f>
        <v>Dobbelsteyn.Michael</v>
      </c>
      <c r="D63" s="1">
        <v>34256</v>
      </c>
      <c r="E63" s="3">
        <f>ROUNDDOWN((L63-Table13[[#This Row],[DOB]])/365,0)</f>
        <v>20</v>
      </c>
      <c r="F63" t="s">
        <v>377</v>
      </c>
      <c r="G63" t="s">
        <v>301</v>
      </c>
      <c r="H63" t="s">
        <v>365</v>
      </c>
      <c r="I63" t="s">
        <v>395</v>
      </c>
      <c r="L63" s="1">
        <f t="shared" si="0"/>
        <v>41640</v>
      </c>
      <c r="M63" s="3">
        <f>ROUNDDOWN((L63-Table13[[#This Row],[DOB]])/365,0)</f>
        <v>20</v>
      </c>
    </row>
    <row r="64" spans="1:13" x14ac:dyDescent="0.25">
      <c r="A64" t="s">
        <v>156</v>
      </c>
      <c r="B64" t="s">
        <v>157</v>
      </c>
      <c r="C64" t="str">
        <f>Table13[[#This Row],[LastName]]&amp;"."&amp;Table13[[#This Row],[FirstName]]</f>
        <v>Doe.Leighlan</v>
      </c>
      <c r="D64" s="1">
        <v>34944</v>
      </c>
      <c r="E64" s="3">
        <f>ROUNDDOWN((L64-Table13[[#This Row],[DOB]])/365,0)</f>
        <v>18</v>
      </c>
      <c r="F64" t="s">
        <v>39</v>
      </c>
      <c r="G64" t="s">
        <v>297</v>
      </c>
      <c r="H64" t="s">
        <v>367</v>
      </c>
      <c r="I64" t="s">
        <v>395</v>
      </c>
      <c r="L64" s="1">
        <f t="shared" si="0"/>
        <v>41640</v>
      </c>
      <c r="M64" s="3">
        <f>ROUNDDOWN((L64-Table13[[#This Row],[DOB]])/365,0)</f>
        <v>18</v>
      </c>
    </row>
    <row r="65" spans="1:13" x14ac:dyDescent="0.25">
      <c r="A65" t="s">
        <v>208</v>
      </c>
      <c r="B65" t="s">
        <v>209</v>
      </c>
      <c r="C65" t="str">
        <f>Table13[[#This Row],[LastName]]&amp;"."&amp;Table13[[#This Row],[FirstName]]</f>
        <v>Dullona.Ceska</v>
      </c>
      <c r="D65" s="1">
        <v>37201</v>
      </c>
      <c r="E65" s="3">
        <f>ROUNDDOWN((L65-Table13[[#This Row],[DOB]])/365,0)</f>
        <v>12</v>
      </c>
      <c r="F65" t="s">
        <v>163</v>
      </c>
      <c r="G65" t="s">
        <v>297</v>
      </c>
      <c r="H65" t="s">
        <v>367</v>
      </c>
      <c r="I65" t="s">
        <v>394</v>
      </c>
      <c r="L65" s="1">
        <f t="shared" si="0"/>
        <v>41640</v>
      </c>
      <c r="M65" s="3">
        <f>ROUNDDOWN((L65-Table13[[#This Row],[DOB]])/365,0)</f>
        <v>12</v>
      </c>
    </row>
    <row r="66" spans="1:13" x14ac:dyDescent="0.25">
      <c r="A66" t="s">
        <v>240</v>
      </c>
      <c r="B66" t="s">
        <v>241</v>
      </c>
      <c r="C66" t="str">
        <f>Table13[[#This Row],[LastName]]&amp;"."&amp;Table13[[#This Row],[FirstName]]</f>
        <v>Dunn.Mitchell</v>
      </c>
      <c r="D66" s="1">
        <v>37948</v>
      </c>
      <c r="E66" s="3">
        <f>ROUNDDOWN((L66-Table13[[#This Row],[DOB]])/365,0)</f>
        <v>10</v>
      </c>
      <c r="F66" t="s">
        <v>168</v>
      </c>
      <c r="G66" t="s">
        <v>296</v>
      </c>
      <c r="H66" t="s">
        <v>367</v>
      </c>
      <c r="I66" t="s">
        <v>395</v>
      </c>
      <c r="L66" s="1">
        <f t="shared" si="0"/>
        <v>41640</v>
      </c>
      <c r="M66" s="3">
        <f>ROUNDDOWN((L66-Table13[[#This Row],[DOB]])/365,0)</f>
        <v>10</v>
      </c>
    </row>
    <row r="67" spans="1:13" x14ac:dyDescent="0.25">
      <c r="A67" t="s">
        <v>146</v>
      </c>
      <c r="B67" t="s">
        <v>147</v>
      </c>
      <c r="C67" t="str">
        <f>Table13[[#This Row],[LastName]]&amp;"."&amp;Table13[[#This Row],[FirstName]]</f>
        <v>Dzodzos.Michael</v>
      </c>
      <c r="D67" s="1">
        <v>34256</v>
      </c>
      <c r="E67" s="3">
        <f>ROUNDDOWN((L67-Table13[[#This Row],[DOB]])/365,0)</f>
        <v>20</v>
      </c>
      <c r="F67" t="s">
        <v>39</v>
      </c>
      <c r="G67" t="s">
        <v>297</v>
      </c>
      <c r="H67" t="s">
        <v>367</v>
      </c>
      <c r="I67" t="s">
        <v>395</v>
      </c>
      <c r="L67" s="1">
        <f t="shared" si="0"/>
        <v>41640</v>
      </c>
      <c r="M67" s="3">
        <f>ROUNDDOWN((L67-Table13[[#This Row],[DOB]])/365,0)</f>
        <v>20</v>
      </c>
    </row>
    <row r="68" spans="1:13" x14ac:dyDescent="0.25">
      <c r="A68" t="s">
        <v>293</v>
      </c>
      <c r="B68" t="s">
        <v>170</v>
      </c>
      <c r="C68" t="str">
        <f>Table13[[#This Row],[LastName]]&amp;"."&amp;Table13[[#This Row],[FirstName]]</f>
        <v>Ebert.Liam</v>
      </c>
      <c r="D68" s="1">
        <v>39589</v>
      </c>
      <c r="E68" s="3">
        <f>ROUNDDOWN((L68-Table13[[#This Row],[DOB]])/365,0)</f>
        <v>5</v>
      </c>
      <c r="F68" t="s">
        <v>168</v>
      </c>
      <c r="G68" t="s">
        <v>295</v>
      </c>
      <c r="H68" t="s">
        <v>367</v>
      </c>
      <c r="I68" t="s">
        <v>395</v>
      </c>
      <c r="L68" s="1">
        <f t="shared" ref="L68:L131" si="1">$L$1</f>
        <v>41640</v>
      </c>
      <c r="M68" s="3">
        <f>ROUNDDOWN((L68-Table13[[#This Row],[DOB]])/365,0)</f>
        <v>5</v>
      </c>
    </row>
    <row r="69" spans="1:13" x14ac:dyDescent="0.25">
      <c r="A69" s="6" t="s">
        <v>293</v>
      </c>
      <c r="B69" s="6" t="s">
        <v>457</v>
      </c>
      <c r="C69" s="2" t="str">
        <f>Table13[[#This Row],[LastName]]&amp;"."&amp;Table13[[#This Row],[FirstName]]</f>
        <v>Ebert.Samuel</v>
      </c>
      <c r="D69" s="1">
        <v>40284</v>
      </c>
      <c r="E69" s="3">
        <f>ROUNDDOWN((L69-Table13[[#This Row],[DOB]])/365,0)</f>
        <v>3</v>
      </c>
      <c r="G69" t="s">
        <v>295</v>
      </c>
      <c r="H69" t="s">
        <v>367</v>
      </c>
      <c r="I69" t="s">
        <v>395</v>
      </c>
      <c r="L69" s="1">
        <f t="shared" si="1"/>
        <v>41640</v>
      </c>
      <c r="M69" s="3">
        <f>ROUNDDOWN((L69-Table13[[#This Row],[DOB]])/365,0)</f>
        <v>3</v>
      </c>
    </row>
    <row r="70" spans="1:13" x14ac:dyDescent="0.25">
      <c r="A70" t="s">
        <v>135</v>
      </c>
      <c r="B70" t="s">
        <v>69</v>
      </c>
      <c r="C70" t="str">
        <f>Table13[[#This Row],[LastName]]&amp;"."&amp;Table13[[#This Row],[FirstName]]</f>
        <v>Edwards.David</v>
      </c>
      <c r="D70" s="1">
        <v>33026</v>
      </c>
      <c r="E70" s="3">
        <f>ROUNDDOWN((L70-Table13[[#This Row],[DOB]])/365,0)</f>
        <v>23</v>
      </c>
      <c r="F70" t="s">
        <v>42</v>
      </c>
      <c r="G70" t="s">
        <v>299</v>
      </c>
      <c r="H70" t="s">
        <v>367</v>
      </c>
      <c r="I70" t="s">
        <v>395</v>
      </c>
      <c r="L70" s="1">
        <f t="shared" si="1"/>
        <v>41640</v>
      </c>
      <c r="M70" s="3">
        <f>ROUNDDOWN((L70-Table13[[#This Row],[DOB]])/365,0)</f>
        <v>23</v>
      </c>
    </row>
    <row r="71" spans="1:13" x14ac:dyDescent="0.25">
      <c r="A71" t="s">
        <v>114</v>
      </c>
      <c r="B71" t="s">
        <v>115</v>
      </c>
      <c r="C71" t="str">
        <f>Table13[[#This Row],[LastName]]&amp;"."&amp;Table13[[#This Row],[FirstName]]</f>
        <v>Ellis.Andrew</v>
      </c>
      <c r="D71" s="1">
        <v>28796</v>
      </c>
      <c r="E71" s="3">
        <f>ROUNDDOWN((L71-Table13[[#This Row],[DOB]])/365,0)</f>
        <v>35</v>
      </c>
      <c r="F71" t="s">
        <v>42</v>
      </c>
      <c r="G71" t="s">
        <v>298</v>
      </c>
      <c r="H71" t="s">
        <v>367</v>
      </c>
      <c r="I71" t="s">
        <v>395</v>
      </c>
      <c r="L71" s="1">
        <f t="shared" si="1"/>
        <v>41640</v>
      </c>
      <c r="M71" s="3">
        <f>ROUNDDOWN((L71-Table13[[#This Row],[DOB]])/365,0)</f>
        <v>35</v>
      </c>
    </row>
    <row r="72" spans="1:13" x14ac:dyDescent="0.25">
      <c r="A72" t="s">
        <v>242</v>
      </c>
      <c r="B72" t="s">
        <v>243</v>
      </c>
      <c r="C72" t="str">
        <f>Table13[[#This Row],[LastName]]&amp;"."&amp;Table13[[#This Row],[FirstName]]</f>
        <v>Evans.Alexander</v>
      </c>
      <c r="D72" s="1">
        <v>38033</v>
      </c>
      <c r="E72" s="3">
        <f>ROUNDDOWN((L72-Table13[[#This Row],[DOB]])/365,0)</f>
        <v>9</v>
      </c>
      <c r="F72" t="s">
        <v>168</v>
      </c>
      <c r="G72" t="s">
        <v>297</v>
      </c>
      <c r="H72" t="s">
        <v>367</v>
      </c>
      <c r="I72" t="s">
        <v>395</v>
      </c>
      <c r="L72" s="1">
        <f t="shared" si="1"/>
        <v>41640</v>
      </c>
      <c r="M72" s="3">
        <f>ROUNDDOWN((L72-Table13[[#This Row],[DOB]])/365,0)</f>
        <v>9</v>
      </c>
    </row>
    <row r="73" spans="1:13" x14ac:dyDescent="0.25">
      <c r="A73" t="s">
        <v>247</v>
      </c>
      <c r="B73" t="s">
        <v>248</v>
      </c>
      <c r="C73" t="str">
        <f>Table13[[#This Row],[LastName]]&amp;"."&amp;Table13[[#This Row],[FirstName]]</f>
        <v>Ewart.James</v>
      </c>
      <c r="D73" s="1">
        <v>38184</v>
      </c>
      <c r="E73" s="3">
        <f>ROUNDDOWN((L73-Table13[[#This Row],[DOB]])/365,0)</f>
        <v>9</v>
      </c>
      <c r="F73" t="s">
        <v>168</v>
      </c>
      <c r="G73" t="s">
        <v>295</v>
      </c>
      <c r="H73" t="s">
        <v>367</v>
      </c>
      <c r="I73" t="s">
        <v>395</v>
      </c>
      <c r="L73" s="1">
        <f t="shared" si="1"/>
        <v>41640</v>
      </c>
      <c r="M73" s="3">
        <f>ROUNDDOWN((L73-Table13[[#This Row],[DOB]])/365,0)</f>
        <v>9</v>
      </c>
    </row>
    <row r="74" spans="1:13" x14ac:dyDescent="0.25">
      <c r="A74" t="s">
        <v>375</v>
      </c>
      <c r="B74" t="s">
        <v>376</v>
      </c>
      <c r="C74" s="2" t="str">
        <f>Table13[[#This Row],[LastName]]&amp;"."&amp;Table13[[#This Row],[FirstName]]</f>
        <v>Fajardo.Josefa</v>
      </c>
      <c r="D74" s="7">
        <v>35941</v>
      </c>
      <c r="E74" s="3">
        <f>ROUNDDOWN((L74-Table13[[#This Row],[DOB]])/365,0)</f>
        <v>15</v>
      </c>
      <c r="F74" t="s">
        <v>377</v>
      </c>
      <c r="G74" t="s">
        <v>298</v>
      </c>
      <c r="H74" t="s">
        <v>367</v>
      </c>
      <c r="I74" t="s">
        <v>394</v>
      </c>
      <c r="L74" s="1">
        <f t="shared" si="1"/>
        <v>41640</v>
      </c>
      <c r="M74" s="3">
        <f>ROUNDDOWN((L74-Table13[[#This Row],[DOB]])/365,0)</f>
        <v>15</v>
      </c>
    </row>
    <row r="75" spans="1:13" x14ac:dyDescent="0.25">
      <c r="A75" t="s">
        <v>99</v>
      </c>
      <c r="B75" t="s">
        <v>6</v>
      </c>
      <c r="C75" t="str">
        <f>Table13[[#This Row],[LastName]]&amp;"."&amp;Table13[[#This Row],[FirstName]]</f>
        <v>Ferguson.Christian</v>
      </c>
      <c r="D75" s="1">
        <v>39420</v>
      </c>
      <c r="E75" s="3">
        <f>ROUNDDOWN((L75-Table13[[#This Row],[DOB]])/365,0)</f>
        <v>6</v>
      </c>
      <c r="F75" t="s">
        <v>168</v>
      </c>
      <c r="G75" t="s">
        <v>298</v>
      </c>
      <c r="H75" t="s">
        <v>367</v>
      </c>
      <c r="I75" t="s">
        <v>395</v>
      </c>
      <c r="L75" s="1">
        <f t="shared" si="1"/>
        <v>41640</v>
      </c>
      <c r="M75" s="3">
        <f>ROUNDDOWN((L75-Table13[[#This Row],[DOB]])/365,0)</f>
        <v>6</v>
      </c>
    </row>
    <row r="76" spans="1:13" x14ac:dyDescent="0.25">
      <c r="A76" t="s">
        <v>99</v>
      </c>
      <c r="B76" t="s">
        <v>191</v>
      </c>
      <c r="C76" t="str">
        <f>Table13[[#This Row],[LastName]]&amp;"."&amp;Table13[[#This Row],[FirstName]]</f>
        <v>Ferguson.Clayton</v>
      </c>
      <c r="D76" s="1">
        <v>36770</v>
      </c>
      <c r="E76" s="3">
        <f>ROUNDDOWN((L76-Table13[[#This Row],[DOB]])/365,0)</f>
        <v>13</v>
      </c>
      <c r="F76" t="s">
        <v>163</v>
      </c>
      <c r="G76" t="s">
        <v>298</v>
      </c>
      <c r="H76" t="s">
        <v>367</v>
      </c>
      <c r="I76" t="s">
        <v>395</v>
      </c>
      <c r="L76" s="1">
        <f t="shared" si="1"/>
        <v>41640</v>
      </c>
      <c r="M76" s="3">
        <f>ROUNDDOWN((L76-Table13[[#This Row],[DOB]])/365,0)</f>
        <v>13</v>
      </c>
    </row>
    <row r="77" spans="1:13" x14ac:dyDescent="0.25">
      <c r="A77" t="s">
        <v>99</v>
      </c>
      <c r="B77" t="s">
        <v>100</v>
      </c>
      <c r="C77" t="str">
        <f>Table13[[#This Row],[LastName]]&amp;"."&amp;Table13[[#This Row],[FirstName]]</f>
        <v>Ferguson.Darren</v>
      </c>
      <c r="D77" s="1">
        <v>26818</v>
      </c>
      <c r="E77" s="3">
        <f>ROUNDDOWN((L77-Table13[[#This Row],[DOB]])/365,0)</f>
        <v>40</v>
      </c>
      <c r="F77" t="s">
        <v>39</v>
      </c>
      <c r="G77" t="s">
        <v>298</v>
      </c>
      <c r="H77" t="s">
        <v>367</v>
      </c>
      <c r="I77" t="s">
        <v>395</v>
      </c>
      <c r="L77" s="1">
        <f t="shared" si="1"/>
        <v>41640</v>
      </c>
      <c r="M77" s="3">
        <f>ROUNDDOWN((L77-Table13[[#This Row],[DOB]])/365,0)</f>
        <v>40</v>
      </c>
    </row>
    <row r="78" spans="1:13" x14ac:dyDescent="0.25">
      <c r="A78" t="s">
        <v>99</v>
      </c>
      <c r="B78" t="s">
        <v>101</v>
      </c>
      <c r="C78" t="str">
        <f>Table13[[#This Row],[LastName]]&amp;"."&amp;Table13[[#This Row],[FirstName]]</f>
        <v>Ferguson.Nadine</v>
      </c>
      <c r="D78" s="1">
        <v>27640</v>
      </c>
      <c r="E78" s="3">
        <f>ROUNDDOWN((L78-Table13[[#This Row],[DOB]])/365,0)</f>
        <v>38</v>
      </c>
      <c r="F78" t="s">
        <v>39</v>
      </c>
      <c r="G78" t="s">
        <v>298</v>
      </c>
      <c r="H78" t="s">
        <v>367</v>
      </c>
      <c r="I78" t="s">
        <v>394</v>
      </c>
      <c r="L78" s="1">
        <f t="shared" si="1"/>
        <v>41640</v>
      </c>
      <c r="M78" s="3">
        <f>ROUNDDOWN((L78-Table13[[#This Row],[DOB]])/365,0)</f>
        <v>38</v>
      </c>
    </row>
    <row r="79" spans="1:13" x14ac:dyDescent="0.25">
      <c r="A79" t="s">
        <v>230</v>
      </c>
      <c r="B79" t="s">
        <v>231</v>
      </c>
      <c r="C79" t="str">
        <f>Table13[[#This Row],[LastName]]&amp;"."&amp;Table13[[#This Row],[FirstName]]</f>
        <v>Fernandez.Xaquin</v>
      </c>
      <c r="D79" s="1">
        <v>37735</v>
      </c>
      <c r="E79" s="3">
        <f>ROUNDDOWN((L79-Table13[[#This Row],[DOB]])/365,0)</f>
        <v>10</v>
      </c>
      <c r="F79" t="s">
        <v>168</v>
      </c>
      <c r="G79" t="s">
        <v>298</v>
      </c>
      <c r="H79" t="s">
        <v>367</v>
      </c>
      <c r="I79" t="s">
        <v>395</v>
      </c>
      <c r="L79" s="1">
        <f t="shared" si="1"/>
        <v>41640</v>
      </c>
      <c r="M79" s="3">
        <f>ROUNDDOWN((L79-Table13[[#This Row],[DOB]])/365,0)</f>
        <v>10</v>
      </c>
    </row>
    <row r="80" spans="1:13" x14ac:dyDescent="0.25">
      <c r="A80" t="s">
        <v>49</v>
      </c>
      <c r="B80" t="s">
        <v>50</v>
      </c>
      <c r="C80" t="str">
        <f>Table13[[#This Row],[LastName]]&amp;"."&amp;Table13[[#This Row],[FirstName]]</f>
        <v>Foale.Anna</v>
      </c>
      <c r="D80" s="1">
        <v>21317</v>
      </c>
      <c r="E80" s="3">
        <f>ROUNDDOWN((L80-Table13[[#This Row],[DOB]])/365,0)</f>
        <v>55</v>
      </c>
      <c r="F80" t="s">
        <v>39</v>
      </c>
      <c r="G80" t="s">
        <v>297</v>
      </c>
      <c r="H80" t="s">
        <v>367</v>
      </c>
      <c r="I80" t="s">
        <v>394</v>
      </c>
      <c r="L80" s="1">
        <f t="shared" si="1"/>
        <v>41640</v>
      </c>
      <c r="M80" s="3">
        <f>ROUNDDOWN((L80-Table13[[#This Row],[DOB]])/365,0)</f>
        <v>55</v>
      </c>
    </row>
    <row r="81" spans="1:13" x14ac:dyDescent="0.25">
      <c r="A81" t="s">
        <v>305</v>
      </c>
      <c r="B81" t="s">
        <v>175</v>
      </c>
      <c r="C81" s="2" t="str">
        <f>Table13[[#This Row],[LastName]]&amp;"."&amp;Table13[[#This Row],[FirstName]]</f>
        <v>Frances.Greg</v>
      </c>
      <c r="D81" s="1">
        <v>20621</v>
      </c>
      <c r="E81" s="3">
        <f>ROUNDDOWN((L81-Table13[[#This Row],[DOB]])/365,0)</f>
        <v>57</v>
      </c>
      <c r="F81" t="s">
        <v>42</v>
      </c>
      <c r="G81" t="s">
        <v>297</v>
      </c>
      <c r="H81" t="s">
        <v>367</v>
      </c>
      <c r="I81" t="s">
        <v>395</v>
      </c>
      <c r="L81" s="1">
        <f t="shared" si="1"/>
        <v>41640</v>
      </c>
      <c r="M81" s="3">
        <f>ROUNDDOWN((L81-Table13[[#This Row],[DOB]])/365,0)</f>
        <v>57</v>
      </c>
    </row>
    <row r="82" spans="1:13" x14ac:dyDescent="0.25">
      <c r="A82" t="s">
        <v>4</v>
      </c>
      <c r="B82" t="s">
        <v>192</v>
      </c>
      <c r="C82" t="str">
        <f>Table13[[#This Row],[LastName]]&amp;"."&amp;Table13[[#This Row],[FirstName]]</f>
        <v>Francis.Corbin</v>
      </c>
      <c r="D82" s="1">
        <v>36778</v>
      </c>
      <c r="E82" s="3">
        <f>ROUNDDOWN((L82-Table13[[#This Row],[DOB]])/365,0)</f>
        <v>13</v>
      </c>
      <c r="F82" t="s">
        <v>168</v>
      </c>
      <c r="G82" t="s">
        <v>300</v>
      </c>
      <c r="H82" t="s">
        <v>367</v>
      </c>
      <c r="I82" t="s">
        <v>395</v>
      </c>
      <c r="L82" s="1">
        <f t="shared" si="1"/>
        <v>41640</v>
      </c>
      <c r="M82" s="3">
        <f>ROUNDDOWN((L82-Table13[[#This Row],[DOB]])/365,0)</f>
        <v>13</v>
      </c>
    </row>
    <row r="83" spans="1:13" x14ac:dyDescent="0.25">
      <c r="A83" t="s">
        <v>187</v>
      </c>
      <c r="B83" t="s">
        <v>188</v>
      </c>
      <c r="C83" t="str">
        <f>Table13[[#This Row],[LastName]]&amp;"."&amp;Table13[[#This Row],[FirstName]]</f>
        <v>Francis-Foale.Rohan</v>
      </c>
      <c r="D83" s="1">
        <v>36639</v>
      </c>
      <c r="E83" s="3">
        <f>ROUNDDOWN((L83-Table13[[#This Row],[DOB]])/365,0)</f>
        <v>13</v>
      </c>
      <c r="F83" t="s">
        <v>163</v>
      </c>
      <c r="G83" t="s">
        <v>297</v>
      </c>
      <c r="H83" t="s">
        <v>367</v>
      </c>
      <c r="I83" t="s">
        <v>395</v>
      </c>
      <c r="L83" s="1">
        <f t="shared" si="1"/>
        <v>41640</v>
      </c>
      <c r="M83" s="3">
        <f>ROUNDDOWN((L83-Table13[[#This Row],[DOB]])/365,0)</f>
        <v>13</v>
      </c>
    </row>
    <row r="84" spans="1:13" x14ac:dyDescent="0.25">
      <c r="A84" t="s">
        <v>256</v>
      </c>
      <c r="B84" t="s">
        <v>257</v>
      </c>
      <c r="C84" t="str">
        <f>Table13[[#This Row],[LastName]]&amp;"."&amp;Table13[[#This Row],[FirstName]]</f>
        <v>Friebe.Ailie</v>
      </c>
      <c r="D84" s="1">
        <v>38393</v>
      </c>
      <c r="E84" s="3">
        <f>ROUNDDOWN((L84-Table13[[#This Row],[DOB]])/365,0)</f>
        <v>8</v>
      </c>
      <c r="F84" t="s">
        <v>168</v>
      </c>
      <c r="G84" t="s">
        <v>295</v>
      </c>
      <c r="H84" t="s">
        <v>367</v>
      </c>
      <c r="I84" t="s">
        <v>394</v>
      </c>
      <c r="L84" s="1">
        <f t="shared" si="1"/>
        <v>41640</v>
      </c>
      <c r="M84" s="3">
        <f>ROUNDDOWN((L84-Table13[[#This Row],[DOB]])/365,0)</f>
        <v>8</v>
      </c>
    </row>
    <row r="85" spans="1:13" x14ac:dyDescent="0.25">
      <c r="A85" s="6" t="s">
        <v>463</v>
      </c>
      <c r="B85" s="6" t="s">
        <v>464</v>
      </c>
      <c r="C85" s="2" t="str">
        <f>Table13[[#This Row],[LastName]]&amp;"."&amp;Table13[[#This Row],[FirstName]]</f>
        <v>Fry.Sarina</v>
      </c>
      <c r="D85" s="1">
        <v>38956</v>
      </c>
      <c r="E85" s="3">
        <f>ROUNDDOWN((L85-Table13[[#This Row],[DOB]])/365,0)</f>
        <v>7</v>
      </c>
      <c r="G85" t="s">
        <v>296</v>
      </c>
      <c r="H85" t="s">
        <v>367</v>
      </c>
      <c r="I85" t="s">
        <v>394</v>
      </c>
      <c r="L85" s="1">
        <f t="shared" si="1"/>
        <v>41640</v>
      </c>
      <c r="M85" s="3">
        <f>ROUNDDOWN((L85-Table13[[#This Row],[DOB]])/365,0)</f>
        <v>7</v>
      </c>
    </row>
    <row r="86" spans="1:13" x14ac:dyDescent="0.25">
      <c r="A86" t="s">
        <v>267</v>
      </c>
      <c r="B86" t="s">
        <v>268</v>
      </c>
      <c r="C86" t="str">
        <f>Table13[[#This Row],[LastName]]&amp;"."&amp;Table13[[#This Row],[FirstName]]</f>
        <v>Fuda.Nate</v>
      </c>
      <c r="D86" s="1">
        <v>38590</v>
      </c>
      <c r="E86" s="3">
        <f>ROUNDDOWN((L86-Table13[[#This Row],[DOB]])/365,0)</f>
        <v>8</v>
      </c>
      <c r="F86" t="s">
        <v>168</v>
      </c>
      <c r="G86" t="s">
        <v>297</v>
      </c>
      <c r="H86" t="s">
        <v>367</v>
      </c>
      <c r="I86" t="s">
        <v>395</v>
      </c>
      <c r="L86" s="1">
        <f t="shared" si="1"/>
        <v>41640</v>
      </c>
      <c r="M86" s="3">
        <f>ROUNDDOWN((L86-Table13[[#This Row],[DOB]])/365,0)</f>
        <v>8</v>
      </c>
    </row>
    <row r="87" spans="1:13" x14ac:dyDescent="0.25">
      <c r="A87" s="6" t="s">
        <v>451</v>
      </c>
      <c r="B87" s="6" t="s">
        <v>33</v>
      </c>
      <c r="C87" s="2" t="str">
        <f>Table13[[#This Row],[LastName]]&amp;"."&amp;Table13[[#This Row],[FirstName]]</f>
        <v>Gasside.Oliver</v>
      </c>
      <c r="D87" s="1">
        <v>38896</v>
      </c>
      <c r="E87" s="3">
        <f>ROUNDDOWN((L87-Table13[[#This Row],[DOB]])/365,0)</f>
        <v>7</v>
      </c>
      <c r="G87" t="s">
        <v>296</v>
      </c>
      <c r="H87" t="s">
        <v>367</v>
      </c>
      <c r="I87" t="s">
        <v>395</v>
      </c>
      <c r="L87" s="1">
        <f t="shared" si="1"/>
        <v>41640</v>
      </c>
      <c r="M87" s="3">
        <f>ROUNDDOWN((L87-Table13[[#This Row],[DOB]])/365,0)</f>
        <v>7</v>
      </c>
    </row>
    <row r="88" spans="1:13" x14ac:dyDescent="0.25">
      <c r="A88" s="6" t="s">
        <v>451</v>
      </c>
      <c r="B88" s="6" t="s">
        <v>12</v>
      </c>
      <c r="C88" s="2" t="str">
        <f>Table13[[#This Row],[LastName]]&amp;"."&amp;Table13[[#This Row],[FirstName]]</f>
        <v>Gasside.Thomas</v>
      </c>
      <c r="D88" s="1">
        <v>39578</v>
      </c>
      <c r="E88" s="3">
        <f>ROUNDDOWN((L88-Table13[[#This Row],[DOB]])/365,0)</f>
        <v>5</v>
      </c>
      <c r="G88" t="s">
        <v>296</v>
      </c>
      <c r="H88" t="s">
        <v>367</v>
      </c>
      <c r="I88" t="s">
        <v>395</v>
      </c>
      <c r="L88" s="1">
        <f t="shared" si="1"/>
        <v>41640</v>
      </c>
      <c r="M88" s="3">
        <f>ROUNDDOWN((L88-Table13[[#This Row],[DOB]])/365,0)</f>
        <v>5</v>
      </c>
    </row>
    <row r="89" spans="1:13" x14ac:dyDescent="0.25">
      <c r="A89" t="s">
        <v>104</v>
      </c>
      <c r="B89" t="s">
        <v>105</v>
      </c>
      <c r="C89" t="str">
        <f>Table13[[#This Row],[LastName]]&amp;"."&amp;Table13[[#This Row],[FirstName]]</f>
        <v>Green.Tracey</v>
      </c>
      <c r="D89" s="1">
        <v>27910</v>
      </c>
      <c r="E89" s="3">
        <f>ROUNDDOWN((L89-Table13[[#This Row],[DOB]])/365,0)</f>
        <v>37</v>
      </c>
      <c r="F89" t="s">
        <v>42</v>
      </c>
      <c r="G89" t="s">
        <v>298</v>
      </c>
      <c r="H89" t="s">
        <v>367</v>
      </c>
      <c r="I89" t="s">
        <v>394</v>
      </c>
      <c r="L89" s="1">
        <f t="shared" si="1"/>
        <v>41640</v>
      </c>
      <c r="M89" s="3">
        <f>ROUNDDOWN((L89-Table13[[#This Row],[DOB]])/365,0)</f>
        <v>37</v>
      </c>
    </row>
    <row r="90" spans="1:13" x14ac:dyDescent="0.25">
      <c r="A90" s="6" t="s">
        <v>431</v>
      </c>
      <c r="B90" s="6" t="s">
        <v>432</v>
      </c>
      <c r="C90" s="2" t="str">
        <f>Table13[[#This Row],[LastName]]&amp;"."&amp;Table13[[#This Row],[FirstName]]</f>
        <v>Gulloti Cordaro.Calogero</v>
      </c>
      <c r="D90" s="1">
        <v>32470</v>
      </c>
      <c r="E90" s="3">
        <f>ROUNDDOWN((L90-Table13[[#This Row],[DOB]])/365,0)</f>
        <v>25</v>
      </c>
      <c r="G90" t="s">
        <v>301</v>
      </c>
      <c r="H90" t="s">
        <v>367</v>
      </c>
      <c r="I90" t="s">
        <v>395</v>
      </c>
      <c r="L90" s="1">
        <f t="shared" si="1"/>
        <v>41640</v>
      </c>
      <c r="M90" s="3">
        <f>ROUNDDOWN((L90-Table13[[#This Row],[DOB]])/365,0)</f>
        <v>25</v>
      </c>
    </row>
    <row r="91" spans="1:13" x14ac:dyDescent="0.25">
      <c r="A91" t="s">
        <v>246</v>
      </c>
      <c r="B91" t="s">
        <v>143</v>
      </c>
      <c r="C91" t="str">
        <f>Table13[[#This Row],[LastName]]&amp;"."&amp;Table13[[#This Row],[FirstName]]</f>
        <v>Halczuk.Benjamin</v>
      </c>
      <c r="D91" s="1">
        <v>38180</v>
      </c>
      <c r="E91" s="3">
        <f>ROUNDDOWN((L91-Table13[[#This Row],[DOB]])/365,0)</f>
        <v>9</v>
      </c>
      <c r="F91" t="s">
        <v>168</v>
      </c>
      <c r="G91" t="s">
        <v>296</v>
      </c>
      <c r="H91" t="s">
        <v>367</v>
      </c>
      <c r="I91" t="s">
        <v>395</v>
      </c>
      <c r="L91" s="1">
        <f t="shared" si="1"/>
        <v>41640</v>
      </c>
      <c r="M91" s="3">
        <f>ROUNDDOWN((L91-Table13[[#This Row],[DOB]])/365,0)</f>
        <v>9</v>
      </c>
    </row>
    <row r="92" spans="1:13" x14ac:dyDescent="0.25">
      <c r="A92" s="6" t="s">
        <v>246</v>
      </c>
      <c r="B92" s="6" t="s">
        <v>462</v>
      </c>
      <c r="C92" s="2" t="str">
        <f>Table13[[#This Row],[LastName]]&amp;"."&amp;Table13[[#This Row],[FirstName]]</f>
        <v>Halczuk.Amilie</v>
      </c>
      <c r="D92" s="1">
        <v>40207</v>
      </c>
      <c r="E92" s="3">
        <f>ROUNDDOWN((L92-Table13[[#This Row],[DOB]])/365,0)</f>
        <v>3</v>
      </c>
      <c r="G92" t="s">
        <v>296</v>
      </c>
      <c r="H92" t="s">
        <v>367</v>
      </c>
      <c r="I92" t="s">
        <v>394</v>
      </c>
      <c r="L92" s="1">
        <f t="shared" si="1"/>
        <v>41640</v>
      </c>
      <c r="M92" s="3">
        <f>ROUNDDOWN((L92-Table13[[#This Row],[DOB]])/365,0)</f>
        <v>3</v>
      </c>
    </row>
    <row r="93" spans="1:13" x14ac:dyDescent="0.25">
      <c r="A93" t="s">
        <v>176</v>
      </c>
      <c r="B93" t="s">
        <v>111</v>
      </c>
      <c r="C93" t="str">
        <f>Table13[[#This Row],[LastName]]&amp;"."&amp;Table13[[#This Row],[FirstName]]</f>
        <v>Hall.Timothy</v>
      </c>
      <c r="D93" s="1">
        <v>36332</v>
      </c>
      <c r="E93" s="3">
        <f>ROUNDDOWN((L93-Table13[[#This Row],[DOB]])/365,0)</f>
        <v>14</v>
      </c>
      <c r="F93" t="s">
        <v>168</v>
      </c>
      <c r="G93" t="s">
        <v>297</v>
      </c>
      <c r="H93" t="s">
        <v>367</v>
      </c>
      <c r="I93" t="s">
        <v>395</v>
      </c>
      <c r="L93" s="1">
        <f t="shared" si="1"/>
        <v>41640</v>
      </c>
      <c r="M93" s="3">
        <f>ROUNDDOWN((L93-Table13[[#This Row],[DOB]])/365,0)</f>
        <v>14</v>
      </c>
    </row>
    <row r="94" spans="1:13" x14ac:dyDescent="0.25">
      <c r="A94" t="s">
        <v>344</v>
      </c>
      <c r="B94" t="s">
        <v>224</v>
      </c>
      <c r="C94" s="2" t="str">
        <f>Table13[[#This Row],[LastName]]&amp;"."&amp;Table13[[#This Row],[FirstName]]</f>
        <v>Hamblen.Louis</v>
      </c>
      <c r="D94" s="1">
        <v>38516</v>
      </c>
      <c r="E94" s="3">
        <f>ROUNDDOWN((L94-Table13[[#This Row],[DOB]])/365,0)</f>
        <v>8</v>
      </c>
      <c r="G94" t="s">
        <v>297</v>
      </c>
      <c r="H94" t="s">
        <v>367</v>
      </c>
      <c r="I94" t="s">
        <v>395</v>
      </c>
      <c r="L94" s="1">
        <f t="shared" si="1"/>
        <v>41640</v>
      </c>
      <c r="M94" s="3">
        <f>ROUNDDOWN((L94-Table13[[#This Row],[DOB]])/365,0)</f>
        <v>8</v>
      </c>
    </row>
    <row r="95" spans="1:13" x14ac:dyDescent="0.25">
      <c r="A95" t="s">
        <v>158</v>
      </c>
      <c r="B95" t="s">
        <v>159</v>
      </c>
      <c r="C95" t="str">
        <f>Table13[[#This Row],[LastName]]&amp;"."&amp;Table13[[#This Row],[FirstName]]</f>
        <v>Hamilton.Rhona</v>
      </c>
      <c r="D95" s="1">
        <v>35156</v>
      </c>
      <c r="E95" s="3">
        <f>ROUNDDOWN((L95-Table13[[#This Row],[DOB]])/365,0)</f>
        <v>17</v>
      </c>
      <c r="F95" t="s">
        <v>39</v>
      </c>
      <c r="G95" t="s">
        <v>299</v>
      </c>
      <c r="H95" t="s">
        <v>367</v>
      </c>
      <c r="I95" t="s">
        <v>394</v>
      </c>
      <c r="L95" s="1">
        <f t="shared" si="1"/>
        <v>41640</v>
      </c>
      <c r="M95" s="3">
        <f>ROUNDDOWN((L95-Table13[[#This Row],[DOB]])/365,0)</f>
        <v>17</v>
      </c>
    </row>
    <row r="96" spans="1:13" x14ac:dyDescent="0.25">
      <c r="A96" t="s">
        <v>161</v>
      </c>
      <c r="B96" t="s">
        <v>162</v>
      </c>
      <c r="C96" t="str">
        <f>Table13[[#This Row],[LastName]]&amp;"."&amp;Table13[[#This Row],[FirstName]]</f>
        <v>Harris.Lily</v>
      </c>
      <c r="D96" s="1">
        <v>35499</v>
      </c>
      <c r="E96" s="3">
        <f>ROUNDDOWN((L96-Table13[[#This Row],[DOB]])/365,0)</f>
        <v>16</v>
      </c>
      <c r="F96" t="s">
        <v>163</v>
      </c>
      <c r="G96" t="s">
        <v>299</v>
      </c>
      <c r="H96" t="s">
        <v>367</v>
      </c>
      <c r="I96" t="s">
        <v>394</v>
      </c>
      <c r="L96" s="1">
        <f t="shared" si="1"/>
        <v>41640</v>
      </c>
      <c r="M96" s="3">
        <f>ROUNDDOWN((L96-Table13[[#This Row],[DOB]])/365,0)</f>
        <v>16</v>
      </c>
    </row>
    <row r="97" spans="1:13" x14ac:dyDescent="0.25">
      <c r="A97" t="s">
        <v>384</v>
      </c>
      <c r="B97" t="s">
        <v>385</v>
      </c>
      <c r="C97" s="2" t="str">
        <f>Table13[[#This Row],[LastName]]&amp;"."&amp;Table13[[#This Row],[FirstName]]</f>
        <v>Heath.Eleanor</v>
      </c>
      <c r="D97" s="1">
        <v>34845</v>
      </c>
      <c r="E97" s="3">
        <f>ROUNDDOWN((L97-Table13[[#This Row],[DOB]])/365,0)</f>
        <v>18</v>
      </c>
      <c r="F97" t="s">
        <v>392</v>
      </c>
      <c r="G97" t="s">
        <v>297</v>
      </c>
      <c r="H97" t="s">
        <v>367</v>
      </c>
      <c r="I97" t="s">
        <v>394</v>
      </c>
      <c r="L97" s="1">
        <f t="shared" si="1"/>
        <v>41640</v>
      </c>
      <c r="M97" s="3">
        <f>ROUNDDOWN((L97-Table13[[#This Row],[DOB]])/365,0)</f>
        <v>18</v>
      </c>
    </row>
    <row r="98" spans="1:13" x14ac:dyDescent="0.25">
      <c r="A98" t="s">
        <v>78</v>
      </c>
      <c r="B98" t="s">
        <v>48</v>
      </c>
      <c r="C98" t="str">
        <f>Table13[[#This Row],[LastName]]&amp;"."&amp;Table13[[#This Row],[FirstName]]</f>
        <v>Hemsley.Bruce</v>
      </c>
      <c r="D98" s="1">
        <v>25702</v>
      </c>
      <c r="E98" s="3">
        <f>ROUNDDOWN((L98-Table13[[#This Row],[DOB]])/365,0)</f>
        <v>43</v>
      </c>
      <c r="F98" t="s">
        <v>39</v>
      </c>
      <c r="G98" t="s">
        <v>296</v>
      </c>
      <c r="H98" t="s">
        <v>367</v>
      </c>
      <c r="I98" t="s">
        <v>395</v>
      </c>
      <c r="L98" s="1">
        <f t="shared" si="1"/>
        <v>41640</v>
      </c>
      <c r="M98" s="3">
        <f>ROUNDDOWN((L98-Table13[[#This Row],[DOB]])/365,0)</f>
        <v>43</v>
      </c>
    </row>
    <row r="99" spans="1:13" x14ac:dyDescent="0.25">
      <c r="A99" t="s">
        <v>250</v>
      </c>
      <c r="B99" t="s">
        <v>14</v>
      </c>
      <c r="C99" t="str">
        <f>Table13[[#This Row],[LastName]]&amp;"."&amp;Table13[[#This Row],[FirstName]]</f>
        <v>Henry.Angus</v>
      </c>
      <c r="D99" s="1">
        <v>38516</v>
      </c>
      <c r="E99" s="3">
        <f>ROUNDDOWN((L99-Table13[[#This Row],[DOB]])/365,0)</f>
        <v>8</v>
      </c>
      <c r="F99" t="s">
        <v>168</v>
      </c>
      <c r="G99" t="s">
        <v>295</v>
      </c>
      <c r="H99" t="s">
        <v>367</v>
      </c>
      <c r="I99" t="s">
        <v>395</v>
      </c>
      <c r="L99" s="1">
        <f t="shared" si="1"/>
        <v>41640</v>
      </c>
      <c r="M99" s="3">
        <f>ROUNDDOWN((L99-Table13[[#This Row],[DOB]])/365,0)</f>
        <v>8</v>
      </c>
    </row>
    <row r="100" spans="1:13" x14ac:dyDescent="0.25">
      <c r="A100" s="6" t="s">
        <v>250</v>
      </c>
      <c r="B100" s="6" t="s">
        <v>12</v>
      </c>
      <c r="C100" s="2" t="str">
        <f>Table13[[#This Row],[LastName]]&amp;"."&amp;Table13[[#This Row],[FirstName]]</f>
        <v>Henry.Thomas</v>
      </c>
      <c r="D100" s="1">
        <v>39051</v>
      </c>
      <c r="E100" s="3">
        <f>ROUNDDOWN((L100-Table13[[#This Row],[DOB]])/365,0)</f>
        <v>7</v>
      </c>
      <c r="F100" t="s">
        <v>168</v>
      </c>
      <c r="G100" t="s">
        <v>295</v>
      </c>
      <c r="H100" t="s">
        <v>367</v>
      </c>
      <c r="I100" t="s">
        <v>395</v>
      </c>
      <c r="L100" s="1">
        <f t="shared" si="1"/>
        <v>41640</v>
      </c>
      <c r="M100" s="3">
        <f>ROUNDDOWN((L100-Table13[[#This Row],[DOB]])/365,0)</f>
        <v>7</v>
      </c>
    </row>
    <row r="101" spans="1:13" x14ac:dyDescent="0.25">
      <c r="A101" t="s">
        <v>285</v>
      </c>
      <c r="B101" t="s">
        <v>286</v>
      </c>
      <c r="C101" t="str">
        <f>Table13[[#This Row],[LastName]]&amp;"."&amp;Table13[[#This Row],[FirstName]]</f>
        <v>Hera-Singh.Quinn</v>
      </c>
      <c r="D101" s="1">
        <v>39113</v>
      </c>
      <c r="E101" s="3">
        <f>ROUNDDOWN((L101-Table13[[#This Row],[DOB]])/365,0)</f>
        <v>6</v>
      </c>
      <c r="F101" t="s">
        <v>168</v>
      </c>
      <c r="G101" t="s">
        <v>295</v>
      </c>
      <c r="H101" t="s">
        <v>367</v>
      </c>
      <c r="I101" t="s">
        <v>395</v>
      </c>
      <c r="L101" s="1">
        <f t="shared" si="1"/>
        <v>41640</v>
      </c>
      <c r="M101" s="3">
        <f>ROUNDDOWN((L101-Table13[[#This Row],[DOB]])/365,0)</f>
        <v>6</v>
      </c>
    </row>
    <row r="102" spans="1:13" x14ac:dyDescent="0.25">
      <c r="A102" s="6" t="s">
        <v>446</v>
      </c>
      <c r="B102" s="6" t="s">
        <v>447</v>
      </c>
      <c r="C102" s="2" t="str">
        <f>Table13[[#This Row],[LastName]]&amp;"."&amp;Table13[[#This Row],[FirstName]]</f>
        <v>Ho.Wei Da</v>
      </c>
      <c r="D102" s="1">
        <v>36441</v>
      </c>
      <c r="E102" s="3">
        <f>ROUNDDOWN((L102-Table13[[#This Row],[DOB]])/365,0)</f>
        <v>14</v>
      </c>
      <c r="G102" t="s">
        <v>299</v>
      </c>
      <c r="H102" t="s">
        <v>367</v>
      </c>
      <c r="I102" t="s">
        <v>395</v>
      </c>
      <c r="L102" s="1">
        <f t="shared" si="1"/>
        <v>41640</v>
      </c>
      <c r="M102" s="3">
        <f>ROUNDDOWN((L102-Table13[[#This Row],[DOB]])/365,0)</f>
        <v>14</v>
      </c>
    </row>
    <row r="103" spans="1:13" x14ac:dyDescent="0.25">
      <c r="A103" t="s">
        <v>338</v>
      </c>
      <c r="B103" t="s">
        <v>250</v>
      </c>
      <c r="C103" s="2" t="str">
        <f>Table13[[#This Row],[LastName]]&amp;"."&amp;Table13[[#This Row],[FirstName]]</f>
        <v>Hondros.Henry</v>
      </c>
      <c r="D103" s="1">
        <v>35097</v>
      </c>
      <c r="E103" s="3">
        <f>ROUNDDOWN((L103-Table13[[#This Row],[DOB]])/365,0)</f>
        <v>17</v>
      </c>
      <c r="G103" t="s">
        <v>297</v>
      </c>
      <c r="H103" t="s">
        <v>367</v>
      </c>
      <c r="I103" t="s">
        <v>395</v>
      </c>
      <c r="L103" s="1">
        <f t="shared" si="1"/>
        <v>41640</v>
      </c>
      <c r="M103" s="3">
        <f>ROUNDDOWN((L103-Table13[[#This Row],[DOB]])/365,0)</f>
        <v>17</v>
      </c>
    </row>
    <row r="104" spans="1:13" x14ac:dyDescent="0.25">
      <c r="A104" t="s">
        <v>79</v>
      </c>
      <c r="B104" t="s">
        <v>175</v>
      </c>
      <c r="C104" t="str">
        <f>Table13[[#This Row],[LastName]]&amp;"."&amp;Table13[[#This Row],[FirstName]]</f>
        <v>Howlett.Greg</v>
      </c>
      <c r="D104" s="1">
        <v>36294</v>
      </c>
      <c r="E104" s="3">
        <f>ROUNDDOWN((L104-Table13[[#This Row],[DOB]])/365,0)</f>
        <v>14</v>
      </c>
      <c r="F104" t="s">
        <v>163</v>
      </c>
      <c r="G104" t="s">
        <v>297</v>
      </c>
      <c r="H104" t="s">
        <v>367</v>
      </c>
      <c r="I104" t="s">
        <v>395</v>
      </c>
      <c r="L104" s="1">
        <f t="shared" si="1"/>
        <v>41640</v>
      </c>
      <c r="M104" s="3">
        <f>ROUNDDOWN((L104-Table13[[#This Row],[DOB]])/365,0)</f>
        <v>14</v>
      </c>
    </row>
    <row r="105" spans="1:13" x14ac:dyDescent="0.25">
      <c r="A105" t="s">
        <v>79</v>
      </c>
      <c r="B105" t="s">
        <v>80</v>
      </c>
      <c r="C105" t="str">
        <f>Table13[[#This Row],[LastName]]&amp;"."&amp;Table13[[#This Row],[FirstName]]</f>
        <v>Howlett.Steve</v>
      </c>
      <c r="D105" s="1">
        <v>25764</v>
      </c>
      <c r="E105" s="3">
        <f>ROUNDDOWN((L105-Table13[[#This Row],[DOB]])/365,0)</f>
        <v>43</v>
      </c>
      <c r="F105" t="s">
        <v>39</v>
      </c>
      <c r="G105" t="s">
        <v>297</v>
      </c>
      <c r="H105" t="s">
        <v>367</v>
      </c>
      <c r="I105" t="s">
        <v>395</v>
      </c>
      <c r="L105" s="1">
        <f t="shared" si="1"/>
        <v>41640</v>
      </c>
      <c r="M105" s="3">
        <f>ROUNDDOWN((L105-Table13[[#This Row],[DOB]])/365,0)</f>
        <v>43</v>
      </c>
    </row>
    <row r="106" spans="1:13" x14ac:dyDescent="0.25">
      <c r="A106" t="s">
        <v>193</v>
      </c>
      <c r="B106" t="s">
        <v>196</v>
      </c>
      <c r="C106" t="str">
        <f>Table13[[#This Row],[LastName]]&amp;"."&amp;Table13[[#This Row],[FirstName]]</f>
        <v>Hunter.Kieran</v>
      </c>
      <c r="D106" s="1">
        <v>38604</v>
      </c>
      <c r="E106" s="3">
        <f>ROUNDDOWN((L106-Table13[[#This Row],[DOB]])/365,0)</f>
        <v>8</v>
      </c>
      <c r="F106" t="s">
        <v>168</v>
      </c>
      <c r="G106" t="s">
        <v>298</v>
      </c>
      <c r="H106" t="s">
        <v>367</v>
      </c>
      <c r="I106" t="s">
        <v>395</v>
      </c>
      <c r="L106" s="1">
        <f t="shared" si="1"/>
        <v>41640</v>
      </c>
      <c r="M106" s="3">
        <f>ROUNDDOWN((L106-Table13[[#This Row],[DOB]])/365,0)</f>
        <v>8</v>
      </c>
    </row>
    <row r="107" spans="1:13" x14ac:dyDescent="0.25">
      <c r="A107" t="s">
        <v>193</v>
      </c>
      <c r="B107" t="s">
        <v>194</v>
      </c>
      <c r="C107" t="str">
        <f>Table13[[#This Row],[LastName]]&amp;"."&amp;Table13[[#This Row],[FirstName]]</f>
        <v>Hunter.Sebastian</v>
      </c>
      <c r="D107" s="1">
        <v>36790</v>
      </c>
      <c r="E107" s="3">
        <f>ROUNDDOWN((L107-Table13[[#This Row],[DOB]])/365,0)</f>
        <v>13</v>
      </c>
      <c r="F107" t="s">
        <v>168</v>
      </c>
      <c r="G107" t="s">
        <v>298</v>
      </c>
      <c r="H107" t="s">
        <v>367</v>
      </c>
      <c r="I107" t="s">
        <v>395</v>
      </c>
      <c r="L107" s="1">
        <f t="shared" si="1"/>
        <v>41640</v>
      </c>
      <c r="M107" s="3">
        <f>ROUNDDOWN((L107-Table13[[#This Row],[DOB]])/365,0)</f>
        <v>13</v>
      </c>
    </row>
    <row r="108" spans="1:13" x14ac:dyDescent="0.25">
      <c r="A108" t="s">
        <v>332</v>
      </c>
      <c r="B108" t="s">
        <v>331</v>
      </c>
      <c r="C108" s="2" t="str">
        <f>Table13[[#This Row],[LastName]]&amp;"."&amp;Table13[[#This Row],[FirstName]]</f>
        <v>Ikeya.Moto</v>
      </c>
      <c r="D108" s="1">
        <v>36288</v>
      </c>
      <c r="E108" s="3">
        <f>ROUNDDOWN((L108-Table13[[#This Row],[DOB]])/365,0)</f>
        <v>14</v>
      </c>
      <c r="G108" t="s">
        <v>296</v>
      </c>
      <c r="H108" t="s">
        <v>364</v>
      </c>
      <c r="I108" t="s">
        <v>395</v>
      </c>
      <c r="L108" s="1">
        <f t="shared" si="1"/>
        <v>41640</v>
      </c>
      <c r="M108" s="3">
        <f>ROUNDDOWN((L108-Table13[[#This Row],[DOB]])/365,0)</f>
        <v>14</v>
      </c>
    </row>
    <row r="109" spans="1:13" x14ac:dyDescent="0.25">
      <c r="A109" t="s">
        <v>87</v>
      </c>
      <c r="B109" t="s">
        <v>88</v>
      </c>
      <c r="C109" t="str">
        <f>Table13[[#This Row],[LastName]]&amp;"."&amp;Table13[[#This Row],[FirstName]]</f>
        <v>Ineson.Leanne</v>
      </c>
      <c r="D109" s="1">
        <v>25892</v>
      </c>
      <c r="E109" s="3">
        <f>ROUNDDOWN((L109-Table13[[#This Row],[DOB]])/365,0)</f>
        <v>43</v>
      </c>
      <c r="F109" t="s">
        <v>42</v>
      </c>
      <c r="G109" t="s">
        <v>298</v>
      </c>
      <c r="H109" t="s">
        <v>367</v>
      </c>
      <c r="I109" t="s">
        <v>394</v>
      </c>
      <c r="L109" s="1">
        <f t="shared" si="1"/>
        <v>41640</v>
      </c>
      <c r="M109" s="3">
        <f>ROUNDDOWN((L109-Table13[[#This Row],[DOB]])/365,0)</f>
        <v>43</v>
      </c>
    </row>
    <row r="110" spans="1:13" x14ac:dyDescent="0.25">
      <c r="A110" s="6" t="s">
        <v>460</v>
      </c>
      <c r="B110" s="6" t="s">
        <v>461</v>
      </c>
      <c r="C110" s="2" t="str">
        <f>Table13[[#This Row],[LastName]]&amp;"."&amp;Table13[[#This Row],[FirstName]]</f>
        <v>Ingram.Heather</v>
      </c>
      <c r="D110" s="1">
        <v>39247</v>
      </c>
      <c r="E110" s="3">
        <f>ROUNDDOWN((L110-Table13[[#This Row],[DOB]])/365,0)</f>
        <v>6</v>
      </c>
      <c r="G110" t="s">
        <v>295</v>
      </c>
      <c r="H110" t="s">
        <v>367</v>
      </c>
      <c r="I110" t="s">
        <v>394</v>
      </c>
      <c r="L110" s="1">
        <f t="shared" si="1"/>
        <v>41640</v>
      </c>
      <c r="M110" s="3">
        <f>ROUNDDOWN((L110-Table13[[#This Row],[DOB]])/365,0)</f>
        <v>6</v>
      </c>
    </row>
    <row r="111" spans="1:13" x14ac:dyDescent="0.25">
      <c r="A111" s="6" t="s">
        <v>429</v>
      </c>
      <c r="B111" s="6" t="s">
        <v>121</v>
      </c>
      <c r="C111" s="2" t="str">
        <f>Table13[[#This Row],[LastName]]&amp;"."&amp;Table13[[#This Row],[FirstName]]</f>
        <v>Jackson.Sam</v>
      </c>
      <c r="D111" s="1">
        <v>35386</v>
      </c>
      <c r="E111" s="3">
        <f>ROUNDDOWN((L111-Table13[[#This Row],[DOB]])/365,0)</f>
        <v>17</v>
      </c>
      <c r="G111" t="s">
        <v>297</v>
      </c>
      <c r="H111" t="s">
        <v>367</v>
      </c>
      <c r="I111" t="s">
        <v>395</v>
      </c>
      <c r="L111" s="1">
        <f t="shared" si="1"/>
        <v>41640</v>
      </c>
      <c r="M111" s="3">
        <f>ROUNDDOWN((L111-Table13[[#This Row],[DOB]])/365,0)</f>
        <v>17</v>
      </c>
    </row>
    <row r="112" spans="1:13" x14ac:dyDescent="0.25">
      <c r="A112" s="6" t="s">
        <v>404</v>
      </c>
      <c r="B112" s="6" t="s">
        <v>403</v>
      </c>
      <c r="C112" s="2" t="str">
        <f>Table13[[#This Row],[LastName]]&amp;"."&amp;Table13[[#This Row],[FirstName]]</f>
        <v>Jamieson.Makayla</v>
      </c>
      <c r="D112" s="1">
        <v>39901</v>
      </c>
      <c r="E112" s="3">
        <f>ROUNDDOWN((L112-Table13[[#This Row],[DOB]])/365,0)</f>
        <v>4</v>
      </c>
      <c r="F112" t="s">
        <v>168</v>
      </c>
      <c r="G112" t="s">
        <v>297</v>
      </c>
      <c r="H112" t="s">
        <v>367</v>
      </c>
      <c r="I112" t="s">
        <v>394</v>
      </c>
      <c r="L112" s="1">
        <f t="shared" si="1"/>
        <v>41640</v>
      </c>
      <c r="M112" s="3">
        <f>ROUNDDOWN((L112-Table13[[#This Row],[DOB]])/365,0)</f>
        <v>4</v>
      </c>
    </row>
    <row r="113" spans="1:13" x14ac:dyDescent="0.25">
      <c r="A113" t="s">
        <v>254</v>
      </c>
      <c r="B113" t="s">
        <v>255</v>
      </c>
      <c r="C113" t="str">
        <f>Table13[[#This Row],[LastName]]&amp;"."&amp;Table13[[#This Row],[FirstName]]</f>
        <v>Jones.Patrick</v>
      </c>
      <c r="D113" s="1">
        <v>38304</v>
      </c>
      <c r="E113" s="3">
        <f>ROUNDDOWN((L113-Table13[[#This Row],[DOB]])/365,0)</f>
        <v>9</v>
      </c>
      <c r="F113" t="s">
        <v>168</v>
      </c>
      <c r="G113" t="s">
        <v>297</v>
      </c>
      <c r="H113" t="s">
        <v>367</v>
      </c>
      <c r="I113" t="s">
        <v>395</v>
      </c>
      <c r="L113" s="1">
        <f t="shared" si="1"/>
        <v>41640</v>
      </c>
      <c r="M113" s="3">
        <f>ROUNDDOWN((L113-Table13[[#This Row],[DOB]])/365,0)</f>
        <v>9</v>
      </c>
    </row>
    <row r="114" spans="1:13" x14ac:dyDescent="0.25">
      <c r="A114" t="s">
        <v>283</v>
      </c>
      <c r="B114" t="s">
        <v>284</v>
      </c>
      <c r="C114" t="str">
        <f>Table13[[#This Row],[LastName]]&amp;"."&amp;Table13[[#This Row],[FirstName]]</f>
        <v>Kardasova.Stella</v>
      </c>
      <c r="D114" s="1">
        <v>39092</v>
      </c>
      <c r="E114" s="3">
        <f>ROUNDDOWN((L114-Table13[[#This Row],[DOB]])/365,0)</f>
        <v>6</v>
      </c>
      <c r="F114" t="s">
        <v>163</v>
      </c>
      <c r="G114" t="s">
        <v>295</v>
      </c>
      <c r="H114" t="s">
        <v>367</v>
      </c>
      <c r="I114" t="s">
        <v>394</v>
      </c>
      <c r="L114" s="1">
        <f t="shared" si="1"/>
        <v>41640</v>
      </c>
      <c r="M114" s="3">
        <f>ROUNDDOWN((L114-Table13[[#This Row],[DOB]])/365,0)</f>
        <v>6</v>
      </c>
    </row>
    <row r="115" spans="1:13" x14ac:dyDescent="0.25">
      <c r="A115" t="s">
        <v>223</v>
      </c>
      <c r="B115" t="s">
        <v>224</v>
      </c>
      <c r="C115" t="str">
        <f>Table13[[#This Row],[LastName]]&amp;"."&amp;Table13[[#This Row],[FirstName]]</f>
        <v>Kasperski.Louis</v>
      </c>
      <c r="D115" s="1">
        <v>37555</v>
      </c>
      <c r="E115" s="3">
        <f>ROUNDDOWN((L115-Table13[[#This Row],[DOB]])/365,0)</f>
        <v>11</v>
      </c>
      <c r="F115" t="s">
        <v>163</v>
      </c>
      <c r="G115" t="s">
        <v>297</v>
      </c>
      <c r="H115" t="s">
        <v>367</v>
      </c>
      <c r="I115" t="s">
        <v>395</v>
      </c>
      <c r="L115" s="1">
        <f t="shared" si="1"/>
        <v>41640</v>
      </c>
      <c r="M115" s="3">
        <f>ROUNDDOWN((L115-Table13[[#This Row],[DOB]])/365,0)</f>
        <v>11</v>
      </c>
    </row>
    <row r="116" spans="1:13" x14ac:dyDescent="0.25">
      <c r="A116" s="6" t="s">
        <v>223</v>
      </c>
      <c r="B116" s="6" t="s">
        <v>115</v>
      </c>
      <c r="C116" s="2" t="str">
        <f>Table13[[#This Row],[LastName]]&amp;"."&amp;Table13[[#This Row],[FirstName]]</f>
        <v>Kasperski.Andrew</v>
      </c>
      <c r="D116" s="1">
        <v>19934</v>
      </c>
      <c r="E116" s="3">
        <f>ROUNDDOWN((L116-Table13[[#This Row],[DOB]])/365,0)</f>
        <v>59</v>
      </c>
      <c r="G116" t="s">
        <v>298</v>
      </c>
      <c r="H116" t="s">
        <v>367</v>
      </c>
      <c r="I116" t="s">
        <v>395</v>
      </c>
      <c r="L116" s="1">
        <f t="shared" si="1"/>
        <v>41640</v>
      </c>
      <c r="M116" s="3">
        <f>ROUNDDOWN((L116-Table13[[#This Row],[DOB]])/365,0)</f>
        <v>59</v>
      </c>
    </row>
    <row r="117" spans="1:13" x14ac:dyDescent="0.25">
      <c r="A117" t="s">
        <v>288</v>
      </c>
      <c r="B117" t="s">
        <v>289</v>
      </c>
      <c r="C117" t="str">
        <f>Table13[[#This Row],[LastName]]&amp;"."&amp;Table13[[#This Row],[FirstName]]</f>
        <v>Kennedy.Celeste</v>
      </c>
      <c r="D117" s="1">
        <v>39221</v>
      </c>
      <c r="E117" s="3">
        <f>ROUNDDOWN((L117-Table13[[#This Row],[DOB]])/365,0)</f>
        <v>6</v>
      </c>
      <c r="F117" t="s">
        <v>168</v>
      </c>
      <c r="G117" t="s">
        <v>297</v>
      </c>
      <c r="H117" t="s">
        <v>367</v>
      </c>
      <c r="I117" t="s">
        <v>394</v>
      </c>
      <c r="L117" s="1">
        <f t="shared" si="1"/>
        <v>41640</v>
      </c>
      <c r="M117" s="3">
        <f>ROUNDDOWN((L117-Table13[[#This Row],[DOB]])/365,0)</f>
        <v>6</v>
      </c>
    </row>
    <row r="118" spans="1:13" x14ac:dyDescent="0.25">
      <c r="A118" t="s">
        <v>172</v>
      </c>
      <c r="B118" t="s">
        <v>13</v>
      </c>
      <c r="C118" t="str">
        <f>Table13[[#This Row],[LastName]]&amp;"."&amp;Table13[[#This Row],[FirstName]]</f>
        <v>Kenny.Max</v>
      </c>
      <c r="D118" s="1">
        <v>36262</v>
      </c>
      <c r="E118" s="3">
        <f>ROUNDDOWN((L118-Table13[[#This Row],[DOB]])/365,0)</f>
        <v>14</v>
      </c>
      <c r="F118" t="s">
        <v>168</v>
      </c>
      <c r="G118" t="s">
        <v>302</v>
      </c>
      <c r="H118" t="s">
        <v>367</v>
      </c>
      <c r="I118" t="s">
        <v>395</v>
      </c>
      <c r="L118" s="1">
        <f t="shared" si="1"/>
        <v>41640</v>
      </c>
      <c r="M118" s="3">
        <f>ROUNDDOWN((L118-Table13[[#This Row],[DOB]])/365,0)</f>
        <v>14</v>
      </c>
    </row>
    <row r="119" spans="1:13" x14ac:dyDescent="0.25">
      <c r="A119" s="6" t="s">
        <v>416</v>
      </c>
      <c r="B119" s="6" t="s">
        <v>251</v>
      </c>
      <c r="C119" s="2" t="str">
        <f>Table13[[#This Row],[LastName]]&amp;"."&amp;Table13[[#This Row],[FirstName]]</f>
        <v>Kingston.Oscar</v>
      </c>
      <c r="D119" s="1">
        <v>39279</v>
      </c>
      <c r="E119" s="3">
        <f>ROUNDDOWN((L119-Table13[[#This Row],[DOB]])/365,0)</f>
        <v>6</v>
      </c>
      <c r="F119" t="s">
        <v>168</v>
      </c>
      <c r="G119" t="s">
        <v>297</v>
      </c>
      <c r="H119" t="s">
        <v>367</v>
      </c>
      <c r="I119" t="s">
        <v>395</v>
      </c>
      <c r="L119" s="1">
        <f t="shared" si="1"/>
        <v>41640</v>
      </c>
      <c r="M119" s="3">
        <f>ROUNDDOWN((L119-Table13[[#This Row],[DOB]])/365,0)</f>
        <v>6</v>
      </c>
    </row>
    <row r="120" spans="1:13" x14ac:dyDescent="0.25">
      <c r="A120" t="s">
        <v>61</v>
      </c>
      <c r="B120" t="s">
        <v>62</v>
      </c>
      <c r="C120" t="str">
        <f>Table13[[#This Row],[LastName]]&amp;"."&amp;Table13[[#This Row],[FirstName]]</f>
        <v>Kirby.Maria</v>
      </c>
      <c r="D120" s="1">
        <v>23752</v>
      </c>
      <c r="E120" s="3">
        <f>ROUNDDOWN((L120-Table13[[#This Row],[DOB]])/365,0)</f>
        <v>49</v>
      </c>
      <c r="F120" t="s">
        <v>39</v>
      </c>
      <c r="G120" t="s">
        <v>297</v>
      </c>
      <c r="H120" t="s">
        <v>367</v>
      </c>
      <c r="I120" t="s">
        <v>394</v>
      </c>
      <c r="L120" s="1">
        <f t="shared" si="1"/>
        <v>41640</v>
      </c>
      <c r="M120" s="3">
        <f>ROUNDDOWN((L120-Table13[[#This Row],[DOB]])/365,0)</f>
        <v>49</v>
      </c>
    </row>
    <row r="121" spans="1:13" x14ac:dyDescent="0.25">
      <c r="A121" t="s">
        <v>59</v>
      </c>
      <c r="B121" t="s">
        <v>60</v>
      </c>
      <c r="C121" t="str">
        <f>Table13[[#This Row],[LastName]]&amp;"."&amp;Table13[[#This Row],[FirstName]]</f>
        <v>Koch.John</v>
      </c>
      <c r="D121" s="1">
        <v>22573</v>
      </c>
      <c r="E121" s="3">
        <f>ROUNDDOWN((L121-Table13[[#This Row],[DOB]])/365,0)</f>
        <v>52</v>
      </c>
      <c r="F121" t="s">
        <v>42</v>
      </c>
      <c r="G121" t="s">
        <v>295</v>
      </c>
      <c r="H121" t="s">
        <v>367</v>
      </c>
      <c r="I121" t="s">
        <v>395</v>
      </c>
      <c r="L121" s="1">
        <f t="shared" si="1"/>
        <v>41640</v>
      </c>
      <c r="M121" s="3">
        <f>ROUNDDOWN((L121-Table13[[#This Row],[DOB]])/365,0)</f>
        <v>52</v>
      </c>
    </row>
    <row r="122" spans="1:13" x14ac:dyDescent="0.25">
      <c r="A122" t="s">
        <v>333</v>
      </c>
      <c r="B122" t="s">
        <v>334</v>
      </c>
      <c r="C122" s="2" t="str">
        <f>Table13[[#This Row],[LastName]]&amp;"."&amp;Table13[[#This Row],[FirstName]]</f>
        <v>Komatsu.Tatsu</v>
      </c>
      <c r="D122" s="1">
        <v>36288</v>
      </c>
      <c r="E122" s="3">
        <f>ROUNDDOWN((L122-Table13[[#This Row],[DOB]])/365,0)</f>
        <v>14</v>
      </c>
      <c r="G122" t="s">
        <v>296</v>
      </c>
      <c r="H122" t="s">
        <v>364</v>
      </c>
      <c r="I122" t="s">
        <v>395</v>
      </c>
      <c r="L122" s="1">
        <f t="shared" si="1"/>
        <v>41640</v>
      </c>
      <c r="M122" s="3">
        <f>ROUNDDOWN((L122-Table13[[#This Row],[DOB]])/365,0)</f>
        <v>14</v>
      </c>
    </row>
    <row r="123" spans="1:13" x14ac:dyDescent="0.25">
      <c r="A123" t="s">
        <v>20</v>
      </c>
      <c r="B123" t="s">
        <v>21</v>
      </c>
      <c r="C123" t="str">
        <f>Table13[[#This Row],[LastName]]&amp;"."&amp;Table13[[#This Row],[FirstName]]</f>
        <v>Kounov.Bob</v>
      </c>
      <c r="D123" s="1">
        <v>23206</v>
      </c>
      <c r="E123" s="3">
        <f>ROUNDDOWN((L123-Table13[[#This Row],[DOB]])/365,0)</f>
        <v>50</v>
      </c>
      <c r="F123" t="s">
        <v>39</v>
      </c>
      <c r="G123" t="s">
        <v>299</v>
      </c>
      <c r="H123" t="s">
        <v>367</v>
      </c>
      <c r="I123" t="s">
        <v>395</v>
      </c>
      <c r="L123" s="1">
        <f t="shared" si="1"/>
        <v>41640</v>
      </c>
      <c r="M123" s="3">
        <f>ROUNDDOWN((L123-Table13[[#This Row],[DOB]])/365,0)</f>
        <v>50</v>
      </c>
    </row>
    <row r="124" spans="1:13" x14ac:dyDescent="0.25">
      <c r="A124" t="s">
        <v>373</v>
      </c>
      <c r="B124" t="s">
        <v>374</v>
      </c>
      <c r="C124" s="2" t="str">
        <f>Table13[[#This Row],[LastName]]&amp;"."&amp;Table13[[#This Row],[FirstName]]</f>
        <v>Kowan.Roman</v>
      </c>
      <c r="D124" s="1">
        <v>21081</v>
      </c>
      <c r="E124" s="3">
        <f>ROUNDDOWN((L124-Table13[[#This Row],[DOB]])/365,0)</f>
        <v>56</v>
      </c>
      <c r="F124" t="s">
        <v>42</v>
      </c>
      <c r="G124" t="s">
        <v>298</v>
      </c>
      <c r="H124" t="s">
        <v>367</v>
      </c>
      <c r="I124" t="s">
        <v>395</v>
      </c>
      <c r="L124" s="1">
        <f t="shared" si="1"/>
        <v>41640</v>
      </c>
      <c r="M124" s="3">
        <f>ROUNDDOWN((L124-Table13[[#This Row],[DOB]])/365,0)</f>
        <v>56</v>
      </c>
    </row>
    <row r="125" spans="1:13" x14ac:dyDescent="0.25">
      <c r="A125" t="s">
        <v>346</v>
      </c>
      <c r="B125" t="s">
        <v>345</v>
      </c>
      <c r="C125" s="2" t="str">
        <f>Table13[[#This Row],[LastName]]&amp;"."&amp;Table13[[#This Row],[FirstName]]</f>
        <v>Krstic.Emerson</v>
      </c>
      <c r="D125" s="1">
        <v>35725</v>
      </c>
      <c r="E125" s="3">
        <f>ROUNDDOWN((L125-Table13[[#This Row],[DOB]])/365,0)</f>
        <v>16</v>
      </c>
      <c r="G125" t="s">
        <v>295</v>
      </c>
      <c r="H125" t="s">
        <v>367</v>
      </c>
      <c r="I125" t="s">
        <v>395</v>
      </c>
      <c r="L125" s="1">
        <f t="shared" si="1"/>
        <v>41640</v>
      </c>
      <c r="M125" s="3">
        <f>ROUNDDOWN((L125-Table13[[#This Row],[DOB]])/365,0)</f>
        <v>16</v>
      </c>
    </row>
    <row r="126" spans="1:13" x14ac:dyDescent="0.25">
      <c r="A126" t="s">
        <v>398</v>
      </c>
      <c r="B126" t="s">
        <v>399</v>
      </c>
      <c r="C126" s="2" t="str">
        <f>Table13[[#This Row],[LastName]]&amp;"."&amp;Table13[[#This Row],[FirstName]]</f>
        <v>Ku.Hyungwook</v>
      </c>
      <c r="D126" s="1">
        <v>38216</v>
      </c>
      <c r="E126" s="3">
        <f>ROUNDDOWN((L126-Table13[[#This Row],[DOB]])/365,0)</f>
        <v>9</v>
      </c>
      <c r="F126" t="s">
        <v>163</v>
      </c>
      <c r="G126" t="s">
        <v>297</v>
      </c>
      <c r="H126" t="s">
        <v>367</v>
      </c>
      <c r="I126" t="s">
        <v>395</v>
      </c>
      <c r="L126" s="1">
        <f t="shared" si="1"/>
        <v>41640</v>
      </c>
      <c r="M126" s="3">
        <f>ROUNDDOWN((L126-Table13[[#This Row],[DOB]])/365,0)</f>
        <v>9</v>
      </c>
    </row>
    <row r="127" spans="1:13" x14ac:dyDescent="0.25">
      <c r="A127" t="s">
        <v>76</v>
      </c>
      <c r="B127" t="s">
        <v>212</v>
      </c>
      <c r="C127" t="str">
        <f>Table13[[#This Row],[LastName]]&amp;"."&amp;Table13[[#This Row],[FirstName]]</f>
        <v>Kurbatfinski.Ashleigh</v>
      </c>
      <c r="D127" s="1">
        <v>37326</v>
      </c>
      <c r="E127" s="3">
        <f>ROUNDDOWN((L127-Table13[[#This Row],[DOB]])/365,0)</f>
        <v>11</v>
      </c>
      <c r="F127" t="s">
        <v>163</v>
      </c>
      <c r="G127" t="s">
        <v>297</v>
      </c>
      <c r="H127" t="s">
        <v>367</v>
      </c>
      <c r="I127" t="s">
        <v>394</v>
      </c>
      <c r="L127" s="1">
        <f t="shared" si="1"/>
        <v>41640</v>
      </c>
      <c r="M127" s="3">
        <f>ROUNDDOWN((L127-Table13[[#This Row],[DOB]])/365,0)</f>
        <v>11</v>
      </c>
    </row>
    <row r="128" spans="1:13" x14ac:dyDescent="0.25">
      <c r="A128" t="s">
        <v>76</v>
      </c>
      <c r="B128" t="s">
        <v>77</v>
      </c>
      <c r="C128" t="str">
        <f>Table13[[#This Row],[LastName]]&amp;"."&amp;Table13[[#This Row],[FirstName]]</f>
        <v>Kurbatfinski.Zvonko</v>
      </c>
      <c r="D128" s="1">
        <v>25155</v>
      </c>
      <c r="E128" s="3">
        <f>ROUNDDOWN((L128-Table13[[#This Row],[DOB]])/365,0)</f>
        <v>45</v>
      </c>
      <c r="F128" t="s">
        <v>39</v>
      </c>
      <c r="G128" t="s">
        <v>297</v>
      </c>
      <c r="H128" t="s">
        <v>367</v>
      </c>
      <c r="I128" t="s">
        <v>395</v>
      </c>
      <c r="L128" s="1">
        <f t="shared" si="1"/>
        <v>41640</v>
      </c>
      <c r="M128" s="3">
        <f>ROUNDDOWN((L128-Table13[[#This Row],[DOB]])/365,0)</f>
        <v>45</v>
      </c>
    </row>
    <row r="129" spans="1:13" x14ac:dyDescent="0.25">
      <c r="A129" t="s">
        <v>35</v>
      </c>
      <c r="B129" t="s">
        <v>143</v>
      </c>
      <c r="C129" t="str">
        <f>Table13[[#This Row],[LastName]]&amp;"."&amp;Table13[[#This Row],[FirstName]]</f>
        <v>Lam.Benjamin</v>
      </c>
      <c r="D129" s="1">
        <v>34837</v>
      </c>
      <c r="E129" s="3">
        <f>ROUNDDOWN((L129-Table13[[#This Row],[DOB]])/365,0)</f>
        <v>18</v>
      </c>
      <c r="F129" t="s">
        <v>39</v>
      </c>
      <c r="G129" t="s">
        <v>299</v>
      </c>
      <c r="H129" t="s">
        <v>367</v>
      </c>
      <c r="I129" t="s">
        <v>395</v>
      </c>
      <c r="L129" s="1">
        <f t="shared" si="1"/>
        <v>41640</v>
      </c>
      <c r="M129" s="3">
        <f>ROUNDDOWN((L129-Table13[[#This Row],[DOB]])/365,0)</f>
        <v>18</v>
      </c>
    </row>
    <row r="130" spans="1:13" x14ac:dyDescent="0.25">
      <c r="A130" t="s">
        <v>35</v>
      </c>
      <c r="B130" t="s">
        <v>311</v>
      </c>
      <c r="C130" s="2" t="str">
        <f>Table13[[#This Row],[LastName]]&amp;"."&amp;Table13[[#This Row],[FirstName]]</f>
        <v>Lam.Erwin</v>
      </c>
      <c r="D130" s="1">
        <v>34512</v>
      </c>
      <c r="E130" s="3">
        <f>ROUNDDOWN((L130-Table13[[#This Row],[DOB]])/365,0)</f>
        <v>19</v>
      </c>
      <c r="F130" t="s">
        <v>377</v>
      </c>
      <c r="G130" t="s">
        <v>301</v>
      </c>
      <c r="H130" t="s">
        <v>363</v>
      </c>
      <c r="I130" t="s">
        <v>395</v>
      </c>
      <c r="L130" s="1">
        <f t="shared" si="1"/>
        <v>41640</v>
      </c>
      <c r="M130" s="3">
        <f>ROUNDDOWN((L130-Table13[[#This Row],[DOB]])/365,0)</f>
        <v>19</v>
      </c>
    </row>
    <row r="131" spans="1:13" x14ac:dyDescent="0.25">
      <c r="A131" t="s">
        <v>35</v>
      </c>
      <c r="B131" s="6" t="s">
        <v>430</v>
      </c>
      <c r="C131" s="2" t="str">
        <f>Table13[[#This Row],[LastName]]&amp;"."&amp;Table13[[#This Row],[FirstName]]</f>
        <v>Lam.Tai Yuen</v>
      </c>
      <c r="D131" s="1">
        <v>34512</v>
      </c>
      <c r="E131" s="3">
        <f>ROUNDDOWN((L131-Table13[[#This Row],[DOB]])/365,0)</f>
        <v>19</v>
      </c>
      <c r="F131" t="s">
        <v>39</v>
      </c>
      <c r="G131" t="s">
        <v>295</v>
      </c>
      <c r="H131" t="s">
        <v>367</v>
      </c>
      <c r="I131" t="s">
        <v>395</v>
      </c>
      <c r="L131" s="1">
        <f t="shared" si="1"/>
        <v>41640</v>
      </c>
      <c r="M131" s="3">
        <f>ROUNDDOWN((L131-Table13[[#This Row],[DOB]])/365,0)</f>
        <v>19</v>
      </c>
    </row>
    <row r="132" spans="1:13" x14ac:dyDescent="0.25">
      <c r="A132" t="s">
        <v>203</v>
      </c>
      <c r="B132" t="s">
        <v>204</v>
      </c>
      <c r="C132" t="str">
        <f>Table13[[#This Row],[LastName]]&amp;"."&amp;Table13[[#This Row],[FirstName]]</f>
        <v>Lawrenson.Blake</v>
      </c>
      <c r="D132" s="1">
        <v>37105</v>
      </c>
      <c r="E132" s="3">
        <f>ROUNDDOWN((L132-Table13[[#This Row],[DOB]])/365,0)</f>
        <v>12</v>
      </c>
      <c r="F132" t="s">
        <v>163</v>
      </c>
      <c r="G132" t="s">
        <v>297</v>
      </c>
      <c r="H132" t="s">
        <v>367</v>
      </c>
      <c r="I132" t="s">
        <v>395</v>
      </c>
      <c r="L132" s="1">
        <f t="shared" ref="L132:L193" si="2">$L$1</f>
        <v>41640</v>
      </c>
      <c r="M132" s="3">
        <f>ROUNDDOWN((L132-Table13[[#This Row],[DOB]])/365,0)</f>
        <v>12</v>
      </c>
    </row>
    <row r="133" spans="1:13" x14ac:dyDescent="0.25">
      <c r="A133" s="6" t="s">
        <v>410</v>
      </c>
      <c r="B133" s="6" t="s">
        <v>409</v>
      </c>
      <c r="C133" s="2" t="str">
        <f>Table13[[#This Row],[LastName]]&amp;"."&amp;Table13[[#This Row],[FirstName]]</f>
        <v>Leclercq.Milan</v>
      </c>
      <c r="D133" s="1">
        <v>39646</v>
      </c>
      <c r="E133" s="3">
        <f>ROUNDDOWN((L133-Table13[[#This Row],[DOB]])/365,0)</f>
        <v>5</v>
      </c>
      <c r="F133" t="s">
        <v>168</v>
      </c>
      <c r="G133" t="s">
        <v>297</v>
      </c>
      <c r="H133" t="s">
        <v>367</v>
      </c>
      <c r="I133" t="s">
        <v>395</v>
      </c>
      <c r="L133" s="1">
        <f t="shared" si="2"/>
        <v>41640</v>
      </c>
      <c r="M133" s="3">
        <f>ROUNDDOWN((L133-Table13[[#This Row],[DOB]])/365,0)</f>
        <v>5</v>
      </c>
    </row>
    <row r="134" spans="1:13" x14ac:dyDescent="0.25">
      <c r="A134" t="s">
        <v>326</v>
      </c>
      <c r="B134" t="s">
        <v>325</v>
      </c>
      <c r="C134" s="2" t="str">
        <f>Table13[[#This Row],[LastName]]&amp;"."&amp;Table13[[#This Row],[FirstName]]</f>
        <v>Lee.Steven</v>
      </c>
      <c r="D134" s="1">
        <v>36673</v>
      </c>
      <c r="E134" s="3">
        <f>ROUNDDOWN((L134-Table13[[#This Row],[DOB]])/365,0)</f>
        <v>13</v>
      </c>
      <c r="G134" t="s">
        <v>297</v>
      </c>
      <c r="H134" t="s">
        <v>367</v>
      </c>
      <c r="I134" t="s">
        <v>395</v>
      </c>
      <c r="L134" s="1">
        <f t="shared" si="2"/>
        <v>41640</v>
      </c>
      <c r="M134" s="3">
        <f>ROUNDDOWN((L134-Table13[[#This Row],[DOB]])/365,0)</f>
        <v>13</v>
      </c>
    </row>
    <row r="135" spans="1:13" x14ac:dyDescent="0.25">
      <c r="A135" s="6" t="s">
        <v>454</v>
      </c>
      <c r="B135" s="6" t="s">
        <v>455</v>
      </c>
      <c r="C135" s="2" t="str">
        <f>Table13[[#This Row],[LastName]]&amp;"."&amp;Table13[[#This Row],[FirstName]]</f>
        <v>Leonov.Erophey</v>
      </c>
      <c r="D135" s="1">
        <v>39729</v>
      </c>
      <c r="E135" s="3">
        <f>ROUNDDOWN((L135-Table13[[#This Row],[DOB]])/365,0)</f>
        <v>5</v>
      </c>
      <c r="G135" t="s">
        <v>297</v>
      </c>
      <c r="H135" t="s">
        <v>367</v>
      </c>
      <c r="I135" t="s">
        <v>395</v>
      </c>
      <c r="L135" s="1">
        <f t="shared" si="2"/>
        <v>41640</v>
      </c>
      <c r="M135" s="3">
        <f>ROUNDDOWN((L135-Table13[[#This Row],[DOB]])/365,0)</f>
        <v>5</v>
      </c>
    </row>
    <row r="136" spans="1:13" x14ac:dyDescent="0.25">
      <c r="A136" t="s">
        <v>229</v>
      </c>
      <c r="B136" t="s">
        <v>250</v>
      </c>
      <c r="C136" t="str">
        <f>Table13[[#This Row],[LastName]]&amp;"."&amp;Table13[[#This Row],[FirstName]]</f>
        <v>Lim.Henry</v>
      </c>
      <c r="D136" s="1">
        <v>37719</v>
      </c>
      <c r="E136" s="3">
        <f>ROUNDDOWN((L136-Table13[[#This Row],[DOB]])/365,0)</f>
        <v>10</v>
      </c>
      <c r="F136" t="s">
        <v>163</v>
      </c>
      <c r="G136" t="s">
        <v>297</v>
      </c>
      <c r="H136" t="s">
        <v>367</v>
      </c>
      <c r="I136" t="s">
        <v>395</v>
      </c>
      <c r="L136" s="1">
        <f t="shared" si="2"/>
        <v>41640</v>
      </c>
      <c r="M136" s="3">
        <f>ROUNDDOWN((L136-Table13[[#This Row],[DOB]])/365,0)</f>
        <v>10</v>
      </c>
    </row>
    <row r="137" spans="1:13" x14ac:dyDescent="0.25">
      <c r="A137" t="s">
        <v>229</v>
      </c>
      <c r="B137" t="s">
        <v>369</v>
      </c>
      <c r="C137" t="str">
        <f>Table13[[#This Row],[LastName]]&amp;"."&amp;Table13[[#This Row],[FirstName]]</f>
        <v>Lim.Elizabeth</v>
      </c>
      <c r="D137" s="1">
        <v>38416</v>
      </c>
      <c r="E137" s="3">
        <f>ROUNDDOWN((L137-Table13[[#This Row],[DOB]])/365,0)</f>
        <v>8</v>
      </c>
      <c r="F137" t="s">
        <v>163</v>
      </c>
      <c r="G137" t="s">
        <v>297</v>
      </c>
      <c r="H137" t="s">
        <v>367</v>
      </c>
      <c r="I137" t="s">
        <v>394</v>
      </c>
      <c r="L137" s="1">
        <f t="shared" si="2"/>
        <v>41640</v>
      </c>
      <c r="M137" s="3">
        <f>ROUNDDOWN((L137-Table13[[#This Row],[DOB]])/365,0)</f>
        <v>8</v>
      </c>
    </row>
    <row r="138" spans="1:13" x14ac:dyDescent="0.25">
      <c r="A138" t="s">
        <v>340</v>
      </c>
      <c r="B138" t="s">
        <v>341</v>
      </c>
      <c r="C138" s="2" t="str">
        <f>Table13[[#This Row],[LastName]]&amp;"."&amp;Table13[[#This Row],[FirstName]]</f>
        <v>Lin.Frank</v>
      </c>
      <c r="D138" s="1">
        <v>35436</v>
      </c>
      <c r="E138" s="3">
        <f>ROUNDDOWN((L138-Table13[[#This Row],[DOB]])/365,0)</f>
        <v>16</v>
      </c>
      <c r="G138" t="s">
        <v>297</v>
      </c>
      <c r="H138" t="s">
        <v>367</v>
      </c>
      <c r="I138" t="s">
        <v>395</v>
      </c>
      <c r="L138" s="1">
        <f t="shared" si="2"/>
        <v>41640</v>
      </c>
      <c r="M138" s="3">
        <f>ROUNDDOWN((L138-Table13[[#This Row],[DOB]])/365,0)</f>
        <v>16</v>
      </c>
    </row>
    <row r="139" spans="1:13" x14ac:dyDescent="0.25">
      <c r="A139" t="s">
        <v>347</v>
      </c>
      <c r="B139" t="s">
        <v>323</v>
      </c>
      <c r="C139" s="2" t="str">
        <f>Table13[[#This Row],[LastName]]&amp;"."&amp;Table13[[#This Row],[FirstName]]</f>
        <v>Liwanen.Adam</v>
      </c>
      <c r="D139" s="1">
        <v>34587</v>
      </c>
      <c r="E139" s="3">
        <f>ROUNDDOWN((L139-Table13[[#This Row],[DOB]])/365,0)</f>
        <v>19</v>
      </c>
      <c r="G139" t="s">
        <v>299</v>
      </c>
      <c r="H139" t="s">
        <v>367</v>
      </c>
      <c r="I139" t="s">
        <v>395</v>
      </c>
      <c r="L139" s="1">
        <f t="shared" si="2"/>
        <v>41640</v>
      </c>
      <c r="M139" s="3">
        <f>ROUNDDOWN((L139-Table13[[#This Row],[DOB]])/365,0)</f>
        <v>19</v>
      </c>
    </row>
    <row r="140" spans="1:13" x14ac:dyDescent="0.25">
      <c r="A140" t="s">
        <v>233</v>
      </c>
      <c r="B140" t="s">
        <v>234</v>
      </c>
      <c r="C140" t="str">
        <f>Table13[[#This Row],[LastName]]&amp;"."&amp;Table13[[#This Row],[FirstName]]</f>
        <v>Lloyd.Emelia</v>
      </c>
      <c r="D140" s="1">
        <v>37825</v>
      </c>
      <c r="E140" s="3">
        <f>ROUNDDOWN((L140-Table13[[#This Row],[DOB]])/365,0)</f>
        <v>10</v>
      </c>
      <c r="F140" t="s">
        <v>163</v>
      </c>
      <c r="G140" t="s">
        <v>297</v>
      </c>
      <c r="H140" t="s">
        <v>367</v>
      </c>
      <c r="I140" t="s">
        <v>394</v>
      </c>
      <c r="L140" s="1">
        <f t="shared" si="2"/>
        <v>41640</v>
      </c>
      <c r="M140" s="3">
        <f>ROUNDDOWN((L140-Table13[[#This Row],[DOB]])/365,0)</f>
        <v>10</v>
      </c>
    </row>
    <row r="141" spans="1:13" x14ac:dyDescent="0.25">
      <c r="A141" s="6" t="s">
        <v>420</v>
      </c>
      <c r="B141" s="6" t="s">
        <v>419</v>
      </c>
      <c r="C141" s="2" t="str">
        <f>Table13[[#This Row],[LastName]]&amp;"."&amp;Table13[[#This Row],[FirstName]]</f>
        <v>Lucic Marshall.Lola</v>
      </c>
      <c r="D141" s="1">
        <v>39357</v>
      </c>
      <c r="E141" s="3">
        <f>ROUNDDOWN((L141-Table13[[#This Row],[DOB]])/365,0)</f>
        <v>6</v>
      </c>
      <c r="F141" t="s">
        <v>168</v>
      </c>
      <c r="G141" t="s">
        <v>297</v>
      </c>
      <c r="H141" t="s">
        <v>367</v>
      </c>
      <c r="I141" t="s">
        <v>394</v>
      </c>
      <c r="L141" s="1">
        <f t="shared" si="2"/>
        <v>41640</v>
      </c>
      <c r="M141" s="3">
        <f>ROUNDDOWN((L141-Table13[[#This Row],[DOB]])/365,0)</f>
        <v>6</v>
      </c>
    </row>
    <row r="142" spans="1:13" x14ac:dyDescent="0.25">
      <c r="A142" t="s">
        <v>380</v>
      </c>
      <c r="B142" t="s">
        <v>381</v>
      </c>
      <c r="C142" s="2" t="str">
        <f>Table13[[#This Row],[LastName]]&amp;"."&amp;Table13[[#This Row],[FirstName]]</f>
        <v>Lucy.Sarah</v>
      </c>
      <c r="D142" s="1">
        <v>26742</v>
      </c>
      <c r="E142" s="3">
        <f>ROUNDDOWN((L142-Table13[[#This Row],[DOB]])/365,0)</f>
        <v>40</v>
      </c>
      <c r="F142" t="s">
        <v>392</v>
      </c>
      <c r="G142" t="s">
        <v>297</v>
      </c>
      <c r="H142" t="s">
        <v>367</v>
      </c>
      <c r="I142" t="s">
        <v>394</v>
      </c>
      <c r="L142" s="1">
        <f t="shared" si="2"/>
        <v>41640</v>
      </c>
      <c r="M142" s="3">
        <f>ROUNDDOWN((L142-Table13[[#This Row],[DOB]])/365,0)</f>
        <v>40</v>
      </c>
    </row>
    <row r="143" spans="1:13" x14ac:dyDescent="0.25">
      <c r="A143" t="s">
        <v>138</v>
      </c>
      <c r="B143" t="s">
        <v>139</v>
      </c>
      <c r="C143" t="str">
        <f>Table13[[#This Row],[LastName]]&amp;"."&amp;Table13[[#This Row],[FirstName]]</f>
        <v>Mackenzie.Jonathan</v>
      </c>
      <c r="D143" s="1">
        <v>33491</v>
      </c>
      <c r="E143" s="3">
        <f>ROUNDDOWN((L143-Table13[[#This Row],[DOB]])/365,0)</f>
        <v>22</v>
      </c>
      <c r="F143" t="s">
        <v>42</v>
      </c>
      <c r="G143" t="s">
        <v>296</v>
      </c>
      <c r="H143" t="s">
        <v>367</v>
      </c>
      <c r="I143" t="s">
        <v>395</v>
      </c>
      <c r="L143" s="1">
        <f t="shared" si="2"/>
        <v>41640</v>
      </c>
      <c r="M143" s="3">
        <f>ROUNDDOWN((L143-Table13[[#This Row],[DOB]])/365,0)</f>
        <v>22</v>
      </c>
    </row>
    <row r="144" spans="1:13" x14ac:dyDescent="0.25">
      <c r="A144" t="s">
        <v>117</v>
      </c>
      <c r="B144" t="s">
        <v>118</v>
      </c>
      <c r="C144" t="str">
        <f>Table13[[#This Row],[LastName]]&amp;"."&amp;Table13[[#This Row],[FirstName]]</f>
        <v>Mahli.Ayman</v>
      </c>
      <c r="D144" s="1">
        <v>29280</v>
      </c>
      <c r="E144" s="3">
        <f>ROUNDDOWN((L144-Table13[[#This Row],[DOB]])/365,0)</f>
        <v>33</v>
      </c>
      <c r="F144" t="s">
        <v>42</v>
      </c>
      <c r="G144" t="s">
        <v>298</v>
      </c>
      <c r="H144" t="s">
        <v>367</v>
      </c>
      <c r="I144" t="s">
        <v>395</v>
      </c>
      <c r="L144" s="1">
        <f t="shared" si="2"/>
        <v>41640</v>
      </c>
      <c r="M144" s="3">
        <f>ROUNDDOWN((L144-Table13[[#This Row],[DOB]])/365,0)</f>
        <v>33</v>
      </c>
    </row>
    <row r="145" spans="1:13" x14ac:dyDescent="0.25">
      <c r="A145" t="s">
        <v>122</v>
      </c>
      <c r="B145" t="s">
        <v>123</v>
      </c>
      <c r="C145" t="str">
        <f>Table13[[#This Row],[LastName]]&amp;"."&amp;Table13[[#This Row],[FirstName]]</f>
        <v>Malig-Spranz.Melanie</v>
      </c>
      <c r="D145" s="1">
        <v>30658</v>
      </c>
      <c r="E145" s="3">
        <f>ROUNDDOWN((L145-Table13[[#This Row],[DOB]])/365,0)</f>
        <v>30</v>
      </c>
      <c r="F145" t="s">
        <v>39</v>
      </c>
      <c r="G145" t="s">
        <v>295</v>
      </c>
      <c r="H145" t="s">
        <v>367</v>
      </c>
      <c r="I145" t="s">
        <v>394</v>
      </c>
      <c r="L145" s="1">
        <f t="shared" si="2"/>
        <v>41640</v>
      </c>
      <c r="M145" s="3">
        <f>ROUNDDOWN((L145-Table13[[#This Row],[DOB]])/365,0)</f>
        <v>30</v>
      </c>
    </row>
    <row r="146" spans="1:13" x14ac:dyDescent="0.25">
      <c r="A146" t="s">
        <v>258</v>
      </c>
      <c r="B146" t="s">
        <v>259</v>
      </c>
      <c r="C146" t="str">
        <f>Table13[[#This Row],[LastName]]&amp;"."&amp;Table13[[#This Row],[FirstName]]</f>
        <v>Manning.Joshua</v>
      </c>
      <c r="D146" s="1">
        <v>38406</v>
      </c>
      <c r="E146" s="3">
        <f>ROUNDDOWN((L146-Table13[[#This Row],[DOB]])/365,0)</f>
        <v>8</v>
      </c>
      <c r="F146" t="s">
        <v>168</v>
      </c>
      <c r="G146" t="s">
        <v>296</v>
      </c>
      <c r="H146" t="s">
        <v>367</v>
      </c>
      <c r="I146" t="s">
        <v>395</v>
      </c>
      <c r="L146" s="1">
        <f t="shared" si="2"/>
        <v>41640</v>
      </c>
      <c r="M146" s="3">
        <f>ROUNDDOWN((L146-Table13[[#This Row],[DOB]])/365,0)</f>
        <v>8</v>
      </c>
    </row>
    <row r="147" spans="1:13" x14ac:dyDescent="0.25">
      <c r="A147" t="s">
        <v>290</v>
      </c>
      <c r="B147" t="s">
        <v>291</v>
      </c>
      <c r="C147" t="str">
        <f>Table13[[#This Row],[LastName]]&amp;"."&amp;Table13[[#This Row],[FirstName]]</f>
        <v>Maple.Logan</v>
      </c>
      <c r="D147" s="1">
        <v>39269</v>
      </c>
      <c r="E147" s="3">
        <f>ROUNDDOWN((L147-Table13[[#This Row],[DOB]])/365,0)</f>
        <v>6</v>
      </c>
      <c r="F147" t="s">
        <v>168</v>
      </c>
      <c r="G147" t="s">
        <v>296</v>
      </c>
      <c r="H147" t="s">
        <v>367</v>
      </c>
      <c r="I147" t="s">
        <v>395</v>
      </c>
      <c r="L147" s="1">
        <f t="shared" si="2"/>
        <v>41640</v>
      </c>
      <c r="M147" s="3">
        <f>ROUNDDOWN((L147-Table13[[#This Row],[DOB]])/365,0)</f>
        <v>6</v>
      </c>
    </row>
    <row r="148" spans="1:13" x14ac:dyDescent="0.25">
      <c r="A148" s="6" t="s">
        <v>437</v>
      </c>
      <c r="B148" s="6" t="s">
        <v>436</v>
      </c>
      <c r="C148" s="2" t="str">
        <f>Table13[[#This Row],[LastName]]&amp;"."&amp;Table13[[#This Row],[FirstName]]</f>
        <v>Markovs.Arturs</v>
      </c>
      <c r="D148" s="1">
        <v>32224</v>
      </c>
      <c r="E148" s="3">
        <f>ROUNDDOWN((L148-Table13[[#This Row],[DOB]])/365,0)</f>
        <v>25</v>
      </c>
      <c r="G148" t="s">
        <v>297</v>
      </c>
      <c r="H148" t="s">
        <v>367</v>
      </c>
      <c r="I148" t="s">
        <v>395</v>
      </c>
      <c r="L148" s="1">
        <f t="shared" si="2"/>
        <v>41640</v>
      </c>
      <c r="M148" s="3">
        <f>ROUNDDOWN((L148-Table13[[#This Row],[DOB]])/365,0)</f>
        <v>25</v>
      </c>
    </row>
    <row r="149" spans="1:13" x14ac:dyDescent="0.25">
      <c r="A149" t="s">
        <v>128</v>
      </c>
      <c r="B149" t="s">
        <v>129</v>
      </c>
      <c r="C149" t="str">
        <f>Table13[[#This Row],[LastName]]&amp;"."&amp;Table13[[#This Row],[FirstName]]</f>
        <v>Marshall.Stuart</v>
      </c>
      <c r="D149" s="1">
        <v>31780</v>
      </c>
      <c r="E149" s="3">
        <f>ROUNDDOWN((L149-Table13[[#This Row],[DOB]])/365,0)</f>
        <v>27</v>
      </c>
      <c r="F149" t="s">
        <v>39</v>
      </c>
      <c r="G149" t="s">
        <v>297</v>
      </c>
      <c r="H149" t="s">
        <v>367</v>
      </c>
      <c r="I149" t="s">
        <v>395</v>
      </c>
      <c r="L149" s="1">
        <f t="shared" si="2"/>
        <v>41640</v>
      </c>
      <c r="M149" s="3">
        <f>ROUNDDOWN((L149-Table13[[#This Row],[DOB]])/365,0)</f>
        <v>27</v>
      </c>
    </row>
    <row r="150" spans="1:13" x14ac:dyDescent="0.25">
      <c r="A150" t="s">
        <v>37</v>
      </c>
      <c r="B150" t="s">
        <v>38</v>
      </c>
      <c r="C150" t="str">
        <f>Table13[[#This Row],[LastName]]&amp;"."&amp;Table13[[#This Row],[FirstName]]</f>
        <v>Mayer.Peter</v>
      </c>
      <c r="D150" s="1">
        <v>15125</v>
      </c>
      <c r="E150" s="3">
        <f>ROUNDDOWN((L150-Table13[[#This Row],[DOB]])/365,0)</f>
        <v>72</v>
      </c>
      <c r="F150" t="s">
        <v>39</v>
      </c>
      <c r="G150" t="s">
        <v>295</v>
      </c>
      <c r="H150" t="s">
        <v>367</v>
      </c>
      <c r="I150" t="s">
        <v>395</v>
      </c>
      <c r="L150" s="1">
        <f t="shared" si="2"/>
        <v>41640</v>
      </c>
      <c r="M150" s="3">
        <f>ROUNDDOWN((L150-Table13[[#This Row],[DOB]])/365,0)</f>
        <v>72</v>
      </c>
    </row>
    <row r="151" spans="1:13" x14ac:dyDescent="0.25">
      <c r="A151" t="s">
        <v>34</v>
      </c>
      <c r="B151" t="s">
        <v>119</v>
      </c>
      <c r="C151" t="str">
        <f>Table13[[#This Row],[LastName]]&amp;"."&amp;Table13[[#This Row],[FirstName]]</f>
        <v>Mayman.Matthew</v>
      </c>
      <c r="D151" s="1">
        <v>29514</v>
      </c>
      <c r="E151" s="3">
        <f>ROUNDDOWN((L151-Table13[[#This Row],[DOB]])/365,0)</f>
        <v>33</v>
      </c>
      <c r="F151" t="s">
        <v>39</v>
      </c>
      <c r="G151" t="s">
        <v>298</v>
      </c>
      <c r="H151" t="s">
        <v>367</v>
      </c>
      <c r="I151" t="s">
        <v>395</v>
      </c>
      <c r="L151" s="1">
        <f t="shared" si="2"/>
        <v>41640</v>
      </c>
      <c r="M151" s="3">
        <f>ROUNDDOWN((L151-Table13[[#This Row],[DOB]])/365,0)</f>
        <v>33</v>
      </c>
    </row>
    <row r="152" spans="1:13" x14ac:dyDescent="0.25">
      <c r="A152" t="s">
        <v>386</v>
      </c>
      <c r="B152" t="s">
        <v>387</v>
      </c>
      <c r="C152" s="2" t="str">
        <f>Table13[[#This Row],[LastName]]&amp;"."&amp;Table13[[#This Row],[FirstName]]</f>
        <v>Mccallum.Judy</v>
      </c>
      <c r="D152" s="1">
        <v>18624</v>
      </c>
      <c r="E152" s="3">
        <f>ROUNDDOWN((L152-Table13[[#This Row],[DOB]])/365,0)</f>
        <v>63</v>
      </c>
      <c r="F152" t="s">
        <v>42</v>
      </c>
      <c r="G152" t="s">
        <v>295</v>
      </c>
      <c r="H152" t="s">
        <v>367</v>
      </c>
      <c r="I152" t="s">
        <v>394</v>
      </c>
      <c r="L152" s="1">
        <f t="shared" si="2"/>
        <v>41640</v>
      </c>
      <c r="M152" s="3">
        <f>ROUNDDOWN((L152-Table13[[#This Row],[DOB]])/365,0)</f>
        <v>63</v>
      </c>
    </row>
    <row r="153" spans="1:13" x14ac:dyDescent="0.25">
      <c r="A153" t="s">
        <v>92</v>
      </c>
      <c r="B153" t="s">
        <v>80</v>
      </c>
      <c r="C153" t="str">
        <f>Table13[[#This Row],[LastName]]&amp;"."&amp;Table13[[#This Row],[FirstName]]</f>
        <v>Mcclure.Steve</v>
      </c>
      <c r="D153" s="1">
        <v>26178</v>
      </c>
      <c r="E153" s="3">
        <f>ROUNDDOWN((L153-Table13[[#This Row],[DOB]])/365,0)</f>
        <v>42</v>
      </c>
      <c r="F153" t="s">
        <v>39</v>
      </c>
      <c r="G153" t="s">
        <v>298</v>
      </c>
      <c r="H153" t="s">
        <v>367</v>
      </c>
      <c r="I153" t="s">
        <v>395</v>
      </c>
      <c r="L153" s="1">
        <f t="shared" si="2"/>
        <v>41640</v>
      </c>
      <c r="M153" s="3">
        <f>ROUNDDOWN((L153-Table13[[#This Row],[DOB]])/365,0)</f>
        <v>42</v>
      </c>
    </row>
    <row r="154" spans="1:13" x14ac:dyDescent="0.25">
      <c r="A154" t="s">
        <v>199</v>
      </c>
      <c r="B154" t="s">
        <v>200</v>
      </c>
      <c r="C154" t="str">
        <f>Table13[[#This Row],[LastName]]&amp;"."&amp;Table13[[#This Row],[FirstName]]</f>
        <v>Mcdonald.Jesse</v>
      </c>
      <c r="D154" s="1">
        <v>36989</v>
      </c>
      <c r="E154" s="3">
        <f>ROUNDDOWN((L154-Table13[[#This Row],[DOB]])/365,0)</f>
        <v>12</v>
      </c>
      <c r="F154" t="s">
        <v>168</v>
      </c>
      <c r="G154" t="s">
        <v>302</v>
      </c>
      <c r="H154" t="s">
        <v>367</v>
      </c>
      <c r="I154" t="s">
        <v>395</v>
      </c>
      <c r="L154" s="1">
        <f t="shared" si="2"/>
        <v>41640</v>
      </c>
      <c r="M154" s="3">
        <f>ROUNDDOWN((L154-Table13[[#This Row],[DOB]])/365,0)</f>
        <v>12</v>
      </c>
    </row>
    <row r="155" spans="1:13" x14ac:dyDescent="0.25">
      <c r="A155" t="s">
        <v>70</v>
      </c>
      <c r="B155" t="s">
        <v>71</v>
      </c>
      <c r="C155" t="str">
        <f>Table13[[#This Row],[LastName]]&amp;"."&amp;Table13[[#This Row],[FirstName]]</f>
        <v>Menary.Jane</v>
      </c>
      <c r="D155" s="1">
        <v>24488</v>
      </c>
      <c r="E155" s="3">
        <f>ROUNDDOWN((L155-Table13[[#This Row],[DOB]])/365,0)</f>
        <v>46</v>
      </c>
      <c r="F155" t="s">
        <v>39</v>
      </c>
      <c r="G155" t="s">
        <v>298</v>
      </c>
      <c r="H155" t="s">
        <v>367</v>
      </c>
      <c r="I155" t="s">
        <v>394</v>
      </c>
      <c r="L155" s="1">
        <f t="shared" si="2"/>
        <v>41640</v>
      </c>
      <c r="M155" s="3">
        <f>ROUNDDOWN((L155-Table13[[#This Row],[DOB]])/365,0)</f>
        <v>46</v>
      </c>
    </row>
    <row r="156" spans="1:13" x14ac:dyDescent="0.25">
      <c r="A156" t="s">
        <v>134</v>
      </c>
      <c r="B156" t="s">
        <v>5</v>
      </c>
      <c r="C156" t="str">
        <f>Table13[[#This Row],[LastName]]&amp;"."&amp;Table13[[#This Row],[FirstName]]</f>
        <v>Menz.Ursula</v>
      </c>
      <c r="D156" s="1">
        <v>32485</v>
      </c>
      <c r="E156" s="3">
        <f>ROUNDDOWN((L156-Table13[[#This Row],[DOB]])/365,0)</f>
        <v>25</v>
      </c>
      <c r="F156" t="s">
        <v>39</v>
      </c>
      <c r="G156" t="s">
        <v>297</v>
      </c>
      <c r="H156" t="s">
        <v>367</v>
      </c>
      <c r="I156" t="s">
        <v>394</v>
      </c>
      <c r="L156" s="1">
        <f t="shared" si="2"/>
        <v>41640</v>
      </c>
      <c r="M156" s="3">
        <f>ROUNDDOWN((L156-Table13[[#This Row],[DOB]])/365,0)</f>
        <v>25</v>
      </c>
    </row>
    <row r="157" spans="1:13" x14ac:dyDescent="0.25">
      <c r="A157" t="s">
        <v>148</v>
      </c>
      <c r="B157" t="s">
        <v>69</v>
      </c>
      <c r="C157" t="str">
        <f>Table13[[#This Row],[LastName]]&amp;"."&amp;Table13[[#This Row],[FirstName]]</f>
        <v>Milazzo.David</v>
      </c>
      <c r="D157" s="1">
        <v>34393</v>
      </c>
      <c r="E157" s="3">
        <f>ROUNDDOWN((L157-Table13[[#This Row],[DOB]])/365,0)</f>
        <v>19</v>
      </c>
      <c r="F157" t="s">
        <v>42</v>
      </c>
      <c r="G157" t="s">
        <v>299</v>
      </c>
      <c r="H157" t="s">
        <v>367</v>
      </c>
      <c r="I157" t="s">
        <v>395</v>
      </c>
      <c r="L157" s="1">
        <f t="shared" si="2"/>
        <v>41640</v>
      </c>
      <c r="M157" s="3">
        <f>ROUNDDOWN((L157-Table13[[#This Row],[DOB]])/365,0)</f>
        <v>19</v>
      </c>
    </row>
    <row r="158" spans="1:13" x14ac:dyDescent="0.25">
      <c r="A158" t="s">
        <v>189</v>
      </c>
      <c r="B158" t="s">
        <v>190</v>
      </c>
      <c r="C158" t="str">
        <f>Table13[[#This Row],[LastName]]&amp;"."&amp;Table13[[#This Row],[FirstName]]</f>
        <v>Milich.Aramis</v>
      </c>
      <c r="D158" s="1">
        <v>36741</v>
      </c>
      <c r="E158" s="3">
        <f>ROUNDDOWN((L158-Table13[[#This Row],[DOB]])/365,0)</f>
        <v>13</v>
      </c>
      <c r="F158" t="s">
        <v>163</v>
      </c>
      <c r="G158" t="s">
        <v>297</v>
      </c>
      <c r="H158" t="s">
        <v>367</v>
      </c>
      <c r="I158" t="s">
        <v>395</v>
      </c>
      <c r="L158" s="1">
        <f t="shared" si="2"/>
        <v>41640</v>
      </c>
      <c r="M158" s="3">
        <f>ROUNDDOWN((L158-Table13[[#This Row],[DOB]])/365,0)</f>
        <v>13</v>
      </c>
    </row>
    <row r="159" spans="1:13" x14ac:dyDescent="0.25">
      <c r="A159" t="s">
        <v>98</v>
      </c>
      <c r="B159" t="s">
        <v>60</v>
      </c>
      <c r="C159" t="str">
        <f>Table13[[#This Row],[LastName]]&amp;"."&amp;Table13[[#This Row],[FirstName]]</f>
        <v>Moore.John</v>
      </c>
      <c r="D159" s="1">
        <v>26747</v>
      </c>
      <c r="E159" s="3">
        <f>ROUNDDOWN((L159-Table13[[#This Row],[DOB]])/365,0)</f>
        <v>40</v>
      </c>
      <c r="F159" t="s">
        <v>39</v>
      </c>
      <c r="G159" t="s">
        <v>297</v>
      </c>
      <c r="H159" t="s">
        <v>367</v>
      </c>
      <c r="I159" t="s">
        <v>395</v>
      </c>
      <c r="L159" s="1">
        <f t="shared" si="2"/>
        <v>41640</v>
      </c>
      <c r="M159" s="3">
        <f>ROUNDDOWN((L159-Table13[[#This Row],[DOB]])/365,0)</f>
        <v>40</v>
      </c>
    </row>
    <row r="160" spans="1:13" x14ac:dyDescent="0.25">
      <c r="A160" t="s">
        <v>236</v>
      </c>
      <c r="B160" t="s">
        <v>237</v>
      </c>
      <c r="C160" t="str">
        <f>Table13[[#This Row],[LastName]]&amp;"."&amp;Table13[[#This Row],[FirstName]]</f>
        <v>Mortimer.Julian</v>
      </c>
      <c r="D160" s="1">
        <v>37853</v>
      </c>
      <c r="E160" s="3">
        <f>ROUNDDOWN((L160-Table13[[#This Row],[DOB]])/365,0)</f>
        <v>10</v>
      </c>
      <c r="F160" t="s">
        <v>163</v>
      </c>
      <c r="G160" t="s">
        <v>297</v>
      </c>
      <c r="H160" t="s">
        <v>367</v>
      </c>
      <c r="I160" t="s">
        <v>395</v>
      </c>
      <c r="L160" s="1">
        <f t="shared" si="2"/>
        <v>41640</v>
      </c>
      <c r="M160" s="3">
        <f>ROUNDDOWN((L160-Table13[[#This Row],[DOB]])/365,0)</f>
        <v>10</v>
      </c>
    </row>
    <row r="161" spans="1:13" x14ac:dyDescent="0.25">
      <c r="A161" t="s">
        <v>51</v>
      </c>
      <c r="B161" t="s">
        <v>52</v>
      </c>
      <c r="C161" t="str">
        <f>Table13[[#This Row],[LastName]]&amp;"."&amp;Table13[[#This Row],[FirstName]]</f>
        <v>Mowis.Ian</v>
      </c>
      <c r="D161" s="1">
        <v>21377</v>
      </c>
      <c r="E161" s="3">
        <f>ROUNDDOWN((L161-Table13[[#This Row],[DOB]])/365,0)</f>
        <v>55</v>
      </c>
      <c r="F161" t="s">
        <v>42</v>
      </c>
      <c r="G161" t="s">
        <v>298</v>
      </c>
      <c r="H161" t="s">
        <v>367</v>
      </c>
      <c r="I161" t="s">
        <v>395</v>
      </c>
      <c r="L161" s="1">
        <f t="shared" si="2"/>
        <v>41640</v>
      </c>
      <c r="M161" s="3">
        <f>ROUNDDOWN((L161-Table13[[#This Row],[DOB]])/365,0)</f>
        <v>55</v>
      </c>
    </row>
    <row r="162" spans="1:13" x14ac:dyDescent="0.25">
      <c r="A162" t="s">
        <v>63</v>
      </c>
      <c r="B162" t="s">
        <v>64</v>
      </c>
      <c r="C162" t="str">
        <f>Table13[[#This Row],[LastName]]&amp;"."&amp;Table13[[#This Row],[FirstName]]</f>
        <v>Murphy.Adrian</v>
      </c>
      <c r="D162" s="1">
        <v>23836</v>
      </c>
      <c r="E162" s="3">
        <f>ROUNDDOWN((L162-Table13[[#This Row],[DOB]])/365,0)</f>
        <v>48</v>
      </c>
      <c r="F162" t="s">
        <v>39</v>
      </c>
      <c r="G162" t="s">
        <v>297</v>
      </c>
      <c r="H162" t="s">
        <v>367</v>
      </c>
      <c r="I162" t="s">
        <v>395</v>
      </c>
      <c r="L162" s="1">
        <f t="shared" si="2"/>
        <v>41640</v>
      </c>
      <c r="M162" s="3">
        <f>ROUNDDOWN((L162-Table13[[#This Row],[DOB]])/365,0)</f>
        <v>48</v>
      </c>
    </row>
    <row r="163" spans="1:13" x14ac:dyDescent="0.25">
      <c r="A163" t="s">
        <v>197</v>
      </c>
      <c r="B163" t="s">
        <v>324</v>
      </c>
      <c r="C163" s="2" t="str">
        <f>Table13[[#This Row],[LastName]]&amp;"."&amp;Table13[[#This Row],[FirstName]]</f>
        <v>Neale.Cate</v>
      </c>
      <c r="D163" s="1">
        <v>36940</v>
      </c>
      <c r="E163" s="3">
        <f>ROUNDDOWN((L163-Table13[[#This Row],[DOB]])/365,0)</f>
        <v>12</v>
      </c>
      <c r="G163" t="s">
        <v>297</v>
      </c>
      <c r="H163" t="s">
        <v>367</v>
      </c>
      <c r="I163" t="s">
        <v>394</v>
      </c>
      <c r="L163" s="1">
        <f t="shared" si="2"/>
        <v>41640</v>
      </c>
      <c r="M163" s="3">
        <f>ROUNDDOWN((L163-Table13[[#This Row],[DOB]])/365,0)</f>
        <v>12</v>
      </c>
    </row>
    <row r="164" spans="1:13" x14ac:dyDescent="0.25">
      <c r="A164" t="s">
        <v>197</v>
      </c>
      <c r="B164" t="s">
        <v>198</v>
      </c>
      <c r="C164" t="str">
        <f>Table13[[#This Row],[LastName]]&amp;"."&amp;Table13[[#This Row],[FirstName]]</f>
        <v>Neale.Catherine</v>
      </c>
      <c r="D164" s="1">
        <v>36940</v>
      </c>
      <c r="E164" s="3">
        <f>ROUNDDOWN((L164-Table13[[#This Row],[DOB]])/365,0)</f>
        <v>12</v>
      </c>
      <c r="F164" t="s">
        <v>163</v>
      </c>
      <c r="G164" t="s">
        <v>297</v>
      </c>
      <c r="H164" t="s">
        <v>367</v>
      </c>
      <c r="I164" t="s">
        <v>394</v>
      </c>
      <c r="L164" s="1">
        <f t="shared" si="2"/>
        <v>41640</v>
      </c>
      <c r="M164" s="3">
        <f>ROUNDDOWN((L164-Table13[[#This Row],[DOB]])/365,0)</f>
        <v>12</v>
      </c>
    </row>
    <row r="165" spans="1:13" x14ac:dyDescent="0.25">
      <c r="A165" t="s">
        <v>252</v>
      </c>
      <c r="B165" t="s">
        <v>253</v>
      </c>
      <c r="C165" t="str">
        <f>Table13[[#This Row],[LastName]]&amp;"."&amp;Table13[[#This Row],[FirstName]]</f>
        <v>Neave.Bodhi</v>
      </c>
      <c r="D165" s="1">
        <v>38298</v>
      </c>
      <c r="E165" s="3">
        <f>ROUNDDOWN((L165-Table13[[#This Row],[DOB]])/365,0)</f>
        <v>9</v>
      </c>
      <c r="F165" t="s">
        <v>168</v>
      </c>
      <c r="G165" t="s">
        <v>295</v>
      </c>
      <c r="H165" t="s">
        <v>367</v>
      </c>
      <c r="I165" t="s">
        <v>395</v>
      </c>
      <c r="L165" s="1">
        <f t="shared" si="2"/>
        <v>41640</v>
      </c>
      <c r="M165" s="3">
        <f>ROUNDDOWN((L165-Table13[[#This Row],[DOB]])/365,0)</f>
        <v>9</v>
      </c>
    </row>
    <row r="166" spans="1:13" x14ac:dyDescent="0.25">
      <c r="A166" t="s">
        <v>252</v>
      </c>
      <c r="B166" t="s">
        <v>337</v>
      </c>
      <c r="C166" s="2" t="str">
        <f>Table13[[#This Row],[LastName]]&amp;"."&amp;Table13[[#This Row],[FirstName]]</f>
        <v>Neave.Lucia</v>
      </c>
      <c r="D166" s="1">
        <v>38845</v>
      </c>
      <c r="E166" s="3">
        <f>ROUNDDOWN((L166-Table13[[#This Row],[DOB]])/365,0)</f>
        <v>7</v>
      </c>
      <c r="G166" t="s">
        <v>295</v>
      </c>
      <c r="H166" t="s">
        <v>367</v>
      </c>
      <c r="I166" t="s">
        <v>394</v>
      </c>
      <c r="L166" s="1">
        <f t="shared" si="2"/>
        <v>41640</v>
      </c>
      <c r="M166" s="3">
        <f>ROUNDDOWN((L166-Table13[[#This Row],[DOB]])/365,0)</f>
        <v>7</v>
      </c>
    </row>
    <row r="167" spans="1:13" x14ac:dyDescent="0.25">
      <c r="A167" s="6" t="s">
        <v>252</v>
      </c>
      <c r="B167" s="6" t="s">
        <v>402</v>
      </c>
      <c r="C167" s="2" t="str">
        <f>Table13[[#This Row],[LastName]]&amp;"."&amp;Table13[[#This Row],[FirstName]]</f>
        <v>Neave.Zenji</v>
      </c>
      <c r="D167" s="1">
        <v>40224</v>
      </c>
      <c r="E167" s="3">
        <f>ROUNDDOWN((L167-Table13[[#This Row],[DOB]])/365,0)</f>
        <v>3</v>
      </c>
      <c r="F167" t="s">
        <v>168</v>
      </c>
      <c r="G167" t="s">
        <v>295</v>
      </c>
      <c r="H167" t="s">
        <v>367</v>
      </c>
      <c r="I167" t="s">
        <v>395</v>
      </c>
      <c r="L167" s="1">
        <f t="shared" si="2"/>
        <v>41640</v>
      </c>
      <c r="M167" s="3">
        <f>ROUNDDOWN((L167-Table13[[#This Row],[DOB]])/365,0)</f>
        <v>3</v>
      </c>
    </row>
    <row r="168" spans="1:13" x14ac:dyDescent="0.25">
      <c r="A168" t="s">
        <v>396</v>
      </c>
      <c r="B168" t="s">
        <v>200</v>
      </c>
      <c r="C168" s="2" t="str">
        <f>Table13[[#This Row],[LastName]]&amp;"."&amp;Table13[[#This Row],[FirstName]]</f>
        <v>Newitt.Jesse</v>
      </c>
      <c r="D168" s="1">
        <v>35384</v>
      </c>
      <c r="E168" s="3">
        <f>ROUNDDOWN((L168-Table13[[#This Row],[DOB]])/365,0)</f>
        <v>17</v>
      </c>
      <c r="F168" t="s">
        <v>42</v>
      </c>
      <c r="G168" t="s">
        <v>297</v>
      </c>
      <c r="H168" t="s">
        <v>367</v>
      </c>
      <c r="I168" t="s">
        <v>395</v>
      </c>
      <c r="L168" s="1">
        <f t="shared" si="2"/>
        <v>41640</v>
      </c>
      <c r="M168" s="3">
        <f>ROUNDDOWN((L168-Table13[[#This Row],[DOB]])/365,0)</f>
        <v>17</v>
      </c>
    </row>
    <row r="169" spans="1:13" x14ac:dyDescent="0.25">
      <c r="A169" t="s">
        <v>382</v>
      </c>
      <c r="B169" t="s">
        <v>383</v>
      </c>
      <c r="C169" s="2" t="str">
        <f>Table13[[#This Row],[LastName]]&amp;"."&amp;Table13[[#This Row],[FirstName]]</f>
        <v>Oehler.Josephine</v>
      </c>
      <c r="D169" s="1">
        <v>37914</v>
      </c>
      <c r="E169" s="3">
        <f>ROUNDDOWN((L169-Table13[[#This Row],[DOB]])/365,0)</f>
        <v>10</v>
      </c>
      <c r="F169" t="s">
        <v>392</v>
      </c>
      <c r="G169" t="s">
        <v>297</v>
      </c>
      <c r="H169" t="s">
        <v>367</v>
      </c>
      <c r="I169" t="s">
        <v>394</v>
      </c>
      <c r="L169" s="1">
        <f t="shared" si="2"/>
        <v>41640</v>
      </c>
      <c r="M169" s="3">
        <f>ROUNDDOWN((L169-Table13[[#This Row],[DOB]])/365,0)</f>
        <v>10</v>
      </c>
    </row>
    <row r="170" spans="1:13" x14ac:dyDescent="0.25">
      <c r="A170" t="s">
        <v>57</v>
      </c>
      <c r="B170" t="s">
        <v>48</v>
      </c>
      <c r="C170" t="str">
        <f>Table13[[#This Row],[LastName]]&amp;"."&amp;Table13[[#This Row],[FirstName]]</f>
        <v>Oerman.Bruce</v>
      </c>
      <c r="D170" s="1">
        <v>22025</v>
      </c>
      <c r="E170" s="3">
        <f>ROUNDDOWN((L170-Table13[[#This Row],[DOB]])/365,0)</f>
        <v>53</v>
      </c>
      <c r="F170" t="s">
        <v>39</v>
      </c>
      <c r="G170" t="s">
        <v>297</v>
      </c>
      <c r="H170" t="s">
        <v>367</v>
      </c>
      <c r="I170" t="s">
        <v>395</v>
      </c>
      <c r="L170" s="1">
        <f t="shared" si="2"/>
        <v>41640</v>
      </c>
      <c r="M170" s="3">
        <f>ROUNDDOWN((L170-Table13[[#This Row],[DOB]])/365,0)</f>
        <v>53</v>
      </c>
    </row>
    <row r="171" spans="1:13" x14ac:dyDescent="0.25">
      <c r="A171" t="s">
        <v>57</v>
      </c>
      <c r="B171" t="s">
        <v>319</v>
      </c>
      <c r="C171" s="2" t="str">
        <f>Table13[[#This Row],[LastName]]&amp;"."&amp;Table13[[#This Row],[FirstName]]</f>
        <v>Oerman.Lachlan</v>
      </c>
      <c r="D171" s="1">
        <v>35838</v>
      </c>
      <c r="E171" s="3">
        <f>ROUNDDOWN((L171-Table13[[#This Row],[DOB]])/365,0)</f>
        <v>15</v>
      </c>
      <c r="G171" t="s">
        <v>297</v>
      </c>
      <c r="H171" t="s">
        <v>367</v>
      </c>
      <c r="I171" t="s">
        <v>395</v>
      </c>
      <c r="L171" s="1">
        <f t="shared" si="2"/>
        <v>41640</v>
      </c>
      <c r="M171" s="3">
        <f>ROUNDDOWN((L171-Table13[[#This Row],[DOB]])/365,0)</f>
        <v>15</v>
      </c>
    </row>
    <row r="172" spans="1:13" x14ac:dyDescent="0.25">
      <c r="A172" s="6" t="s">
        <v>413</v>
      </c>
      <c r="B172" s="6" t="s">
        <v>262</v>
      </c>
      <c r="C172" s="2" t="str">
        <f>Table13[[#This Row],[LastName]]&amp;"."&amp;Table13[[#This Row],[FirstName]]</f>
        <v>Omari.Felix</v>
      </c>
      <c r="D172" s="1">
        <v>39686</v>
      </c>
      <c r="E172" s="3">
        <f>ROUNDDOWN((L172-Table13[[#This Row],[DOB]])/365,0)</f>
        <v>5</v>
      </c>
      <c r="F172" t="s">
        <v>168</v>
      </c>
      <c r="G172" t="s">
        <v>297</v>
      </c>
      <c r="H172" t="s">
        <v>367</v>
      </c>
      <c r="I172" t="s">
        <v>395</v>
      </c>
      <c r="L172" s="1">
        <f t="shared" si="2"/>
        <v>41640</v>
      </c>
      <c r="M172" s="3">
        <f>ROUNDDOWN((L172-Table13[[#This Row],[DOB]])/365,0)</f>
        <v>5</v>
      </c>
    </row>
    <row r="173" spans="1:13" x14ac:dyDescent="0.25">
      <c r="A173" t="s">
        <v>110</v>
      </c>
      <c r="B173" t="s">
        <v>111</v>
      </c>
      <c r="C173" t="str">
        <f>Table13[[#This Row],[LastName]]&amp;"."&amp;Table13[[#This Row],[FirstName]]</f>
        <v>O'shea.Timothy</v>
      </c>
      <c r="D173" s="1">
        <v>28543</v>
      </c>
      <c r="E173" s="3">
        <f>ROUNDDOWN((L173-Table13[[#This Row],[DOB]])/365,0)</f>
        <v>35</v>
      </c>
      <c r="F173" t="s">
        <v>42</v>
      </c>
      <c r="G173" t="s">
        <v>298</v>
      </c>
      <c r="H173" t="s">
        <v>367</v>
      </c>
      <c r="I173" t="s">
        <v>395</v>
      </c>
      <c r="L173" s="1">
        <f t="shared" si="2"/>
        <v>41640</v>
      </c>
      <c r="M173" s="3">
        <f>ROUNDDOWN((L173-Table13[[#This Row],[DOB]])/365,0)</f>
        <v>35</v>
      </c>
    </row>
    <row r="174" spans="1:13" x14ac:dyDescent="0.25">
      <c r="A174" t="s">
        <v>219</v>
      </c>
      <c r="B174" t="s">
        <v>220</v>
      </c>
      <c r="C174" t="str">
        <f>Table13[[#This Row],[LastName]]&amp;"."&amp;Table13[[#This Row],[FirstName]]</f>
        <v>Osterby.Dylan</v>
      </c>
      <c r="D174" s="1">
        <v>37461</v>
      </c>
      <c r="E174" s="3">
        <f>ROUNDDOWN((L174-Table13[[#This Row],[DOB]])/365,0)</f>
        <v>11</v>
      </c>
      <c r="F174" t="s">
        <v>168</v>
      </c>
      <c r="G174" t="s">
        <v>302</v>
      </c>
      <c r="H174" t="s">
        <v>367</v>
      </c>
      <c r="I174" t="s">
        <v>395</v>
      </c>
      <c r="L174" s="1">
        <f t="shared" si="2"/>
        <v>41640</v>
      </c>
      <c r="M174" s="3">
        <f>ROUNDDOWN((L174-Table13[[#This Row],[DOB]])/365,0)</f>
        <v>11</v>
      </c>
    </row>
    <row r="175" spans="1:13" x14ac:dyDescent="0.25">
      <c r="A175" t="s">
        <v>339</v>
      </c>
      <c r="B175" t="s">
        <v>29</v>
      </c>
      <c r="C175" s="2" t="str">
        <f>Table13[[#This Row],[LastName]]&amp;"."&amp;Table13[[#This Row],[FirstName]]</f>
        <v>Pascoe-Purvis.Ben</v>
      </c>
      <c r="D175" s="1">
        <v>35436</v>
      </c>
      <c r="E175" s="3">
        <f>ROUNDDOWN((L175-Table13[[#This Row],[DOB]])/365,0)</f>
        <v>16</v>
      </c>
      <c r="G175" t="s">
        <v>299</v>
      </c>
      <c r="H175" t="s">
        <v>367</v>
      </c>
      <c r="I175" t="s">
        <v>395</v>
      </c>
      <c r="L175" s="1">
        <f t="shared" si="2"/>
        <v>41640</v>
      </c>
      <c r="M175" s="3">
        <f>ROUNDDOWN((L175-Table13[[#This Row],[DOB]])/365,0)</f>
        <v>16</v>
      </c>
    </row>
    <row r="176" spans="1:13" x14ac:dyDescent="0.25">
      <c r="A176" t="s">
        <v>265</v>
      </c>
      <c r="B176" t="s">
        <v>323</v>
      </c>
      <c r="C176" s="2" t="str">
        <f>Table13[[#This Row],[LastName]]&amp;"."&amp;Table13[[#This Row],[FirstName]]</f>
        <v>Paterson.Adam</v>
      </c>
      <c r="D176" s="1">
        <v>29284</v>
      </c>
      <c r="E176" s="3">
        <f>ROUNDDOWN((L176-Table13[[#This Row],[DOB]])/365,0)</f>
        <v>33</v>
      </c>
      <c r="G176" t="s">
        <v>298</v>
      </c>
      <c r="H176" t="s">
        <v>367</v>
      </c>
      <c r="I176" t="s">
        <v>395</v>
      </c>
      <c r="L176" s="1">
        <f t="shared" si="2"/>
        <v>41640</v>
      </c>
      <c r="M176" s="3">
        <f>ROUNDDOWN((L176-Table13[[#This Row],[DOB]])/365,0)</f>
        <v>33</v>
      </c>
    </row>
    <row r="177" spans="1:13" x14ac:dyDescent="0.25">
      <c r="A177" t="s">
        <v>265</v>
      </c>
      <c r="B177" t="s">
        <v>266</v>
      </c>
      <c r="C177" t="str">
        <f>Table13[[#This Row],[LastName]]&amp;"."&amp;Table13[[#This Row],[FirstName]]</f>
        <v>Paterson.Arthur</v>
      </c>
      <c r="D177" s="1">
        <v>38548</v>
      </c>
      <c r="E177" s="3">
        <f>ROUNDDOWN((L177-Table13[[#This Row],[DOB]])/365,0)</f>
        <v>8</v>
      </c>
      <c r="F177" t="s">
        <v>168</v>
      </c>
      <c r="G177" t="s">
        <v>297</v>
      </c>
      <c r="H177" t="s">
        <v>367</v>
      </c>
      <c r="I177" t="s">
        <v>395</v>
      </c>
      <c r="L177" s="1">
        <f t="shared" si="2"/>
        <v>41640</v>
      </c>
      <c r="M177" s="3">
        <f>ROUNDDOWN((L177-Table13[[#This Row],[DOB]])/365,0)</f>
        <v>8</v>
      </c>
    </row>
    <row r="178" spans="1:13" x14ac:dyDescent="0.25">
      <c r="A178" t="s">
        <v>214</v>
      </c>
      <c r="B178" t="s">
        <v>14</v>
      </c>
      <c r="C178" t="str">
        <f>Table13[[#This Row],[LastName]]&amp;"."&amp;Table13[[#This Row],[FirstName]]</f>
        <v>Pattinson.Angus</v>
      </c>
      <c r="D178" s="1">
        <v>37348</v>
      </c>
      <c r="E178" s="3">
        <f>ROUNDDOWN((L178-Table13[[#This Row],[DOB]])/365,0)</f>
        <v>11</v>
      </c>
      <c r="F178" t="s">
        <v>163</v>
      </c>
      <c r="G178" t="s">
        <v>297</v>
      </c>
      <c r="H178" t="s">
        <v>367</v>
      </c>
      <c r="I178" t="s">
        <v>395</v>
      </c>
      <c r="L178" s="1">
        <f t="shared" si="2"/>
        <v>41640</v>
      </c>
      <c r="M178" s="3">
        <f>ROUNDDOWN((L178-Table13[[#This Row],[DOB]])/365,0)</f>
        <v>11</v>
      </c>
    </row>
    <row r="179" spans="1:13" x14ac:dyDescent="0.25">
      <c r="A179" t="s">
        <v>214</v>
      </c>
      <c r="B179" t="s">
        <v>235</v>
      </c>
      <c r="C179" t="str">
        <f>Table13[[#This Row],[LastName]]&amp;"."&amp;Table13[[#This Row],[FirstName]]</f>
        <v>Pattinson.Finn</v>
      </c>
      <c r="D179" s="1">
        <v>37837</v>
      </c>
      <c r="E179" s="3">
        <f>ROUNDDOWN((L179-Table13[[#This Row],[DOB]])/365,0)</f>
        <v>10</v>
      </c>
      <c r="F179" t="s">
        <v>163</v>
      </c>
      <c r="G179" t="s">
        <v>297</v>
      </c>
      <c r="H179" t="s">
        <v>367</v>
      </c>
      <c r="I179" t="s">
        <v>395</v>
      </c>
      <c r="L179" s="1">
        <f t="shared" si="2"/>
        <v>41640</v>
      </c>
      <c r="M179" s="3">
        <f>ROUNDDOWN((L179-Table13[[#This Row],[DOB]])/365,0)</f>
        <v>10</v>
      </c>
    </row>
    <row r="180" spans="1:13" x14ac:dyDescent="0.25">
      <c r="A180" t="s">
        <v>24</v>
      </c>
      <c r="B180" t="s">
        <v>25</v>
      </c>
      <c r="C180" t="str">
        <f>Table13[[#This Row],[LastName]]&amp;"."&amp;Table13[[#This Row],[FirstName]]</f>
        <v>Pay.Shayne</v>
      </c>
      <c r="D180" s="1">
        <v>23630</v>
      </c>
      <c r="E180" s="3">
        <f>ROUNDDOWN((L180-Table13[[#This Row],[DOB]])/365,0)</f>
        <v>49</v>
      </c>
      <c r="F180" t="s">
        <v>39</v>
      </c>
      <c r="G180" t="s">
        <v>298</v>
      </c>
      <c r="H180" t="s">
        <v>367</v>
      </c>
      <c r="I180" t="s">
        <v>395</v>
      </c>
      <c r="L180" s="1">
        <f t="shared" si="2"/>
        <v>41640</v>
      </c>
      <c r="M180" s="3">
        <f>ROUNDDOWN((L180-Table13[[#This Row],[DOB]])/365,0)</f>
        <v>49</v>
      </c>
    </row>
    <row r="181" spans="1:13" x14ac:dyDescent="0.25">
      <c r="A181" t="s">
        <v>249</v>
      </c>
      <c r="B181" t="s">
        <v>250</v>
      </c>
      <c r="C181" t="str">
        <f>Table13[[#This Row],[LastName]]&amp;"."&amp;Table13[[#This Row],[FirstName]]</f>
        <v>Payne.Henry</v>
      </c>
      <c r="D181" s="1">
        <v>38237</v>
      </c>
      <c r="E181" s="3">
        <f>ROUNDDOWN((L181-Table13[[#This Row],[DOB]])/365,0)</f>
        <v>9</v>
      </c>
      <c r="F181" t="s">
        <v>168</v>
      </c>
      <c r="G181" t="s">
        <v>295</v>
      </c>
      <c r="H181" t="s">
        <v>367</v>
      </c>
      <c r="I181" t="s">
        <v>395</v>
      </c>
      <c r="L181" s="1">
        <f t="shared" si="2"/>
        <v>41640</v>
      </c>
      <c r="M181" s="3">
        <f>ROUNDDOWN((L181-Table13[[#This Row],[DOB]])/365,0)</f>
        <v>9</v>
      </c>
    </row>
    <row r="182" spans="1:13" x14ac:dyDescent="0.25">
      <c r="A182" t="s">
        <v>263</v>
      </c>
      <c r="B182" t="s">
        <v>264</v>
      </c>
      <c r="C182" t="str">
        <f>Table13[[#This Row],[LastName]]&amp;"."&amp;Table13[[#This Row],[FirstName]]</f>
        <v>Pearce.Elsie</v>
      </c>
      <c r="D182" s="1">
        <v>38505</v>
      </c>
      <c r="E182" s="3">
        <f>ROUNDDOWN((L182-Table13[[#This Row],[DOB]])/365,0)</f>
        <v>8</v>
      </c>
      <c r="F182" t="s">
        <v>168</v>
      </c>
      <c r="G182" t="s">
        <v>295</v>
      </c>
      <c r="H182" t="s">
        <v>367</v>
      </c>
      <c r="I182" t="s">
        <v>394</v>
      </c>
      <c r="L182" s="1">
        <f t="shared" si="2"/>
        <v>41640</v>
      </c>
      <c r="M182" s="3">
        <f>ROUNDDOWN((L182-Table13[[#This Row],[DOB]])/365,0)</f>
        <v>8</v>
      </c>
    </row>
    <row r="183" spans="1:13" x14ac:dyDescent="0.25">
      <c r="A183" t="s">
        <v>357</v>
      </c>
      <c r="B183" t="s">
        <v>358</v>
      </c>
      <c r="C183" s="2" t="str">
        <f>Table13[[#This Row],[LastName]]&amp;"."&amp;Table13[[#This Row],[FirstName]]</f>
        <v>Pezzana.Carlo</v>
      </c>
      <c r="D183" s="1">
        <v>34621</v>
      </c>
      <c r="E183" s="3">
        <f>ROUNDDOWN((L183-Table13[[#This Row],[DOB]])/365,0)</f>
        <v>19</v>
      </c>
      <c r="G183" t="s">
        <v>295</v>
      </c>
      <c r="H183" t="s">
        <v>368</v>
      </c>
      <c r="I183" t="s">
        <v>395</v>
      </c>
      <c r="L183" s="1">
        <f t="shared" si="2"/>
        <v>41640</v>
      </c>
      <c r="M183" s="3">
        <f>ROUNDDOWN((L183-Table13[[#This Row],[DOB]])/365,0)</f>
        <v>19</v>
      </c>
    </row>
    <row r="184" spans="1:13" x14ac:dyDescent="0.25">
      <c r="A184" t="s">
        <v>271</v>
      </c>
      <c r="B184" t="s">
        <v>272</v>
      </c>
      <c r="C184" t="str">
        <f>Table13[[#This Row],[LastName]]&amp;"."&amp;Table13[[#This Row],[FirstName]]</f>
        <v>Pontifex.Elena</v>
      </c>
      <c r="D184" s="1">
        <v>38607</v>
      </c>
      <c r="E184" s="3">
        <f>ROUNDDOWN((L184-Table13[[#This Row],[DOB]])/365,0)</f>
        <v>8</v>
      </c>
      <c r="F184" t="s">
        <v>168</v>
      </c>
      <c r="G184" t="s">
        <v>297</v>
      </c>
      <c r="H184" t="s">
        <v>367</v>
      </c>
      <c r="I184" t="s">
        <v>394</v>
      </c>
      <c r="L184" s="1">
        <f t="shared" si="2"/>
        <v>41640</v>
      </c>
      <c r="M184" s="3">
        <f>ROUNDDOWN((L184-Table13[[#This Row],[DOB]])/365,0)</f>
        <v>8</v>
      </c>
    </row>
    <row r="185" spans="1:13" x14ac:dyDescent="0.25">
      <c r="A185" t="s">
        <v>271</v>
      </c>
      <c r="B185" t="s">
        <v>355</v>
      </c>
      <c r="C185" s="2" t="str">
        <f>Table13[[#This Row],[LastName]]&amp;"."&amp;Table13[[#This Row],[FirstName]]</f>
        <v>Pontifex.Ellie</v>
      </c>
      <c r="D185" s="1">
        <v>38607</v>
      </c>
      <c r="E185" s="3">
        <f>ROUNDDOWN((L185-Table13[[#This Row],[DOB]])/365,0)</f>
        <v>8</v>
      </c>
      <c r="G185" t="s">
        <v>297</v>
      </c>
      <c r="H185" t="s">
        <v>367</v>
      </c>
      <c r="I185" t="s">
        <v>394</v>
      </c>
      <c r="L185" s="1">
        <f t="shared" si="2"/>
        <v>41640</v>
      </c>
      <c r="M185" s="3">
        <f>ROUNDDOWN((L185-Table13[[#This Row],[DOB]])/365,0)</f>
        <v>8</v>
      </c>
    </row>
    <row r="186" spans="1:13" x14ac:dyDescent="0.25">
      <c r="A186" s="6" t="s">
        <v>458</v>
      </c>
      <c r="B186" s="6" t="s">
        <v>459</v>
      </c>
      <c r="C186" s="2" t="str">
        <f>Table13[[#This Row],[LastName]]&amp;"."&amp;Table13[[#This Row],[FirstName]]</f>
        <v>Primrose.Callum</v>
      </c>
      <c r="D186" s="1">
        <v>39604</v>
      </c>
      <c r="E186" s="3">
        <f>ROUNDDOWN((L186-Table13[[#This Row],[DOB]])/365,0)</f>
        <v>5</v>
      </c>
      <c r="G186" t="s">
        <v>297</v>
      </c>
      <c r="H186" t="s">
        <v>367</v>
      </c>
      <c r="I186" t="s">
        <v>395</v>
      </c>
      <c r="L186" s="1">
        <f t="shared" si="2"/>
        <v>41640</v>
      </c>
      <c r="M186" s="3">
        <f>ROUNDDOWN((L186-Table13[[#This Row],[DOB]])/365,0)</f>
        <v>5</v>
      </c>
    </row>
    <row r="187" spans="1:13" x14ac:dyDescent="0.25">
      <c r="A187" t="s">
        <v>32</v>
      </c>
      <c r="B187" t="s">
        <v>33</v>
      </c>
      <c r="C187" t="str">
        <f>Table13[[#This Row],[LastName]]&amp;"."&amp;Table13[[#This Row],[FirstName]]</f>
        <v>Pring.Oliver</v>
      </c>
      <c r="D187" s="1">
        <v>35971</v>
      </c>
      <c r="E187" s="3">
        <f>ROUNDDOWN((L187-Table13[[#This Row],[DOB]])/365,0)</f>
        <v>15</v>
      </c>
      <c r="F187" t="s">
        <v>163</v>
      </c>
      <c r="G187" t="s">
        <v>297</v>
      </c>
      <c r="H187" t="s">
        <v>367</v>
      </c>
      <c r="I187" t="s">
        <v>395</v>
      </c>
      <c r="L187" s="1">
        <f t="shared" si="2"/>
        <v>41640</v>
      </c>
      <c r="M187" s="3">
        <f>ROUNDDOWN((L187-Table13[[#This Row],[DOB]])/365,0)</f>
        <v>15</v>
      </c>
    </row>
    <row r="188" spans="1:13" x14ac:dyDescent="0.25">
      <c r="A188" t="s">
        <v>261</v>
      </c>
      <c r="B188" t="s">
        <v>262</v>
      </c>
      <c r="C188" t="str">
        <f>Table13[[#This Row],[LastName]]&amp;"."&amp;Table13[[#This Row],[FirstName]]</f>
        <v>Probert.Felix</v>
      </c>
      <c r="D188" s="1">
        <v>38492</v>
      </c>
      <c r="E188" s="3">
        <f>ROUNDDOWN((L188-Table13[[#This Row],[DOB]])/365,0)</f>
        <v>8</v>
      </c>
      <c r="F188" t="s">
        <v>168</v>
      </c>
      <c r="G188" t="s">
        <v>295</v>
      </c>
      <c r="H188" t="s">
        <v>367</v>
      </c>
      <c r="I188" t="s">
        <v>395</v>
      </c>
      <c r="L188" s="1">
        <f t="shared" si="2"/>
        <v>41640</v>
      </c>
      <c r="M188" s="3">
        <f>ROUNDDOWN((L188-Table13[[#This Row],[DOB]])/365,0)</f>
        <v>8</v>
      </c>
    </row>
    <row r="189" spans="1:13" x14ac:dyDescent="0.25">
      <c r="A189" t="s">
        <v>183</v>
      </c>
      <c r="B189" t="s">
        <v>184</v>
      </c>
      <c r="C189" t="str">
        <f>Table13[[#This Row],[LastName]]&amp;"."&amp;Table13[[#This Row],[FirstName]]</f>
        <v>Pye.Jordan</v>
      </c>
      <c r="D189" s="1">
        <v>36607</v>
      </c>
      <c r="E189" s="3">
        <f>ROUNDDOWN((L189-Table13[[#This Row],[DOB]])/365,0)</f>
        <v>13</v>
      </c>
      <c r="F189" t="s">
        <v>168</v>
      </c>
      <c r="G189" t="s">
        <v>297</v>
      </c>
      <c r="H189" t="s">
        <v>367</v>
      </c>
      <c r="I189" t="s">
        <v>395</v>
      </c>
      <c r="L189" s="1">
        <f t="shared" si="2"/>
        <v>41640</v>
      </c>
      <c r="M189" s="3">
        <f>ROUNDDOWN((L189-Table13[[#This Row],[DOB]])/365,0)</f>
        <v>13</v>
      </c>
    </row>
    <row r="190" spans="1:13" x14ac:dyDescent="0.25">
      <c r="A190" t="s">
        <v>112</v>
      </c>
      <c r="B190" t="s">
        <v>113</v>
      </c>
      <c r="C190" t="str">
        <f>Table13[[#This Row],[LastName]]&amp;"."&amp;Table13[[#This Row],[FirstName]]</f>
        <v>Qian.Ying</v>
      </c>
      <c r="D190" s="1">
        <v>28706</v>
      </c>
      <c r="E190" s="3">
        <f>ROUNDDOWN((L190-Table13[[#This Row],[DOB]])/365,0)</f>
        <v>35</v>
      </c>
      <c r="F190" t="s">
        <v>39</v>
      </c>
      <c r="G190" t="s">
        <v>298</v>
      </c>
      <c r="H190" t="s">
        <v>367</v>
      </c>
      <c r="I190" t="s">
        <v>394</v>
      </c>
      <c r="L190" s="1">
        <f t="shared" si="2"/>
        <v>41640</v>
      </c>
      <c r="M190" s="3">
        <f>ROUNDDOWN((L190-Table13[[#This Row],[DOB]])/365,0)</f>
        <v>35</v>
      </c>
    </row>
    <row r="191" spans="1:13" x14ac:dyDescent="0.25">
      <c r="A191" s="6" t="s">
        <v>450</v>
      </c>
      <c r="B191" s="6" t="s">
        <v>13</v>
      </c>
      <c r="C191" s="2" t="str">
        <f>Table13[[#This Row],[LastName]]&amp;"."&amp;Table13[[#This Row],[FirstName]]</f>
        <v>Ramm.Max</v>
      </c>
      <c r="D191" s="1">
        <v>37312</v>
      </c>
      <c r="E191" s="3">
        <f>ROUNDDOWN((L191-Table13[[#This Row],[DOB]])/365,0)</f>
        <v>11</v>
      </c>
      <c r="G191" t="s">
        <v>297</v>
      </c>
      <c r="H191" t="s">
        <v>367</v>
      </c>
      <c r="I191" t="s">
        <v>395</v>
      </c>
      <c r="L191" s="1">
        <f t="shared" si="2"/>
        <v>41640</v>
      </c>
      <c r="M191" s="3">
        <f>ROUNDDOWN((L191-Table13[[#This Row],[DOB]])/365,0)</f>
        <v>11</v>
      </c>
    </row>
    <row r="192" spans="1:13" x14ac:dyDescent="0.25">
      <c r="A192" t="s">
        <v>171</v>
      </c>
      <c r="B192" t="s">
        <v>154</v>
      </c>
      <c r="C192" t="str">
        <f>Table13[[#This Row],[LastName]]&amp;"."&amp;Table13[[#This Row],[FirstName]]</f>
        <v>Rawson.Georgina</v>
      </c>
      <c r="D192" s="1">
        <v>36208</v>
      </c>
      <c r="E192" s="3">
        <f>ROUNDDOWN((L192-Table13[[#This Row],[DOB]])/365,0)</f>
        <v>14</v>
      </c>
      <c r="F192" t="s">
        <v>163</v>
      </c>
      <c r="G192" t="s">
        <v>297</v>
      </c>
      <c r="H192" t="s">
        <v>367</v>
      </c>
      <c r="I192" t="s">
        <v>394</v>
      </c>
      <c r="L192" s="1">
        <f t="shared" si="2"/>
        <v>41640</v>
      </c>
      <c r="M192" s="3">
        <f>ROUNDDOWN((L192-Table13[[#This Row],[DOB]])/365,0)</f>
        <v>14</v>
      </c>
    </row>
    <row r="193" spans="1:14" x14ac:dyDescent="0.25">
      <c r="A193" t="s">
        <v>221</v>
      </c>
      <c r="B193" t="s">
        <v>222</v>
      </c>
      <c r="C193" t="str">
        <f>Table13[[#This Row],[LastName]]&amp;"."&amp;Table13[[#This Row],[FirstName]]</f>
        <v>Reay.Eleni</v>
      </c>
      <c r="D193" s="1">
        <v>37488</v>
      </c>
      <c r="E193" s="3">
        <f>ROUNDDOWN((L193-Table13[[#This Row],[DOB]])/365,0)</f>
        <v>11</v>
      </c>
      <c r="F193" t="s">
        <v>163</v>
      </c>
      <c r="G193" t="s">
        <v>295</v>
      </c>
      <c r="H193" t="s">
        <v>367</v>
      </c>
      <c r="I193" t="s">
        <v>394</v>
      </c>
      <c r="L193" s="1">
        <f t="shared" si="2"/>
        <v>41640</v>
      </c>
      <c r="M193" s="3">
        <f>ROUNDDOWN((L193-Table13[[#This Row],[DOB]])/365,0)</f>
        <v>11</v>
      </c>
      <c r="N193" t="s">
        <v>372</v>
      </c>
    </row>
    <row r="194" spans="1:14" x14ac:dyDescent="0.25">
      <c r="A194" t="s">
        <v>83</v>
      </c>
      <c r="B194" t="s">
        <v>84</v>
      </c>
      <c r="C194" t="str">
        <f>Table13[[#This Row],[LastName]]&amp;"."&amp;Table13[[#This Row],[FirstName]]</f>
        <v>Rendo.Carlos</v>
      </c>
      <c r="D194" s="1">
        <v>25841</v>
      </c>
      <c r="E194" s="3">
        <f>ROUNDDOWN((L194-Table13[[#This Row],[DOB]])/365,0)</f>
        <v>43</v>
      </c>
      <c r="F194" t="s">
        <v>39</v>
      </c>
      <c r="G194" t="s">
        <v>295</v>
      </c>
      <c r="H194" t="s">
        <v>367</v>
      </c>
      <c r="I194" t="s">
        <v>395</v>
      </c>
      <c r="L194" s="1">
        <f t="shared" ref="L194:L258" si="3">$L$1</f>
        <v>41640</v>
      </c>
      <c r="M194" s="3">
        <f>ROUNDDOWN((L194-Table13[[#This Row],[DOB]])/365,0)</f>
        <v>43</v>
      </c>
    </row>
    <row r="195" spans="1:14" x14ac:dyDescent="0.25">
      <c r="A195" s="6" t="s">
        <v>83</v>
      </c>
      <c r="B195" s="6" t="s">
        <v>438</v>
      </c>
      <c r="C195" s="2" t="str">
        <f>Table13[[#This Row],[LastName]]&amp;"."&amp;Table13[[#This Row],[FirstName]]</f>
        <v>Rendo.Lucas</v>
      </c>
      <c r="D195" s="1">
        <v>39270</v>
      </c>
      <c r="E195" s="3">
        <f>ROUNDDOWN((L195-Table13[[#This Row],[DOB]])/365,0)</f>
        <v>6</v>
      </c>
      <c r="F195" t="s">
        <v>168</v>
      </c>
      <c r="G195" t="s">
        <v>295</v>
      </c>
      <c r="H195" t="s">
        <v>367</v>
      </c>
      <c r="I195" t="s">
        <v>395</v>
      </c>
      <c r="L195" s="1">
        <f t="shared" si="3"/>
        <v>41640</v>
      </c>
      <c r="M195" s="3">
        <f>ROUNDDOWN((L195-Table13[[#This Row],[DOB]])/365,0)</f>
        <v>6</v>
      </c>
    </row>
    <row r="196" spans="1:14" x14ac:dyDescent="0.25">
      <c r="A196" s="6" t="s">
        <v>424</v>
      </c>
      <c r="B196" s="6" t="s">
        <v>425</v>
      </c>
      <c r="C196" s="2" t="str">
        <f>Table13[[#This Row],[LastName]]&amp;"."&amp;Table13[[#This Row],[FirstName]]</f>
        <v>Roberts.Alisha</v>
      </c>
      <c r="D196" s="1">
        <v>38786</v>
      </c>
      <c r="E196" s="3">
        <f>ROUNDDOWN((L196-Table13[[#This Row],[DOB]])/365,0)</f>
        <v>7</v>
      </c>
      <c r="F196" t="s">
        <v>168</v>
      </c>
      <c r="G196" t="s">
        <v>298</v>
      </c>
      <c r="H196" t="s">
        <v>367</v>
      </c>
      <c r="I196" t="s">
        <v>394</v>
      </c>
      <c r="L196" s="1">
        <f t="shared" si="3"/>
        <v>41640</v>
      </c>
      <c r="M196" s="3">
        <f>ROUNDDOWN((L196-Table13[[#This Row],[DOB]])/365,0)</f>
        <v>7</v>
      </c>
    </row>
    <row r="197" spans="1:14" x14ac:dyDescent="0.25">
      <c r="A197" t="s">
        <v>228</v>
      </c>
      <c r="B197" t="s">
        <v>184</v>
      </c>
      <c r="C197" t="str">
        <f>Table13[[#This Row],[LastName]]&amp;"."&amp;Table13[[#This Row],[FirstName]]</f>
        <v>Robertson.Jordan</v>
      </c>
      <c r="D197" s="1">
        <v>37659</v>
      </c>
      <c r="E197" s="3">
        <f>ROUNDDOWN((L197-Table13[[#This Row],[DOB]])/365,0)</f>
        <v>10</v>
      </c>
      <c r="F197" t="s">
        <v>168</v>
      </c>
      <c r="G197" t="s">
        <v>297</v>
      </c>
      <c r="H197" t="s">
        <v>367</v>
      </c>
      <c r="I197" t="s">
        <v>395</v>
      </c>
      <c r="L197" s="1">
        <f t="shared" si="3"/>
        <v>41640</v>
      </c>
      <c r="M197" s="3">
        <f>ROUNDDOWN((L197-Table13[[#This Row],[DOB]])/365,0)</f>
        <v>10</v>
      </c>
    </row>
    <row r="198" spans="1:14" x14ac:dyDescent="0.25">
      <c r="A198" t="s">
        <v>151</v>
      </c>
      <c r="B198" t="s">
        <v>152</v>
      </c>
      <c r="C198" t="str">
        <f>Table13[[#This Row],[LastName]]&amp;"."&amp;Table13[[#This Row],[FirstName]]</f>
        <v>Sakovits.Aidan</v>
      </c>
      <c r="D198" s="1">
        <v>34628</v>
      </c>
      <c r="E198" s="3">
        <f>ROUNDDOWN((L198-Table13[[#This Row],[DOB]])/365,0)</f>
        <v>19</v>
      </c>
      <c r="F198" t="s">
        <v>42</v>
      </c>
      <c r="G198" t="s">
        <v>298</v>
      </c>
      <c r="H198" t="s">
        <v>367</v>
      </c>
      <c r="I198" t="s">
        <v>395</v>
      </c>
      <c r="L198" s="1">
        <f t="shared" si="3"/>
        <v>41640</v>
      </c>
      <c r="M198" s="3">
        <f>ROUNDDOWN((L198-Table13[[#This Row],[DOB]])/365,0)</f>
        <v>19</v>
      </c>
    </row>
    <row r="199" spans="1:14" x14ac:dyDescent="0.25">
      <c r="A199" t="s">
        <v>210</v>
      </c>
      <c r="B199" t="s">
        <v>211</v>
      </c>
      <c r="C199" t="str">
        <f>Table13[[#This Row],[LastName]]&amp;"."&amp;Table13[[#This Row],[FirstName]]</f>
        <v>Scobie.Zoe</v>
      </c>
      <c r="D199" s="1">
        <v>37314</v>
      </c>
      <c r="E199" s="3">
        <f>ROUNDDOWN((L199-Table13[[#This Row],[DOB]])/365,0)</f>
        <v>11</v>
      </c>
      <c r="F199" t="s">
        <v>163</v>
      </c>
      <c r="G199" t="s">
        <v>297</v>
      </c>
      <c r="H199" t="s">
        <v>367</v>
      </c>
      <c r="I199" t="s">
        <v>394</v>
      </c>
      <c r="L199" s="1">
        <f t="shared" si="3"/>
        <v>41640</v>
      </c>
      <c r="M199" s="3">
        <f>ROUNDDOWN((L199-Table13[[#This Row],[DOB]])/365,0)</f>
        <v>11</v>
      </c>
    </row>
    <row r="200" spans="1:14" x14ac:dyDescent="0.25">
      <c r="A200" s="6" t="s">
        <v>390</v>
      </c>
      <c r="B200" s="6" t="s">
        <v>391</v>
      </c>
      <c r="C200" s="2" t="str">
        <f>Table13[[#This Row],[LastName]]&amp;"."&amp;Table13[[#This Row],[FirstName]]</f>
        <v>Sehatzadeh.Tara</v>
      </c>
      <c r="D200" s="1">
        <v>30362</v>
      </c>
      <c r="E200" s="3">
        <f>ROUNDDOWN((L200-Table13[[#This Row],[DOB]])/365,0)</f>
        <v>30</v>
      </c>
      <c r="F200" t="s">
        <v>392</v>
      </c>
      <c r="G200" t="s">
        <v>297</v>
      </c>
      <c r="H200" t="s">
        <v>367</v>
      </c>
      <c r="I200" t="s">
        <v>394</v>
      </c>
      <c r="L200" s="1">
        <f t="shared" si="3"/>
        <v>41640</v>
      </c>
      <c r="M200" s="3">
        <f>ROUNDDOWN((L200-Table13[[#This Row],[DOB]])/365,0)</f>
        <v>30</v>
      </c>
    </row>
    <row r="201" spans="1:14" x14ac:dyDescent="0.25">
      <c r="A201" t="s">
        <v>181</v>
      </c>
      <c r="B201" t="s">
        <v>182</v>
      </c>
      <c r="C201" t="str">
        <f>Table13[[#This Row],[LastName]]&amp;"."&amp;Table13[[#This Row],[FirstName]]</f>
        <v>Shapter.Ryan</v>
      </c>
      <c r="D201" s="1">
        <v>36528</v>
      </c>
      <c r="E201" s="3">
        <f>ROUNDDOWN((L201-Table13[[#This Row],[DOB]])/365,0)</f>
        <v>14</v>
      </c>
      <c r="F201" t="s">
        <v>168</v>
      </c>
      <c r="G201" t="s">
        <v>296</v>
      </c>
      <c r="H201" t="s">
        <v>367</v>
      </c>
      <c r="I201" t="s">
        <v>395</v>
      </c>
      <c r="L201" s="1">
        <f t="shared" si="3"/>
        <v>41640</v>
      </c>
      <c r="M201" s="3">
        <f>ROUNDDOWN((L201-Table13[[#This Row],[DOB]])/365,0)</f>
        <v>14</v>
      </c>
    </row>
    <row r="202" spans="1:14" x14ac:dyDescent="0.25">
      <c r="A202" t="s">
        <v>327</v>
      </c>
      <c r="B202" t="s">
        <v>328</v>
      </c>
      <c r="C202" s="2" t="str">
        <f>Table13[[#This Row],[LastName]]&amp;"."&amp;Table13[[#This Row],[FirstName]]</f>
        <v>Sharp.Norm</v>
      </c>
      <c r="D202" s="1">
        <v>35458</v>
      </c>
      <c r="E202" s="3">
        <f>ROUNDDOWN((L202-Table13[[#This Row],[DOB]])/365,0)</f>
        <v>16</v>
      </c>
      <c r="G202" t="s">
        <v>295</v>
      </c>
      <c r="H202" t="s">
        <v>367</v>
      </c>
      <c r="I202" t="s">
        <v>395</v>
      </c>
      <c r="L202" s="1">
        <f t="shared" si="3"/>
        <v>41640</v>
      </c>
      <c r="M202" s="3">
        <f>ROUNDDOWN((L202-Table13[[#This Row],[DOB]])/365,0)</f>
        <v>16</v>
      </c>
    </row>
    <row r="203" spans="1:14" x14ac:dyDescent="0.25">
      <c r="A203" t="s">
        <v>218</v>
      </c>
      <c r="B203" t="s">
        <v>111</v>
      </c>
      <c r="C203" t="str">
        <f>Table13[[#This Row],[LastName]]&amp;"."&amp;Table13[[#This Row],[FirstName]]</f>
        <v>Short.Timothy</v>
      </c>
      <c r="D203" s="1">
        <v>37456</v>
      </c>
      <c r="E203" s="3">
        <f>ROUNDDOWN((L203-Table13[[#This Row],[DOB]])/365,0)</f>
        <v>11</v>
      </c>
      <c r="F203" t="s">
        <v>168</v>
      </c>
      <c r="G203" t="s">
        <v>295</v>
      </c>
      <c r="H203" t="s">
        <v>367</v>
      </c>
      <c r="I203" t="s">
        <v>395</v>
      </c>
      <c r="L203" s="1">
        <f t="shared" si="3"/>
        <v>41640</v>
      </c>
      <c r="M203" s="3">
        <f>ROUNDDOWN((L203-Table13[[#This Row],[DOB]])/365,0)</f>
        <v>11</v>
      </c>
    </row>
    <row r="204" spans="1:14" x14ac:dyDescent="0.25">
      <c r="A204" s="6" t="s">
        <v>218</v>
      </c>
      <c r="B204" s="6" t="s">
        <v>423</v>
      </c>
      <c r="C204" s="2" t="str">
        <f>Table13[[#This Row],[LastName]]&amp;"."&amp;Table13[[#This Row],[FirstName]]</f>
        <v>Short.Tim</v>
      </c>
      <c r="D204" s="1">
        <v>37456</v>
      </c>
      <c r="E204" s="3">
        <f>ROUNDDOWN((L204-Table13[[#This Row],[DOB]])/365,0)</f>
        <v>11</v>
      </c>
      <c r="G204" t="s">
        <v>295</v>
      </c>
      <c r="H204" t="s">
        <v>367</v>
      </c>
      <c r="I204" t="s">
        <v>395</v>
      </c>
      <c r="L204" s="1">
        <f t="shared" si="3"/>
        <v>41640</v>
      </c>
      <c r="M204" s="3">
        <f>ROUNDDOWN((L204-Table13[[#This Row],[DOB]])/365,0)</f>
        <v>11</v>
      </c>
    </row>
    <row r="205" spans="1:14" x14ac:dyDescent="0.25">
      <c r="A205" t="s">
        <v>45</v>
      </c>
      <c r="B205" t="s">
        <v>292</v>
      </c>
      <c r="C205" t="str">
        <f>Table13[[#This Row],[LastName]]&amp;"."&amp;Table13[[#This Row],[FirstName]]</f>
        <v>Smith.Jacob</v>
      </c>
      <c r="D205" s="1">
        <v>39567</v>
      </c>
      <c r="E205" s="3">
        <f>ROUNDDOWN((L205-Table13[[#This Row],[DOB]])/365,0)</f>
        <v>5</v>
      </c>
      <c r="F205" t="s">
        <v>168</v>
      </c>
      <c r="G205" t="s">
        <v>297</v>
      </c>
      <c r="H205" t="s">
        <v>367</v>
      </c>
      <c r="I205" t="s">
        <v>395</v>
      </c>
      <c r="L205" s="1">
        <f t="shared" si="3"/>
        <v>41640</v>
      </c>
      <c r="M205" s="3">
        <f>ROUNDDOWN((L205-Table13[[#This Row],[DOB]])/365,0)</f>
        <v>5</v>
      </c>
    </row>
    <row r="206" spans="1:14" x14ac:dyDescent="0.25">
      <c r="A206" t="s">
        <v>45</v>
      </c>
      <c r="B206" t="s">
        <v>46</v>
      </c>
      <c r="C206" t="str">
        <f>Table13[[#This Row],[LastName]]&amp;"."&amp;Table13[[#This Row],[FirstName]]</f>
        <v>Smith.Penny</v>
      </c>
      <c r="D206" s="1">
        <v>18694</v>
      </c>
      <c r="E206" s="3">
        <f>ROUNDDOWN((L206-Table13[[#This Row],[DOB]])/365,0)</f>
        <v>62</v>
      </c>
      <c r="F206" t="s">
        <v>42</v>
      </c>
      <c r="G206" t="s">
        <v>295</v>
      </c>
      <c r="H206" t="s">
        <v>367</v>
      </c>
      <c r="I206" t="s">
        <v>394</v>
      </c>
      <c r="L206" s="1">
        <f t="shared" si="3"/>
        <v>41640</v>
      </c>
      <c r="M206" s="3">
        <f>ROUNDDOWN((L206-Table13[[#This Row],[DOB]])/365,0)</f>
        <v>62</v>
      </c>
    </row>
    <row r="207" spans="1:14" x14ac:dyDescent="0.25">
      <c r="A207" t="s">
        <v>269</v>
      </c>
      <c r="B207" t="s">
        <v>270</v>
      </c>
      <c r="C207" t="str">
        <f>Table13[[#This Row],[LastName]]&amp;"."&amp;Table13[[#This Row],[FirstName]]</f>
        <v>Snell.Johnathan</v>
      </c>
      <c r="D207" s="1">
        <v>38595</v>
      </c>
      <c r="E207" s="3">
        <f>ROUNDDOWN((L207-Table13[[#This Row],[DOB]])/365,0)</f>
        <v>8</v>
      </c>
      <c r="F207" t="s">
        <v>168</v>
      </c>
      <c r="G207" t="s">
        <v>296</v>
      </c>
      <c r="H207" t="s">
        <v>367</v>
      </c>
      <c r="I207" t="s">
        <v>395</v>
      </c>
      <c r="L207" s="1">
        <f t="shared" si="3"/>
        <v>41640</v>
      </c>
      <c r="M207" s="3">
        <f>ROUNDDOWN((L207-Table13[[#This Row],[DOB]])/365,0)</f>
        <v>8</v>
      </c>
    </row>
    <row r="208" spans="1:14" x14ac:dyDescent="0.25">
      <c r="A208" t="s">
        <v>40</v>
      </c>
      <c r="B208" t="s">
        <v>41</v>
      </c>
      <c r="C208" t="str">
        <f>Table13[[#This Row],[LastName]]&amp;"."&amp;Table13[[#This Row],[FirstName]]</f>
        <v>Sollars.Alan</v>
      </c>
      <c r="D208" s="1">
        <v>16615</v>
      </c>
      <c r="E208" s="3">
        <f>ROUNDDOWN((L208-Table13[[#This Row],[DOB]])/365,0)</f>
        <v>68</v>
      </c>
      <c r="F208" t="s">
        <v>42</v>
      </c>
      <c r="G208" t="s">
        <v>296</v>
      </c>
      <c r="H208" t="s">
        <v>367</v>
      </c>
      <c r="I208" t="s">
        <v>395</v>
      </c>
      <c r="L208" s="1">
        <f t="shared" si="3"/>
        <v>41640</v>
      </c>
      <c r="M208" s="3">
        <f>ROUNDDOWN((L208-Table13[[#This Row],[DOB]])/365,0)</f>
        <v>68</v>
      </c>
    </row>
    <row r="209" spans="1:13" x14ac:dyDescent="0.25">
      <c r="A209" t="s">
        <v>43</v>
      </c>
      <c r="B209" t="s">
        <v>44</v>
      </c>
      <c r="C209" t="str">
        <f>Table13[[#This Row],[LastName]]&amp;"."&amp;Table13[[#This Row],[FirstName]]</f>
        <v>Sopru.Coraine</v>
      </c>
      <c r="D209" s="1">
        <v>17487</v>
      </c>
      <c r="E209" s="3">
        <f>ROUNDDOWN((L209-Table13[[#This Row],[DOB]])/365,0)</f>
        <v>66</v>
      </c>
      <c r="F209" t="s">
        <v>39</v>
      </c>
      <c r="G209" t="s">
        <v>297</v>
      </c>
      <c r="H209" t="s">
        <v>367</v>
      </c>
      <c r="I209" t="s">
        <v>394</v>
      </c>
      <c r="L209" s="1">
        <f t="shared" si="3"/>
        <v>41640</v>
      </c>
      <c r="M209" s="3">
        <f>ROUNDDOWN((L209-Table13[[#This Row],[DOB]])/365,0)</f>
        <v>66</v>
      </c>
    </row>
    <row r="210" spans="1:13" x14ac:dyDescent="0.25">
      <c r="A210" t="s">
        <v>130</v>
      </c>
      <c r="B210" t="s">
        <v>131</v>
      </c>
      <c r="C210" t="str">
        <f>Table13[[#This Row],[LastName]]&amp;"."&amp;Table13[[#This Row],[FirstName]]</f>
        <v>Spangler.Ashton</v>
      </c>
      <c r="D210" s="1">
        <v>32198</v>
      </c>
      <c r="E210" s="3">
        <f>ROUNDDOWN((L210-Table13[[#This Row],[DOB]])/365,0)</f>
        <v>25</v>
      </c>
      <c r="F210" t="s">
        <v>39</v>
      </c>
      <c r="G210" t="s">
        <v>295</v>
      </c>
      <c r="H210" t="s">
        <v>367</v>
      </c>
      <c r="I210" t="s">
        <v>395</v>
      </c>
      <c r="L210" s="1">
        <f t="shared" si="3"/>
        <v>41640</v>
      </c>
      <c r="M210" s="3">
        <f>ROUNDDOWN((L210-Table13[[#This Row],[DOB]])/365,0)</f>
        <v>25</v>
      </c>
    </row>
    <row r="211" spans="1:13" x14ac:dyDescent="0.25">
      <c r="A211" t="s">
        <v>106</v>
      </c>
      <c r="B211" t="s">
        <v>107</v>
      </c>
      <c r="C211" t="str">
        <f>Table13[[#This Row],[LastName]]&amp;"."&amp;Table13[[#This Row],[FirstName]]</f>
        <v>Spinks.Dov</v>
      </c>
      <c r="D211" s="1">
        <v>28067</v>
      </c>
      <c r="E211" s="3">
        <f>ROUNDDOWN((L211-Table13[[#This Row],[DOB]])/365,0)</f>
        <v>37</v>
      </c>
      <c r="F211" t="s">
        <v>39</v>
      </c>
      <c r="G211" t="s">
        <v>295</v>
      </c>
      <c r="H211" t="s">
        <v>367</v>
      </c>
      <c r="I211" t="s">
        <v>395</v>
      </c>
      <c r="L211" s="1">
        <f t="shared" si="3"/>
        <v>41640</v>
      </c>
      <c r="M211" s="3">
        <f>ROUNDDOWN((L211-Table13[[#This Row],[DOB]])/365,0)</f>
        <v>37</v>
      </c>
    </row>
    <row r="212" spans="1:13" x14ac:dyDescent="0.25">
      <c r="A212" t="s">
        <v>106</v>
      </c>
      <c r="B212" t="s">
        <v>7</v>
      </c>
      <c r="C212" t="str">
        <f>Table13[[#This Row],[LastName]]&amp;"."&amp;Table13[[#This Row],[FirstName]]</f>
        <v>Spinks.Ranger</v>
      </c>
      <c r="D212" s="1">
        <v>39299</v>
      </c>
      <c r="E212" s="3">
        <f>ROUNDDOWN((L212-Table13[[#This Row],[DOB]])/365,0)</f>
        <v>6</v>
      </c>
      <c r="F212" t="s">
        <v>168</v>
      </c>
      <c r="G212" t="s">
        <v>295</v>
      </c>
      <c r="H212" t="s">
        <v>367</v>
      </c>
      <c r="I212" t="s">
        <v>395</v>
      </c>
      <c r="L212" s="1">
        <f t="shared" si="3"/>
        <v>41640</v>
      </c>
      <c r="M212" s="3">
        <f>ROUNDDOWN((L212-Table13[[#This Row],[DOB]])/365,0)</f>
        <v>6</v>
      </c>
    </row>
    <row r="213" spans="1:13" x14ac:dyDescent="0.25">
      <c r="A213" t="s">
        <v>94</v>
      </c>
      <c r="B213" t="s">
        <v>95</v>
      </c>
      <c r="C213" t="str">
        <f>Table13[[#This Row],[LastName]]&amp;"."&amp;Table13[[#This Row],[FirstName]]</f>
        <v>Staehr.Craig</v>
      </c>
      <c r="D213" s="1">
        <v>26410</v>
      </c>
      <c r="E213" s="3">
        <f>ROUNDDOWN((L213-Table13[[#This Row],[DOB]])/365,0)</f>
        <v>41</v>
      </c>
      <c r="F213" t="s">
        <v>39</v>
      </c>
      <c r="G213" t="s">
        <v>297</v>
      </c>
      <c r="H213" t="s">
        <v>367</v>
      </c>
      <c r="I213" t="s">
        <v>395</v>
      </c>
      <c r="L213" s="1">
        <f t="shared" si="3"/>
        <v>41640</v>
      </c>
      <c r="M213" s="3">
        <f>ROUNDDOWN((L213-Table13[[#This Row],[DOB]])/365,0)</f>
        <v>41</v>
      </c>
    </row>
    <row r="214" spans="1:13" x14ac:dyDescent="0.25">
      <c r="A214" t="s">
        <v>310</v>
      </c>
      <c r="B214" t="s">
        <v>248</v>
      </c>
      <c r="C214" s="2" t="str">
        <f>Table13[[#This Row],[LastName]]&amp;"."&amp;Table13[[#This Row],[FirstName]]</f>
        <v>Starbuck.James</v>
      </c>
      <c r="D214" s="1">
        <v>36707</v>
      </c>
      <c r="E214" s="3">
        <f>ROUNDDOWN((L214-Table13[[#This Row],[DOB]])/365,0)</f>
        <v>13</v>
      </c>
      <c r="G214" t="s">
        <v>297</v>
      </c>
      <c r="H214" t="s">
        <v>367</v>
      </c>
      <c r="I214" t="s">
        <v>395</v>
      </c>
      <c r="L214" s="1">
        <f t="shared" si="3"/>
        <v>41640</v>
      </c>
      <c r="M214" s="3">
        <f>ROUNDDOWN((L214-Table13[[#This Row],[DOB]])/365,0)</f>
        <v>13</v>
      </c>
    </row>
    <row r="215" spans="1:13" x14ac:dyDescent="0.25">
      <c r="A215" t="s">
        <v>116</v>
      </c>
      <c r="B215" t="s">
        <v>29</v>
      </c>
      <c r="C215" t="str">
        <f>Table13[[#This Row],[LastName]]&amp;"."&amp;Table13[[#This Row],[FirstName]]</f>
        <v>Stratton.Ben</v>
      </c>
      <c r="D215" s="1">
        <v>28944</v>
      </c>
      <c r="E215" s="3">
        <f>ROUNDDOWN((L215-Table13[[#This Row],[DOB]])/365,0)</f>
        <v>34</v>
      </c>
      <c r="F215" t="s">
        <v>39</v>
      </c>
      <c r="G215" t="s">
        <v>295</v>
      </c>
      <c r="H215" t="s">
        <v>367</v>
      </c>
      <c r="I215" t="s">
        <v>395</v>
      </c>
      <c r="L215" s="1">
        <f t="shared" si="3"/>
        <v>41640</v>
      </c>
      <c r="M215" s="3">
        <f>ROUNDDOWN((L215-Table13[[#This Row],[DOB]])/365,0)</f>
        <v>34</v>
      </c>
    </row>
    <row r="216" spans="1:13" x14ac:dyDescent="0.25">
      <c r="A216" s="6" t="s">
        <v>116</v>
      </c>
      <c r="B216" s="6" t="s">
        <v>33</v>
      </c>
      <c r="C216" s="2" t="str">
        <f>Table13[[#This Row],[LastName]]&amp;"."&amp;Table13[[#This Row],[FirstName]]</f>
        <v>Stratton.Oliver</v>
      </c>
      <c r="D216" s="1">
        <v>38925</v>
      </c>
      <c r="E216" s="3">
        <f>ROUNDDOWN((L216-Table13[[#This Row],[DOB]])/365,0)</f>
        <v>7</v>
      </c>
      <c r="F216" t="s">
        <v>168</v>
      </c>
      <c r="G216" t="s">
        <v>295</v>
      </c>
      <c r="H216" t="s">
        <v>367</v>
      </c>
      <c r="I216" t="s">
        <v>395</v>
      </c>
      <c r="L216" s="1">
        <f t="shared" si="3"/>
        <v>41640</v>
      </c>
      <c r="M216" s="3">
        <f>ROUNDDOWN((L216-Table13[[#This Row],[DOB]])/365,0)</f>
        <v>7</v>
      </c>
    </row>
    <row r="217" spans="1:13" x14ac:dyDescent="0.25">
      <c r="A217" s="6" t="s">
        <v>422</v>
      </c>
      <c r="B217" s="6" t="s">
        <v>423</v>
      </c>
      <c r="C217" s="2" t="str">
        <f>Table13[[#This Row],[LastName]]&amp;"."&amp;Table13[[#This Row],[FirstName]]</f>
        <v>Strecker.Tim</v>
      </c>
      <c r="D217" s="1">
        <v>38900</v>
      </c>
      <c r="E217" s="3">
        <f>ROUNDDOWN((L217-Table13[[#This Row],[DOB]])/365,0)</f>
        <v>7</v>
      </c>
      <c r="F217" t="s">
        <v>168</v>
      </c>
      <c r="G217" t="s">
        <v>297</v>
      </c>
      <c r="H217" t="s">
        <v>367</v>
      </c>
      <c r="I217" t="s">
        <v>395</v>
      </c>
      <c r="L217" s="1">
        <f t="shared" si="3"/>
        <v>41640</v>
      </c>
      <c r="M217" s="3">
        <f>ROUNDDOWN((L217-Table13[[#This Row],[DOB]])/365,0)</f>
        <v>7</v>
      </c>
    </row>
    <row r="218" spans="1:13" x14ac:dyDescent="0.25">
      <c r="A218" t="s">
        <v>206</v>
      </c>
      <c r="B218" t="s">
        <v>207</v>
      </c>
      <c r="C218" t="str">
        <f>Table13[[#This Row],[LastName]]&amp;"."&amp;Table13[[#This Row],[FirstName]]</f>
        <v>Strohmayer.Sugar</v>
      </c>
      <c r="D218" s="1">
        <v>37171</v>
      </c>
      <c r="E218" s="3">
        <f>ROUNDDOWN((L218-Table13[[#This Row],[DOB]])/365,0)</f>
        <v>12</v>
      </c>
      <c r="F218" t="s">
        <v>163</v>
      </c>
      <c r="G218" t="s">
        <v>295</v>
      </c>
      <c r="H218" t="s">
        <v>367</v>
      </c>
      <c r="I218" t="s">
        <v>394</v>
      </c>
      <c r="L218" s="1">
        <f t="shared" si="3"/>
        <v>41640</v>
      </c>
      <c r="M218" s="3">
        <f>ROUNDDOWN((L218-Table13[[#This Row],[DOB]])/365,0)</f>
        <v>12</v>
      </c>
    </row>
    <row r="219" spans="1:13" x14ac:dyDescent="0.25">
      <c r="A219" t="s">
        <v>354</v>
      </c>
      <c r="B219" t="s">
        <v>353</v>
      </c>
      <c r="C219" s="2" t="str">
        <f>Table13[[#This Row],[LastName]]&amp;"."&amp;Table13[[#This Row],[FirstName]]</f>
        <v>Swaffer.Austin</v>
      </c>
      <c r="D219" s="1">
        <v>37880</v>
      </c>
      <c r="E219" s="3">
        <f>ROUNDDOWN((L219-Table13[[#This Row],[DOB]])/365,0)</f>
        <v>10</v>
      </c>
      <c r="G219" t="s">
        <v>297</v>
      </c>
      <c r="H219" t="s">
        <v>367</v>
      </c>
      <c r="I219" t="s">
        <v>395</v>
      </c>
      <c r="L219" s="1">
        <f t="shared" si="3"/>
        <v>41640</v>
      </c>
      <c r="M219" s="3">
        <f>ROUNDDOWN((L219-Table13[[#This Row],[DOB]])/365,0)</f>
        <v>10</v>
      </c>
    </row>
    <row r="220" spans="1:13" x14ac:dyDescent="0.25">
      <c r="A220" t="s">
        <v>166</v>
      </c>
      <c r="B220" t="s">
        <v>167</v>
      </c>
      <c r="C220" t="str">
        <f>Table13[[#This Row],[LastName]]&amp;"."&amp;Table13[[#This Row],[FirstName]]</f>
        <v>Symonds.Tilly</v>
      </c>
      <c r="D220" s="1">
        <v>36176</v>
      </c>
      <c r="E220" s="3">
        <f>ROUNDDOWN((L220-Table13[[#This Row],[DOB]])/365,0)</f>
        <v>14</v>
      </c>
      <c r="F220" t="s">
        <v>168</v>
      </c>
      <c r="G220" t="s">
        <v>295</v>
      </c>
      <c r="H220" t="s">
        <v>367</v>
      </c>
      <c r="I220" t="s">
        <v>394</v>
      </c>
      <c r="L220" s="1">
        <f t="shared" si="3"/>
        <v>41640</v>
      </c>
      <c r="M220" s="3">
        <f>ROUNDDOWN((L220-Table13[[#This Row],[DOB]])/365,0)</f>
        <v>14</v>
      </c>
    </row>
    <row r="221" spans="1:13" x14ac:dyDescent="0.25">
      <c r="A221" t="s">
        <v>238</v>
      </c>
      <c r="B221" t="s">
        <v>239</v>
      </c>
      <c r="C221" t="str">
        <f>Table13[[#This Row],[LastName]]&amp;"."&amp;Table13[[#This Row],[FirstName]]</f>
        <v>Tan.Xiaoyu</v>
      </c>
      <c r="D221" s="1">
        <v>37861</v>
      </c>
      <c r="E221" s="3">
        <f>ROUNDDOWN((L221-Table13[[#This Row],[DOB]])/365,0)</f>
        <v>10</v>
      </c>
      <c r="F221" t="s">
        <v>163</v>
      </c>
      <c r="G221" t="s">
        <v>297</v>
      </c>
      <c r="H221" t="s">
        <v>367</v>
      </c>
      <c r="I221" t="s">
        <v>395</v>
      </c>
      <c r="L221" s="1">
        <f t="shared" si="3"/>
        <v>41640</v>
      </c>
      <c r="M221" s="3">
        <f>ROUNDDOWN((L221-Table13[[#This Row],[DOB]])/365,0)</f>
        <v>10</v>
      </c>
    </row>
    <row r="222" spans="1:13" x14ac:dyDescent="0.25">
      <c r="A222" t="s">
        <v>238</v>
      </c>
      <c r="B222" t="s">
        <v>348</v>
      </c>
      <c r="C222" s="2" t="str">
        <f>Table13[[#This Row],[LastName]]&amp;"."&amp;Table13[[#This Row],[FirstName]]</f>
        <v>Tan.Zhiyang</v>
      </c>
      <c r="D222" s="1">
        <v>33934</v>
      </c>
      <c r="E222" s="3">
        <f>ROUNDDOWN((L222-Table13[[#This Row],[DOB]])/365,0)</f>
        <v>21</v>
      </c>
      <c r="G222" t="s">
        <v>299</v>
      </c>
      <c r="H222" t="s">
        <v>367</v>
      </c>
      <c r="I222" t="s">
        <v>395</v>
      </c>
      <c r="L222" s="1">
        <f t="shared" si="3"/>
        <v>41640</v>
      </c>
      <c r="M222" s="3">
        <f>ROUNDDOWN((L222-Table13[[#This Row],[DOB]])/365,0)</f>
        <v>21</v>
      </c>
    </row>
    <row r="223" spans="1:13" x14ac:dyDescent="0.25">
      <c r="A223" t="s">
        <v>126</v>
      </c>
      <c r="B223" t="s">
        <v>127</v>
      </c>
      <c r="C223" t="str">
        <f>Table13[[#This Row],[LastName]]&amp;"."&amp;Table13[[#This Row],[FirstName]]</f>
        <v>Taton.Julien</v>
      </c>
      <c r="D223" s="1">
        <v>31719</v>
      </c>
      <c r="E223" s="3">
        <f>ROUNDDOWN((L223-Table13[[#This Row],[DOB]])/365,0)</f>
        <v>27</v>
      </c>
      <c r="F223" t="s">
        <v>42</v>
      </c>
      <c r="G223" t="s">
        <v>298</v>
      </c>
      <c r="H223" t="s">
        <v>367</v>
      </c>
      <c r="I223" t="s">
        <v>395</v>
      </c>
      <c r="L223" s="1">
        <f t="shared" si="3"/>
        <v>41640</v>
      </c>
      <c r="M223" s="3">
        <f>ROUNDDOWN((L223-Table13[[#This Row],[DOB]])/365,0)</f>
        <v>27</v>
      </c>
    </row>
    <row r="224" spans="1:13" x14ac:dyDescent="0.25">
      <c r="A224" t="s">
        <v>12</v>
      </c>
      <c r="B224" t="s">
        <v>14</v>
      </c>
      <c r="C224" t="str">
        <f>Table13[[#This Row],[LastName]]&amp;"."&amp;Table13[[#This Row],[FirstName]]</f>
        <v>Thomas.Angus</v>
      </c>
      <c r="D224" s="1">
        <v>37883</v>
      </c>
      <c r="E224" s="3">
        <f>ROUNDDOWN((L224-Table13[[#This Row],[DOB]])/365,0)</f>
        <v>10</v>
      </c>
      <c r="F224" t="s">
        <v>163</v>
      </c>
      <c r="G224" t="s">
        <v>298</v>
      </c>
      <c r="H224" t="s">
        <v>367</v>
      </c>
      <c r="I224" t="s">
        <v>395</v>
      </c>
      <c r="L224" s="1">
        <f t="shared" si="3"/>
        <v>41640</v>
      </c>
      <c r="M224" s="3">
        <f>ROUNDDOWN((L224-Table13[[#This Row],[DOB]])/365,0)</f>
        <v>10</v>
      </c>
    </row>
    <row r="225" spans="1:13" x14ac:dyDescent="0.25">
      <c r="A225" t="s">
        <v>12</v>
      </c>
      <c r="B225" t="s">
        <v>13</v>
      </c>
      <c r="C225" t="str">
        <f>Table13[[#This Row],[LastName]]&amp;"."&amp;Table13[[#This Row],[FirstName]]</f>
        <v>Thomas.Max</v>
      </c>
      <c r="D225" s="1">
        <v>37303</v>
      </c>
      <c r="E225" s="3">
        <f>ROUNDDOWN((L225-Table13[[#This Row],[DOB]])/365,0)</f>
        <v>11</v>
      </c>
      <c r="F225" t="s">
        <v>163</v>
      </c>
      <c r="G225" t="s">
        <v>297</v>
      </c>
      <c r="H225" t="s">
        <v>367</v>
      </c>
      <c r="I225" t="s">
        <v>395</v>
      </c>
      <c r="L225" s="1">
        <f t="shared" si="3"/>
        <v>41640</v>
      </c>
      <c r="M225" s="3">
        <f>ROUNDDOWN((L225-Table13[[#This Row],[DOB]])/365,0)</f>
        <v>11</v>
      </c>
    </row>
    <row r="226" spans="1:13" x14ac:dyDescent="0.25">
      <c r="A226" t="s">
        <v>12</v>
      </c>
      <c r="B226" t="s">
        <v>65</v>
      </c>
      <c r="C226" t="str">
        <f>Table13[[#This Row],[LastName]]&amp;"."&amp;Table13[[#This Row],[FirstName]]</f>
        <v>Thomas.Rob</v>
      </c>
      <c r="D226" s="1">
        <v>23857</v>
      </c>
      <c r="E226" s="3">
        <f>ROUNDDOWN((L226-Table13[[#This Row],[DOB]])/365,0)</f>
        <v>48</v>
      </c>
      <c r="F226" t="s">
        <v>39</v>
      </c>
      <c r="G226" t="s">
        <v>297</v>
      </c>
      <c r="H226" t="s">
        <v>367</v>
      </c>
      <c r="I226" t="s">
        <v>395</v>
      </c>
      <c r="L226" s="1">
        <f t="shared" si="3"/>
        <v>41640</v>
      </c>
      <c r="M226" s="3">
        <f>ROUNDDOWN((L226-Table13[[#This Row],[DOB]])/365,0)</f>
        <v>48</v>
      </c>
    </row>
    <row r="227" spans="1:13" x14ac:dyDescent="0.25">
      <c r="A227" s="6" t="s">
        <v>415</v>
      </c>
      <c r="B227" s="6" t="s">
        <v>414</v>
      </c>
      <c r="C227" s="2" t="str">
        <f>Table13[[#This Row],[LastName]]&amp;"."&amp;Table13[[#This Row],[FirstName]]</f>
        <v>Todoric.Harley</v>
      </c>
      <c r="D227" s="1">
        <v>39717</v>
      </c>
      <c r="E227" s="3">
        <f>ROUNDDOWN((L227-Table13[[#This Row],[DOB]])/365,0)</f>
        <v>5</v>
      </c>
      <c r="F227" t="s">
        <v>168</v>
      </c>
      <c r="G227" t="s">
        <v>296</v>
      </c>
      <c r="H227" t="s">
        <v>367</v>
      </c>
      <c r="I227" t="s">
        <v>395</v>
      </c>
      <c r="L227" s="1">
        <f t="shared" si="3"/>
        <v>41640</v>
      </c>
      <c r="M227" s="3">
        <f>ROUNDDOWN((L227-Table13[[#This Row],[DOB]])/365,0)</f>
        <v>5</v>
      </c>
    </row>
    <row r="228" spans="1:13" x14ac:dyDescent="0.25">
      <c r="A228" t="s">
        <v>149</v>
      </c>
      <c r="B228" t="s">
        <v>150</v>
      </c>
      <c r="C228" t="str">
        <f>Table13[[#This Row],[LastName]]&amp;"."&amp;Table13[[#This Row],[FirstName]]</f>
        <v>Tomlinson.Megan</v>
      </c>
      <c r="D228" s="1">
        <v>34399</v>
      </c>
      <c r="E228" s="3">
        <f>ROUNDDOWN((L228-Table13[[#This Row],[DOB]])/365,0)</f>
        <v>19</v>
      </c>
      <c r="F228" t="s">
        <v>39</v>
      </c>
      <c r="G228" t="s">
        <v>298</v>
      </c>
      <c r="H228" t="s">
        <v>367</v>
      </c>
      <c r="I228" t="s">
        <v>394</v>
      </c>
      <c r="L228" s="1">
        <f t="shared" si="3"/>
        <v>41640</v>
      </c>
      <c r="M228" s="3">
        <f>ROUNDDOWN((L228-Table13[[#This Row],[DOB]])/365,0)</f>
        <v>19</v>
      </c>
    </row>
    <row r="229" spans="1:13" x14ac:dyDescent="0.25">
      <c r="A229" t="s">
        <v>136</v>
      </c>
      <c r="B229" t="s">
        <v>137</v>
      </c>
      <c r="C229" t="str">
        <f>Table13[[#This Row],[LastName]]&amp;"."&amp;Table13[[#This Row],[FirstName]]</f>
        <v>Toner.Robert</v>
      </c>
      <c r="D229" s="1">
        <v>33185</v>
      </c>
      <c r="E229" s="3">
        <f>ROUNDDOWN((L229-Table13[[#This Row],[DOB]])/365,0)</f>
        <v>23</v>
      </c>
      <c r="F229" t="s">
        <v>42</v>
      </c>
      <c r="G229" t="s">
        <v>298</v>
      </c>
      <c r="H229" t="s">
        <v>367</v>
      </c>
      <c r="I229" t="s">
        <v>395</v>
      </c>
      <c r="L229" s="1">
        <f t="shared" si="3"/>
        <v>41640</v>
      </c>
      <c r="M229" s="3">
        <f>ROUNDDOWN((L229-Table13[[#This Row],[DOB]])/365,0)</f>
        <v>23</v>
      </c>
    </row>
    <row r="230" spans="1:13" x14ac:dyDescent="0.25">
      <c r="A230" t="s">
        <v>144</v>
      </c>
      <c r="B230" t="s">
        <v>145</v>
      </c>
      <c r="C230" t="str">
        <f>Table13[[#This Row],[LastName]]&amp;"."&amp;Table13[[#This Row],[FirstName]]</f>
        <v>Tower.Ash</v>
      </c>
      <c r="D230" s="1">
        <v>33993</v>
      </c>
      <c r="E230" s="3">
        <f>ROUNDDOWN((L230-Table13[[#This Row],[DOB]])/365,0)</f>
        <v>20</v>
      </c>
      <c r="F230" t="s">
        <v>42</v>
      </c>
      <c r="G230" t="s">
        <v>297</v>
      </c>
      <c r="H230" t="s">
        <v>367</v>
      </c>
      <c r="I230" t="s">
        <v>395</v>
      </c>
      <c r="L230" s="1">
        <f t="shared" si="3"/>
        <v>41640</v>
      </c>
      <c r="M230" s="3">
        <f>ROUNDDOWN((L230-Table13[[#This Row],[DOB]])/365,0)</f>
        <v>20</v>
      </c>
    </row>
    <row r="231" spans="1:13" x14ac:dyDescent="0.25">
      <c r="A231" t="s">
        <v>85</v>
      </c>
      <c r="B231" t="s">
        <v>86</v>
      </c>
      <c r="C231" t="str">
        <f>Table13[[#This Row],[LastName]]&amp;"."&amp;Table13[[#This Row],[FirstName]]</f>
        <v>Trayling.Richard</v>
      </c>
      <c r="D231" s="1">
        <v>25846</v>
      </c>
      <c r="E231" s="3">
        <f>ROUNDDOWN((L231-Table13[[#This Row],[DOB]])/365,0)</f>
        <v>43</v>
      </c>
      <c r="F231" t="s">
        <v>42</v>
      </c>
      <c r="G231" t="s">
        <v>298</v>
      </c>
      <c r="H231" t="s">
        <v>367</v>
      </c>
      <c r="I231" t="s">
        <v>395</v>
      </c>
      <c r="L231" s="1">
        <f t="shared" si="3"/>
        <v>41640</v>
      </c>
      <c r="M231" s="3">
        <f>ROUNDDOWN((L231-Table13[[#This Row],[DOB]])/365,0)</f>
        <v>43</v>
      </c>
    </row>
    <row r="232" spans="1:13" x14ac:dyDescent="0.25">
      <c r="A232" t="s">
        <v>260</v>
      </c>
      <c r="B232" t="s">
        <v>248</v>
      </c>
      <c r="C232" t="str">
        <f>Table13[[#This Row],[LastName]]&amp;"."&amp;Table13[[#This Row],[FirstName]]</f>
        <v>Van Loenen.James</v>
      </c>
      <c r="D232" s="1">
        <v>38456</v>
      </c>
      <c r="E232" s="3">
        <f>ROUNDDOWN((L232-Table13[[#This Row],[DOB]])/365,0)</f>
        <v>8</v>
      </c>
      <c r="F232" t="s">
        <v>168</v>
      </c>
      <c r="G232" t="s">
        <v>297</v>
      </c>
      <c r="H232" t="s">
        <v>367</v>
      </c>
      <c r="I232" t="s">
        <v>395</v>
      </c>
      <c r="L232" s="1">
        <f t="shared" si="3"/>
        <v>41640</v>
      </c>
      <c r="M232" s="3">
        <f>ROUNDDOWN((L232-Table13[[#This Row],[DOB]])/365,0)</f>
        <v>8</v>
      </c>
    </row>
    <row r="233" spans="1:13" x14ac:dyDescent="0.25">
      <c r="A233" t="s">
        <v>81</v>
      </c>
      <c r="B233" t="s">
        <v>280</v>
      </c>
      <c r="C233" t="str">
        <f>Table13[[#This Row],[LastName]]&amp;"."&amp;Table13[[#This Row],[FirstName]]</f>
        <v>Vingelis-Plant.MYKA</v>
      </c>
      <c r="D233" s="1">
        <v>38849</v>
      </c>
      <c r="E233" s="3">
        <f>ROUNDDOWN((L233-Table13[[#This Row],[DOB]])/365,0)</f>
        <v>7</v>
      </c>
      <c r="F233" t="s">
        <v>168</v>
      </c>
      <c r="G233" t="s">
        <v>297</v>
      </c>
      <c r="H233" t="s">
        <v>367</v>
      </c>
      <c r="I233" t="s">
        <v>395</v>
      </c>
      <c r="L233" s="1">
        <f t="shared" si="3"/>
        <v>41640</v>
      </c>
      <c r="M233" s="3">
        <f>ROUNDDOWN((L233-Table13[[#This Row],[DOB]])/365,0)</f>
        <v>7</v>
      </c>
    </row>
    <row r="234" spans="1:13" x14ac:dyDescent="0.25">
      <c r="A234" t="s">
        <v>81</v>
      </c>
      <c r="B234" t="s">
        <v>82</v>
      </c>
      <c r="C234" t="str">
        <f>Table13[[#This Row],[LastName]]&amp;"."&amp;Table13[[#This Row],[FirstName]]</f>
        <v>Vingelis-Plant.Keith</v>
      </c>
      <c r="D234" s="1">
        <v>25771</v>
      </c>
      <c r="E234" s="3">
        <f>ROUNDDOWN((L234-Table13[[#This Row],[DOB]])/365,0)</f>
        <v>43</v>
      </c>
      <c r="F234" t="s">
        <v>39</v>
      </c>
      <c r="G234" t="s">
        <v>297</v>
      </c>
      <c r="H234" t="s">
        <v>367</v>
      </c>
      <c r="I234" t="s">
        <v>395</v>
      </c>
      <c r="L234" s="1">
        <f t="shared" si="3"/>
        <v>41640</v>
      </c>
      <c r="M234" s="3">
        <f>ROUNDDOWN((L234-Table13[[#This Row],[DOB]])/365,0)</f>
        <v>43</v>
      </c>
    </row>
    <row r="235" spans="1:13" x14ac:dyDescent="0.25">
      <c r="A235" s="6" t="s">
        <v>81</v>
      </c>
      <c r="B235" s="6" t="s">
        <v>406</v>
      </c>
      <c r="C235" s="2" t="str">
        <f>Table13[[#This Row],[LastName]]&amp;"."&amp;Table13[[#This Row],[FirstName]]</f>
        <v>Vingelis-Plant.Arky</v>
      </c>
      <c r="D235" s="1">
        <v>40326</v>
      </c>
      <c r="E235" s="3">
        <f>ROUNDDOWN((L235-Table13[[#This Row],[DOB]])/365,0)</f>
        <v>3</v>
      </c>
      <c r="F235" t="s">
        <v>168</v>
      </c>
      <c r="G235" t="s">
        <v>297</v>
      </c>
      <c r="H235" t="s">
        <v>367</v>
      </c>
      <c r="I235" t="s">
        <v>395</v>
      </c>
      <c r="L235" s="1">
        <f t="shared" si="3"/>
        <v>41640</v>
      </c>
      <c r="M235" s="3">
        <f>ROUNDDOWN((L235-Table13[[#This Row],[DOB]])/365,0)</f>
        <v>3</v>
      </c>
    </row>
    <row r="236" spans="1:13" x14ac:dyDescent="0.25">
      <c r="A236" s="6" t="s">
        <v>417</v>
      </c>
      <c r="B236" s="6" t="s">
        <v>224</v>
      </c>
      <c r="C236" s="2" t="str">
        <f>Table13[[#This Row],[LastName]]&amp;"."&amp;Table13[[#This Row],[FirstName]]</f>
        <v>Von Doussa.Louis</v>
      </c>
      <c r="D236" s="1">
        <v>39583</v>
      </c>
      <c r="E236" s="3">
        <f>ROUNDDOWN((L236-Table13[[#This Row],[DOB]])/365,0)</f>
        <v>5</v>
      </c>
      <c r="F236" t="s">
        <v>168</v>
      </c>
      <c r="G236" t="s">
        <v>297</v>
      </c>
      <c r="H236" t="s">
        <v>367</v>
      </c>
      <c r="I236" t="s">
        <v>395</v>
      </c>
      <c r="L236" s="1">
        <f t="shared" si="3"/>
        <v>41640</v>
      </c>
      <c r="M236" s="3">
        <f>ROUNDDOWN((L236-Table13[[#This Row],[DOB]])/365,0)</f>
        <v>5</v>
      </c>
    </row>
    <row r="237" spans="1:13" x14ac:dyDescent="0.25">
      <c r="A237" t="s">
        <v>140</v>
      </c>
      <c r="B237" t="s">
        <v>141</v>
      </c>
      <c r="C237" t="str">
        <f>Table13[[#This Row],[LastName]]&amp;"."&amp;Table13[[#This Row],[FirstName]]</f>
        <v>Vu.Anne</v>
      </c>
      <c r="D237" s="1">
        <v>33865</v>
      </c>
      <c r="E237" s="3">
        <f>ROUNDDOWN((L237-Table13[[#This Row],[DOB]])/365,0)</f>
        <v>21</v>
      </c>
      <c r="F237" t="s">
        <v>42</v>
      </c>
      <c r="G237" t="s">
        <v>298</v>
      </c>
      <c r="H237" t="s">
        <v>367</v>
      </c>
      <c r="I237" t="s">
        <v>394</v>
      </c>
      <c r="L237" s="1">
        <f t="shared" si="3"/>
        <v>41640</v>
      </c>
      <c r="M237" s="3">
        <f>ROUNDDOWN((L237-Table13[[#This Row],[DOB]])/365,0)</f>
        <v>21</v>
      </c>
    </row>
    <row r="238" spans="1:13" x14ac:dyDescent="0.25">
      <c r="A238" s="6" t="s">
        <v>441</v>
      </c>
      <c r="B238" s="6" t="s">
        <v>279</v>
      </c>
      <c r="C238" s="2" t="str">
        <f>Table13[[#This Row],[LastName]]&amp;"."&amp;Table13[[#This Row],[FirstName]]</f>
        <v>Walmsley.Amelia</v>
      </c>
      <c r="D238" s="1">
        <v>35641</v>
      </c>
      <c r="E238" s="3">
        <f>ROUNDDOWN((L238-Table13[[#This Row],[DOB]])/365,0)</f>
        <v>16</v>
      </c>
      <c r="G238" t="s">
        <v>297</v>
      </c>
      <c r="H238" t="s">
        <v>367</v>
      </c>
      <c r="I238" t="s">
        <v>394</v>
      </c>
      <c r="L238" s="1">
        <f t="shared" si="3"/>
        <v>41640</v>
      </c>
      <c r="M238" s="3">
        <f>ROUNDDOWN((L238-Table13[[#This Row],[DOB]])/365,0)</f>
        <v>16</v>
      </c>
    </row>
    <row r="239" spans="1:13" x14ac:dyDescent="0.25">
      <c r="A239" t="s">
        <v>195</v>
      </c>
      <c r="B239" t="s">
        <v>196</v>
      </c>
      <c r="C239" t="str">
        <f>Table13[[#This Row],[LastName]]&amp;"."&amp;Table13[[#This Row],[FirstName]]</f>
        <v>Walsh.Kieran</v>
      </c>
      <c r="D239" s="1">
        <v>36844</v>
      </c>
      <c r="E239" s="3">
        <f>ROUNDDOWN((L239-Table13[[#This Row],[DOB]])/365,0)</f>
        <v>13</v>
      </c>
      <c r="F239" t="s">
        <v>168</v>
      </c>
      <c r="G239" t="s">
        <v>296</v>
      </c>
      <c r="H239" t="s">
        <v>367</v>
      </c>
      <c r="I239" t="s">
        <v>395</v>
      </c>
      <c r="L239" s="1">
        <f t="shared" si="3"/>
        <v>41640</v>
      </c>
      <c r="M239" s="3">
        <f>ROUNDDOWN((L239-Table13[[#This Row],[DOB]])/365,0)</f>
        <v>13</v>
      </c>
    </row>
    <row r="240" spans="1:13" x14ac:dyDescent="0.25">
      <c r="A240" t="s">
        <v>120</v>
      </c>
      <c r="B240" t="s">
        <v>121</v>
      </c>
      <c r="C240" t="str">
        <f>Table13[[#This Row],[LastName]]&amp;"."&amp;Table13[[#This Row],[FirstName]]</f>
        <v>Wells.Sam</v>
      </c>
      <c r="D240" s="1">
        <v>29892</v>
      </c>
      <c r="E240" s="3">
        <f>ROUNDDOWN((L240-Table13[[#This Row],[DOB]])/365,0)</f>
        <v>32</v>
      </c>
      <c r="F240" t="s">
        <v>39</v>
      </c>
      <c r="G240" t="s">
        <v>298</v>
      </c>
      <c r="H240" t="s">
        <v>367</v>
      </c>
      <c r="I240" t="s">
        <v>395</v>
      </c>
      <c r="L240" s="1">
        <f t="shared" si="3"/>
        <v>41640</v>
      </c>
      <c r="M240" s="3">
        <f>ROUNDDOWN((L240-Table13[[#This Row],[DOB]])/365,0)</f>
        <v>32</v>
      </c>
    </row>
    <row r="241" spans="1:13" x14ac:dyDescent="0.25">
      <c r="A241" t="s">
        <v>28</v>
      </c>
      <c r="B241" t="s">
        <v>143</v>
      </c>
      <c r="C241" t="str">
        <f>Table13[[#This Row],[LastName]]&amp;"."&amp;Table13[[#This Row],[FirstName]]</f>
        <v>Wheaton.Benjamin</v>
      </c>
      <c r="D241" s="1">
        <v>37528</v>
      </c>
      <c r="E241" s="3">
        <f>ROUNDDOWN((L241-Table13[[#This Row],[DOB]])/365,0)</f>
        <v>11</v>
      </c>
      <c r="F241" t="s">
        <v>163</v>
      </c>
      <c r="G241" t="s">
        <v>297</v>
      </c>
      <c r="H241" t="s">
        <v>367</v>
      </c>
      <c r="I241" t="s">
        <v>395</v>
      </c>
      <c r="L241" s="1">
        <f t="shared" si="3"/>
        <v>41640</v>
      </c>
      <c r="M241" s="3">
        <f>ROUNDDOWN((L241-Table13[[#This Row],[DOB]])/365,0)</f>
        <v>11</v>
      </c>
    </row>
    <row r="242" spans="1:13" x14ac:dyDescent="0.25">
      <c r="A242" s="6" t="s">
        <v>412</v>
      </c>
      <c r="B242" s="6" t="s">
        <v>411</v>
      </c>
      <c r="C242" s="2" t="str">
        <f>Table13[[#This Row],[LastName]]&amp;"."&amp;Table13[[#This Row],[FirstName]]</f>
        <v>Wheeler.Madeline</v>
      </c>
      <c r="D242" s="1">
        <v>39139</v>
      </c>
      <c r="E242" s="3">
        <f>ROUNDDOWN((L242-Table13[[#This Row],[DOB]])/365,0)</f>
        <v>6</v>
      </c>
      <c r="F242" t="s">
        <v>168</v>
      </c>
      <c r="G242" t="s">
        <v>296</v>
      </c>
      <c r="H242" t="s">
        <v>367</v>
      </c>
      <c r="I242" t="s">
        <v>394</v>
      </c>
      <c r="L242" s="1">
        <f t="shared" si="3"/>
        <v>41640</v>
      </c>
      <c r="M242" s="3">
        <f>ROUNDDOWN((L242-Table13[[#This Row],[DOB]])/365,0)</f>
        <v>6</v>
      </c>
    </row>
    <row r="243" spans="1:13" x14ac:dyDescent="0.25">
      <c r="A243" s="6" t="s">
        <v>412</v>
      </c>
      <c r="B243" s="6" t="s">
        <v>369</v>
      </c>
      <c r="C243" s="2" t="str">
        <f>Table13[[#This Row],[LastName]]&amp;"."&amp;Table13[[#This Row],[FirstName]]</f>
        <v>Wheeler.Elizabeth</v>
      </c>
      <c r="D243" s="1">
        <v>40101</v>
      </c>
      <c r="E243" s="3">
        <f>ROUNDDOWN((L243-Table13[[#This Row],[DOB]])/365,0)</f>
        <v>4</v>
      </c>
      <c r="F243" t="s">
        <v>168</v>
      </c>
      <c r="G243" t="s">
        <v>296</v>
      </c>
      <c r="H243" t="s">
        <v>367</v>
      </c>
      <c r="I243" t="s">
        <v>394</v>
      </c>
      <c r="L243" s="1">
        <f t="shared" si="3"/>
        <v>41640</v>
      </c>
      <c r="M243" s="3">
        <f>ROUNDDOWN((L243-Table13[[#This Row],[DOB]])/365,0)</f>
        <v>4</v>
      </c>
    </row>
    <row r="244" spans="1:13" x14ac:dyDescent="0.25">
      <c r="A244" t="s">
        <v>173</v>
      </c>
      <c r="B244" t="s">
        <v>174</v>
      </c>
      <c r="C244" t="str">
        <f>Table13[[#This Row],[LastName]]&amp;"."&amp;Table13[[#This Row],[FirstName]]</f>
        <v>Wigley.Owen</v>
      </c>
      <c r="D244" s="1">
        <v>36293</v>
      </c>
      <c r="E244" s="3">
        <f>ROUNDDOWN((L244-Table13[[#This Row],[DOB]])/365,0)</f>
        <v>14</v>
      </c>
      <c r="F244" t="s">
        <v>163</v>
      </c>
      <c r="G244" t="s">
        <v>297</v>
      </c>
      <c r="H244" t="s">
        <v>367</v>
      </c>
      <c r="I244" t="s">
        <v>395</v>
      </c>
      <c r="L244" s="1">
        <f t="shared" si="3"/>
        <v>41640</v>
      </c>
      <c r="M244" s="3">
        <f>ROUNDDOWN((L244-Table13[[#This Row],[DOB]])/365,0)</f>
        <v>14</v>
      </c>
    </row>
    <row r="245" spans="1:13" x14ac:dyDescent="0.25">
      <c r="A245" t="s">
        <v>142</v>
      </c>
      <c r="B245" t="s">
        <v>143</v>
      </c>
      <c r="C245" t="str">
        <f>Table13[[#This Row],[LastName]]&amp;"."&amp;Table13[[#This Row],[FirstName]]</f>
        <v>Williams.Benjamin</v>
      </c>
      <c r="D245" s="1">
        <v>33915</v>
      </c>
      <c r="E245" s="3">
        <f>ROUNDDOWN((L245-Table13[[#This Row],[DOB]])/365,0)</f>
        <v>21</v>
      </c>
      <c r="F245" t="s">
        <v>42</v>
      </c>
      <c r="G245" t="s">
        <v>298</v>
      </c>
      <c r="H245" t="s">
        <v>367</v>
      </c>
      <c r="I245" t="s">
        <v>395</v>
      </c>
      <c r="L245" s="1">
        <f t="shared" si="3"/>
        <v>41640</v>
      </c>
      <c r="M245" s="3">
        <f>ROUNDDOWN((L245-Table13[[#This Row],[DOB]])/365,0)</f>
        <v>21</v>
      </c>
    </row>
    <row r="246" spans="1:13" x14ac:dyDescent="0.25">
      <c r="A246" t="s">
        <v>142</v>
      </c>
      <c r="B246" t="s">
        <v>305</v>
      </c>
      <c r="C246" s="2" t="str">
        <f>Table13[[#This Row],[LastName]]&amp;"."&amp;Table13[[#This Row],[FirstName]]</f>
        <v>Williams.Frances</v>
      </c>
      <c r="D246" s="1">
        <v>32952</v>
      </c>
      <c r="E246" s="3">
        <f>ROUNDDOWN((L246-Table13[[#This Row],[DOB]])/365,0)</f>
        <v>23</v>
      </c>
      <c r="F246" t="s">
        <v>42</v>
      </c>
      <c r="G246" t="s">
        <v>297</v>
      </c>
      <c r="H246" t="s">
        <v>367</v>
      </c>
      <c r="I246" t="s">
        <v>394</v>
      </c>
      <c r="L246" s="1">
        <f t="shared" si="3"/>
        <v>41640</v>
      </c>
      <c r="M246" s="3">
        <f>ROUNDDOWN((L246-Table13[[#This Row],[DOB]])/365,0)</f>
        <v>23</v>
      </c>
    </row>
    <row r="247" spans="1:13" x14ac:dyDescent="0.25">
      <c r="A247" t="s">
        <v>132</v>
      </c>
      <c r="B247" t="s">
        <v>287</v>
      </c>
      <c r="C247" t="str">
        <f>Table13[[#This Row],[LastName]]&amp;"."&amp;Table13[[#This Row],[FirstName]]</f>
        <v>Wilson.Evelyn</v>
      </c>
      <c r="D247" s="1">
        <v>39128</v>
      </c>
      <c r="E247" s="3">
        <f>ROUNDDOWN((L247-Table13[[#This Row],[DOB]])/365,0)</f>
        <v>6</v>
      </c>
      <c r="F247" t="s">
        <v>168</v>
      </c>
      <c r="G247" t="s">
        <v>295</v>
      </c>
      <c r="H247" t="s">
        <v>367</v>
      </c>
      <c r="I247" t="s">
        <v>394</v>
      </c>
      <c r="L247" s="1">
        <f t="shared" si="3"/>
        <v>41640</v>
      </c>
      <c r="M247" s="3">
        <f>ROUNDDOWN((L247-Table13[[#This Row],[DOB]])/365,0)</f>
        <v>6</v>
      </c>
    </row>
    <row r="248" spans="1:13" x14ac:dyDescent="0.25">
      <c r="A248" t="s">
        <v>132</v>
      </c>
      <c r="B248" t="s">
        <v>251</v>
      </c>
      <c r="C248" t="str">
        <f>Table13[[#This Row],[LastName]]&amp;"."&amp;Table13[[#This Row],[FirstName]]</f>
        <v>Wilson.Oscar</v>
      </c>
      <c r="D248" s="1">
        <v>38279</v>
      </c>
      <c r="E248" s="3">
        <f>ROUNDDOWN((L248-Table13[[#This Row],[DOB]])/365,0)</f>
        <v>9</v>
      </c>
      <c r="F248" t="s">
        <v>168</v>
      </c>
      <c r="G248" t="s">
        <v>295</v>
      </c>
      <c r="H248" t="s">
        <v>367</v>
      </c>
      <c r="I248" t="s">
        <v>395</v>
      </c>
      <c r="L248" s="1">
        <f t="shared" si="3"/>
        <v>41640</v>
      </c>
      <c r="M248" s="3">
        <f>ROUNDDOWN((L248-Table13[[#This Row],[DOB]])/365,0)</f>
        <v>9</v>
      </c>
    </row>
    <row r="249" spans="1:13" x14ac:dyDescent="0.25">
      <c r="A249" t="s">
        <v>132</v>
      </c>
      <c r="B249" t="s">
        <v>133</v>
      </c>
      <c r="C249" t="str">
        <f>Table13[[#This Row],[LastName]]&amp;"."&amp;Table13[[#This Row],[FirstName]]</f>
        <v>Wilson.Seri</v>
      </c>
      <c r="D249" s="1">
        <v>32459</v>
      </c>
      <c r="E249" s="3">
        <f>ROUNDDOWN((L249-Table13[[#This Row],[DOB]])/365,0)</f>
        <v>25</v>
      </c>
      <c r="F249" t="s">
        <v>39</v>
      </c>
      <c r="G249" t="s">
        <v>297</v>
      </c>
      <c r="H249" t="s">
        <v>367</v>
      </c>
      <c r="I249" t="s">
        <v>394</v>
      </c>
      <c r="L249" s="1">
        <f t="shared" si="3"/>
        <v>41640</v>
      </c>
      <c r="M249" s="3">
        <f>ROUNDDOWN((L249-Table13[[#This Row],[DOB]])/365,0)</f>
        <v>25</v>
      </c>
    </row>
    <row r="250" spans="1:13" x14ac:dyDescent="0.25">
      <c r="A250" t="s">
        <v>26</v>
      </c>
      <c r="B250" t="s">
        <v>27</v>
      </c>
      <c r="C250" t="str">
        <f>Table13[[#This Row],[LastName]]&amp;"."&amp;Table13[[#This Row],[FirstName]]</f>
        <v>Woodforde.Lauren</v>
      </c>
      <c r="D250" s="1">
        <v>34621</v>
      </c>
      <c r="E250" s="3">
        <f>ROUNDDOWN((L250-Table13[[#This Row],[DOB]])/365,0)</f>
        <v>19</v>
      </c>
      <c r="F250" t="s">
        <v>42</v>
      </c>
      <c r="G250" t="s">
        <v>298</v>
      </c>
      <c r="H250" t="s">
        <v>367</v>
      </c>
      <c r="I250" t="s">
        <v>394</v>
      </c>
      <c r="L250" s="1">
        <f t="shared" si="3"/>
        <v>41640</v>
      </c>
      <c r="M250" s="3">
        <f>ROUNDDOWN((L250-Table13[[#This Row],[DOB]])/365,0)</f>
        <v>19</v>
      </c>
    </row>
    <row r="251" spans="1:13" x14ac:dyDescent="0.25">
      <c r="A251" t="s">
        <v>26</v>
      </c>
      <c r="B251" t="s">
        <v>27</v>
      </c>
      <c r="C251" t="str">
        <f>Table13[[#This Row],[LastName]]&amp;"."&amp;Table13[[#This Row],[FirstName]]</f>
        <v>Woodforde.Lauren</v>
      </c>
      <c r="D251" s="1">
        <v>34621</v>
      </c>
      <c r="E251" s="3">
        <f>ROUNDDOWN((L251-Table13[[#This Row],[DOB]])/365,0)</f>
        <v>19</v>
      </c>
      <c r="F251" t="s">
        <v>39</v>
      </c>
      <c r="G251" t="s">
        <v>298</v>
      </c>
      <c r="H251" t="s">
        <v>367</v>
      </c>
      <c r="I251" t="s">
        <v>394</v>
      </c>
      <c r="L251" s="1">
        <f t="shared" si="3"/>
        <v>41640</v>
      </c>
      <c r="M251" s="3">
        <f>ROUNDDOWN((L251-Table13[[#This Row],[DOB]])/365,0)</f>
        <v>19</v>
      </c>
    </row>
    <row r="252" spans="1:13" x14ac:dyDescent="0.25">
      <c r="A252" s="6" t="s">
        <v>405</v>
      </c>
      <c r="B252" s="6" t="s">
        <v>160</v>
      </c>
      <c r="C252" s="2" t="str">
        <f>Table13[[#This Row],[LastName]]&amp;"."&amp;Table13[[#This Row],[FirstName]]</f>
        <v>Woodman.William</v>
      </c>
      <c r="D252" s="1">
        <v>40207</v>
      </c>
      <c r="E252" s="3">
        <f>ROUNDDOWN((L252-Table13[[#This Row],[DOB]])/365,0)</f>
        <v>3</v>
      </c>
      <c r="F252" t="s">
        <v>168</v>
      </c>
      <c r="G252" t="s">
        <v>295</v>
      </c>
      <c r="H252" t="s">
        <v>367</v>
      </c>
      <c r="I252" t="s">
        <v>395</v>
      </c>
      <c r="L252" s="1">
        <f t="shared" si="3"/>
        <v>41640</v>
      </c>
      <c r="M252" s="3">
        <f>ROUNDDOWN((L252-Table13[[#This Row],[DOB]])/365,0)</f>
        <v>3</v>
      </c>
    </row>
    <row r="253" spans="1:13" x14ac:dyDescent="0.25">
      <c r="A253" s="6" t="s">
        <v>388</v>
      </c>
      <c r="B253" s="6" t="s">
        <v>389</v>
      </c>
      <c r="C253" s="2" t="str">
        <f>Table13[[#This Row],[LastName]]&amp;"."&amp;Table13[[#This Row],[FirstName]]</f>
        <v>Wotherspoon.Alison</v>
      </c>
      <c r="D253" s="1">
        <v>22085</v>
      </c>
      <c r="E253" s="3">
        <f>ROUNDDOWN((L253-Table13[[#This Row],[DOB]])/365,0)</f>
        <v>53</v>
      </c>
      <c r="F253" t="s">
        <v>392</v>
      </c>
      <c r="G253" t="s">
        <v>297</v>
      </c>
      <c r="H253" t="s">
        <v>367</v>
      </c>
      <c r="I253" t="s">
        <v>394</v>
      </c>
      <c r="L253" s="1">
        <f t="shared" si="3"/>
        <v>41640</v>
      </c>
      <c r="M253" s="3">
        <f>ROUNDDOWN((L253-Table13[[#This Row],[DOB]])/365,0)</f>
        <v>53</v>
      </c>
    </row>
    <row r="254" spans="1:13" x14ac:dyDescent="0.25">
      <c r="A254" t="s">
        <v>216</v>
      </c>
      <c r="B254" t="s">
        <v>217</v>
      </c>
      <c r="C254" t="str">
        <f>Table13[[#This Row],[LastName]]&amp;"."&amp;Table13[[#This Row],[FirstName]]</f>
        <v>XU.YIFU</v>
      </c>
      <c r="D254" s="1">
        <v>37438</v>
      </c>
      <c r="E254" s="3">
        <f>ROUNDDOWN((L254-Table13[[#This Row],[DOB]])/365,0)</f>
        <v>11</v>
      </c>
      <c r="F254" t="s">
        <v>168</v>
      </c>
      <c r="G254" t="s">
        <v>298</v>
      </c>
      <c r="H254" t="s">
        <v>367</v>
      </c>
      <c r="I254" t="s">
        <v>395</v>
      </c>
      <c r="L254" s="1">
        <f t="shared" si="3"/>
        <v>41640</v>
      </c>
      <c r="M254" s="3">
        <f>ROUNDDOWN((L254-Table13[[#This Row],[DOB]])/365,0)</f>
        <v>11</v>
      </c>
    </row>
    <row r="255" spans="1:13" x14ac:dyDescent="0.25">
      <c r="A255" t="s">
        <v>378</v>
      </c>
      <c r="B255" t="s">
        <v>379</v>
      </c>
      <c r="C255" s="2" t="str">
        <f>Table13[[#This Row],[LastName]]&amp;"."&amp;Table13[[#This Row],[FirstName]]</f>
        <v>Yantchev.Eric</v>
      </c>
      <c r="D255" s="1">
        <v>39419</v>
      </c>
      <c r="E255" s="3">
        <f>ROUNDDOWN((L255-Table13[[#This Row],[DOB]])/365,0)</f>
        <v>6</v>
      </c>
      <c r="F255" t="s">
        <v>168</v>
      </c>
      <c r="G255" t="s">
        <v>297</v>
      </c>
      <c r="H255" t="s">
        <v>367</v>
      </c>
      <c r="I255" t="s">
        <v>395</v>
      </c>
      <c r="L255" s="1">
        <f t="shared" si="3"/>
        <v>41640</v>
      </c>
      <c r="M255" s="3">
        <f>ROUNDDOWN((L255-Table13[[#This Row],[DOB]])/365,0)</f>
        <v>6</v>
      </c>
    </row>
    <row r="256" spans="1:13" x14ac:dyDescent="0.25">
      <c r="A256" t="s">
        <v>349</v>
      </c>
      <c r="B256" t="s">
        <v>160</v>
      </c>
      <c r="C256" s="2" t="str">
        <f>Table13[[#This Row],[LastName]]&amp;"."&amp;Table13[[#This Row],[FirstName]]</f>
        <v>Yates.William</v>
      </c>
      <c r="D256" s="1">
        <v>36411</v>
      </c>
      <c r="E256" s="3">
        <f>ROUNDDOWN((L256-Table13[[#This Row],[DOB]])/365,0)</f>
        <v>14</v>
      </c>
      <c r="G256" t="s">
        <v>297</v>
      </c>
      <c r="H256" t="s">
        <v>367</v>
      </c>
      <c r="I256" t="s">
        <v>395</v>
      </c>
      <c r="L256" s="1">
        <f t="shared" si="3"/>
        <v>41640</v>
      </c>
      <c r="M256" s="3">
        <f>ROUNDDOWN((L256-Table13[[#This Row],[DOB]])/365,0)</f>
        <v>14</v>
      </c>
    </row>
    <row r="257" spans="1:13" x14ac:dyDescent="0.25">
      <c r="A257" t="s">
        <v>281</v>
      </c>
      <c r="B257" t="s">
        <v>282</v>
      </c>
      <c r="C257" t="str">
        <f>Table13[[#This Row],[LastName]]&amp;"."&amp;Table13[[#This Row],[FirstName]]</f>
        <v>Zandel.Hugo</v>
      </c>
      <c r="D257" s="1">
        <v>38912</v>
      </c>
      <c r="E257" s="3">
        <f>ROUNDDOWN((L257-Table13[[#This Row],[DOB]])/365,0)</f>
        <v>7</v>
      </c>
      <c r="F257" t="s">
        <v>168</v>
      </c>
      <c r="G257" t="s">
        <v>295</v>
      </c>
      <c r="H257" t="s">
        <v>367</v>
      </c>
      <c r="I257" t="s">
        <v>395</v>
      </c>
      <c r="L257" s="1">
        <f t="shared" si="3"/>
        <v>41640</v>
      </c>
      <c r="M257" s="3">
        <f>ROUNDDOWN((L257-Table13[[#This Row],[DOB]])/365,0)</f>
        <v>7</v>
      </c>
    </row>
    <row r="258" spans="1:13" x14ac:dyDescent="0.25">
      <c r="A258" s="6" t="s">
        <v>439</v>
      </c>
      <c r="B258" s="6" t="s">
        <v>440</v>
      </c>
      <c r="C258" s="2" t="str">
        <f>Table13[[#This Row],[LastName]]&amp;"."&amp;Table13[[#This Row],[FirstName]]</f>
        <v>Zhang.Jiarui</v>
      </c>
      <c r="D258" s="1">
        <v>38124</v>
      </c>
      <c r="E258" s="3">
        <f>ROUNDDOWN((L258-Table13[[#This Row],[DOB]])/365,0)</f>
        <v>9</v>
      </c>
      <c r="G258" t="s">
        <v>298</v>
      </c>
      <c r="H258" t="s">
        <v>367</v>
      </c>
      <c r="I258" t="s">
        <v>395</v>
      </c>
      <c r="L258" s="1">
        <f t="shared" si="3"/>
        <v>41640</v>
      </c>
      <c r="M258" s="3">
        <f>ROUNDDOWN((L258-Table13[[#This Row],[DOB]])/365,0)</f>
        <v>9</v>
      </c>
    </row>
    <row r="259" spans="1:13" x14ac:dyDescent="0.25">
      <c r="A259" t="s">
        <v>178</v>
      </c>
      <c r="B259" t="s">
        <v>62</v>
      </c>
      <c r="C259" t="str">
        <f>Table13[[#This Row],[LastName]]&amp;"."&amp;Table13[[#This Row],[FirstName]]</f>
        <v>Zhdanovich.Maria</v>
      </c>
      <c r="D259" s="1">
        <v>36468</v>
      </c>
      <c r="E259" s="3">
        <f>ROUNDDOWN((L259-Table13[[#This Row],[DOB]])/365,0)</f>
        <v>14</v>
      </c>
      <c r="F259" t="s">
        <v>163</v>
      </c>
      <c r="G259" t="s">
        <v>295</v>
      </c>
      <c r="H259" t="s">
        <v>367</v>
      </c>
      <c r="I259" t="s">
        <v>394</v>
      </c>
      <c r="L259" s="1">
        <f t="shared" ref="L259:L322" si="4">$L$1</f>
        <v>41640</v>
      </c>
      <c r="M259" s="3">
        <f>ROUNDDOWN((L259-Table13[[#This Row],[DOB]])/365,0)</f>
        <v>14</v>
      </c>
    </row>
    <row r="260" spans="1:13" x14ac:dyDescent="0.25">
      <c r="A260" s="6" t="s">
        <v>178</v>
      </c>
      <c r="B260" s="6" t="s">
        <v>433</v>
      </c>
      <c r="C260" s="2" t="str">
        <f>Table13[[#This Row],[LastName]]&amp;"."&amp;Table13[[#This Row],[FirstName]]</f>
        <v>Zhdanovich.Vatslav</v>
      </c>
      <c r="D260" s="1">
        <v>37586</v>
      </c>
      <c r="E260" s="3">
        <f>ROUNDDOWN((L260-Table13[[#This Row],[DOB]])/365,0)</f>
        <v>11</v>
      </c>
      <c r="G260" t="s">
        <v>295</v>
      </c>
      <c r="H260" t="s">
        <v>367</v>
      </c>
      <c r="I260" t="s">
        <v>395</v>
      </c>
      <c r="L260" s="1">
        <f t="shared" si="4"/>
        <v>41640</v>
      </c>
      <c r="M260" s="3">
        <f>ROUNDDOWN((L260-Table13[[#This Row],[DOB]])/365,0)</f>
        <v>11</v>
      </c>
    </row>
    <row r="261" spans="1:13" x14ac:dyDescent="0.25">
      <c r="A261" t="s">
        <v>306</v>
      </c>
      <c r="B261" t="s">
        <v>428</v>
      </c>
      <c r="C261" s="2" t="str">
        <f>Table13[[#This Row],[LastName]]&amp;"."&amp;Table13[[#This Row],[FirstName]]</f>
        <v>Zhou.Hui</v>
      </c>
      <c r="D261" s="1">
        <v>33679</v>
      </c>
      <c r="E261" s="3">
        <f>ROUNDDOWN((L261-Table13[[#This Row],[DOB]])/365,0)</f>
        <v>21</v>
      </c>
      <c r="G261" t="s">
        <v>297</v>
      </c>
      <c r="H261" t="s">
        <v>367</v>
      </c>
      <c r="I261" t="s">
        <v>394</v>
      </c>
      <c r="L261" s="1">
        <f t="shared" si="4"/>
        <v>41640</v>
      </c>
      <c r="M261" s="3">
        <f>ROUNDDOWN((L261-Table13[[#This Row],[DOB]])/365,0)</f>
        <v>21</v>
      </c>
    </row>
    <row r="262" spans="1:13" x14ac:dyDescent="0.25">
      <c r="A262" t="s">
        <v>342</v>
      </c>
      <c r="B262" t="s">
        <v>343</v>
      </c>
      <c r="C262" s="2" t="str">
        <f>Table13[[#This Row],[LastName]]&amp;"."&amp;Table13[[#This Row],[FirstName]]</f>
        <v>Zirnsak.Kristian</v>
      </c>
      <c r="D262" s="1">
        <v>26369</v>
      </c>
      <c r="E262" s="3">
        <f>ROUNDDOWN((L262-Table13[[#This Row],[DOB]])/365,0)</f>
        <v>41</v>
      </c>
      <c r="G262" t="s">
        <v>298</v>
      </c>
      <c r="H262" t="s">
        <v>367</v>
      </c>
      <c r="I262" t="s">
        <v>395</v>
      </c>
      <c r="L262" s="1">
        <f t="shared" si="4"/>
        <v>41640</v>
      </c>
      <c r="M262" s="3">
        <f>ROUNDDOWN((L262-Table13[[#This Row],[DOB]])/365,0)</f>
        <v>41</v>
      </c>
    </row>
    <row r="263" spans="1:13" x14ac:dyDescent="0.25">
      <c r="A263" s="6" t="s">
        <v>468</v>
      </c>
      <c r="B263" s="6" t="s">
        <v>139</v>
      </c>
      <c r="C263" s="2" t="str">
        <f>Table13[[#This Row],[LastName]]&amp;"."&amp;Table13[[#This Row],[FirstName]]</f>
        <v>Mckenzie.Jonathan</v>
      </c>
      <c r="D263" s="1"/>
      <c r="E263" s="3">
        <f>ROUNDDOWN((L263-Table13[[#This Row],[DOB]])/365,0)</f>
        <v>114</v>
      </c>
      <c r="G263" t="s">
        <v>297</v>
      </c>
      <c r="H263" t="s">
        <v>367</v>
      </c>
      <c r="I263" t="s">
        <v>395</v>
      </c>
      <c r="L263" s="1">
        <f t="shared" si="4"/>
        <v>41640</v>
      </c>
      <c r="M263" s="3">
        <f>ROUNDDOWN((L263-Table13[[#This Row],[DOB]])/365,0)</f>
        <v>114</v>
      </c>
    </row>
    <row r="264" spans="1:13" x14ac:dyDescent="0.25">
      <c r="A264" s="6" t="s">
        <v>470</v>
      </c>
      <c r="B264" s="6" t="s">
        <v>471</v>
      </c>
      <c r="C264" s="2" t="str">
        <f>Table13[[#This Row],[LastName]]&amp;"."&amp;Table13[[#This Row],[FirstName]]</f>
        <v>Seidel.Cameron</v>
      </c>
      <c r="D264" s="1"/>
      <c r="E264" s="3">
        <f>ROUNDDOWN((L264-Table13[[#This Row],[DOB]])/365,0)</f>
        <v>114</v>
      </c>
      <c r="G264" t="s">
        <v>295</v>
      </c>
      <c r="H264" t="s">
        <v>367</v>
      </c>
      <c r="I264" t="s">
        <v>395</v>
      </c>
      <c r="L264" s="1">
        <f t="shared" si="4"/>
        <v>41640</v>
      </c>
      <c r="M264" s="3">
        <f>ROUNDDOWN((L264-Table13[[#This Row],[DOB]])/365,0)</f>
        <v>114</v>
      </c>
    </row>
    <row r="265" spans="1:13" x14ac:dyDescent="0.25">
      <c r="A265" s="6" t="s">
        <v>472</v>
      </c>
      <c r="B265" s="6" t="s">
        <v>473</v>
      </c>
      <c r="C265" s="2" t="str">
        <f>Table13[[#This Row],[LastName]]&amp;"."&amp;Table13[[#This Row],[FirstName]]</f>
        <v>Kim.Jamie Bomi</v>
      </c>
      <c r="D265" s="1"/>
      <c r="E265" s="3">
        <f>ROUNDDOWN((L265-Table13[[#This Row],[DOB]])/365,0)</f>
        <v>114</v>
      </c>
      <c r="G265" t="s">
        <v>298</v>
      </c>
      <c r="H265" t="s">
        <v>367</v>
      </c>
      <c r="I265" t="s">
        <v>394</v>
      </c>
      <c r="L265" s="1">
        <f t="shared" si="4"/>
        <v>41640</v>
      </c>
      <c r="M265" s="3">
        <f>ROUNDDOWN((L265-Table13[[#This Row],[DOB]])/365,0)</f>
        <v>114</v>
      </c>
    </row>
    <row r="266" spans="1:13" x14ac:dyDescent="0.25">
      <c r="A266" s="6" t="s">
        <v>151</v>
      </c>
      <c r="B266" s="6" t="s">
        <v>474</v>
      </c>
      <c r="C266" s="2" t="str">
        <f>Table13[[#This Row],[LastName]]&amp;"."&amp;Table13[[#This Row],[FirstName]]</f>
        <v>Sakovits.Cherie</v>
      </c>
      <c r="D266" s="1"/>
      <c r="E266" s="3">
        <f>ROUNDDOWN((L266-Table13[[#This Row],[DOB]])/365,0)</f>
        <v>114</v>
      </c>
      <c r="G266" t="s">
        <v>298</v>
      </c>
      <c r="H266" t="s">
        <v>367</v>
      </c>
      <c r="I266" t="s">
        <v>394</v>
      </c>
      <c r="L266" s="1">
        <f t="shared" si="4"/>
        <v>41640</v>
      </c>
      <c r="M266" s="3">
        <f>ROUNDDOWN((L266-Table13[[#This Row],[DOB]])/365,0)</f>
        <v>114</v>
      </c>
    </row>
    <row r="267" spans="1:13" x14ac:dyDescent="0.25">
      <c r="A267" s="6" t="s">
        <v>338</v>
      </c>
      <c r="B267" s="6" t="s">
        <v>475</v>
      </c>
      <c r="C267" s="2" t="str">
        <f>Table13[[#This Row],[LastName]]&amp;"."&amp;Table13[[#This Row],[FirstName]]</f>
        <v>Hondros.Jim</v>
      </c>
      <c r="D267" s="1"/>
      <c r="E267" s="3">
        <f>ROUNDDOWN((L267-Table13[[#This Row],[DOB]])/365,0)</f>
        <v>114</v>
      </c>
      <c r="G267" t="s">
        <v>297</v>
      </c>
      <c r="H267" t="s">
        <v>367</v>
      </c>
      <c r="I267" t="s">
        <v>395</v>
      </c>
      <c r="L267" s="1">
        <f t="shared" si="4"/>
        <v>41640</v>
      </c>
      <c r="M267" s="3">
        <f>ROUNDDOWN((L267-Table13[[#This Row],[DOB]])/365,0)</f>
        <v>114</v>
      </c>
    </row>
    <row r="268" spans="1:13" x14ac:dyDescent="0.25">
      <c r="A268" s="6" t="s">
        <v>476</v>
      </c>
      <c r="B268" s="6" t="s">
        <v>477</v>
      </c>
      <c r="C268" s="2" t="str">
        <f>Table13[[#This Row],[LastName]]&amp;"."&amp;Table13[[#This Row],[FirstName]]</f>
        <v>Lovell.Alex</v>
      </c>
      <c r="D268" s="1"/>
      <c r="E268" s="3">
        <f>ROUNDDOWN((L268-Table13[[#This Row],[DOB]])/365,0)</f>
        <v>114</v>
      </c>
      <c r="G268" t="s">
        <v>297</v>
      </c>
      <c r="H268" t="s">
        <v>367</v>
      </c>
      <c r="I268" t="s">
        <v>395</v>
      </c>
      <c r="L268" s="1">
        <f t="shared" si="4"/>
        <v>41640</v>
      </c>
      <c r="M268" s="3">
        <f>ROUNDDOWN((L268-Table13[[#This Row],[DOB]])/365,0)</f>
        <v>114</v>
      </c>
    </row>
    <row r="269" spans="1:13" x14ac:dyDescent="0.25">
      <c r="A269" s="6" t="s">
        <v>478</v>
      </c>
      <c r="B269" s="6" t="s">
        <v>479</v>
      </c>
      <c r="C269" s="2" t="str">
        <f>Table13[[#This Row],[LastName]]&amp;"."&amp;Table13[[#This Row],[FirstName]]</f>
        <v>Horvath.Andrea</v>
      </c>
      <c r="D269" s="1"/>
      <c r="E269" s="3">
        <f>ROUNDDOWN((L269-Table13[[#This Row],[DOB]])/365,0)</f>
        <v>114</v>
      </c>
      <c r="G269" t="s">
        <v>298</v>
      </c>
      <c r="H269" t="s">
        <v>367</v>
      </c>
      <c r="I269" t="s">
        <v>394</v>
      </c>
      <c r="L269" s="1">
        <f t="shared" si="4"/>
        <v>41640</v>
      </c>
      <c r="M269" s="3">
        <f>ROUNDDOWN((L269-Table13[[#This Row],[DOB]])/365,0)</f>
        <v>114</v>
      </c>
    </row>
    <row r="270" spans="1:13" x14ac:dyDescent="0.25">
      <c r="A270" s="6" t="s">
        <v>480</v>
      </c>
      <c r="B270" s="6" t="s">
        <v>481</v>
      </c>
      <c r="C270" s="2" t="str">
        <f>Table13[[#This Row],[LastName]]&amp;"."&amp;Table13[[#This Row],[FirstName]]</f>
        <v>Davis.Laura</v>
      </c>
      <c r="D270" s="1"/>
      <c r="E270" s="3">
        <f>ROUNDDOWN((L270-Table13[[#This Row],[DOB]])/365,0)</f>
        <v>114</v>
      </c>
      <c r="H270" t="s">
        <v>367</v>
      </c>
      <c r="I270" t="s">
        <v>394</v>
      </c>
      <c r="L270" s="1">
        <f t="shared" si="4"/>
        <v>41640</v>
      </c>
      <c r="M270" s="3">
        <f>ROUNDDOWN((L270-Table13[[#This Row],[DOB]])/365,0)</f>
        <v>114</v>
      </c>
    </row>
    <row r="271" spans="1:13" x14ac:dyDescent="0.25">
      <c r="A271" s="6" t="s">
        <v>482</v>
      </c>
      <c r="B271" s="6" t="s">
        <v>483</v>
      </c>
      <c r="C271" s="2" t="str">
        <f>Table13[[#This Row],[LastName]]&amp;"."&amp;Table13[[#This Row],[FirstName]]</f>
        <v>Paine.Nadina</v>
      </c>
      <c r="D271" s="1"/>
      <c r="E271" s="3">
        <f>ROUNDDOWN((L271-Table13[[#This Row],[DOB]])/365,0)</f>
        <v>114</v>
      </c>
      <c r="H271" t="s">
        <v>367</v>
      </c>
      <c r="I271" t="s">
        <v>394</v>
      </c>
      <c r="L271" s="1">
        <f t="shared" si="4"/>
        <v>41640</v>
      </c>
      <c r="M271" s="3">
        <f>ROUNDDOWN((L271-Table13[[#This Row],[DOB]])/365,0)</f>
        <v>114</v>
      </c>
    </row>
    <row r="272" spans="1:13" x14ac:dyDescent="0.25">
      <c r="A272" s="6" t="s">
        <v>122</v>
      </c>
      <c r="B272" s="6" t="s">
        <v>484</v>
      </c>
      <c r="C272" s="2" t="str">
        <f>Table13[[#This Row],[LastName]]&amp;"."&amp;Table13[[#This Row],[FirstName]]</f>
        <v>Malig-Spranz.Melaine</v>
      </c>
      <c r="D272" s="1"/>
      <c r="E272" s="3">
        <f>ROUNDDOWN((L272-Table13[[#This Row],[DOB]])/365,0)</f>
        <v>114</v>
      </c>
      <c r="H272" t="s">
        <v>367</v>
      </c>
      <c r="I272" t="s">
        <v>394</v>
      </c>
      <c r="L272" s="1">
        <f t="shared" si="4"/>
        <v>41640</v>
      </c>
      <c r="M272" s="3">
        <f>ROUNDDOWN((L272-Table13[[#This Row],[DOB]])/365,0)</f>
        <v>114</v>
      </c>
    </row>
    <row r="273" spans="1:13" x14ac:dyDescent="0.25">
      <c r="A273" s="6" t="s">
        <v>486</v>
      </c>
      <c r="B273" s="6" t="s">
        <v>487</v>
      </c>
      <c r="C273" s="2" t="str">
        <f>Table13[[#This Row],[LastName]]&amp;"."&amp;Table13[[#This Row],[FirstName]]</f>
        <v>Dare.Bradley</v>
      </c>
      <c r="D273" s="1"/>
      <c r="E273" s="3">
        <f>ROUNDDOWN((L273-Table13[[#This Row],[DOB]])/365,0)</f>
        <v>114</v>
      </c>
      <c r="G273" t="s">
        <v>297</v>
      </c>
      <c r="H273" t="s">
        <v>367</v>
      </c>
      <c r="I273" t="s">
        <v>395</v>
      </c>
      <c r="L273" s="1">
        <f t="shared" si="4"/>
        <v>41640</v>
      </c>
      <c r="M273" s="3">
        <f>ROUNDDOWN((L273-Table13[[#This Row],[DOB]])/365,0)</f>
        <v>114</v>
      </c>
    </row>
    <row r="274" spans="1:13" x14ac:dyDescent="0.25">
      <c r="A274" s="6" t="s">
        <v>488</v>
      </c>
      <c r="B274" s="6" t="s">
        <v>202</v>
      </c>
      <c r="C274" s="2" t="str">
        <f>Table13[[#This Row],[LastName]]&amp;"."&amp;Table13[[#This Row],[FirstName]]</f>
        <v>De Vries.Luke</v>
      </c>
      <c r="D274" s="1"/>
      <c r="E274" s="3">
        <f>ROUNDDOWN((L274-Table13[[#This Row],[DOB]])/365,0)</f>
        <v>114</v>
      </c>
      <c r="H274" t="s">
        <v>367</v>
      </c>
      <c r="I274" t="s">
        <v>395</v>
      </c>
      <c r="L274" s="1">
        <f t="shared" si="4"/>
        <v>41640</v>
      </c>
      <c r="M274" s="3">
        <f>ROUNDDOWN((L274-Table13[[#This Row],[DOB]])/365,0)</f>
        <v>114</v>
      </c>
    </row>
    <row r="275" spans="1:13" x14ac:dyDescent="0.25">
      <c r="A275" s="6" t="s">
        <v>489</v>
      </c>
      <c r="B275" s="6" t="s">
        <v>119</v>
      </c>
      <c r="C275" s="2" t="str">
        <f>Table13[[#This Row],[LastName]]&amp;"."&amp;Table13[[#This Row],[FirstName]]</f>
        <v>Maidment.Matthew</v>
      </c>
      <c r="D275" s="1"/>
      <c r="E275" s="3">
        <f>ROUNDDOWN((L275-Table13[[#This Row],[DOB]])/365,0)</f>
        <v>114</v>
      </c>
      <c r="G275" t="s">
        <v>296</v>
      </c>
      <c r="H275" t="s">
        <v>367</v>
      </c>
      <c r="I275" t="s">
        <v>395</v>
      </c>
      <c r="L275" s="1">
        <f t="shared" si="4"/>
        <v>41640</v>
      </c>
      <c r="M275" s="3">
        <f>ROUNDDOWN((L275-Table13[[#This Row],[DOB]])/365,0)</f>
        <v>114</v>
      </c>
    </row>
    <row r="276" spans="1:13" x14ac:dyDescent="0.25">
      <c r="A276" s="6" t="s">
        <v>490</v>
      </c>
      <c r="B276" s="6" t="s">
        <v>182</v>
      </c>
      <c r="C276" s="2" t="str">
        <f>Table13[[#This Row],[LastName]]&amp;"."&amp;Table13[[#This Row],[FirstName]]</f>
        <v>Schapter.Ryan</v>
      </c>
      <c r="D276" s="1"/>
      <c r="E276" s="3">
        <f>ROUNDDOWN((L276-Table13[[#This Row],[DOB]])/365,0)</f>
        <v>114</v>
      </c>
      <c r="H276" t="s">
        <v>367</v>
      </c>
      <c r="I276" t="s">
        <v>395</v>
      </c>
      <c r="L276" s="1">
        <f t="shared" si="4"/>
        <v>41640</v>
      </c>
      <c r="M276" s="3">
        <f>ROUNDDOWN((L276-Table13[[#This Row],[DOB]])/365,0)</f>
        <v>114</v>
      </c>
    </row>
    <row r="277" spans="1:13" x14ac:dyDescent="0.25">
      <c r="A277" s="6" t="s">
        <v>151</v>
      </c>
      <c r="B277" s="6" t="s">
        <v>69</v>
      </c>
      <c r="C277" s="2" t="str">
        <f>Table13[[#This Row],[LastName]]&amp;"."&amp;Table13[[#This Row],[FirstName]]</f>
        <v>Sakovits.David</v>
      </c>
      <c r="D277" s="1"/>
      <c r="E277" s="3">
        <f>ROUNDDOWN((L277-Table13[[#This Row],[DOB]])/365,0)</f>
        <v>114</v>
      </c>
      <c r="G277" t="s">
        <v>298</v>
      </c>
      <c r="H277" t="s">
        <v>367</v>
      </c>
      <c r="I277" t="s">
        <v>395</v>
      </c>
      <c r="L277" s="1">
        <f t="shared" si="4"/>
        <v>41640</v>
      </c>
      <c r="M277" s="3">
        <f>ROUNDDOWN((L277-Table13[[#This Row],[DOB]])/365,0)</f>
        <v>114</v>
      </c>
    </row>
    <row r="278" spans="1:13" x14ac:dyDescent="0.25">
      <c r="A278" s="6" t="s">
        <v>491</v>
      </c>
      <c r="B278" s="6" t="s">
        <v>492</v>
      </c>
      <c r="C278" s="2" t="str">
        <f>Table13[[#This Row],[LastName]]&amp;"."&amp;Table13[[#This Row],[FirstName]]</f>
        <v>Mckay.Finley</v>
      </c>
      <c r="D278" s="1"/>
      <c r="E278" s="3">
        <f>ROUNDDOWN((L278-Table13[[#This Row],[DOB]])/365,0)</f>
        <v>114</v>
      </c>
      <c r="G278" t="s">
        <v>297</v>
      </c>
      <c r="H278" t="s">
        <v>367</v>
      </c>
      <c r="I278" t="s">
        <v>395</v>
      </c>
      <c r="L278" s="1">
        <f t="shared" si="4"/>
        <v>41640</v>
      </c>
      <c r="M278" s="3">
        <f>ROUNDDOWN((L278-Table13[[#This Row],[DOB]])/365,0)</f>
        <v>114</v>
      </c>
    </row>
    <row r="279" spans="1:13" x14ac:dyDescent="0.25">
      <c r="A279" s="6" t="s">
        <v>151</v>
      </c>
      <c r="B279" s="6" t="s">
        <v>29</v>
      </c>
      <c r="C279" s="2" t="str">
        <f>Table13[[#This Row],[LastName]]&amp;"."&amp;Table13[[#This Row],[FirstName]]</f>
        <v>Sakovits.Ben</v>
      </c>
      <c r="D279" s="1"/>
      <c r="E279" s="3">
        <f>ROUNDDOWN((L279-Table13[[#This Row],[DOB]])/365,0)</f>
        <v>114</v>
      </c>
      <c r="G279" t="s">
        <v>298</v>
      </c>
      <c r="H279" t="s">
        <v>367</v>
      </c>
      <c r="I279" t="s">
        <v>395</v>
      </c>
      <c r="L279" s="1">
        <f t="shared" si="4"/>
        <v>41640</v>
      </c>
      <c r="M279" s="3">
        <f>ROUNDDOWN((L279-Table13[[#This Row],[DOB]])/365,0)</f>
        <v>114</v>
      </c>
    </row>
    <row r="280" spans="1:13" x14ac:dyDescent="0.25">
      <c r="A280" s="6" t="s">
        <v>493</v>
      </c>
      <c r="B280" s="6" t="s">
        <v>494</v>
      </c>
      <c r="C280" s="2" t="str">
        <f>Table13[[#This Row],[LastName]]&amp;"."&amp;Table13[[#This Row],[FirstName]]</f>
        <v>Morton.Jack</v>
      </c>
      <c r="D280" s="1"/>
      <c r="E280" s="3">
        <f>ROUNDDOWN((L280-Table13[[#This Row],[DOB]])/365,0)</f>
        <v>114</v>
      </c>
      <c r="G280" t="s">
        <v>297</v>
      </c>
      <c r="H280" t="s">
        <v>367</v>
      </c>
      <c r="I280" t="s">
        <v>395</v>
      </c>
      <c r="L280" s="1">
        <f t="shared" si="4"/>
        <v>41640</v>
      </c>
      <c r="M280" s="3">
        <f>ROUNDDOWN((L280-Table13[[#This Row],[DOB]])/365,0)</f>
        <v>114</v>
      </c>
    </row>
    <row r="281" spans="1:13" x14ac:dyDescent="0.25">
      <c r="A281" s="6" t="s">
        <v>495</v>
      </c>
      <c r="B281" s="6" t="s">
        <v>496</v>
      </c>
      <c r="C281" s="2" t="str">
        <f>Table13[[#This Row],[LastName]]&amp;"."&amp;Table13[[#This Row],[FirstName]]</f>
        <v>Burnett.Esther</v>
      </c>
      <c r="D281" s="1"/>
      <c r="E281" s="3">
        <f>ROUNDDOWN((L281-Table13[[#This Row],[DOB]])/365,0)</f>
        <v>114</v>
      </c>
      <c r="H281" t="s">
        <v>367</v>
      </c>
      <c r="I281" t="s">
        <v>394</v>
      </c>
      <c r="L281" s="1">
        <f t="shared" si="4"/>
        <v>41640</v>
      </c>
      <c r="M281" s="3">
        <f>ROUNDDOWN((L281-Table13[[#This Row],[DOB]])/365,0)</f>
        <v>114</v>
      </c>
    </row>
    <row r="282" spans="1:13" x14ac:dyDescent="0.25">
      <c r="A282" s="6" t="s">
        <v>12</v>
      </c>
      <c r="B282" s="6" t="s">
        <v>497</v>
      </c>
      <c r="C282" s="2" t="str">
        <f>Table13[[#This Row],[LastName]]&amp;"."&amp;Table13[[#This Row],[FirstName]]</f>
        <v>Thomas.Danika</v>
      </c>
      <c r="D282" s="1"/>
      <c r="E282" s="3">
        <f>ROUNDDOWN((L282-Table13[[#This Row],[DOB]])/365,0)</f>
        <v>114</v>
      </c>
      <c r="H282" t="s">
        <v>367</v>
      </c>
      <c r="I282" t="s">
        <v>394</v>
      </c>
      <c r="L282" s="1">
        <f t="shared" si="4"/>
        <v>41640</v>
      </c>
      <c r="M282" s="3">
        <f>ROUNDDOWN((L282-Table13[[#This Row],[DOB]])/365,0)</f>
        <v>114</v>
      </c>
    </row>
    <row r="283" spans="1:13" x14ac:dyDescent="0.25">
      <c r="A283" s="6" t="s">
        <v>498</v>
      </c>
      <c r="B283" s="6" t="s">
        <v>494</v>
      </c>
      <c r="C283" s="2" t="str">
        <f>Table13[[#This Row],[LastName]]&amp;"."&amp;Table13[[#This Row],[FirstName]]</f>
        <v>Iraci-Sareri.Jack</v>
      </c>
      <c r="D283" s="1"/>
      <c r="E283" s="3">
        <f>ROUNDDOWN((L283-Table13[[#This Row],[DOB]])/365,0)</f>
        <v>114</v>
      </c>
      <c r="G283" t="s">
        <v>297</v>
      </c>
      <c r="H283" t="s">
        <v>367</v>
      </c>
      <c r="I283" t="s">
        <v>395</v>
      </c>
      <c r="L283" s="1">
        <f t="shared" si="4"/>
        <v>41640</v>
      </c>
      <c r="M283" s="3">
        <f>ROUNDDOWN((L283-Table13[[#This Row],[DOB]])/365,0)</f>
        <v>114</v>
      </c>
    </row>
    <row r="284" spans="1:13" x14ac:dyDescent="0.25">
      <c r="A284" s="6" t="s">
        <v>61</v>
      </c>
      <c r="B284" s="6" t="s">
        <v>499</v>
      </c>
      <c r="C284" s="2" t="str">
        <f>Table13[[#This Row],[LastName]]&amp;"."&amp;Table13[[#This Row],[FirstName]]</f>
        <v>Kirby.Kate</v>
      </c>
      <c r="D284" s="1"/>
      <c r="E284" s="3">
        <f>ROUNDDOWN((L284-Table13[[#This Row],[DOB]])/365,0)</f>
        <v>114</v>
      </c>
      <c r="G284" t="s">
        <v>297</v>
      </c>
      <c r="H284" t="s">
        <v>367</v>
      </c>
      <c r="I284" t="s">
        <v>394</v>
      </c>
      <c r="L284" s="1">
        <f t="shared" si="4"/>
        <v>41640</v>
      </c>
      <c r="M284" s="3">
        <f>ROUNDDOWN((L284-Table13[[#This Row],[DOB]])/365,0)</f>
        <v>114</v>
      </c>
    </row>
    <row r="285" spans="1:13" x14ac:dyDescent="0.25">
      <c r="A285" s="6" t="s">
        <v>503</v>
      </c>
      <c r="B285" s="6" t="s">
        <v>504</v>
      </c>
      <c r="C285" s="2" t="str">
        <f>Table13[[#This Row],[LastName]]&amp;"."&amp;Table13[[#This Row],[FirstName]]</f>
        <v>T.Wisnu</v>
      </c>
      <c r="D285" s="1"/>
      <c r="E285" s="3">
        <f>ROUNDDOWN((L285-Table13[[#This Row],[DOB]])/365,0)</f>
        <v>114</v>
      </c>
      <c r="H285" t="s">
        <v>367</v>
      </c>
      <c r="I285" t="s">
        <v>395</v>
      </c>
      <c r="L285" s="1">
        <f t="shared" si="4"/>
        <v>41640</v>
      </c>
      <c r="M285" s="3">
        <f>ROUNDDOWN((L285-Table13[[#This Row],[DOB]])/365,0)</f>
        <v>114</v>
      </c>
    </row>
    <row r="286" spans="1:13" x14ac:dyDescent="0.25">
      <c r="A286" s="6" t="s">
        <v>505</v>
      </c>
      <c r="B286" s="6" t="s">
        <v>506</v>
      </c>
      <c r="C286" s="2" t="str">
        <f>Table13[[#This Row],[LastName]]&amp;"."&amp;Table13[[#This Row],[FirstName]]</f>
        <v>Elliot.Eamonn</v>
      </c>
      <c r="D286" s="1"/>
      <c r="E286" s="3">
        <f>ROUNDDOWN((L286-Table13[[#This Row],[DOB]])/365,0)</f>
        <v>114</v>
      </c>
      <c r="H286" t="s">
        <v>367</v>
      </c>
      <c r="I286" t="s">
        <v>395</v>
      </c>
      <c r="L286" s="1">
        <f t="shared" si="4"/>
        <v>41640</v>
      </c>
      <c r="M286" s="3">
        <f>ROUNDDOWN((L286-Table13[[#This Row],[DOB]])/365,0)</f>
        <v>114</v>
      </c>
    </row>
    <row r="287" spans="1:13" x14ac:dyDescent="0.25">
      <c r="A287" s="6" t="s">
        <v>507</v>
      </c>
      <c r="B287" s="6" t="s">
        <v>508</v>
      </c>
      <c r="C287" s="2" t="str">
        <f>Table13[[#This Row],[LastName]]&amp;"."&amp;Table13[[#This Row],[FirstName]]</f>
        <v>Sikolova.Barbara</v>
      </c>
      <c r="D287" s="1"/>
      <c r="E287" s="3">
        <f>ROUNDDOWN((L287-Table13[[#This Row],[DOB]])/365,0)</f>
        <v>114</v>
      </c>
      <c r="H287" t="s">
        <v>367</v>
      </c>
      <c r="I287" t="s">
        <v>394</v>
      </c>
      <c r="L287" s="1">
        <f t="shared" si="4"/>
        <v>41640</v>
      </c>
      <c r="M287" s="3">
        <f>ROUNDDOWN((L287-Table13[[#This Row],[DOB]])/365,0)</f>
        <v>114</v>
      </c>
    </row>
    <row r="288" spans="1:13" x14ac:dyDescent="0.25">
      <c r="A288" s="6" t="s">
        <v>509</v>
      </c>
      <c r="B288" s="6" t="s">
        <v>510</v>
      </c>
      <c r="C288" s="2" t="str">
        <f>Table13[[#This Row],[LastName]]&amp;"."&amp;Table13[[#This Row],[FirstName]]</f>
        <v>Hunt.Gabrielle</v>
      </c>
      <c r="D288" s="1"/>
      <c r="E288" s="3">
        <f>ROUNDDOWN((L288-Table13[[#This Row],[DOB]])/365,0)</f>
        <v>114</v>
      </c>
      <c r="H288" t="s">
        <v>367</v>
      </c>
      <c r="I288" t="s">
        <v>394</v>
      </c>
      <c r="L288" s="1">
        <f t="shared" si="4"/>
        <v>41640</v>
      </c>
      <c r="M288" s="3">
        <f>ROUNDDOWN((L288-Table13[[#This Row],[DOB]])/365,0)</f>
        <v>114</v>
      </c>
    </row>
    <row r="289" spans="1:13" x14ac:dyDescent="0.25">
      <c r="A289" s="6" t="s">
        <v>265</v>
      </c>
      <c r="B289" s="6" t="s">
        <v>95</v>
      </c>
      <c r="C289" s="2" t="str">
        <f>Table13[[#This Row],[LastName]]&amp;"."&amp;Table13[[#This Row],[FirstName]]</f>
        <v>Paterson.Craig</v>
      </c>
      <c r="D289" s="1"/>
      <c r="E289" s="3">
        <f>ROUNDDOWN((L289-Table13[[#This Row],[DOB]])/365,0)</f>
        <v>114</v>
      </c>
      <c r="G289" t="s">
        <v>298</v>
      </c>
      <c r="H289" t="s">
        <v>367</v>
      </c>
      <c r="I289" t="s">
        <v>395</v>
      </c>
      <c r="L289" s="1">
        <f t="shared" si="4"/>
        <v>41640</v>
      </c>
      <c r="M289" s="3">
        <f>ROUNDDOWN((L289-Table13[[#This Row],[DOB]])/365,0)</f>
        <v>114</v>
      </c>
    </row>
    <row r="290" spans="1:13" x14ac:dyDescent="0.25">
      <c r="A290" s="6" t="s">
        <v>512</v>
      </c>
      <c r="B290" s="6" t="s">
        <v>323</v>
      </c>
      <c r="C290" s="2" t="str">
        <f>Table13[[#This Row],[LastName]]&amp;"."&amp;Table13[[#This Row],[FirstName]]</f>
        <v>Letton.Adam</v>
      </c>
      <c r="D290" s="1"/>
      <c r="E290" s="3">
        <f>ROUNDDOWN((L290-Table13[[#This Row],[DOB]])/365,0)</f>
        <v>114</v>
      </c>
      <c r="H290" t="s">
        <v>367</v>
      </c>
      <c r="I290" t="s">
        <v>395</v>
      </c>
      <c r="L290" s="1">
        <f t="shared" si="4"/>
        <v>41640</v>
      </c>
      <c r="M290" s="3">
        <f>ROUNDDOWN((L290-Table13[[#This Row],[DOB]])/365,0)</f>
        <v>114</v>
      </c>
    </row>
    <row r="291" spans="1:13" x14ac:dyDescent="0.25">
      <c r="A291" s="6" t="s">
        <v>513</v>
      </c>
      <c r="B291" s="6" t="s">
        <v>514</v>
      </c>
      <c r="C291" s="2" t="str">
        <f>Table13[[#This Row],[LastName]]&amp;"."&amp;Table13[[#This Row],[FirstName]]</f>
        <v>Sureiander.Alokha</v>
      </c>
      <c r="D291" s="1"/>
      <c r="E291" s="3">
        <f>ROUNDDOWN((L291-Table13[[#This Row],[DOB]])/365,0)</f>
        <v>114</v>
      </c>
      <c r="G291" t="s">
        <v>297</v>
      </c>
      <c r="H291" t="s">
        <v>367</v>
      </c>
      <c r="I291" t="s">
        <v>394</v>
      </c>
      <c r="L291" s="1">
        <f t="shared" si="4"/>
        <v>41640</v>
      </c>
      <c r="M291" s="3">
        <f>ROUNDDOWN((L291-Table13[[#This Row],[DOB]])/365,0)</f>
        <v>114</v>
      </c>
    </row>
    <row r="292" spans="1:13" x14ac:dyDescent="0.25">
      <c r="A292" s="6" t="s">
        <v>47</v>
      </c>
      <c r="B292" s="6" t="s">
        <v>182</v>
      </c>
      <c r="C292" s="2" t="str">
        <f>Table13[[#This Row],[LastName]]&amp;"."&amp;Table13[[#This Row],[FirstName]]</f>
        <v>Dawson.Ryan</v>
      </c>
      <c r="D292" s="1"/>
      <c r="E292" s="3">
        <f>ROUNDDOWN((L292-Table13[[#This Row],[DOB]])/365,0)</f>
        <v>114</v>
      </c>
      <c r="H292" t="s">
        <v>367</v>
      </c>
      <c r="I292" t="s">
        <v>395</v>
      </c>
      <c r="L292" s="1">
        <f t="shared" si="4"/>
        <v>41640</v>
      </c>
      <c r="M292" s="3">
        <f>ROUNDDOWN((L292-Table13[[#This Row],[DOB]])/365,0)</f>
        <v>114</v>
      </c>
    </row>
    <row r="293" spans="1:13" x14ac:dyDescent="0.25">
      <c r="A293" s="6" t="s">
        <v>515</v>
      </c>
      <c r="B293" s="6" t="s">
        <v>69</v>
      </c>
      <c r="C293" s="2" t="str">
        <f>Table13[[#This Row],[LastName]]&amp;"."&amp;Table13[[#This Row],[FirstName]]</f>
        <v>Winchester.David</v>
      </c>
      <c r="D293" s="1"/>
      <c r="E293" s="3">
        <f>ROUNDDOWN((L293-Table13[[#This Row],[DOB]])/365,0)</f>
        <v>114</v>
      </c>
      <c r="H293" t="s">
        <v>367</v>
      </c>
      <c r="I293" t="s">
        <v>395</v>
      </c>
      <c r="L293" s="1">
        <f t="shared" si="4"/>
        <v>41640</v>
      </c>
      <c r="M293" s="3">
        <f>ROUNDDOWN((L293-Table13[[#This Row],[DOB]])/365,0)</f>
        <v>114</v>
      </c>
    </row>
    <row r="294" spans="1:13" x14ac:dyDescent="0.25">
      <c r="A294" s="6" t="s">
        <v>516</v>
      </c>
      <c r="B294" s="6" t="s">
        <v>517</v>
      </c>
      <c r="C294" s="2" t="str">
        <f>Table13[[#This Row],[LastName]]&amp;"."&amp;Table13[[#This Row],[FirstName]]</f>
        <v>Bartley.Leah</v>
      </c>
      <c r="D294" s="1"/>
      <c r="E294" s="3">
        <f>ROUNDDOWN((L294-Table13[[#This Row],[DOB]])/365,0)</f>
        <v>114</v>
      </c>
      <c r="H294" t="s">
        <v>367</v>
      </c>
      <c r="I294" t="s">
        <v>394</v>
      </c>
      <c r="L294" s="1">
        <f t="shared" si="4"/>
        <v>41640</v>
      </c>
      <c r="M294" s="3">
        <f>ROUNDDOWN((L294-Table13[[#This Row],[DOB]])/365,0)</f>
        <v>114</v>
      </c>
    </row>
    <row r="295" spans="1:13" x14ac:dyDescent="0.25">
      <c r="A295" s="6" t="s">
        <v>520</v>
      </c>
      <c r="B295" s="6" t="s">
        <v>115</v>
      </c>
      <c r="C295" s="2" t="str">
        <f>Table13[[#This Row],[LastName]]&amp;"."&amp;Table13[[#This Row],[FirstName]]</f>
        <v>Pritchard.Andrew</v>
      </c>
      <c r="D295" s="1"/>
      <c r="E295" s="3">
        <f>ROUNDDOWN((L295-Table13[[#This Row],[DOB]])/365,0)</f>
        <v>114</v>
      </c>
      <c r="H295" t="s">
        <v>367</v>
      </c>
      <c r="I295" t="s">
        <v>395</v>
      </c>
      <c r="L295" s="1">
        <f t="shared" si="4"/>
        <v>41640</v>
      </c>
      <c r="M295" s="3">
        <f>ROUNDDOWN((L295-Table13[[#This Row],[DOB]])/365,0)</f>
        <v>114</v>
      </c>
    </row>
    <row r="296" spans="1:13" x14ac:dyDescent="0.25">
      <c r="A296" s="6" t="s">
        <v>521</v>
      </c>
      <c r="B296" s="6" t="s">
        <v>522</v>
      </c>
      <c r="C296" s="2" t="str">
        <f>Table13[[#This Row],[LastName]]&amp;"."&amp;Table13[[#This Row],[FirstName]]</f>
        <v>Potts.Jesica</v>
      </c>
      <c r="D296" s="1"/>
      <c r="E296" s="3">
        <f>ROUNDDOWN((L296-Table13[[#This Row],[DOB]])/365,0)</f>
        <v>114</v>
      </c>
      <c r="H296" t="s">
        <v>367</v>
      </c>
      <c r="I296" t="s">
        <v>394</v>
      </c>
      <c r="L296" s="1">
        <f t="shared" si="4"/>
        <v>41640</v>
      </c>
      <c r="M296" s="3">
        <f>ROUNDDOWN((L296-Table13[[#This Row],[DOB]])/365,0)</f>
        <v>114</v>
      </c>
    </row>
    <row r="297" spans="1:13" x14ac:dyDescent="0.25">
      <c r="A297" s="6" t="s">
        <v>523</v>
      </c>
      <c r="B297" s="6" t="s">
        <v>31</v>
      </c>
      <c r="C297" s="2" t="str">
        <f>Table13[[#This Row],[LastName]]&amp;"."&amp;Table13[[#This Row],[FirstName]]</f>
        <v>Tam.Leo</v>
      </c>
      <c r="D297" s="1"/>
      <c r="E297" s="3">
        <f>ROUNDDOWN((L297-Table13[[#This Row],[DOB]])/365,0)</f>
        <v>114</v>
      </c>
      <c r="H297" t="s">
        <v>367</v>
      </c>
      <c r="I297" t="s">
        <v>395</v>
      </c>
      <c r="L297" s="1">
        <f t="shared" si="4"/>
        <v>41640</v>
      </c>
      <c r="M297" s="3">
        <f>ROUNDDOWN((L297-Table13[[#This Row],[DOB]])/365,0)</f>
        <v>114</v>
      </c>
    </row>
    <row r="298" spans="1:13" x14ac:dyDescent="0.25">
      <c r="A298" s="6" t="s">
        <v>524</v>
      </c>
      <c r="B298" s="6" t="s">
        <v>198</v>
      </c>
      <c r="C298" s="2" t="str">
        <f>Table13[[#This Row],[LastName]]&amp;"."&amp;Table13[[#This Row],[FirstName]]</f>
        <v>Balnaves.Catherine</v>
      </c>
      <c r="D298" s="1"/>
      <c r="E298" s="3">
        <f>ROUNDDOWN((L298-Table13[[#This Row],[DOB]])/365,0)</f>
        <v>114</v>
      </c>
      <c r="H298" t="s">
        <v>367</v>
      </c>
      <c r="I298" t="s">
        <v>394</v>
      </c>
      <c r="L298" s="1">
        <f t="shared" si="4"/>
        <v>41640</v>
      </c>
      <c r="M298" s="3">
        <f>ROUNDDOWN((L298-Table13[[#This Row],[DOB]])/365,0)</f>
        <v>114</v>
      </c>
    </row>
    <row r="299" spans="1:13" x14ac:dyDescent="0.25">
      <c r="A299" s="6" t="s">
        <v>525</v>
      </c>
      <c r="B299" s="6" t="s">
        <v>526</v>
      </c>
      <c r="C299" s="2" t="str">
        <f>Table13[[#This Row],[LastName]]&amp;"."&amp;Table13[[#This Row],[FirstName]]</f>
        <v>Ng.Marcus</v>
      </c>
      <c r="D299" s="1"/>
      <c r="E299" s="3">
        <f>ROUNDDOWN((L299-Table13[[#This Row],[DOB]])/365,0)</f>
        <v>114</v>
      </c>
      <c r="G299" t="s">
        <v>297</v>
      </c>
      <c r="H299" t="s">
        <v>367</v>
      </c>
      <c r="I299" t="s">
        <v>395</v>
      </c>
      <c r="L299" s="1">
        <f t="shared" si="4"/>
        <v>41640</v>
      </c>
      <c r="M299" s="3">
        <f>ROUNDDOWN((L299-Table13[[#This Row],[DOB]])/365,0)</f>
        <v>114</v>
      </c>
    </row>
    <row r="300" spans="1:13" x14ac:dyDescent="0.25">
      <c r="A300" s="6" t="s">
        <v>527</v>
      </c>
      <c r="B300" s="6" t="s">
        <v>209</v>
      </c>
      <c r="C300" s="2" t="str">
        <f>Table13[[#This Row],[LastName]]&amp;"."&amp;Table13[[#This Row],[FirstName]]</f>
        <v>Dulona.Ceska</v>
      </c>
      <c r="D300" s="1"/>
      <c r="E300" s="3">
        <f>ROUNDDOWN((L300-Table13[[#This Row],[DOB]])/365,0)</f>
        <v>114</v>
      </c>
      <c r="G300" t="s">
        <v>297</v>
      </c>
      <c r="H300" t="s">
        <v>367</v>
      </c>
      <c r="I300" t="s">
        <v>394</v>
      </c>
      <c r="L300" s="1">
        <f t="shared" si="4"/>
        <v>41640</v>
      </c>
      <c r="M300" s="3">
        <f>ROUNDDOWN((L300-Table13[[#This Row],[DOB]])/365,0)</f>
        <v>114</v>
      </c>
    </row>
    <row r="301" spans="1:13" x14ac:dyDescent="0.25">
      <c r="A301" s="6" t="s">
        <v>513</v>
      </c>
      <c r="B301" s="6" t="s">
        <v>528</v>
      </c>
      <c r="C301" s="2" t="str">
        <f>Table13[[#This Row],[LastName]]&amp;"."&amp;Table13[[#This Row],[FirstName]]</f>
        <v>Sureiander.Ajaay</v>
      </c>
      <c r="D301" s="1"/>
      <c r="E301" s="3">
        <f>ROUNDDOWN((L301-Table13[[#This Row],[DOB]])/365,0)</f>
        <v>114</v>
      </c>
      <c r="G301" t="s">
        <v>297</v>
      </c>
      <c r="H301" t="s">
        <v>367</v>
      </c>
      <c r="I301" t="s">
        <v>395</v>
      </c>
      <c r="L301" s="1">
        <f t="shared" si="4"/>
        <v>41640</v>
      </c>
      <c r="M301" s="3">
        <f>ROUNDDOWN((L301-Table13[[#This Row],[DOB]])/365,0)</f>
        <v>114</v>
      </c>
    </row>
    <row r="302" spans="1:13" x14ac:dyDescent="0.25">
      <c r="A302" s="6" t="s">
        <v>533</v>
      </c>
      <c r="B302" s="6" t="s">
        <v>526</v>
      </c>
      <c r="C302" s="2" t="str">
        <f>Table13[[#This Row],[LastName]]&amp;"."&amp;Table13[[#This Row],[FirstName]]</f>
        <v>Riquier.Marcus</v>
      </c>
      <c r="D302" s="1"/>
      <c r="E302" s="3">
        <f>ROUNDDOWN((L302-Table13[[#This Row],[DOB]])/365,0)</f>
        <v>114</v>
      </c>
      <c r="G302" t="s">
        <v>298</v>
      </c>
      <c r="H302" t="s">
        <v>367</v>
      </c>
      <c r="I302" t="s">
        <v>395</v>
      </c>
      <c r="L302" s="1">
        <f t="shared" si="4"/>
        <v>41640</v>
      </c>
      <c r="M302" s="3">
        <f>ROUNDDOWN((L302-Table13[[#This Row],[DOB]])/365,0)</f>
        <v>114</v>
      </c>
    </row>
    <row r="303" spans="1:13" x14ac:dyDescent="0.25">
      <c r="A303" s="6" t="s">
        <v>534</v>
      </c>
      <c r="B303" s="6" t="s">
        <v>496</v>
      </c>
      <c r="C303" s="2" t="str">
        <f>Table13[[#This Row],[LastName]]&amp;"."&amp;Table13[[#This Row],[FirstName]]</f>
        <v>Burnell.Esther</v>
      </c>
      <c r="D303" s="1"/>
      <c r="E303" s="3">
        <f>ROUNDDOWN((L303-Table13[[#This Row],[DOB]])/365,0)</f>
        <v>114</v>
      </c>
      <c r="H303" t="s">
        <v>367</v>
      </c>
      <c r="I303" t="s">
        <v>394</v>
      </c>
      <c r="L303" s="1">
        <f t="shared" si="4"/>
        <v>41640</v>
      </c>
      <c r="M303" s="3">
        <f>ROUNDDOWN((L303-Table13[[#This Row],[DOB]])/365,0)</f>
        <v>114</v>
      </c>
    </row>
    <row r="304" spans="1:13" x14ac:dyDescent="0.25">
      <c r="A304" s="6" t="s">
        <v>535</v>
      </c>
      <c r="B304" s="6" t="s">
        <v>536</v>
      </c>
      <c r="C304" s="2" t="str">
        <f>Table13[[#This Row],[LastName]]&amp;"."&amp;Table13[[#This Row],[FirstName]]</f>
        <v>Moody.Zac</v>
      </c>
      <c r="D304" s="1"/>
      <c r="E304" s="3">
        <f>ROUNDDOWN((L304-Table13[[#This Row],[DOB]])/365,0)</f>
        <v>114</v>
      </c>
      <c r="G304" t="s">
        <v>295</v>
      </c>
      <c r="H304" t="s">
        <v>367</v>
      </c>
      <c r="I304" t="s">
        <v>395</v>
      </c>
      <c r="L304" s="1">
        <f t="shared" si="4"/>
        <v>41640</v>
      </c>
      <c r="M304" s="3">
        <f>ROUNDDOWN((L304-Table13[[#This Row],[DOB]])/365,0)</f>
        <v>114</v>
      </c>
    </row>
    <row r="305" spans="1:13" x14ac:dyDescent="0.25">
      <c r="A305" s="6" t="s">
        <v>537</v>
      </c>
      <c r="B305" s="6" t="s">
        <v>538</v>
      </c>
      <c r="C305" s="2" t="str">
        <f>Table13[[#This Row],[LastName]]&amp;"."&amp;Table13[[#This Row],[FirstName]]</f>
        <v>Sachse.Jess</v>
      </c>
      <c r="D305" s="1"/>
      <c r="E305" s="3">
        <f>ROUNDDOWN((L305-Table13[[#This Row],[DOB]])/365,0)</f>
        <v>114</v>
      </c>
      <c r="H305" t="s">
        <v>367</v>
      </c>
      <c r="I305" t="s">
        <v>395</v>
      </c>
      <c r="L305" s="1">
        <f t="shared" si="4"/>
        <v>41640</v>
      </c>
      <c r="M305" s="3">
        <f>ROUNDDOWN((L305-Table13[[#This Row],[DOB]])/365,0)</f>
        <v>114</v>
      </c>
    </row>
    <row r="306" spans="1:13" x14ac:dyDescent="0.25">
      <c r="A306" s="6" t="s">
        <v>539</v>
      </c>
      <c r="B306" s="6" t="s">
        <v>147</v>
      </c>
      <c r="C306" s="2" t="str">
        <f>Table13[[#This Row],[LastName]]&amp;"."&amp;Table13[[#This Row],[FirstName]]</f>
        <v>Claydon.Michael</v>
      </c>
      <c r="D306" s="1"/>
      <c r="E306" s="3">
        <f>ROUNDDOWN((L306-Table13[[#This Row],[DOB]])/365,0)</f>
        <v>114</v>
      </c>
      <c r="H306" t="s">
        <v>367</v>
      </c>
      <c r="I306" t="s">
        <v>395</v>
      </c>
      <c r="L306" s="1">
        <f t="shared" si="4"/>
        <v>41640</v>
      </c>
      <c r="M306" s="3">
        <f>ROUNDDOWN((L306-Table13[[#This Row],[DOB]])/365,0)</f>
        <v>114</v>
      </c>
    </row>
    <row r="307" spans="1:13" x14ac:dyDescent="0.25">
      <c r="A307" s="6" t="s">
        <v>540</v>
      </c>
      <c r="B307" s="6" t="s">
        <v>140</v>
      </c>
      <c r="C307" s="2" t="str">
        <f>Table13[[#This Row],[LastName]]&amp;"."&amp;Table13[[#This Row],[FirstName]]</f>
        <v>Hieu.Vu</v>
      </c>
      <c r="D307" s="1"/>
      <c r="E307" s="3">
        <f>ROUNDDOWN((L307-Table13[[#This Row],[DOB]])/365,0)</f>
        <v>114</v>
      </c>
      <c r="H307" t="s">
        <v>367</v>
      </c>
      <c r="I307" t="s">
        <v>395</v>
      </c>
      <c r="L307" s="1">
        <f t="shared" si="4"/>
        <v>41640</v>
      </c>
      <c r="M307" s="3">
        <f>ROUNDDOWN((L307-Table13[[#This Row],[DOB]])/365,0)</f>
        <v>114</v>
      </c>
    </row>
    <row r="308" spans="1:13" x14ac:dyDescent="0.25">
      <c r="A308" s="6" t="s">
        <v>541</v>
      </c>
      <c r="B308" s="6" t="s">
        <v>542</v>
      </c>
      <c r="C308" s="2" t="str">
        <f>Table13[[#This Row],[LastName]]&amp;"."&amp;Table13[[#This Row],[FirstName]]</f>
        <v>Barber.Chloe</v>
      </c>
      <c r="D308" s="1"/>
      <c r="E308" s="3">
        <f>ROUNDDOWN((L308-Table13[[#This Row],[DOB]])/365,0)</f>
        <v>114</v>
      </c>
      <c r="G308" t="s">
        <v>295</v>
      </c>
      <c r="H308" t="s">
        <v>367</v>
      </c>
      <c r="I308" t="s">
        <v>394</v>
      </c>
      <c r="L308" s="1">
        <f t="shared" si="4"/>
        <v>41640</v>
      </c>
      <c r="M308" s="3">
        <f>ROUNDDOWN((L308-Table13[[#This Row],[DOB]])/365,0)</f>
        <v>114</v>
      </c>
    </row>
    <row r="309" spans="1:13" x14ac:dyDescent="0.25">
      <c r="A309" s="6" t="s">
        <v>543</v>
      </c>
      <c r="B309" s="6" t="s">
        <v>207</v>
      </c>
      <c r="C309" s="2" t="str">
        <f>Table13[[#This Row],[LastName]]&amp;"."&amp;Table13[[#This Row],[FirstName]]</f>
        <v>Stohmeyer.Sugar</v>
      </c>
      <c r="D309" s="1"/>
      <c r="E309" s="3">
        <f>ROUNDDOWN((L309-Table13[[#This Row],[DOB]])/365,0)</f>
        <v>114</v>
      </c>
      <c r="G309" t="s">
        <v>295</v>
      </c>
      <c r="H309" t="s">
        <v>367</v>
      </c>
      <c r="I309" t="s">
        <v>394</v>
      </c>
      <c r="L309" s="1">
        <f t="shared" si="4"/>
        <v>41640</v>
      </c>
      <c r="M309" s="3">
        <f>ROUNDDOWN((L309-Table13[[#This Row],[DOB]])/365,0)</f>
        <v>114</v>
      </c>
    </row>
    <row r="310" spans="1:13" x14ac:dyDescent="0.25">
      <c r="A310" s="6" t="s">
        <v>544</v>
      </c>
      <c r="B310" s="6" t="s">
        <v>545</v>
      </c>
      <c r="C310" s="2" t="str">
        <f>Table13[[#This Row],[LastName]]&amp;"."&amp;Table13[[#This Row],[FirstName]]</f>
        <v>Traino.Maggie</v>
      </c>
      <c r="D310" s="1"/>
      <c r="E310" s="3">
        <f>ROUNDDOWN((L310-Table13[[#This Row],[DOB]])/365,0)</f>
        <v>114</v>
      </c>
      <c r="G310" t="s">
        <v>295</v>
      </c>
      <c r="H310" t="s">
        <v>367</v>
      </c>
      <c r="I310" t="s">
        <v>394</v>
      </c>
      <c r="L310" s="1">
        <f t="shared" si="4"/>
        <v>41640</v>
      </c>
      <c r="M310" s="3">
        <f>ROUNDDOWN((L310-Table13[[#This Row],[DOB]])/365,0)</f>
        <v>114</v>
      </c>
    </row>
    <row r="311" spans="1:13" x14ac:dyDescent="0.25">
      <c r="A311" s="6" t="s">
        <v>498</v>
      </c>
      <c r="B311" s="6" t="s">
        <v>13</v>
      </c>
      <c r="C311" s="2" t="str">
        <f>Table13[[#This Row],[LastName]]&amp;"."&amp;Table13[[#This Row],[FirstName]]</f>
        <v>Iraci-Sareri.Max</v>
      </c>
      <c r="D311" s="1"/>
      <c r="E311" s="3">
        <f>ROUNDDOWN((L311-Table13[[#This Row],[DOB]])/365,0)</f>
        <v>114</v>
      </c>
      <c r="G311" t="s">
        <v>297</v>
      </c>
      <c r="H311" t="s">
        <v>367</v>
      </c>
      <c r="I311" t="s">
        <v>395</v>
      </c>
      <c r="L311" s="1">
        <f t="shared" si="4"/>
        <v>41640</v>
      </c>
      <c r="M311" s="3">
        <f>ROUNDDOWN((L311-Table13[[#This Row],[DOB]])/365,0)</f>
        <v>114</v>
      </c>
    </row>
    <row r="312" spans="1:13" x14ac:dyDescent="0.25">
      <c r="A312" s="6" t="s">
        <v>546</v>
      </c>
      <c r="B312" s="6" t="s">
        <v>547</v>
      </c>
      <c r="C312" s="2" t="str">
        <f>Table13[[#This Row],[LastName]]&amp;"."&amp;Table13[[#This Row],[FirstName]]</f>
        <v>Myrick.Vincent</v>
      </c>
      <c r="D312" s="1"/>
      <c r="E312" s="3">
        <f>ROUNDDOWN((L312-Table13[[#This Row],[DOB]])/365,0)</f>
        <v>114</v>
      </c>
      <c r="G312" t="s">
        <v>297</v>
      </c>
      <c r="H312" t="s">
        <v>367</v>
      </c>
      <c r="I312" t="s">
        <v>395</v>
      </c>
      <c r="L312" s="1">
        <f t="shared" si="4"/>
        <v>41640</v>
      </c>
      <c r="M312" s="3">
        <f>ROUNDDOWN((L312-Table13[[#This Row],[DOB]])/365,0)</f>
        <v>114</v>
      </c>
    </row>
    <row r="313" spans="1:13" x14ac:dyDescent="0.25">
      <c r="A313" s="6" t="s">
        <v>548</v>
      </c>
      <c r="B313" s="6" t="s">
        <v>121</v>
      </c>
      <c r="C313" s="2" t="str">
        <f>Table13[[#This Row],[LastName]]&amp;"."&amp;Table13[[#This Row],[FirstName]]</f>
        <v>Zimmer.Sam</v>
      </c>
      <c r="D313" s="1"/>
      <c r="E313" s="3">
        <f>ROUNDDOWN((L313-Table13[[#This Row],[DOB]])/365,0)</f>
        <v>114</v>
      </c>
      <c r="G313" t="s">
        <v>297</v>
      </c>
      <c r="H313" t="s">
        <v>367</v>
      </c>
      <c r="I313" t="s">
        <v>395</v>
      </c>
      <c r="L313" s="1">
        <f t="shared" si="4"/>
        <v>41640</v>
      </c>
      <c r="M313" s="3">
        <f>ROUNDDOWN((L313-Table13[[#This Row],[DOB]])/365,0)</f>
        <v>114</v>
      </c>
    </row>
    <row r="314" spans="1:13" x14ac:dyDescent="0.25">
      <c r="A314" s="6" t="s">
        <v>549</v>
      </c>
      <c r="B314" s="6" t="s">
        <v>147</v>
      </c>
      <c r="C314" s="2" t="str">
        <f>Table13[[#This Row],[LastName]]&amp;"."&amp;Table13[[#This Row],[FirstName]]</f>
        <v>Hoeller.Michael</v>
      </c>
      <c r="D314" s="1"/>
      <c r="E314" s="3">
        <f>ROUNDDOWN((L314-Table13[[#This Row],[DOB]])/365,0)</f>
        <v>114</v>
      </c>
      <c r="H314" t="s">
        <v>367</v>
      </c>
      <c r="I314" t="s">
        <v>395</v>
      </c>
      <c r="L314" s="1">
        <f t="shared" si="4"/>
        <v>41640</v>
      </c>
      <c r="M314" s="3">
        <f>ROUNDDOWN((L314-Table13[[#This Row],[DOB]])/365,0)</f>
        <v>114</v>
      </c>
    </row>
    <row r="315" spans="1:13" x14ac:dyDescent="0.25">
      <c r="A315" s="6" t="s">
        <v>550</v>
      </c>
      <c r="B315" s="6" t="s">
        <v>551</v>
      </c>
      <c r="C315" s="2" t="str">
        <f>Table13[[#This Row],[LastName]]&amp;"."&amp;Table13[[#This Row],[FirstName]]</f>
        <v>Davidson.Iain</v>
      </c>
      <c r="D315" s="1"/>
      <c r="E315" s="3">
        <f>ROUNDDOWN((L315-Table13[[#This Row],[DOB]])/365,0)</f>
        <v>114</v>
      </c>
      <c r="G315" t="s">
        <v>297</v>
      </c>
      <c r="H315" t="s">
        <v>367</v>
      </c>
      <c r="I315" t="s">
        <v>395</v>
      </c>
      <c r="L315" s="1">
        <f t="shared" si="4"/>
        <v>41640</v>
      </c>
      <c r="M315" s="3">
        <f>ROUNDDOWN((L315-Table13[[#This Row],[DOB]])/365,0)</f>
        <v>114</v>
      </c>
    </row>
    <row r="316" spans="1:13" x14ac:dyDescent="0.25">
      <c r="A316" s="6" t="s">
        <v>288</v>
      </c>
      <c r="B316" s="6" t="s">
        <v>552</v>
      </c>
      <c r="C316" s="2" t="str">
        <f>Table13[[#This Row],[LastName]]&amp;"."&amp;Table13[[#This Row],[FirstName]]</f>
        <v>Kennedy.Ross</v>
      </c>
      <c r="D316" s="1"/>
      <c r="E316" s="3">
        <f>ROUNDDOWN((L316-Table13[[#This Row],[DOB]])/365,0)</f>
        <v>114</v>
      </c>
      <c r="H316" t="s">
        <v>367</v>
      </c>
      <c r="I316" t="s">
        <v>395</v>
      </c>
      <c r="L316" s="1">
        <f t="shared" si="4"/>
        <v>41640</v>
      </c>
      <c r="M316" s="3">
        <f>ROUNDDOWN((L316-Table13[[#This Row],[DOB]])/365,0)</f>
        <v>114</v>
      </c>
    </row>
    <row r="317" spans="1:13" x14ac:dyDescent="0.25">
      <c r="A317" s="6" t="s">
        <v>567</v>
      </c>
      <c r="B317" s="6" t="s">
        <v>568</v>
      </c>
      <c r="C317" s="2" t="str">
        <f>Table13[[#This Row],[LastName]]&amp;"."&amp;Table13[[#This Row],[FirstName]]</f>
        <v>Phua.Malvine</v>
      </c>
      <c r="D317" s="1"/>
      <c r="E317" s="3">
        <f>ROUNDDOWN((L317-Table13[[#This Row],[DOB]])/365,0)</f>
        <v>114</v>
      </c>
      <c r="H317" t="s">
        <v>367</v>
      </c>
      <c r="I317" t="s">
        <v>395</v>
      </c>
      <c r="L317" s="1">
        <f t="shared" si="4"/>
        <v>41640</v>
      </c>
      <c r="M317" s="3">
        <f>ROUNDDOWN((L317-Table13[[#This Row],[DOB]])/365,0)</f>
        <v>114</v>
      </c>
    </row>
    <row r="318" spans="1:13" x14ac:dyDescent="0.25">
      <c r="A318" s="6"/>
      <c r="B318" s="6"/>
      <c r="C318" s="2" t="str">
        <f>Table13[[#This Row],[LastName]]&amp;"."&amp;Table13[[#This Row],[FirstName]]</f>
        <v>.</v>
      </c>
      <c r="D318" s="1"/>
      <c r="E318" s="3">
        <f>ROUNDDOWN((L318-Table13[[#This Row],[DOB]])/365,0)</f>
        <v>114</v>
      </c>
      <c r="H318" t="s">
        <v>367</v>
      </c>
      <c r="L318" s="1">
        <f t="shared" si="4"/>
        <v>41640</v>
      </c>
      <c r="M318" s="3">
        <f>ROUNDDOWN((L318-Table13[[#This Row],[DOB]])/365,0)</f>
        <v>114</v>
      </c>
    </row>
    <row r="319" spans="1:13" x14ac:dyDescent="0.25">
      <c r="A319" s="6"/>
      <c r="B319" s="6"/>
      <c r="C319" s="2" t="str">
        <f>Table13[[#This Row],[LastName]]&amp;"."&amp;Table13[[#This Row],[FirstName]]</f>
        <v>.</v>
      </c>
      <c r="D319" s="1"/>
      <c r="E319" s="3">
        <f>ROUNDDOWN((L319-Table13[[#This Row],[DOB]])/365,0)</f>
        <v>114</v>
      </c>
      <c r="H319" t="s">
        <v>367</v>
      </c>
      <c r="L319" s="1">
        <f t="shared" si="4"/>
        <v>41640</v>
      </c>
      <c r="M319" s="3">
        <f>ROUNDDOWN((L319-Table13[[#This Row],[DOB]])/365,0)</f>
        <v>114</v>
      </c>
    </row>
    <row r="320" spans="1:13" x14ac:dyDescent="0.25">
      <c r="A320" s="6"/>
      <c r="B320" s="6"/>
      <c r="C320" s="2" t="str">
        <f>Table13[[#This Row],[LastName]]&amp;"."&amp;Table13[[#This Row],[FirstName]]</f>
        <v>.</v>
      </c>
      <c r="D320" s="1"/>
      <c r="E320" s="3">
        <f>ROUNDDOWN((L320-Table13[[#This Row],[DOB]])/365,0)</f>
        <v>114</v>
      </c>
      <c r="H320" t="s">
        <v>367</v>
      </c>
      <c r="L320" s="1">
        <f t="shared" si="4"/>
        <v>41640</v>
      </c>
      <c r="M320" s="3">
        <f>ROUNDDOWN((L320-Table13[[#This Row],[DOB]])/365,0)</f>
        <v>114</v>
      </c>
    </row>
    <row r="321" spans="1:13" x14ac:dyDescent="0.25">
      <c r="A321" s="6"/>
      <c r="B321" s="6"/>
      <c r="C321" s="2" t="str">
        <f>Table13[[#This Row],[LastName]]&amp;"."&amp;Table13[[#This Row],[FirstName]]</f>
        <v>.</v>
      </c>
      <c r="D321" s="1"/>
      <c r="E321" s="3">
        <f>ROUNDDOWN((L321-Table13[[#This Row],[DOB]])/365,0)</f>
        <v>114</v>
      </c>
      <c r="H321" t="s">
        <v>367</v>
      </c>
      <c r="L321" s="1">
        <f t="shared" si="4"/>
        <v>41640</v>
      </c>
      <c r="M321" s="3">
        <f>ROUNDDOWN((L321-Table13[[#This Row],[DOB]])/365,0)</f>
        <v>114</v>
      </c>
    </row>
    <row r="322" spans="1:13" x14ac:dyDescent="0.25">
      <c r="A322" s="6"/>
      <c r="B322" s="6"/>
      <c r="C322" s="2" t="str">
        <f>Table13[[#This Row],[LastName]]&amp;"."&amp;Table13[[#This Row],[FirstName]]</f>
        <v>.</v>
      </c>
      <c r="D322" s="1"/>
      <c r="E322" s="3">
        <f>ROUNDDOWN((L322-Table13[[#This Row],[DOB]])/365,0)</f>
        <v>114</v>
      </c>
      <c r="H322" t="s">
        <v>367</v>
      </c>
      <c r="L322" s="1">
        <f t="shared" si="4"/>
        <v>41640</v>
      </c>
      <c r="M322" s="3">
        <f>ROUNDDOWN((L322-Table13[[#This Row],[DOB]])/365,0)</f>
        <v>114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3"/>
  <sheetViews>
    <sheetView topLeftCell="A3" workbookViewId="0">
      <selection activeCell="A33" sqref="A3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10</v>
      </c>
      <c r="C2">
        <v>12</v>
      </c>
    </row>
    <row r="3" spans="1:3" x14ac:dyDescent="0.25">
      <c r="A3">
        <v>2</v>
      </c>
      <c r="B3">
        <v>9</v>
      </c>
      <c r="C3">
        <v>11</v>
      </c>
    </row>
    <row r="4" spans="1:3" x14ac:dyDescent="0.25">
      <c r="A4">
        <v>3</v>
      </c>
      <c r="B4">
        <v>8</v>
      </c>
      <c r="C4">
        <v>10</v>
      </c>
    </row>
    <row r="5" spans="1:3" x14ac:dyDescent="0.25">
      <c r="A5">
        <v>5</v>
      </c>
      <c r="B5">
        <v>6</v>
      </c>
      <c r="C5">
        <v>8</v>
      </c>
    </row>
    <row r="6" spans="1:3" x14ac:dyDescent="0.25">
      <c r="A6">
        <v>6</v>
      </c>
      <c r="B6">
        <v>5</v>
      </c>
      <c r="C6">
        <v>7</v>
      </c>
    </row>
    <row r="7" spans="1:3" x14ac:dyDescent="0.25">
      <c r="A7">
        <v>7</v>
      </c>
      <c r="B7">
        <v>4</v>
      </c>
      <c r="C7">
        <v>6</v>
      </c>
    </row>
    <row r="8" spans="1:3" x14ac:dyDescent="0.25">
      <c r="A8">
        <v>8</v>
      </c>
      <c r="B8">
        <v>3</v>
      </c>
      <c r="C8">
        <v>5</v>
      </c>
    </row>
    <row r="9" spans="1:3" x14ac:dyDescent="0.25">
      <c r="A9">
        <v>9</v>
      </c>
      <c r="B9">
        <v>2</v>
      </c>
      <c r="C9">
        <v>4</v>
      </c>
    </row>
    <row r="10" spans="1:3" x14ac:dyDescent="0.25">
      <c r="A10">
        <v>10</v>
      </c>
      <c r="B10">
        <v>2</v>
      </c>
      <c r="C10">
        <v>4</v>
      </c>
    </row>
    <row r="11" spans="1:3" x14ac:dyDescent="0.25">
      <c r="A11">
        <v>11</v>
      </c>
      <c r="B11">
        <v>2</v>
      </c>
      <c r="C11">
        <v>4</v>
      </c>
    </row>
    <row r="12" spans="1:3" x14ac:dyDescent="0.25">
      <c r="A12">
        <v>12</v>
      </c>
      <c r="B12">
        <v>2</v>
      </c>
      <c r="C12">
        <v>4</v>
      </c>
    </row>
    <row r="13" spans="1:3" x14ac:dyDescent="0.25">
      <c r="A13">
        <v>13</v>
      </c>
      <c r="B13">
        <v>2</v>
      </c>
      <c r="C13">
        <v>4</v>
      </c>
    </row>
    <row r="14" spans="1:3" x14ac:dyDescent="0.25">
      <c r="A14">
        <v>14</v>
      </c>
      <c r="B14">
        <v>2</v>
      </c>
      <c r="C14">
        <v>4</v>
      </c>
    </row>
    <row r="15" spans="1:3" x14ac:dyDescent="0.25">
      <c r="A15">
        <v>15</v>
      </c>
      <c r="B15">
        <v>2</v>
      </c>
      <c r="C15">
        <v>4</v>
      </c>
    </row>
    <row r="16" spans="1:3" x14ac:dyDescent="0.25">
      <c r="A16">
        <v>16</v>
      </c>
      <c r="B16">
        <v>2</v>
      </c>
      <c r="C16">
        <v>4</v>
      </c>
    </row>
    <row r="17" spans="1:3" x14ac:dyDescent="0.25">
      <c r="A17">
        <v>17</v>
      </c>
      <c r="B17">
        <v>1</v>
      </c>
      <c r="C17">
        <v>2</v>
      </c>
    </row>
    <row r="18" spans="1:3" x14ac:dyDescent="0.25">
      <c r="A18">
        <v>18</v>
      </c>
      <c r="B18">
        <v>1</v>
      </c>
      <c r="C18">
        <v>2</v>
      </c>
    </row>
    <row r="19" spans="1:3" x14ac:dyDescent="0.25">
      <c r="A19">
        <v>19</v>
      </c>
      <c r="B19">
        <v>1</v>
      </c>
      <c r="C19">
        <v>2</v>
      </c>
    </row>
    <row r="20" spans="1:3" x14ac:dyDescent="0.25">
      <c r="A20">
        <v>20</v>
      </c>
      <c r="B20">
        <v>1</v>
      </c>
      <c r="C20">
        <v>2</v>
      </c>
    </row>
    <row r="21" spans="1:3" x14ac:dyDescent="0.25">
      <c r="A21">
        <v>21</v>
      </c>
      <c r="B21">
        <v>1</v>
      </c>
      <c r="C21">
        <v>2</v>
      </c>
    </row>
    <row r="22" spans="1:3" x14ac:dyDescent="0.25">
      <c r="A22">
        <v>22</v>
      </c>
      <c r="B22">
        <v>1</v>
      </c>
      <c r="C22">
        <v>2</v>
      </c>
    </row>
    <row r="23" spans="1:3" x14ac:dyDescent="0.25">
      <c r="A23">
        <v>23</v>
      </c>
      <c r="B23">
        <v>1</v>
      </c>
      <c r="C23">
        <v>2</v>
      </c>
    </row>
    <row r="24" spans="1:3" x14ac:dyDescent="0.25">
      <c r="A24">
        <v>24</v>
      </c>
      <c r="B24">
        <v>1</v>
      </c>
      <c r="C24">
        <v>2</v>
      </c>
    </row>
    <row r="25" spans="1:3" x14ac:dyDescent="0.25">
      <c r="A25">
        <v>25</v>
      </c>
      <c r="B25">
        <v>1</v>
      </c>
      <c r="C25">
        <v>2</v>
      </c>
    </row>
    <row r="26" spans="1:3" x14ac:dyDescent="0.25">
      <c r="A26">
        <v>26</v>
      </c>
      <c r="B26">
        <v>1</v>
      </c>
      <c r="C26">
        <v>2</v>
      </c>
    </row>
    <row r="27" spans="1:3" x14ac:dyDescent="0.25">
      <c r="A27">
        <v>27</v>
      </c>
      <c r="B27">
        <v>1</v>
      </c>
      <c r="C27">
        <v>2</v>
      </c>
    </row>
    <row r="28" spans="1:3" x14ac:dyDescent="0.25">
      <c r="A28">
        <v>28</v>
      </c>
      <c r="B28">
        <v>1</v>
      </c>
      <c r="C28">
        <v>2</v>
      </c>
    </row>
    <row r="29" spans="1:3" x14ac:dyDescent="0.25">
      <c r="A29">
        <v>29</v>
      </c>
      <c r="B29">
        <v>1</v>
      </c>
      <c r="C29">
        <v>2</v>
      </c>
    </row>
    <row r="30" spans="1:3" x14ac:dyDescent="0.25">
      <c r="A30">
        <v>30</v>
      </c>
      <c r="B30">
        <v>1</v>
      </c>
      <c r="C30">
        <v>2</v>
      </c>
    </row>
    <row r="31" spans="1:3" x14ac:dyDescent="0.25">
      <c r="A31">
        <v>31</v>
      </c>
      <c r="B31">
        <v>1</v>
      </c>
      <c r="C31">
        <v>2</v>
      </c>
    </row>
    <row r="32" spans="1:3" x14ac:dyDescent="0.25">
      <c r="A32">
        <v>32</v>
      </c>
      <c r="B32">
        <v>1</v>
      </c>
      <c r="C32">
        <v>2</v>
      </c>
    </row>
    <row r="33" spans="1:3" x14ac:dyDescent="0.25">
      <c r="A33" t="s">
        <v>397</v>
      </c>
      <c r="B33">
        <v>1</v>
      </c>
      <c r="C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Epee 2014FSARanking</vt:lpstr>
      <vt:lpstr>Foil 2014FSARanking</vt:lpstr>
      <vt:lpstr>Sabre 2014FSARanking</vt:lpstr>
      <vt:lpstr>Data</vt:lpstr>
      <vt:lpstr>Fencers</vt:lpstr>
      <vt:lpstr>Ranking Values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Rob Thomas</cp:lastModifiedBy>
  <dcterms:created xsi:type="dcterms:W3CDTF">2015-02-18T11:57:15Z</dcterms:created>
  <dcterms:modified xsi:type="dcterms:W3CDTF">2021-02-04T07:17:56Z</dcterms:modified>
</cp:coreProperties>
</file>