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linfff/Desktop/DATA-情绪ad/T2/"/>
    </mc:Choice>
  </mc:AlternateContent>
  <xr:revisionPtr revIDLastSave="0" documentId="13_ncr:1_{D31AAC0A-B6B5-B344-959A-7403984035AD}" xr6:coauthVersionLast="47" xr6:coauthVersionMax="47" xr10:uidLastSave="{00000000-0000-0000-0000-000000000000}"/>
  <bookViews>
    <workbookView xWindow="-35920" yWindow="3780" windowWidth="16140" windowHeight="15820" activeTab="3" xr2:uid="{65F2C3BE-4852-9542-B75A-8D3AEDB9BE65}"/>
  </bookViews>
  <sheets>
    <sheet name="SPT" sheetId="1" r:id="rId1"/>
    <sheet name="FST" sheetId="2" r:id="rId2"/>
    <sheet name="OFT" sheetId="3" r:id="rId3"/>
    <sheet name="MWM" sheetId="4" r:id="rId4"/>
    <sheet name="4462blood" sheetId="9" r:id="rId5"/>
    <sheet name="4462spleen" sheetId="10" r:id="rId6"/>
    <sheet name="25blood" sheetId="11" r:id="rId7"/>
    <sheet name="25spleen" sheetId="12" r:id="rId8"/>
    <sheet name="brain-IL1 BETA" sheetId="5" r:id="rId9"/>
    <sheet name="brain IL-6" sheetId="6" r:id="rId10"/>
    <sheet name="serum IL-6" sheetId="7" r:id="rId11"/>
    <sheet name="Serum IL-1beta" sheetId="8" r:id="rId12"/>
  </sheets>
  <definedNames>
    <definedName name="_xlnm._FilterDatabase" localSheetId="1" hidden="1">FST!$A$1:$D$24</definedName>
    <definedName name="_xlnm._FilterDatabase" localSheetId="3" hidden="1">MWM!$N$42:$Y$57</definedName>
    <definedName name="_xlnm._FilterDatabase" localSheetId="2" hidden="1">OFT!$A$1:$D$28</definedName>
    <definedName name="_xlnm._FilterDatabase" localSheetId="0" hidden="1">SPT!$A$1:$D$28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1" i="10" l="1"/>
  <c r="K32" i="10"/>
  <c r="K30" i="10"/>
  <c r="K29" i="10"/>
  <c r="K28" i="10"/>
  <c r="K27" i="10"/>
  <c r="K26" i="10"/>
  <c r="K25" i="10"/>
  <c r="K24" i="10"/>
  <c r="K23" i="10"/>
  <c r="K22" i="10"/>
  <c r="K21" i="10"/>
  <c r="K20" i="10"/>
  <c r="K19" i="10"/>
  <c r="K18" i="10"/>
  <c r="K16" i="10"/>
  <c r="K15" i="10"/>
  <c r="K14" i="10"/>
  <c r="K13" i="10"/>
  <c r="K12" i="10"/>
  <c r="K11" i="10"/>
  <c r="K10" i="10"/>
  <c r="K9" i="10"/>
  <c r="K8" i="10"/>
  <c r="K7" i="10"/>
  <c r="K6" i="10"/>
  <c r="K5" i="10"/>
  <c r="K4" i="10"/>
  <c r="K3" i="10"/>
  <c r="K2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2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L33" i="9"/>
  <c r="L32" i="9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E43" i="8"/>
  <c r="F43" i="8" s="1"/>
  <c r="H43" i="8" s="1"/>
  <c r="E42" i="8"/>
  <c r="F42" i="8" s="1"/>
  <c r="H42" i="8" s="1"/>
  <c r="E41" i="8"/>
  <c r="F41" i="8" s="1"/>
  <c r="H41" i="8" s="1"/>
  <c r="E40" i="8"/>
  <c r="F40" i="8" s="1"/>
  <c r="H40" i="8" s="1"/>
  <c r="E39" i="8"/>
  <c r="F39" i="8" s="1"/>
  <c r="H39" i="8" s="1"/>
  <c r="E38" i="8"/>
  <c r="F38" i="8" s="1"/>
  <c r="H38" i="8" s="1"/>
  <c r="F37" i="8"/>
  <c r="H37" i="8" s="1"/>
  <c r="E37" i="8"/>
  <c r="E36" i="8"/>
  <c r="F36" i="8" s="1"/>
  <c r="H36" i="8" s="1"/>
  <c r="E35" i="8"/>
  <c r="F35" i="8" s="1"/>
  <c r="H35" i="8" s="1"/>
  <c r="E34" i="8"/>
  <c r="F34" i="8" s="1"/>
  <c r="H34" i="8" s="1"/>
  <c r="F33" i="8"/>
  <c r="H33" i="8" s="1"/>
  <c r="E33" i="8"/>
  <c r="E32" i="8"/>
  <c r="F32" i="8" s="1"/>
  <c r="H32" i="8" s="1"/>
  <c r="E31" i="8"/>
  <c r="F31" i="8" s="1"/>
  <c r="H31" i="8" s="1"/>
  <c r="H30" i="8"/>
  <c r="F30" i="8"/>
  <c r="E30" i="8"/>
  <c r="E29" i="8"/>
  <c r="F29" i="8" s="1"/>
  <c r="H29" i="8" s="1"/>
  <c r="E28" i="8"/>
  <c r="F28" i="8" s="1"/>
  <c r="H28" i="8" s="1"/>
  <c r="E27" i="8"/>
  <c r="F27" i="8" s="1"/>
  <c r="H27" i="8" s="1"/>
  <c r="E26" i="8"/>
  <c r="F26" i="8" s="1"/>
  <c r="H26" i="8" s="1"/>
  <c r="F25" i="8"/>
  <c r="H25" i="8" s="1"/>
  <c r="E25" i="8"/>
  <c r="E24" i="8"/>
  <c r="F24" i="8" s="1"/>
  <c r="H24" i="8" s="1"/>
  <c r="E23" i="8"/>
  <c r="F23" i="8" s="1"/>
  <c r="H23" i="8" s="1"/>
  <c r="F22" i="8"/>
  <c r="H22" i="8" s="1"/>
  <c r="E22" i="8"/>
  <c r="E21" i="8"/>
  <c r="F21" i="8" s="1"/>
  <c r="H21" i="8" s="1"/>
  <c r="E20" i="8"/>
  <c r="F20" i="8" s="1"/>
  <c r="H20" i="8" s="1"/>
  <c r="E19" i="8"/>
  <c r="F19" i="8" s="1"/>
  <c r="H19" i="8" s="1"/>
  <c r="E18" i="8"/>
  <c r="F18" i="8" s="1"/>
  <c r="H18" i="8" s="1"/>
  <c r="F17" i="8"/>
  <c r="H17" i="8" s="1"/>
  <c r="E17" i="8"/>
  <c r="F16" i="8"/>
  <c r="H16" i="8" s="1"/>
  <c r="E16" i="8"/>
  <c r="E15" i="8"/>
  <c r="F15" i="8" s="1"/>
  <c r="H15" i="8" s="1"/>
  <c r="E14" i="8"/>
  <c r="F14" i="8" s="1"/>
  <c r="H14" i="8" s="1"/>
  <c r="H13" i="8"/>
  <c r="F13" i="8"/>
  <c r="E13" i="8"/>
  <c r="E12" i="8"/>
  <c r="F12" i="8" s="1"/>
  <c r="H12" i="8" s="1"/>
  <c r="E11" i="8"/>
  <c r="F11" i="8" s="1"/>
  <c r="H11" i="8" s="1"/>
  <c r="E10" i="8"/>
  <c r="F10" i="8" s="1"/>
  <c r="H10" i="8" s="1"/>
  <c r="E9" i="8"/>
  <c r="F9" i="8" s="1"/>
  <c r="H9" i="8" s="1"/>
  <c r="F8" i="8"/>
  <c r="H8" i="8" s="1"/>
  <c r="E8" i="8"/>
  <c r="E7" i="8"/>
  <c r="F7" i="8" s="1"/>
  <c r="H7" i="8" s="1"/>
  <c r="E6" i="8"/>
  <c r="F6" i="8" s="1"/>
  <c r="H6" i="8" s="1"/>
  <c r="H5" i="8"/>
  <c r="F5" i="8"/>
  <c r="E5" i="8"/>
  <c r="E4" i="8"/>
  <c r="F4" i="8" s="1"/>
  <c r="H4" i="8" s="1"/>
  <c r="E3" i="8"/>
  <c r="F3" i="8" s="1"/>
  <c r="H3" i="8" s="1"/>
  <c r="E2" i="8"/>
  <c r="F2" i="8" s="1"/>
  <c r="H2" i="8" s="1"/>
  <c r="E43" i="7"/>
  <c r="F43" i="7" s="1"/>
  <c r="H43" i="7" s="1"/>
  <c r="E42" i="7"/>
  <c r="F42" i="7" s="1"/>
  <c r="H42" i="7" s="1"/>
  <c r="F41" i="7"/>
  <c r="H41" i="7" s="1"/>
  <c r="E41" i="7"/>
  <c r="E40" i="7"/>
  <c r="F40" i="7" s="1"/>
  <c r="H40" i="7" s="1"/>
  <c r="E39" i="7"/>
  <c r="F39" i="7" s="1"/>
  <c r="H39" i="7" s="1"/>
  <c r="E38" i="7"/>
  <c r="F38" i="7" s="1"/>
  <c r="H38" i="7" s="1"/>
  <c r="E37" i="7"/>
  <c r="F37" i="7" s="1"/>
  <c r="H37" i="7" s="1"/>
  <c r="H36" i="7"/>
  <c r="F36" i="7"/>
  <c r="E36" i="7"/>
  <c r="E35" i="7"/>
  <c r="F35" i="7" s="1"/>
  <c r="H35" i="7" s="1"/>
  <c r="E34" i="7"/>
  <c r="F34" i="7" s="1"/>
  <c r="H34" i="7" s="1"/>
  <c r="E33" i="7"/>
  <c r="F33" i="7" s="1"/>
  <c r="H33" i="7" s="1"/>
  <c r="E32" i="7"/>
  <c r="F32" i="7" s="1"/>
  <c r="H32" i="7" s="1"/>
  <c r="F31" i="7"/>
  <c r="H31" i="7" s="1"/>
  <c r="E31" i="7"/>
  <c r="E30" i="7"/>
  <c r="F30" i="7" s="1"/>
  <c r="H30" i="7" s="1"/>
  <c r="E29" i="7"/>
  <c r="F29" i="7" s="1"/>
  <c r="H29" i="7" s="1"/>
  <c r="E28" i="7"/>
  <c r="F28" i="7" s="1"/>
  <c r="H28" i="7" s="1"/>
  <c r="E27" i="7"/>
  <c r="F27" i="7" s="1"/>
  <c r="H27" i="7" s="1"/>
  <c r="E26" i="7"/>
  <c r="F26" i="7" s="1"/>
  <c r="H26" i="7" s="1"/>
  <c r="F25" i="7"/>
  <c r="H25" i="7" s="1"/>
  <c r="E25" i="7"/>
  <c r="E24" i="7"/>
  <c r="F24" i="7" s="1"/>
  <c r="H24" i="7" s="1"/>
  <c r="F23" i="7"/>
  <c r="H23" i="7" s="1"/>
  <c r="E23" i="7"/>
  <c r="F22" i="7"/>
  <c r="H22" i="7" s="1"/>
  <c r="E22" i="7"/>
  <c r="E21" i="7"/>
  <c r="F21" i="7" s="1"/>
  <c r="H21" i="7" s="1"/>
  <c r="E20" i="7"/>
  <c r="F20" i="7" s="1"/>
  <c r="H20" i="7" s="1"/>
  <c r="E19" i="7"/>
  <c r="F19" i="7" s="1"/>
  <c r="H19" i="7" s="1"/>
  <c r="E18" i="7"/>
  <c r="F18" i="7" s="1"/>
  <c r="H18" i="7" s="1"/>
  <c r="E17" i="7"/>
  <c r="F17" i="7" s="1"/>
  <c r="H17" i="7" s="1"/>
  <c r="E16" i="7"/>
  <c r="F16" i="7" s="1"/>
  <c r="H16" i="7" s="1"/>
  <c r="F15" i="7"/>
  <c r="H15" i="7" s="1"/>
  <c r="E15" i="7"/>
  <c r="E14" i="7"/>
  <c r="F14" i="7" s="1"/>
  <c r="H14" i="7" s="1"/>
  <c r="E13" i="7"/>
  <c r="F13" i="7" s="1"/>
  <c r="H13" i="7" s="1"/>
  <c r="E12" i="7"/>
  <c r="F12" i="7" s="1"/>
  <c r="H12" i="7" s="1"/>
  <c r="E11" i="7"/>
  <c r="F11" i="7" s="1"/>
  <c r="H11" i="7" s="1"/>
  <c r="E10" i="7"/>
  <c r="F10" i="7" s="1"/>
  <c r="H10" i="7" s="1"/>
  <c r="F9" i="7"/>
  <c r="H9" i="7" s="1"/>
  <c r="E9" i="7"/>
  <c r="E8" i="7"/>
  <c r="F8" i="7" s="1"/>
  <c r="H8" i="7" s="1"/>
  <c r="E7" i="7"/>
  <c r="F7" i="7" s="1"/>
  <c r="H7" i="7" s="1"/>
  <c r="F6" i="7"/>
  <c r="H6" i="7" s="1"/>
  <c r="E6" i="7"/>
  <c r="E5" i="7"/>
  <c r="F5" i="7" s="1"/>
  <c r="H5" i="7" s="1"/>
  <c r="E4" i="7"/>
  <c r="F4" i="7" s="1"/>
  <c r="H4" i="7" s="1"/>
  <c r="E3" i="7"/>
  <c r="F3" i="7" s="1"/>
  <c r="H3" i="7" s="1"/>
  <c r="E2" i="7"/>
  <c r="F2" i="7" s="1"/>
  <c r="H2" i="7" s="1"/>
  <c r="E42" i="6"/>
  <c r="F42" i="6" s="1"/>
  <c r="H42" i="6" s="1"/>
  <c r="E41" i="6"/>
  <c r="F41" i="6" s="1"/>
  <c r="H41" i="6" s="1"/>
  <c r="F40" i="6"/>
  <c r="H40" i="6" s="1"/>
  <c r="E40" i="6"/>
  <c r="E39" i="6"/>
  <c r="F39" i="6" s="1"/>
  <c r="H39" i="6" s="1"/>
  <c r="E38" i="6"/>
  <c r="F38" i="6" s="1"/>
  <c r="H38" i="6" s="1"/>
  <c r="E37" i="6"/>
  <c r="F37" i="6" s="1"/>
  <c r="H37" i="6" s="1"/>
  <c r="E36" i="6"/>
  <c r="F36" i="6" s="1"/>
  <c r="H36" i="6" s="1"/>
  <c r="E35" i="6"/>
  <c r="F35" i="6" s="1"/>
  <c r="H35" i="6" s="1"/>
  <c r="E34" i="6"/>
  <c r="F34" i="6" s="1"/>
  <c r="H34" i="6" s="1"/>
  <c r="E33" i="6"/>
  <c r="F33" i="6" s="1"/>
  <c r="H33" i="6" s="1"/>
  <c r="E32" i="6"/>
  <c r="F32" i="6" s="1"/>
  <c r="H32" i="6" s="1"/>
  <c r="E31" i="6"/>
  <c r="F31" i="6" s="1"/>
  <c r="H31" i="6" s="1"/>
  <c r="E30" i="6"/>
  <c r="F30" i="6" s="1"/>
  <c r="H30" i="6" s="1"/>
  <c r="F29" i="6"/>
  <c r="H29" i="6" s="1"/>
  <c r="E29" i="6"/>
  <c r="E28" i="6"/>
  <c r="F28" i="6" s="1"/>
  <c r="H28" i="6" s="1"/>
  <c r="E27" i="6"/>
  <c r="F27" i="6" s="1"/>
  <c r="H27" i="6" s="1"/>
  <c r="E26" i="6"/>
  <c r="F26" i="6" s="1"/>
  <c r="H26" i="6" s="1"/>
  <c r="E25" i="6"/>
  <c r="F25" i="6" s="1"/>
  <c r="H25" i="6" s="1"/>
  <c r="E24" i="6"/>
  <c r="F24" i="6" s="1"/>
  <c r="H24" i="6" s="1"/>
  <c r="E23" i="6"/>
  <c r="F23" i="6" s="1"/>
  <c r="H23" i="6" s="1"/>
  <c r="E22" i="6"/>
  <c r="F22" i="6" s="1"/>
  <c r="H22" i="6" s="1"/>
  <c r="E21" i="6"/>
  <c r="F21" i="6" s="1"/>
  <c r="H21" i="6" s="1"/>
  <c r="E20" i="6"/>
  <c r="F20" i="6" s="1"/>
  <c r="H20" i="6" s="1"/>
  <c r="E19" i="6"/>
  <c r="F19" i="6" s="1"/>
  <c r="H19" i="6" s="1"/>
  <c r="E18" i="6"/>
  <c r="F18" i="6" s="1"/>
  <c r="H18" i="6" s="1"/>
  <c r="E17" i="6"/>
  <c r="F17" i="6" s="1"/>
  <c r="H17" i="6" s="1"/>
  <c r="E16" i="6"/>
  <c r="F16" i="6" s="1"/>
  <c r="H16" i="6" s="1"/>
  <c r="E15" i="6"/>
  <c r="F15" i="6" s="1"/>
  <c r="H15" i="6" s="1"/>
  <c r="E14" i="6"/>
  <c r="F14" i="6" s="1"/>
  <c r="H14" i="6" s="1"/>
  <c r="E13" i="6"/>
  <c r="F13" i="6" s="1"/>
  <c r="H13" i="6" s="1"/>
  <c r="E12" i="6"/>
  <c r="F12" i="6" s="1"/>
  <c r="H12" i="6" s="1"/>
  <c r="E11" i="6"/>
  <c r="F11" i="6" s="1"/>
  <c r="H11" i="6" s="1"/>
  <c r="E10" i="6"/>
  <c r="F10" i="6" s="1"/>
  <c r="H10" i="6" s="1"/>
  <c r="E9" i="6"/>
  <c r="F9" i="6" s="1"/>
  <c r="H9" i="6" s="1"/>
  <c r="E8" i="6"/>
  <c r="F8" i="6" s="1"/>
  <c r="H8" i="6" s="1"/>
  <c r="E7" i="6"/>
  <c r="F7" i="6" s="1"/>
  <c r="H7" i="6" s="1"/>
  <c r="E6" i="6"/>
  <c r="F6" i="6" s="1"/>
  <c r="H6" i="6" s="1"/>
  <c r="E5" i="6"/>
  <c r="F5" i="6" s="1"/>
  <c r="H5" i="6" s="1"/>
  <c r="E4" i="6"/>
  <c r="F4" i="6" s="1"/>
  <c r="H4" i="6" s="1"/>
  <c r="E3" i="6"/>
  <c r="F3" i="6" s="1"/>
  <c r="H3" i="6" s="1"/>
  <c r="E2" i="6"/>
  <c r="F2" i="6" s="1"/>
  <c r="H2" i="6" s="1"/>
  <c r="E42" i="5"/>
  <c r="F42" i="5" s="1"/>
  <c r="H42" i="5" s="1"/>
  <c r="E41" i="5"/>
  <c r="F41" i="5" s="1"/>
  <c r="H41" i="5" s="1"/>
  <c r="E40" i="5"/>
  <c r="F40" i="5" s="1"/>
  <c r="H40" i="5" s="1"/>
  <c r="E39" i="5"/>
  <c r="F39" i="5" s="1"/>
  <c r="H39" i="5" s="1"/>
  <c r="E38" i="5"/>
  <c r="F38" i="5" s="1"/>
  <c r="H38" i="5" s="1"/>
  <c r="E37" i="5"/>
  <c r="F37" i="5" s="1"/>
  <c r="H37" i="5" s="1"/>
  <c r="E36" i="5"/>
  <c r="F36" i="5" s="1"/>
  <c r="H36" i="5" s="1"/>
  <c r="E35" i="5"/>
  <c r="F35" i="5" s="1"/>
  <c r="H35" i="5" s="1"/>
  <c r="E34" i="5"/>
  <c r="F34" i="5" s="1"/>
  <c r="H34" i="5" s="1"/>
  <c r="E33" i="5"/>
  <c r="F33" i="5" s="1"/>
  <c r="H33" i="5" s="1"/>
  <c r="E32" i="5"/>
  <c r="F32" i="5" s="1"/>
  <c r="H32" i="5" s="1"/>
  <c r="E31" i="5"/>
  <c r="F31" i="5" s="1"/>
  <c r="H31" i="5" s="1"/>
  <c r="E30" i="5"/>
  <c r="F30" i="5" s="1"/>
  <c r="H30" i="5" s="1"/>
  <c r="E29" i="5"/>
  <c r="F29" i="5" s="1"/>
  <c r="H29" i="5" s="1"/>
  <c r="E28" i="5"/>
  <c r="F28" i="5" s="1"/>
  <c r="H28" i="5" s="1"/>
  <c r="E27" i="5"/>
  <c r="F27" i="5" s="1"/>
  <c r="H27" i="5" s="1"/>
  <c r="F26" i="5"/>
  <c r="H26" i="5" s="1"/>
  <c r="E26" i="5"/>
  <c r="E25" i="5"/>
  <c r="F25" i="5" s="1"/>
  <c r="H25" i="5" s="1"/>
  <c r="E24" i="5"/>
  <c r="F24" i="5" s="1"/>
  <c r="H24" i="5" s="1"/>
  <c r="E23" i="5"/>
  <c r="F23" i="5" s="1"/>
  <c r="H23" i="5" s="1"/>
  <c r="E22" i="5"/>
  <c r="F22" i="5" s="1"/>
  <c r="H22" i="5" s="1"/>
  <c r="E21" i="5"/>
  <c r="F21" i="5" s="1"/>
  <c r="H21" i="5" s="1"/>
  <c r="E20" i="5"/>
  <c r="F20" i="5" s="1"/>
  <c r="H20" i="5" s="1"/>
  <c r="E19" i="5"/>
  <c r="F19" i="5" s="1"/>
  <c r="H19" i="5" s="1"/>
  <c r="F18" i="5"/>
  <c r="H18" i="5" s="1"/>
  <c r="E18" i="5"/>
  <c r="E17" i="5"/>
  <c r="F17" i="5" s="1"/>
  <c r="H17" i="5" s="1"/>
  <c r="E16" i="5"/>
  <c r="F16" i="5" s="1"/>
  <c r="H16" i="5" s="1"/>
  <c r="E15" i="5"/>
  <c r="F15" i="5" s="1"/>
  <c r="H15" i="5" s="1"/>
  <c r="E14" i="5"/>
  <c r="F14" i="5" s="1"/>
  <c r="H14" i="5" s="1"/>
  <c r="E13" i="5"/>
  <c r="F13" i="5" s="1"/>
  <c r="H13" i="5" s="1"/>
  <c r="E12" i="5"/>
  <c r="F12" i="5" s="1"/>
  <c r="H12" i="5" s="1"/>
  <c r="E11" i="5"/>
  <c r="F11" i="5" s="1"/>
  <c r="H11" i="5" s="1"/>
  <c r="E10" i="5"/>
  <c r="F10" i="5" s="1"/>
  <c r="H10" i="5" s="1"/>
  <c r="E9" i="5"/>
  <c r="F9" i="5" s="1"/>
  <c r="H9" i="5" s="1"/>
  <c r="E8" i="5"/>
  <c r="F8" i="5" s="1"/>
  <c r="H8" i="5" s="1"/>
  <c r="E7" i="5"/>
  <c r="F7" i="5" s="1"/>
  <c r="H7" i="5" s="1"/>
  <c r="E6" i="5"/>
  <c r="F6" i="5" s="1"/>
  <c r="H6" i="5" s="1"/>
  <c r="E5" i="5"/>
  <c r="F5" i="5" s="1"/>
  <c r="H5" i="5" s="1"/>
  <c r="E4" i="5"/>
  <c r="F4" i="5" s="1"/>
  <c r="H4" i="5" s="1"/>
  <c r="E3" i="5"/>
  <c r="F3" i="5" s="1"/>
  <c r="H3" i="5" s="1"/>
  <c r="E2" i="5"/>
  <c r="F2" i="5" s="1"/>
  <c r="H2" i="5" s="1"/>
</calcChain>
</file>

<file path=xl/sharedStrings.xml><?xml version="1.0" encoding="utf-8"?>
<sst xmlns="http://schemas.openxmlformats.org/spreadsheetml/2006/main" count="1770" uniqueCount="165">
  <si>
    <t>mouse</t>
    <phoneticPr fontId="2" type="noConversion"/>
  </si>
  <si>
    <t>C43</t>
    <phoneticPr fontId="2" type="noConversion"/>
  </si>
  <si>
    <t>C42</t>
    <phoneticPr fontId="2" type="noConversion"/>
  </si>
  <si>
    <t>A68</t>
    <phoneticPr fontId="2" type="noConversion"/>
  </si>
  <si>
    <t>A63</t>
    <phoneticPr fontId="2" type="noConversion"/>
  </si>
  <si>
    <t>D3</t>
    <phoneticPr fontId="2" type="noConversion"/>
  </si>
  <si>
    <t>C20</t>
    <phoneticPr fontId="2" type="noConversion"/>
  </si>
  <si>
    <t>C44</t>
    <phoneticPr fontId="2" type="noConversion"/>
  </si>
  <si>
    <t>A30</t>
    <phoneticPr fontId="2" type="noConversion"/>
  </si>
  <si>
    <t>D6</t>
    <phoneticPr fontId="2" type="noConversion"/>
  </si>
  <si>
    <t>B25</t>
    <phoneticPr fontId="2" type="noConversion"/>
  </si>
  <si>
    <t>B18</t>
    <phoneticPr fontId="2" type="noConversion"/>
  </si>
  <si>
    <t>D26</t>
    <phoneticPr fontId="2" type="noConversion"/>
  </si>
  <si>
    <t>D27</t>
    <phoneticPr fontId="2" type="noConversion"/>
  </si>
  <si>
    <t>B57</t>
    <phoneticPr fontId="2" type="noConversion"/>
  </si>
  <si>
    <t>B65</t>
    <phoneticPr fontId="2" type="noConversion"/>
  </si>
  <si>
    <t>D28</t>
    <phoneticPr fontId="2" type="noConversion"/>
  </si>
  <si>
    <t>B66</t>
    <phoneticPr fontId="2" type="noConversion"/>
  </si>
  <si>
    <t>B58</t>
    <phoneticPr fontId="2" type="noConversion"/>
  </si>
  <si>
    <t>D30</t>
    <phoneticPr fontId="2" type="noConversion"/>
  </si>
  <si>
    <t>D31</t>
    <phoneticPr fontId="2" type="noConversion"/>
  </si>
  <si>
    <t>D32</t>
    <phoneticPr fontId="2" type="noConversion"/>
  </si>
  <si>
    <t>A55</t>
    <phoneticPr fontId="2" type="noConversion"/>
  </si>
  <si>
    <t>A52</t>
    <phoneticPr fontId="2" type="noConversion"/>
  </si>
  <si>
    <t>B89</t>
    <phoneticPr fontId="2" type="noConversion"/>
  </si>
  <si>
    <t>B97</t>
    <phoneticPr fontId="2" type="noConversion"/>
  </si>
  <si>
    <t>D33</t>
    <phoneticPr fontId="2" type="noConversion"/>
  </si>
  <si>
    <t>D34</t>
    <phoneticPr fontId="2" type="noConversion"/>
  </si>
  <si>
    <t>GROUP</t>
    <phoneticPr fontId="2" type="noConversion"/>
  </si>
  <si>
    <t>DEPRESSION</t>
    <phoneticPr fontId="2" type="noConversion"/>
  </si>
  <si>
    <t>CONTROL</t>
    <phoneticPr fontId="2" type="noConversion"/>
  </si>
  <si>
    <t>糖消耗百分比</t>
    <phoneticPr fontId="2" type="noConversion"/>
  </si>
  <si>
    <t>总量</t>
  </si>
  <si>
    <t>Subject Name</t>
  </si>
  <si>
    <t>Subject_C43</t>
  </si>
  <si>
    <t>Subject_C44</t>
  </si>
  <si>
    <t>Subject_D6</t>
  </si>
  <si>
    <t>Subject_A30</t>
  </si>
  <si>
    <t>Subject_C20</t>
  </si>
  <si>
    <t>Subject_D3</t>
  </si>
  <si>
    <t>Subject_A63</t>
  </si>
  <si>
    <t>Subject_A68</t>
  </si>
  <si>
    <t>Subject_C42</t>
  </si>
  <si>
    <t>Subject_B18</t>
  </si>
  <si>
    <t>Subject_D26</t>
  </si>
  <si>
    <t>Subject_B57</t>
  </si>
  <si>
    <t>Subject_B65</t>
  </si>
  <si>
    <t>Subject_D28</t>
  </si>
  <si>
    <t>Subject_B66</t>
  </si>
  <si>
    <t>Subject_B58</t>
  </si>
  <si>
    <t>Subject_B25</t>
  </si>
  <si>
    <t>Subject_A55</t>
  </si>
  <si>
    <t>Subject_D30</t>
  </si>
  <si>
    <t>Subject_D31</t>
  </si>
  <si>
    <t>Subject_D32</t>
  </si>
  <si>
    <t>Subject_A52</t>
  </si>
  <si>
    <t>Subject_B97</t>
  </si>
  <si>
    <t>Subject Group</t>
  </si>
  <si>
    <t>EXP</t>
  </si>
  <si>
    <t>control</t>
  </si>
  <si>
    <t>Immobility Duration Total (%)</t>
    <phoneticPr fontId="7" type="noConversion"/>
  </si>
  <si>
    <t>Global Activity Total</t>
    <phoneticPr fontId="7" type="noConversion"/>
  </si>
  <si>
    <t>Subject_D27</t>
  </si>
  <si>
    <t>Subject_D34</t>
  </si>
  <si>
    <t>Subject_D33</t>
  </si>
  <si>
    <t>Subject_B89</t>
  </si>
  <si>
    <t>Exp</t>
  </si>
  <si>
    <t>Total Distance</t>
  </si>
  <si>
    <t>Distance in Zone - inner</t>
  </si>
  <si>
    <t>Latency to Target (Seconds)</t>
  </si>
  <si>
    <t>D2</t>
    <phoneticPr fontId="2" type="noConversion"/>
  </si>
  <si>
    <t>D3</t>
  </si>
  <si>
    <t>D4</t>
  </si>
  <si>
    <t>D5</t>
  </si>
  <si>
    <t>Distance to Target</t>
  </si>
  <si>
    <t>happy</t>
  </si>
  <si>
    <t>Subject_C89</t>
  </si>
  <si>
    <t>Subject_B30</t>
  </si>
  <si>
    <t>Subject_C91</t>
  </si>
  <si>
    <t>Subject_C90</t>
  </si>
  <si>
    <t>Subject_B38</t>
  </si>
  <si>
    <t>Subject_C94</t>
  </si>
  <si>
    <t>Subject_C95</t>
  </si>
  <si>
    <t>Subject_B70</t>
  </si>
  <si>
    <t>Subject_C93</t>
  </si>
  <si>
    <t>Subject_C98</t>
  </si>
  <si>
    <t>Subject_C99</t>
  </si>
  <si>
    <t>Subject_C100</t>
  </si>
  <si>
    <t>Subject_C92</t>
  </si>
  <si>
    <t>Subject_B27</t>
  </si>
  <si>
    <t>Subject_B40</t>
  </si>
  <si>
    <t>WT</t>
  </si>
  <si>
    <t>Subject_D35</t>
  </si>
  <si>
    <t>Subject_D36</t>
  </si>
  <si>
    <t>Subject_D37</t>
  </si>
  <si>
    <t>Subject_D38</t>
  </si>
  <si>
    <t>Subject_D39</t>
  </si>
  <si>
    <t>Subject_D43</t>
  </si>
  <si>
    <t>Subject_D41</t>
  </si>
  <si>
    <t>Subject_D42</t>
  </si>
  <si>
    <t>control</t>
    <phoneticPr fontId="2" type="noConversion"/>
  </si>
  <si>
    <t>depression</t>
    <phoneticPr fontId="2" type="noConversion"/>
  </si>
  <si>
    <t>去掉</t>
    <phoneticPr fontId="2" type="noConversion"/>
  </si>
  <si>
    <t>保留</t>
    <phoneticPr fontId="2" type="noConversion"/>
  </si>
  <si>
    <t>Subject_D32</t>
    <phoneticPr fontId="2" type="noConversion"/>
  </si>
  <si>
    <r>
      <rPr>
        <b/>
        <sz val="8.25"/>
        <color theme="1"/>
        <rFont val="等线"/>
        <family val="2"/>
        <charset val="134"/>
      </rPr>
      <t>保留后</t>
    </r>
    <phoneticPr fontId="2" type="noConversion"/>
  </si>
  <si>
    <t>group</t>
    <phoneticPr fontId="2" type="noConversion"/>
  </si>
  <si>
    <t>ID</t>
    <phoneticPr fontId="2" type="noConversion"/>
  </si>
  <si>
    <t>OD1</t>
    <phoneticPr fontId="2" type="noConversion"/>
  </si>
  <si>
    <t>OD2</t>
    <phoneticPr fontId="2" type="noConversion"/>
  </si>
  <si>
    <t>OD average</t>
    <phoneticPr fontId="2" type="noConversion"/>
  </si>
  <si>
    <t>浓度</t>
    <phoneticPr fontId="2" type="noConversion"/>
  </si>
  <si>
    <t>原蛋白浓度ug/ul</t>
    <phoneticPr fontId="2" type="noConversion"/>
  </si>
  <si>
    <t>pg/ug</t>
    <phoneticPr fontId="2" type="noConversion"/>
  </si>
  <si>
    <t>WT</t>
    <phoneticPr fontId="2" type="noConversion"/>
  </si>
  <si>
    <t>D43</t>
    <phoneticPr fontId="2" type="noConversion"/>
  </si>
  <si>
    <t>D38</t>
    <phoneticPr fontId="2" type="noConversion"/>
  </si>
  <si>
    <t>D36</t>
    <phoneticPr fontId="2" type="noConversion"/>
  </si>
  <si>
    <t>D37</t>
    <phoneticPr fontId="2" type="noConversion"/>
  </si>
  <si>
    <t>D35</t>
    <phoneticPr fontId="2" type="noConversion"/>
  </si>
  <si>
    <t>C82</t>
    <phoneticPr fontId="2" type="noConversion"/>
  </si>
  <si>
    <t>C83</t>
    <phoneticPr fontId="2" type="noConversion"/>
  </si>
  <si>
    <t>HAPPY</t>
    <phoneticPr fontId="2" type="noConversion"/>
  </si>
  <si>
    <t>C93</t>
    <phoneticPr fontId="2" type="noConversion"/>
  </si>
  <si>
    <t>B27</t>
    <phoneticPr fontId="2" type="noConversion"/>
  </si>
  <si>
    <t>C85</t>
    <phoneticPr fontId="2" type="noConversion"/>
  </si>
  <si>
    <t>D51</t>
    <phoneticPr fontId="2" type="noConversion"/>
  </si>
  <si>
    <t>C90</t>
    <phoneticPr fontId="2" type="noConversion"/>
  </si>
  <si>
    <t>C91</t>
    <phoneticPr fontId="2" type="noConversion"/>
  </si>
  <si>
    <t>B70</t>
    <phoneticPr fontId="2" type="noConversion"/>
  </si>
  <si>
    <t>B40</t>
    <phoneticPr fontId="2" type="noConversion"/>
  </si>
  <si>
    <t>B30</t>
    <phoneticPr fontId="2" type="noConversion"/>
  </si>
  <si>
    <t>B38</t>
    <phoneticPr fontId="2" type="noConversion"/>
  </si>
  <si>
    <t>C89</t>
    <phoneticPr fontId="2" type="noConversion"/>
  </si>
  <si>
    <t>C95</t>
    <phoneticPr fontId="2" type="noConversion"/>
  </si>
  <si>
    <t>C94</t>
    <phoneticPr fontId="2" type="noConversion"/>
  </si>
  <si>
    <t>C92</t>
    <phoneticPr fontId="2" type="noConversion"/>
  </si>
  <si>
    <t>C84</t>
    <phoneticPr fontId="2" type="noConversion"/>
  </si>
  <si>
    <t>OD</t>
    <phoneticPr fontId="2" type="noConversion"/>
  </si>
  <si>
    <t>浓度（pg/ug）</t>
    <phoneticPr fontId="2" type="noConversion"/>
  </si>
  <si>
    <t>group稀释5倍</t>
    <phoneticPr fontId="2" type="noConversion"/>
  </si>
  <si>
    <t>血清浓度(ug/ml)</t>
    <phoneticPr fontId="2" type="noConversion"/>
  </si>
  <si>
    <t>group稀释两倍</t>
    <phoneticPr fontId="2" type="noConversion"/>
  </si>
  <si>
    <t>OVER</t>
  </si>
  <si>
    <t>NUMBER</t>
    <phoneticPr fontId="2" type="noConversion"/>
  </si>
  <si>
    <t>CD4+</t>
    <phoneticPr fontId="2" type="noConversion"/>
  </si>
  <si>
    <t>CD8+</t>
    <phoneticPr fontId="2" type="noConversion"/>
  </si>
  <si>
    <t>8+/4+</t>
    <phoneticPr fontId="2" type="noConversion"/>
  </si>
  <si>
    <t>D36</t>
  </si>
  <si>
    <t>D37</t>
  </si>
  <si>
    <t>D38</t>
  </si>
  <si>
    <t>B66</t>
  </si>
  <si>
    <t>D27</t>
  </si>
  <si>
    <t>D28</t>
  </si>
  <si>
    <t>D32</t>
  </si>
  <si>
    <t>D33</t>
  </si>
  <si>
    <t>C91</t>
  </si>
  <si>
    <t>C92</t>
  </si>
  <si>
    <t>C93</t>
  </si>
  <si>
    <t>C94</t>
  </si>
  <si>
    <t>C95</t>
  </si>
  <si>
    <t>C99</t>
    <phoneticPr fontId="2" type="noConversion"/>
  </si>
  <si>
    <t>CD4+25+</t>
    <phoneticPr fontId="2" type="noConversion"/>
  </si>
  <si>
    <t>CD4+25-</t>
    <phoneticPr fontId="2" type="noConversion"/>
  </si>
  <si>
    <t>25+ ratio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</si>
</sst>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FF000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  <font>
      <b/>
      <sz val="8.25"/>
      <color indexed="8"/>
      <name val="Tahoma"/>
      <family val="2"/>
    </font>
    <font>
      <sz val="9.75"/>
      <color rgb="FFFF0000"/>
      <name val="Arial"/>
      <family val="2"/>
    </font>
    <font>
      <sz val="10"/>
      <name val="Arial"/>
      <family val="2"/>
    </font>
    <font>
      <sz val="9.75"/>
      <color theme="1"/>
      <name val="Arial"/>
      <family val="2"/>
    </font>
    <font>
      <b/>
      <sz val="8.25"/>
      <color theme="1"/>
      <name val="Tahoma"/>
      <family val="2"/>
    </font>
    <font>
      <b/>
      <sz val="8.25"/>
      <color theme="1"/>
      <name val="等线"/>
      <family val="2"/>
      <charset val="134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8" fillId="0" borderId="0" xfId="0" applyFont="1" applyFill="1" applyAlignment="1">
      <alignment horizontal="left" vertical="top" wrapText="1"/>
    </xf>
    <xf numFmtId="2" fontId="8" fillId="0" borderId="0" xfId="0" applyNumberFormat="1" applyFont="1" applyFill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2" fontId="8" fillId="0" borderId="0" xfId="0" applyNumberFormat="1" applyFont="1" applyAlignment="1">
      <alignment horizontal="left" vertical="top" wrapText="1"/>
    </xf>
    <xf numFmtId="0" fontId="9" fillId="2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0" fillId="3" borderId="0" xfId="0" applyFont="1" applyFill="1">
      <alignment vertical="center"/>
    </xf>
    <xf numFmtId="0" fontId="8" fillId="4" borderId="0" xfId="0" applyFont="1" applyFill="1" applyAlignment="1">
      <alignment horizontal="left" vertical="top" wrapText="1"/>
    </xf>
    <xf numFmtId="0" fontId="0" fillId="4" borderId="0" xfId="0" applyFont="1" applyFill="1">
      <alignment vertical="center"/>
    </xf>
    <xf numFmtId="0" fontId="8" fillId="5" borderId="0" xfId="0" applyFont="1" applyFill="1" applyAlignment="1">
      <alignment horizontal="left" vertical="top" wrapText="1"/>
    </xf>
    <xf numFmtId="0" fontId="0" fillId="5" borderId="0" xfId="0" applyFont="1" applyFill="1">
      <alignment vertical="center"/>
    </xf>
    <xf numFmtId="0" fontId="8" fillId="6" borderId="0" xfId="0" applyFont="1" applyFill="1" applyAlignment="1">
      <alignment horizontal="left" vertical="top" wrapText="1"/>
    </xf>
    <xf numFmtId="0" fontId="0" fillId="6" borderId="0" xfId="0" applyFont="1" applyFill="1">
      <alignment vertical="center"/>
    </xf>
    <xf numFmtId="0" fontId="3" fillId="7" borderId="0" xfId="0" applyFont="1" applyFill="1">
      <alignment vertical="center"/>
    </xf>
    <xf numFmtId="0" fontId="0" fillId="7" borderId="0" xfId="0" applyFill="1">
      <alignment vertical="center"/>
    </xf>
    <xf numFmtId="0" fontId="6" fillId="7" borderId="0" xfId="0" applyFont="1" applyFill="1" applyAlignment="1">
      <alignment horizontal="left" vertical="top" wrapText="1"/>
    </xf>
    <xf numFmtId="2" fontId="8" fillId="7" borderId="0" xfId="0" applyNumberFormat="1" applyFont="1" applyFill="1" applyAlignment="1">
      <alignment horizontal="left" vertical="top" wrapText="1"/>
    </xf>
    <xf numFmtId="0" fontId="0" fillId="8" borderId="0" xfId="0" applyFill="1">
      <alignment vertical="center"/>
    </xf>
    <xf numFmtId="0" fontId="4" fillId="8" borderId="0" xfId="0" applyFont="1" applyFill="1">
      <alignment vertical="center"/>
    </xf>
    <xf numFmtId="0" fontId="0" fillId="8" borderId="0" xfId="0" applyFont="1" applyFill="1">
      <alignment vertical="center"/>
    </xf>
    <xf numFmtId="0" fontId="8" fillId="8" borderId="0" xfId="0" applyFont="1" applyFill="1" applyAlignment="1">
      <alignment horizontal="left" vertical="top" wrapText="1"/>
    </xf>
    <xf numFmtId="2" fontId="8" fillId="8" borderId="0" xfId="0" applyNumberFormat="1" applyFont="1" applyFill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0" fontId="11" fillId="0" borderId="0" xfId="0" applyFont="1" applyAlignment="1"/>
    <xf numFmtId="0" fontId="0" fillId="9" borderId="0" xfId="0" applyFill="1">
      <alignment vertical="center"/>
    </xf>
    <xf numFmtId="0" fontId="11" fillId="9" borderId="0" xfId="0" applyFont="1" applyFill="1" applyAlignment="1"/>
    <xf numFmtId="0" fontId="12" fillId="10" borderId="0" xfId="0" applyFont="1" applyFill="1" applyAlignment="1"/>
    <xf numFmtId="0" fontId="12" fillId="9" borderId="0" xfId="0" applyFont="1" applyFill="1" applyAlignment="1"/>
    <xf numFmtId="0" fontId="4" fillId="0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173BB-7EBE-E04D-875F-BF9E5CF04585}">
  <dimension ref="A1:L28"/>
  <sheetViews>
    <sheetView zoomScale="111" zoomScaleNormal="100" workbookViewId="0">
      <selection activeCell="E29" sqref="E29"/>
    </sheetView>
  </sheetViews>
  <sheetFormatPr baseColWidth="10" defaultRowHeight="16"/>
  <sheetData>
    <row r="1" spans="1:12">
      <c r="A1" t="s">
        <v>0</v>
      </c>
      <c r="B1" t="s">
        <v>28</v>
      </c>
      <c r="C1" t="s">
        <v>31</v>
      </c>
      <c r="D1" t="s">
        <v>32</v>
      </c>
      <c r="F1" s="21" t="s">
        <v>101</v>
      </c>
      <c r="G1" t="s">
        <v>102</v>
      </c>
      <c r="I1" t="s">
        <v>0</v>
      </c>
      <c r="J1" t="s">
        <v>28</v>
      </c>
      <c r="K1" t="s">
        <v>31</v>
      </c>
      <c r="L1" t="s">
        <v>32</v>
      </c>
    </row>
    <row r="2" spans="1:12">
      <c r="A2" s="25" t="s">
        <v>14</v>
      </c>
      <c r="B2" s="24" t="s">
        <v>30</v>
      </c>
      <c r="C2" s="24">
        <v>0.92145949288806372</v>
      </c>
      <c r="D2" s="24">
        <v>16.170000000000016</v>
      </c>
      <c r="F2" s="24" t="s">
        <v>100</v>
      </c>
      <c r="G2" t="s">
        <v>103</v>
      </c>
      <c r="I2" s="25" t="s">
        <v>14</v>
      </c>
      <c r="J2" s="24" t="s">
        <v>30</v>
      </c>
      <c r="K2" s="24">
        <v>0.92145949288806372</v>
      </c>
      <c r="L2" s="24">
        <v>16.170000000000016</v>
      </c>
    </row>
    <row r="3" spans="1:12">
      <c r="A3" s="25" t="s">
        <v>15</v>
      </c>
      <c r="B3" s="24" t="s">
        <v>30</v>
      </c>
      <c r="C3" s="24">
        <v>0.89314115308151065</v>
      </c>
      <c r="D3" s="24">
        <v>20.120000000000005</v>
      </c>
      <c r="I3" s="25" t="s">
        <v>15</v>
      </c>
      <c r="J3" s="24" t="s">
        <v>30</v>
      </c>
      <c r="K3" s="24">
        <v>0.89314115308151065</v>
      </c>
      <c r="L3" s="24">
        <v>20.120000000000005</v>
      </c>
    </row>
    <row r="4" spans="1:12">
      <c r="A4" s="20" t="s">
        <v>6</v>
      </c>
      <c r="B4" s="20" t="s">
        <v>29</v>
      </c>
      <c r="C4" s="21">
        <v>0.8897185525560023</v>
      </c>
      <c r="D4" s="21">
        <v>34.820000000000022</v>
      </c>
      <c r="I4" s="25" t="s">
        <v>23</v>
      </c>
      <c r="J4" s="24" t="s">
        <v>30</v>
      </c>
      <c r="K4" s="24">
        <v>0.88456123885499749</v>
      </c>
      <c r="L4" s="24">
        <v>21.310000000000031</v>
      </c>
    </row>
    <row r="5" spans="1:12">
      <c r="A5" s="25" t="s">
        <v>23</v>
      </c>
      <c r="B5" s="24" t="s">
        <v>30</v>
      </c>
      <c r="C5" s="24">
        <v>0.88456123885499749</v>
      </c>
      <c r="D5" s="24">
        <v>21.310000000000031</v>
      </c>
      <c r="I5" s="25" t="s">
        <v>20</v>
      </c>
      <c r="J5" s="24" t="s">
        <v>30</v>
      </c>
      <c r="K5" s="24">
        <v>0.87422360248447184</v>
      </c>
      <c r="L5" s="24">
        <v>25.760000000000019</v>
      </c>
    </row>
    <row r="6" spans="1:12">
      <c r="A6" s="25" t="s">
        <v>20</v>
      </c>
      <c r="B6" s="24" t="s">
        <v>30</v>
      </c>
      <c r="C6" s="24">
        <v>0.87422360248447184</v>
      </c>
      <c r="D6" s="24">
        <v>25.760000000000019</v>
      </c>
      <c r="I6" s="25" t="s">
        <v>18</v>
      </c>
      <c r="J6" s="24" t="s">
        <v>30</v>
      </c>
      <c r="K6" s="24">
        <v>0.86954680220245717</v>
      </c>
      <c r="L6" s="24">
        <v>23.609999999999985</v>
      </c>
    </row>
    <row r="7" spans="1:12">
      <c r="A7" s="25" t="s">
        <v>18</v>
      </c>
      <c r="B7" s="24" t="s">
        <v>30</v>
      </c>
      <c r="C7" s="24">
        <v>0.86954680220245717</v>
      </c>
      <c r="D7" s="24">
        <v>23.609999999999985</v>
      </c>
      <c r="I7" s="25" t="s">
        <v>25</v>
      </c>
      <c r="J7" s="24" t="s">
        <v>30</v>
      </c>
      <c r="K7" s="24">
        <v>0.86381322957198436</v>
      </c>
      <c r="L7" s="24">
        <v>25.699999999999989</v>
      </c>
    </row>
    <row r="8" spans="1:12">
      <c r="A8" s="25" t="s">
        <v>25</v>
      </c>
      <c r="B8" s="24" t="s">
        <v>30</v>
      </c>
      <c r="C8" s="24">
        <v>0.86381322957198436</v>
      </c>
      <c r="D8" s="24">
        <v>25.699999999999989</v>
      </c>
      <c r="I8" s="26" t="s">
        <v>10</v>
      </c>
      <c r="J8" s="24" t="s">
        <v>30</v>
      </c>
      <c r="K8" s="24">
        <v>0.85731633272616914</v>
      </c>
      <c r="L8" s="24">
        <v>16.47</v>
      </c>
    </row>
    <row r="9" spans="1:12">
      <c r="A9" s="20" t="s">
        <v>7</v>
      </c>
      <c r="B9" s="20" t="s">
        <v>29</v>
      </c>
      <c r="C9" s="21">
        <v>0.86148382004735635</v>
      </c>
      <c r="D9" s="21">
        <v>25.340000000000003</v>
      </c>
      <c r="I9" s="25" t="s">
        <v>22</v>
      </c>
      <c r="J9" s="24" t="s">
        <v>30</v>
      </c>
      <c r="K9" s="24">
        <v>0.84383116883116882</v>
      </c>
      <c r="L9" s="24">
        <v>30.800000000000011</v>
      </c>
    </row>
    <row r="10" spans="1:12">
      <c r="A10" s="26" t="s">
        <v>10</v>
      </c>
      <c r="B10" s="24" t="s">
        <v>30</v>
      </c>
      <c r="C10" s="24">
        <v>0.85731633272616914</v>
      </c>
      <c r="D10" s="24">
        <v>16.47</v>
      </c>
      <c r="I10" s="25" t="s">
        <v>16</v>
      </c>
      <c r="J10" s="24" t="s">
        <v>30</v>
      </c>
      <c r="K10" s="24">
        <v>0.81927710843373491</v>
      </c>
      <c r="L10" s="24">
        <v>16.599999999999994</v>
      </c>
    </row>
    <row r="11" spans="1:12">
      <c r="A11" s="2" t="s">
        <v>4</v>
      </c>
      <c r="B11" s="2" t="s">
        <v>29</v>
      </c>
      <c r="C11">
        <v>0.85193133047210357</v>
      </c>
      <c r="D11">
        <v>18.640000000000015</v>
      </c>
      <c r="I11" s="25" t="s">
        <v>21</v>
      </c>
      <c r="J11" s="24" t="s">
        <v>30</v>
      </c>
      <c r="K11" s="24">
        <v>0.81719924812030031</v>
      </c>
      <c r="L11" s="24">
        <v>21.28000000000003</v>
      </c>
    </row>
    <row r="12" spans="1:12">
      <c r="A12" s="25" t="s">
        <v>22</v>
      </c>
      <c r="B12" s="24" t="s">
        <v>30</v>
      </c>
      <c r="C12" s="24">
        <v>0.84383116883116882</v>
      </c>
      <c r="D12" s="24">
        <v>30.800000000000011</v>
      </c>
      <c r="I12" s="25" t="s">
        <v>11</v>
      </c>
      <c r="J12" s="24" t="s">
        <v>30</v>
      </c>
      <c r="K12" s="24">
        <v>0.80168332456601721</v>
      </c>
      <c r="L12" s="24">
        <v>19.009999999999991</v>
      </c>
    </row>
    <row r="13" spans="1:12">
      <c r="A13" s="1" t="s">
        <v>1</v>
      </c>
      <c r="B13" s="1" t="s">
        <v>29</v>
      </c>
      <c r="C13">
        <v>0.83566646378575682</v>
      </c>
      <c r="D13">
        <v>16.430000000000007</v>
      </c>
      <c r="I13" s="25" t="s">
        <v>17</v>
      </c>
      <c r="J13" s="24" t="s">
        <v>30</v>
      </c>
      <c r="K13" s="24">
        <v>0.79800498753117277</v>
      </c>
      <c r="L13" s="24">
        <v>20.049999999999983</v>
      </c>
    </row>
    <row r="14" spans="1:12">
      <c r="A14" s="2" t="s">
        <v>5</v>
      </c>
      <c r="B14" s="2" t="s">
        <v>29</v>
      </c>
      <c r="C14">
        <v>0.83340620900743323</v>
      </c>
      <c r="D14">
        <v>22.870000000000005</v>
      </c>
      <c r="I14" s="2" t="s">
        <v>4</v>
      </c>
      <c r="J14" s="2" t="s">
        <v>29</v>
      </c>
      <c r="K14">
        <v>0.85193133047210357</v>
      </c>
      <c r="L14">
        <v>18.640000000000015</v>
      </c>
    </row>
    <row r="15" spans="1:12">
      <c r="A15" s="25" t="s">
        <v>16</v>
      </c>
      <c r="B15" s="24" t="s">
        <v>30</v>
      </c>
      <c r="C15" s="24">
        <v>0.81927710843373491</v>
      </c>
      <c r="D15" s="24">
        <v>16.599999999999994</v>
      </c>
      <c r="I15" s="1" t="s">
        <v>1</v>
      </c>
      <c r="J15" s="1" t="s">
        <v>29</v>
      </c>
      <c r="K15">
        <v>0.83566646378575682</v>
      </c>
      <c r="L15">
        <v>16.430000000000007</v>
      </c>
    </row>
    <row r="16" spans="1:12">
      <c r="A16" s="2" t="s">
        <v>9</v>
      </c>
      <c r="B16" s="2" t="s">
        <v>29</v>
      </c>
      <c r="C16">
        <v>0.8182612494539101</v>
      </c>
      <c r="D16">
        <v>22.889999999999986</v>
      </c>
      <c r="I16" s="2" t="s">
        <v>5</v>
      </c>
      <c r="J16" s="2" t="s">
        <v>29</v>
      </c>
      <c r="K16">
        <v>0.83340620900743323</v>
      </c>
      <c r="L16">
        <v>22.870000000000005</v>
      </c>
    </row>
    <row r="17" spans="1:12">
      <c r="A17" s="25" t="s">
        <v>21</v>
      </c>
      <c r="B17" s="24" t="s">
        <v>30</v>
      </c>
      <c r="C17" s="24">
        <v>0.81719924812030031</v>
      </c>
      <c r="D17" s="24">
        <v>21.28000000000003</v>
      </c>
      <c r="I17" s="2" t="s">
        <v>9</v>
      </c>
      <c r="J17" s="2" t="s">
        <v>29</v>
      </c>
      <c r="K17">
        <v>0.8182612494539101</v>
      </c>
      <c r="L17">
        <v>22.889999999999986</v>
      </c>
    </row>
    <row r="18" spans="1:12">
      <c r="A18" s="35" t="s">
        <v>19</v>
      </c>
      <c r="B18" s="36" t="s">
        <v>30</v>
      </c>
      <c r="C18" s="36">
        <v>0.81013363028953222</v>
      </c>
      <c r="D18" s="36">
        <v>17.95999999999998</v>
      </c>
      <c r="I18" s="2" t="s">
        <v>8</v>
      </c>
      <c r="J18" s="2" t="s">
        <v>29</v>
      </c>
      <c r="K18">
        <v>0.73710247349823343</v>
      </c>
      <c r="L18">
        <v>14.150000000000006</v>
      </c>
    </row>
    <row r="19" spans="1:12">
      <c r="A19" s="35" t="s">
        <v>26</v>
      </c>
      <c r="B19" s="36" t="s">
        <v>30</v>
      </c>
      <c r="C19" s="36">
        <v>0.80853453116226737</v>
      </c>
      <c r="D19" s="36">
        <v>17.810000000000031</v>
      </c>
      <c r="I19" s="2" t="s">
        <v>2</v>
      </c>
      <c r="J19" s="2" t="s">
        <v>29</v>
      </c>
      <c r="K19">
        <v>0.59868421052631637</v>
      </c>
      <c r="L19">
        <v>9.1200000000000045</v>
      </c>
    </row>
    <row r="20" spans="1:12">
      <c r="A20" s="25" t="s">
        <v>11</v>
      </c>
      <c r="B20" s="24" t="s">
        <v>30</v>
      </c>
      <c r="C20" s="24">
        <v>0.80168332456601721</v>
      </c>
      <c r="D20" s="24">
        <v>19.009999999999991</v>
      </c>
      <c r="I20" s="2" t="s">
        <v>3</v>
      </c>
      <c r="J20" s="2" t="s">
        <v>29</v>
      </c>
      <c r="K20">
        <v>0.54979536152796715</v>
      </c>
      <c r="L20">
        <v>21.990000000000009</v>
      </c>
    </row>
    <row r="21" spans="1:12">
      <c r="A21" s="25" t="s">
        <v>17</v>
      </c>
      <c r="B21" s="24" t="s">
        <v>30</v>
      </c>
      <c r="C21" s="24">
        <v>0.79800498753117277</v>
      </c>
      <c r="D21" s="24">
        <v>20.049999999999983</v>
      </c>
    </row>
    <row r="22" spans="1:12">
      <c r="A22" s="35" t="s">
        <v>27</v>
      </c>
      <c r="B22" s="36" t="s">
        <v>30</v>
      </c>
      <c r="C22" s="36">
        <v>0.78696098562628292</v>
      </c>
      <c r="D22" s="36">
        <v>19.47999999999999</v>
      </c>
    </row>
    <row r="23" spans="1:12">
      <c r="A23" s="35" t="s">
        <v>13</v>
      </c>
      <c r="B23" s="36" t="s">
        <v>30</v>
      </c>
      <c r="C23" s="36">
        <v>0.78134254689042437</v>
      </c>
      <c r="D23" s="36">
        <v>20.260000000000019</v>
      </c>
    </row>
    <row r="24" spans="1:12">
      <c r="A24" s="3" t="s">
        <v>12</v>
      </c>
      <c r="B24" t="s">
        <v>30</v>
      </c>
      <c r="C24">
        <v>0.78125000000000067</v>
      </c>
      <c r="D24">
        <v>20.799999999999983</v>
      </c>
    </row>
    <row r="25" spans="1:12">
      <c r="A25" s="35" t="s">
        <v>24</v>
      </c>
      <c r="B25" s="36" t="s">
        <v>30</v>
      </c>
      <c r="C25" s="36">
        <v>0.74069319640564846</v>
      </c>
      <c r="D25" s="36">
        <v>15.579999999999984</v>
      </c>
    </row>
    <row r="26" spans="1:12">
      <c r="A26" s="2" t="s">
        <v>8</v>
      </c>
      <c r="B26" s="2" t="s">
        <v>29</v>
      </c>
      <c r="C26">
        <v>0.73710247349823343</v>
      </c>
      <c r="D26">
        <v>14.150000000000006</v>
      </c>
    </row>
    <row r="27" spans="1:12">
      <c r="A27" s="2" t="s">
        <v>2</v>
      </c>
      <c r="B27" s="2" t="s">
        <v>29</v>
      </c>
      <c r="C27">
        <v>0.59868421052631637</v>
      </c>
      <c r="D27">
        <v>9.1200000000000045</v>
      </c>
    </row>
    <row r="28" spans="1:12">
      <c r="A28" s="2" t="s">
        <v>3</v>
      </c>
      <c r="B28" s="2" t="s">
        <v>29</v>
      </c>
      <c r="C28">
        <v>0.54979536152796715</v>
      </c>
      <c r="D28">
        <v>21.990000000000009</v>
      </c>
    </row>
  </sheetData>
  <autoFilter ref="A1:D28" xr:uid="{ACD173BB-7EBE-E04D-875F-BF9E5CF04585}">
    <sortState xmlns:xlrd2="http://schemas.microsoft.com/office/spreadsheetml/2017/richdata2" ref="A2:D28">
      <sortCondition descending="1" ref="C1:C28"/>
    </sortState>
  </autoFilter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D356D-2492-0C46-B0BC-6A3224464E8B}">
  <dimension ref="A1:M42"/>
  <sheetViews>
    <sheetView workbookViewId="0">
      <selection activeCell="D40" sqref="D40"/>
    </sheetView>
  </sheetViews>
  <sheetFormatPr baseColWidth="10" defaultRowHeight="16"/>
  <sheetData>
    <row r="1" spans="1:13">
      <c r="A1" t="s">
        <v>106</v>
      </c>
      <c r="B1" t="s">
        <v>107</v>
      </c>
      <c r="C1" t="s">
        <v>108</v>
      </c>
      <c r="D1" t="s">
        <v>109</v>
      </c>
      <c r="E1" t="s">
        <v>138</v>
      </c>
      <c r="G1" t="s">
        <v>112</v>
      </c>
      <c r="H1" t="s">
        <v>139</v>
      </c>
      <c r="K1" t="s">
        <v>106</v>
      </c>
      <c r="L1" t="s">
        <v>107</v>
      </c>
      <c r="M1" t="s">
        <v>139</v>
      </c>
    </row>
    <row r="2" spans="1:13">
      <c r="A2" t="s">
        <v>114</v>
      </c>
      <c r="B2" t="s">
        <v>115</v>
      </c>
      <c r="C2" s="30">
        <v>0.23089999999999999</v>
      </c>
      <c r="D2" s="30">
        <v>0.2112</v>
      </c>
      <c r="E2">
        <f>AVERAGE(C2:D2)</f>
        <v>0.22105</v>
      </c>
      <c r="F2">
        <f>(E2-0.1333)/0.0038*2</f>
        <v>46.184210526315788</v>
      </c>
      <c r="G2">
        <v>17.475000000000001</v>
      </c>
      <c r="H2">
        <f>F2/G2*2/1000</f>
        <v>5.2857465552292749E-3</v>
      </c>
      <c r="K2" t="s">
        <v>114</v>
      </c>
      <c r="L2" t="s">
        <v>115</v>
      </c>
      <c r="M2">
        <v>5.2857465552292749E-3</v>
      </c>
    </row>
    <row r="3" spans="1:13">
      <c r="A3" t="s">
        <v>114</v>
      </c>
      <c r="B3" t="s">
        <v>116</v>
      </c>
      <c r="C3" s="30">
        <v>0.53820000000000001</v>
      </c>
      <c r="D3" s="30">
        <v>0.4138</v>
      </c>
      <c r="E3">
        <f t="shared" ref="E3:E42" si="0">AVERAGE(C3:D3)</f>
        <v>0.47599999999999998</v>
      </c>
      <c r="F3">
        <f t="shared" ref="F3:F42" si="1">(E3-0.1333)/0.0038*2</f>
        <v>180.36842105263159</v>
      </c>
      <c r="G3">
        <v>16.990625000000005</v>
      </c>
      <c r="H3">
        <f t="shared" ref="H3:H42" si="2">F3/G3*2/1000</f>
        <v>2.1231522801854735E-2</v>
      </c>
      <c r="K3" t="s">
        <v>114</v>
      </c>
      <c r="L3" t="s">
        <v>116</v>
      </c>
      <c r="M3">
        <v>2.1231522801854735E-2</v>
      </c>
    </row>
    <row r="4" spans="1:13">
      <c r="A4" t="s">
        <v>114</v>
      </c>
      <c r="B4" t="s">
        <v>117</v>
      </c>
      <c r="C4" s="30">
        <v>0.6462</v>
      </c>
      <c r="D4" s="30">
        <v>0.81759999999999999</v>
      </c>
      <c r="E4">
        <f t="shared" si="0"/>
        <v>0.7319</v>
      </c>
      <c r="F4">
        <f t="shared" si="1"/>
        <v>315.0526315789474</v>
      </c>
      <c r="G4">
        <v>19.734374999999996</v>
      </c>
      <c r="H4">
        <f t="shared" si="2"/>
        <v>3.1929324498895705E-2</v>
      </c>
      <c r="K4" t="s">
        <v>114</v>
      </c>
      <c r="L4" t="s">
        <v>117</v>
      </c>
      <c r="M4">
        <v>3.1929324498895705E-2</v>
      </c>
    </row>
    <row r="5" spans="1:13">
      <c r="A5" t="s">
        <v>114</v>
      </c>
      <c r="B5" t="s">
        <v>118</v>
      </c>
      <c r="C5" s="30">
        <v>0.49020000000000002</v>
      </c>
      <c r="D5" s="30">
        <v>0.54510000000000003</v>
      </c>
      <c r="E5">
        <f t="shared" si="0"/>
        <v>0.51765000000000005</v>
      </c>
      <c r="F5">
        <f t="shared" si="1"/>
        <v>202.28947368421058</v>
      </c>
      <c r="G5">
        <v>20.928124999999998</v>
      </c>
      <c r="H5">
        <f t="shared" si="2"/>
        <v>1.9331829648782259E-2</v>
      </c>
      <c r="K5" t="s">
        <v>114</v>
      </c>
      <c r="L5" t="s">
        <v>118</v>
      </c>
      <c r="M5">
        <v>1.9331829648782259E-2</v>
      </c>
    </row>
    <row r="6" spans="1:13">
      <c r="A6" t="s">
        <v>114</v>
      </c>
      <c r="B6" t="s">
        <v>119</v>
      </c>
      <c r="C6" s="30">
        <v>0.55169999999999997</v>
      </c>
      <c r="D6" s="30">
        <v>0.57340000000000002</v>
      </c>
      <c r="E6">
        <f t="shared" si="0"/>
        <v>0.56254999999999999</v>
      </c>
      <c r="F6">
        <f t="shared" si="1"/>
        <v>225.92105263157896</v>
      </c>
      <c r="G6">
        <v>28.053124999999994</v>
      </c>
      <c r="H6">
        <f t="shared" si="2"/>
        <v>1.6106658536728369E-2</v>
      </c>
      <c r="K6" t="s">
        <v>114</v>
      </c>
      <c r="L6" t="s">
        <v>119</v>
      </c>
      <c r="M6">
        <v>1.6106658536728369E-2</v>
      </c>
    </row>
    <row r="7" spans="1:13">
      <c r="A7" t="s">
        <v>30</v>
      </c>
      <c r="B7" t="s">
        <v>120</v>
      </c>
      <c r="C7" s="30">
        <v>0.48089999999999999</v>
      </c>
      <c r="D7" s="30">
        <v>0.6966</v>
      </c>
      <c r="E7">
        <f t="shared" si="0"/>
        <v>0.58875</v>
      </c>
      <c r="F7">
        <f t="shared" si="1"/>
        <v>239.71052631578948</v>
      </c>
      <c r="G7">
        <v>19.709375000000001</v>
      </c>
      <c r="H7">
        <f t="shared" si="2"/>
        <v>2.4324518287950733E-2</v>
      </c>
      <c r="K7" s="31" t="s">
        <v>30</v>
      </c>
      <c r="L7" s="31" t="s">
        <v>11</v>
      </c>
      <c r="M7" s="31">
        <v>1.1310186222824231E-2</v>
      </c>
    </row>
    <row r="8" spans="1:13" s="31" customFormat="1">
      <c r="A8" s="31" t="s">
        <v>30</v>
      </c>
      <c r="B8" s="31" t="s">
        <v>11</v>
      </c>
      <c r="C8" s="32">
        <v>0.41299999999999998</v>
      </c>
      <c r="D8" s="32">
        <v>0.21629999999999999</v>
      </c>
      <c r="E8" s="31">
        <f t="shared" si="0"/>
        <v>0.31464999999999999</v>
      </c>
      <c r="F8" s="31">
        <f t="shared" si="1"/>
        <v>95.44736842105263</v>
      </c>
      <c r="G8" s="31">
        <v>16.878125000000001</v>
      </c>
      <c r="H8" s="31">
        <f t="shared" si="2"/>
        <v>1.1310186222824231E-2</v>
      </c>
      <c r="K8" s="31" t="s">
        <v>30</v>
      </c>
      <c r="L8" s="31" t="s">
        <v>23</v>
      </c>
      <c r="M8" s="31">
        <v>9.2028068560911103E-3</v>
      </c>
    </row>
    <row r="9" spans="1:13" s="31" customFormat="1">
      <c r="A9" s="31" t="s">
        <v>30</v>
      </c>
      <c r="B9" s="31" t="s">
        <v>23</v>
      </c>
      <c r="C9" s="32">
        <v>0.48820000000000002</v>
      </c>
      <c r="D9" s="32">
        <v>0.25340000000000001</v>
      </c>
      <c r="E9" s="31">
        <f t="shared" si="0"/>
        <v>0.37080000000000002</v>
      </c>
      <c r="F9" s="31">
        <f t="shared" si="1"/>
        <v>125.00000000000001</v>
      </c>
      <c r="G9" s="31">
        <v>27.165624999999999</v>
      </c>
      <c r="H9" s="31">
        <f t="shared" si="2"/>
        <v>9.2028068560911103E-3</v>
      </c>
      <c r="K9" s="31" t="s">
        <v>30</v>
      </c>
      <c r="L9" s="31" t="s">
        <v>18</v>
      </c>
      <c r="M9" s="31">
        <v>2.4724614433911413E-2</v>
      </c>
    </row>
    <row r="10" spans="1:13">
      <c r="A10" t="s">
        <v>30</v>
      </c>
      <c r="B10" t="s">
        <v>12</v>
      </c>
      <c r="C10" s="30">
        <v>0.56989999999999996</v>
      </c>
      <c r="D10" s="30">
        <v>0.46389999999999998</v>
      </c>
      <c r="E10">
        <f t="shared" si="0"/>
        <v>0.51689999999999992</v>
      </c>
      <c r="F10">
        <f t="shared" si="1"/>
        <v>201.89473684210523</v>
      </c>
      <c r="G10">
        <v>25.859375</v>
      </c>
      <c r="H10">
        <f t="shared" si="2"/>
        <v>1.561481952615678E-2</v>
      </c>
      <c r="K10" s="31" t="s">
        <v>30</v>
      </c>
      <c r="L10" s="31" t="s">
        <v>10</v>
      </c>
      <c r="M10" s="31">
        <v>1.0647729225130293E-2</v>
      </c>
    </row>
    <row r="11" spans="1:13">
      <c r="A11" t="s">
        <v>30</v>
      </c>
      <c r="B11" t="s">
        <v>19</v>
      </c>
      <c r="C11" s="30">
        <v>0.5958</v>
      </c>
      <c r="D11" s="30">
        <v>1.0847</v>
      </c>
      <c r="E11">
        <f t="shared" si="0"/>
        <v>0.84024999999999994</v>
      </c>
      <c r="F11">
        <f t="shared" si="1"/>
        <v>372.07894736842104</v>
      </c>
      <c r="G11">
        <v>26.331250000000001</v>
      </c>
      <c r="H11">
        <f t="shared" si="2"/>
        <v>2.8261396429597609E-2</v>
      </c>
      <c r="K11" s="31" t="s">
        <v>30</v>
      </c>
      <c r="L11" s="31" t="s">
        <v>22</v>
      </c>
      <c r="M11" s="31">
        <v>2.4705932758399083E-2</v>
      </c>
    </row>
    <row r="12" spans="1:13" s="31" customFormat="1">
      <c r="A12" s="31" t="s">
        <v>30</v>
      </c>
      <c r="B12" s="31" t="s">
        <v>18</v>
      </c>
      <c r="C12" s="32">
        <v>0.4829</v>
      </c>
      <c r="D12" s="32">
        <v>0.95899999999999996</v>
      </c>
      <c r="E12" s="31">
        <f t="shared" si="0"/>
        <v>0.72094999999999998</v>
      </c>
      <c r="F12" s="31">
        <f t="shared" si="1"/>
        <v>309.28947368421052</v>
      </c>
      <c r="G12" s="31">
        <v>25.018749999999997</v>
      </c>
      <c r="H12" s="31">
        <f t="shared" si="2"/>
        <v>2.4724614433911413E-2</v>
      </c>
      <c r="K12" s="31" t="s">
        <v>30</v>
      </c>
      <c r="L12" s="31" t="s">
        <v>21</v>
      </c>
      <c r="M12" s="31">
        <v>2.6409832344261759E-2</v>
      </c>
    </row>
    <row r="13" spans="1:13">
      <c r="A13" t="s">
        <v>30</v>
      </c>
      <c r="B13" t="s">
        <v>121</v>
      </c>
      <c r="C13" s="30">
        <v>0.70509999999999995</v>
      </c>
      <c r="D13" s="30">
        <v>0.34200000000000003</v>
      </c>
      <c r="E13">
        <f t="shared" si="0"/>
        <v>0.52354999999999996</v>
      </c>
      <c r="F13">
        <f t="shared" si="1"/>
        <v>205.39473684210526</v>
      </c>
      <c r="G13">
        <v>22.699999999999996</v>
      </c>
      <c r="H13">
        <f t="shared" si="2"/>
        <v>1.8096452585207517E-2</v>
      </c>
      <c r="K13" s="31" t="s">
        <v>30</v>
      </c>
      <c r="L13" s="31" t="s">
        <v>16</v>
      </c>
      <c r="M13" s="31">
        <v>2.0380745457950929E-2</v>
      </c>
    </row>
    <row r="14" spans="1:13" s="31" customFormat="1">
      <c r="A14" s="31" t="s">
        <v>30</v>
      </c>
      <c r="B14" s="31" t="s">
        <v>10</v>
      </c>
      <c r="C14" s="32">
        <v>0.29870000000000002</v>
      </c>
      <c r="D14" s="32">
        <v>0.37459999999999999</v>
      </c>
      <c r="E14" s="31">
        <f t="shared" si="0"/>
        <v>0.33665</v>
      </c>
      <c r="F14" s="31">
        <f t="shared" si="1"/>
        <v>107.02631578947368</v>
      </c>
      <c r="G14" s="31">
        <v>20.103124999999995</v>
      </c>
      <c r="H14" s="31">
        <f t="shared" si="2"/>
        <v>1.0647729225130293E-2</v>
      </c>
      <c r="K14" s="31" t="s">
        <v>30</v>
      </c>
      <c r="L14" s="31" t="s">
        <v>14</v>
      </c>
      <c r="M14" s="31">
        <v>1.7182688197370607E-2</v>
      </c>
    </row>
    <row r="15" spans="1:13" s="31" customFormat="1">
      <c r="A15" s="31" t="s">
        <v>30</v>
      </c>
      <c r="B15" s="31" t="s">
        <v>22</v>
      </c>
      <c r="C15" s="32">
        <v>0.62709999999999999</v>
      </c>
      <c r="D15" s="32">
        <v>0.90090000000000003</v>
      </c>
      <c r="E15" s="31">
        <f t="shared" si="0"/>
        <v>0.76400000000000001</v>
      </c>
      <c r="F15" s="31">
        <f t="shared" si="1"/>
        <v>331.94736842105266</v>
      </c>
      <c r="G15" s="31">
        <v>26.871874999999999</v>
      </c>
      <c r="H15" s="31">
        <f t="shared" si="2"/>
        <v>2.4705932758399083E-2</v>
      </c>
      <c r="K15" s="31" t="s">
        <v>30</v>
      </c>
      <c r="L15" s="31" t="s">
        <v>15</v>
      </c>
      <c r="M15" s="31">
        <v>2.5169214871180637E-2</v>
      </c>
    </row>
    <row r="16" spans="1:13" s="31" customFormat="1">
      <c r="A16" s="31" t="s">
        <v>30</v>
      </c>
      <c r="B16" s="31" t="s">
        <v>21</v>
      </c>
      <c r="C16" s="32">
        <v>0.65339999999999998</v>
      </c>
      <c r="D16" s="32">
        <v>0.88570000000000004</v>
      </c>
      <c r="E16" s="31">
        <f t="shared" si="0"/>
        <v>0.76954999999999996</v>
      </c>
      <c r="F16" s="31">
        <f t="shared" si="1"/>
        <v>334.86842105263156</v>
      </c>
      <c r="G16" s="31">
        <v>25.359375000000004</v>
      </c>
      <c r="H16" s="31">
        <f t="shared" si="2"/>
        <v>2.6409832344261759E-2</v>
      </c>
      <c r="K16" s="31" t="s">
        <v>30</v>
      </c>
      <c r="L16" s="31" t="s">
        <v>25</v>
      </c>
      <c r="M16" s="31">
        <v>1.9069269417675644E-2</v>
      </c>
    </row>
    <row r="17" spans="1:13" s="31" customFormat="1">
      <c r="A17" s="31" t="s">
        <v>30</v>
      </c>
      <c r="B17" s="31" t="s">
        <v>16</v>
      </c>
      <c r="C17" s="32">
        <v>0.47239999999999999</v>
      </c>
      <c r="D17" s="32">
        <v>0.64429999999999998</v>
      </c>
      <c r="E17" s="31">
        <f t="shared" si="0"/>
        <v>0.55835000000000001</v>
      </c>
      <c r="F17" s="31">
        <f t="shared" si="1"/>
        <v>223.71052631578951</v>
      </c>
      <c r="G17" s="31">
        <v>21.953125</v>
      </c>
      <c r="H17" s="31">
        <f t="shared" si="2"/>
        <v>2.0380745457950929E-2</v>
      </c>
      <c r="K17" s="31" t="s">
        <v>122</v>
      </c>
      <c r="L17" s="31" t="s">
        <v>124</v>
      </c>
      <c r="M17" s="31">
        <v>8.2405509430623358E-3</v>
      </c>
    </row>
    <row r="18" spans="1:13" s="31" customFormat="1">
      <c r="A18" s="31" t="s">
        <v>30</v>
      </c>
      <c r="B18" s="31" t="s">
        <v>14</v>
      </c>
      <c r="C18" s="32">
        <v>0.77749999999999997</v>
      </c>
      <c r="D18" s="32">
        <v>0.72009999999999996</v>
      </c>
      <c r="E18" s="31">
        <f t="shared" si="0"/>
        <v>0.74879999999999991</v>
      </c>
      <c r="F18" s="31">
        <f t="shared" si="1"/>
        <v>323.9473684210526</v>
      </c>
      <c r="G18" s="31">
        <v>37.70624999999999</v>
      </c>
      <c r="H18" s="31">
        <f t="shared" si="2"/>
        <v>1.7182688197370607E-2</v>
      </c>
      <c r="K18" s="31" t="s">
        <v>122</v>
      </c>
      <c r="L18" s="31" t="s">
        <v>127</v>
      </c>
      <c r="M18" s="31">
        <v>3.3605436623742373E-2</v>
      </c>
    </row>
    <row r="19" spans="1:13" s="31" customFormat="1">
      <c r="A19" s="31" t="s">
        <v>30</v>
      </c>
      <c r="B19" s="31" t="s">
        <v>15</v>
      </c>
      <c r="C19" s="32">
        <v>0.58169999999999999</v>
      </c>
      <c r="D19" s="32">
        <v>0.68959999999999999</v>
      </c>
      <c r="E19" s="31">
        <f t="shared" si="0"/>
        <v>0.63565000000000005</v>
      </c>
      <c r="F19" s="31">
        <f t="shared" si="1"/>
        <v>264.39473684210532</v>
      </c>
      <c r="G19" s="31">
        <v>21.009374999999999</v>
      </c>
      <c r="H19" s="31">
        <f t="shared" si="2"/>
        <v>2.5169214871180637E-2</v>
      </c>
      <c r="K19" s="31" t="s">
        <v>122</v>
      </c>
      <c r="L19" s="31" t="s">
        <v>128</v>
      </c>
      <c r="M19" s="31">
        <v>3.2874025732496995E-2</v>
      </c>
    </row>
    <row r="20" spans="1:13" s="31" customFormat="1">
      <c r="A20" s="31" t="s">
        <v>30</v>
      </c>
      <c r="B20" s="31" t="s">
        <v>25</v>
      </c>
      <c r="C20" s="32">
        <v>0.40960000000000002</v>
      </c>
      <c r="D20" s="32">
        <v>0.43580000000000002</v>
      </c>
      <c r="E20" s="31">
        <f t="shared" si="0"/>
        <v>0.42270000000000002</v>
      </c>
      <c r="F20" s="31">
        <f t="shared" si="1"/>
        <v>152.31578947368422</v>
      </c>
      <c r="G20" s="31">
        <v>15.975</v>
      </c>
      <c r="H20" s="31">
        <f t="shared" si="2"/>
        <v>1.9069269417675644E-2</v>
      </c>
      <c r="K20" s="31" t="s">
        <v>122</v>
      </c>
      <c r="L20" s="31" t="s">
        <v>130</v>
      </c>
      <c r="M20" s="31">
        <v>3.0542118753493035E-2</v>
      </c>
    </row>
    <row r="21" spans="1:13">
      <c r="A21" t="s">
        <v>30</v>
      </c>
      <c r="B21" t="s">
        <v>24</v>
      </c>
      <c r="C21" s="30">
        <v>0.26960000000000001</v>
      </c>
      <c r="D21" s="30">
        <v>0.29380000000000001</v>
      </c>
      <c r="E21">
        <f t="shared" si="0"/>
        <v>0.28170000000000001</v>
      </c>
      <c r="F21">
        <f t="shared" si="1"/>
        <v>78.10526315789474</v>
      </c>
      <c r="G21">
        <v>22.593749999999996</v>
      </c>
      <c r="H21">
        <f t="shared" si="2"/>
        <v>6.9138822159132288E-3</v>
      </c>
      <c r="K21" s="31" t="s">
        <v>122</v>
      </c>
      <c r="L21" s="31" t="s">
        <v>131</v>
      </c>
      <c r="M21" s="31">
        <v>3.3101339120071058E-2</v>
      </c>
    </row>
    <row r="22" spans="1:13">
      <c r="A22" t="s">
        <v>122</v>
      </c>
      <c r="B22" t="s">
        <v>123</v>
      </c>
      <c r="C22" s="30">
        <v>0.3795</v>
      </c>
      <c r="D22" s="30">
        <v>0.31869999999999998</v>
      </c>
      <c r="E22">
        <f t="shared" si="0"/>
        <v>0.34909999999999997</v>
      </c>
      <c r="F22">
        <f t="shared" si="1"/>
        <v>113.57894736842104</v>
      </c>
      <c r="G22">
        <v>26.164999999999992</v>
      </c>
      <c r="H22">
        <f t="shared" si="2"/>
        <v>8.6817464069116057E-3</v>
      </c>
      <c r="K22" s="31" t="s">
        <v>122</v>
      </c>
      <c r="L22" s="31" t="s">
        <v>132</v>
      </c>
      <c r="M22" s="31">
        <v>3.8809062237782473E-2</v>
      </c>
    </row>
    <row r="23" spans="1:13" s="31" customFormat="1">
      <c r="A23" s="31" t="s">
        <v>122</v>
      </c>
      <c r="B23" s="31" t="s">
        <v>124</v>
      </c>
      <c r="C23" s="32">
        <v>0.2833</v>
      </c>
      <c r="D23" s="32">
        <v>0.26269999999999999</v>
      </c>
      <c r="E23" s="31">
        <f t="shared" si="0"/>
        <v>0.27300000000000002</v>
      </c>
      <c r="F23" s="31">
        <f t="shared" si="1"/>
        <v>73.526315789473699</v>
      </c>
      <c r="G23" s="31">
        <v>17.844999999999999</v>
      </c>
      <c r="H23" s="31">
        <f t="shared" si="2"/>
        <v>8.2405509430623358E-3</v>
      </c>
      <c r="K23" s="31" t="s">
        <v>122</v>
      </c>
      <c r="L23" s="31" t="s">
        <v>133</v>
      </c>
      <c r="M23" s="31">
        <v>2.7218869264222959E-2</v>
      </c>
    </row>
    <row r="24" spans="1:13">
      <c r="A24" t="s">
        <v>122</v>
      </c>
      <c r="B24" t="s">
        <v>125</v>
      </c>
      <c r="C24" s="30">
        <v>0.28549999999999998</v>
      </c>
      <c r="D24" s="30">
        <v>0.27110000000000001</v>
      </c>
      <c r="E24">
        <f t="shared" si="0"/>
        <v>0.27829999999999999</v>
      </c>
      <c r="F24">
        <f t="shared" si="1"/>
        <v>76.315789473684205</v>
      </c>
      <c r="G24">
        <v>21.184999999999995</v>
      </c>
      <c r="H24">
        <f t="shared" si="2"/>
        <v>7.2047004459461148E-3</v>
      </c>
      <c r="K24" s="31" t="s">
        <v>122</v>
      </c>
      <c r="L24" s="31" t="s">
        <v>135</v>
      </c>
      <c r="M24" s="31">
        <v>8.7099001673630379E-3</v>
      </c>
    </row>
    <row r="25" spans="1:13">
      <c r="A25" t="s">
        <v>122</v>
      </c>
      <c r="B25" t="s">
        <v>126</v>
      </c>
      <c r="C25" s="30">
        <v>0.25969999999999999</v>
      </c>
      <c r="D25" s="30">
        <v>0.25590000000000002</v>
      </c>
      <c r="E25">
        <f t="shared" si="0"/>
        <v>0.25780000000000003</v>
      </c>
      <c r="F25">
        <f t="shared" si="1"/>
        <v>65.526315789473699</v>
      </c>
      <c r="G25">
        <v>22.234999999999999</v>
      </c>
      <c r="H25">
        <f t="shared" si="2"/>
        <v>5.8939793829074615E-3</v>
      </c>
      <c r="K25" s="31" t="s">
        <v>122</v>
      </c>
      <c r="L25" s="31" t="s">
        <v>136</v>
      </c>
      <c r="M25" s="31">
        <v>1.499246372297647E-2</v>
      </c>
    </row>
    <row r="26" spans="1:13" s="31" customFormat="1">
      <c r="A26" s="31" t="s">
        <v>122</v>
      </c>
      <c r="B26" s="31" t="s">
        <v>127</v>
      </c>
      <c r="C26" s="32">
        <v>1.1546000000000001</v>
      </c>
      <c r="D26" s="32">
        <v>0.75870000000000004</v>
      </c>
      <c r="E26" s="31">
        <f t="shared" si="0"/>
        <v>0.95665</v>
      </c>
      <c r="F26" s="31">
        <f t="shared" si="1"/>
        <v>433.34210526315792</v>
      </c>
      <c r="G26" s="31">
        <v>25.790000000000003</v>
      </c>
      <c r="H26" s="31">
        <f t="shared" si="2"/>
        <v>3.3605436623742373E-2</v>
      </c>
      <c r="K26" t="s">
        <v>29</v>
      </c>
      <c r="L26" t="s">
        <v>4</v>
      </c>
      <c r="M26">
        <v>1.2097392138363142E-2</v>
      </c>
    </row>
    <row r="27" spans="1:13" s="31" customFormat="1">
      <c r="A27" s="31" t="s">
        <v>122</v>
      </c>
      <c r="B27" s="31" t="s">
        <v>128</v>
      </c>
      <c r="C27" s="32">
        <v>0.64359999999999995</v>
      </c>
      <c r="D27" s="32">
        <v>0.59519999999999995</v>
      </c>
      <c r="E27" s="31">
        <f t="shared" si="0"/>
        <v>0.61939999999999995</v>
      </c>
      <c r="F27" s="31">
        <f t="shared" si="1"/>
        <v>255.84210526315789</v>
      </c>
      <c r="G27" s="31">
        <v>15.565</v>
      </c>
      <c r="H27" s="31">
        <f t="shared" si="2"/>
        <v>3.2874025732496995E-2</v>
      </c>
      <c r="K27" t="s">
        <v>29</v>
      </c>
      <c r="L27" t="s">
        <v>5</v>
      </c>
      <c r="M27">
        <v>1.2031455733665123E-2</v>
      </c>
    </row>
    <row r="28" spans="1:13">
      <c r="A28" t="s">
        <v>122</v>
      </c>
      <c r="B28" t="s">
        <v>129</v>
      </c>
      <c r="C28" s="30">
        <v>0.61040000000000005</v>
      </c>
      <c r="D28" s="30">
        <v>0.7036</v>
      </c>
      <c r="E28">
        <f t="shared" si="0"/>
        <v>0.65700000000000003</v>
      </c>
      <c r="F28">
        <f t="shared" si="1"/>
        <v>275.63157894736844</v>
      </c>
      <c r="G28">
        <v>14.502499999999998</v>
      </c>
      <c r="H28">
        <f t="shared" si="2"/>
        <v>3.8011595097034098E-2</v>
      </c>
      <c r="K28" t="s">
        <v>29</v>
      </c>
      <c r="L28" t="s">
        <v>9</v>
      </c>
      <c r="M28">
        <v>2.5375297159580614E-2</v>
      </c>
    </row>
    <row r="29" spans="1:13" s="31" customFormat="1">
      <c r="A29" s="31" t="s">
        <v>122</v>
      </c>
      <c r="B29" s="31" t="s">
        <v>130</v>
      </c>
      <c r="C29" s="32">
        <v>0.95050000000000001</v>
      </c>
      <c r="D29" s="32">
        <v>0.50470000000000004</v>
      </c>
      <c r="E29" s="31">
        <f t="shared" si="0"/>
        <v>0.72760000000000002</v>
      </c>
      <c r="F29" s="31">
        <f t="shared" si="1"/>
        <v>312.78947368421058</v>
      </c>
      <c r="G29" s="31">
        <v>20.482500000000002</v>
      </c>
      <c r="H29" s="31">
        <f t="shared" si="2"/>
        <v>3.0542118753493035E-2</v>
      </c>
      <c r="K29" t="s">
        <v>29</v>
      </c>
      <c r="L29" t="s">
        <v>2</v>
      </c>
      <c r="M29">
        <v>2.5620881147745283E-2</v>
      </c>
    </row>
    <row r="30" spans="1:13" s="31" customFormat="1">
      <c r="A30" s="31" t="s">
        <v>122</v>
      </c>
      <c r="B30" s="31" t="s">
        <v>131</v>
      </c>
      <c r="C30" s="32">
        <v>1.1673</v>
      </c>
      <c r="D30" s="32">
        <v>0.57130000000000003</v>
      </c>
      <c r="E30" s="31">
        <f t="shared" si="0"/>
        <v>0.86929999999999996</v>
      </c>
      <c r="F30" s="31">
        <f t="shared" si="1"/>
        <v>387.36842105263156</v>
      </c>
      <c r="G30" s="31">
        <v>23.405000000000001</v>
      </c>
      <c r="H30" s="31">
        <f t="shared" si="2"/>
        <v>3.3101339120071058E-2</v>
      </c>
    </row>
    <row r="31" spans="1:13" s="31" customFormat="1">
      <c r="A31" s="31" t="s">
        <v>122</v>
      </c>
      <c r="B31" s="31" t="s">
        <v>132</v>
      </c>
      <c r="C31" s="32">
        <v>1.4581</v>
      </c>
      <c r="D31" s="32">
        <v>0.48509999999999998</v>
      </c>
      <c r="E31" s="31">
        <f t="shared" si="0"/>
        <v>0.97160000000000002</v>
      </c>
      <c r="F31" s="31">
        <f t="shared" si="1"/>
        <v>441.21052631578948</v>
      </c>
      <c r="G31" s="31">
        <v>22.737500000000001</v>
      </c>
      <c r="H31" s="31">
        <f t="shared" si="2"/>
        <v>3.8809062237782473E-2</v>
      </c>
    </row>
    <row r="32" spans="1:13" s="31" customFormat="1">
      <c r="A32" s="31" t="s">
        <v>122</v>
      </c>
      <c r="B32" s="31" t="s">
        <v>133</v>
      </c>
      <c r="C32" s="32">
        <v>0.67869999999999997</v>
      </c>
      <c r="D32" s="32">
        <v>0.81459999999999999</v>
      </c>
      <c r="E32" s="31">
        <f t="shared" si="0"/>
        <v>0.74665000000000004</v>
      </c>
      <c r="F32" s="31">
        <f t="shared" si="1"/>
        <v>322.81578947368422</v>
      </c>
      <c r="G32" s="31">
        <v>23.719999999999995</v>
      </c>
      <c r="H32" s="31">
        <f t="shared" si="2"/>
        <v>2.7218869264222959E-2</v>
      </c>
    </row>
    <row r="33" spans="1:8">
      <c r="A33" t="s">
        <v>122</v>
      </c>
      <c r="B33" t="s">
        <v>134</v>
      </c>
      <c r="C33" s="30">
        <v>0.32079999999999997</v>
      </c>
      <c r="D33" s="30">
        <v>0.94569999999999999</v>
      </c>
      <c r="E33">
        <f t="shared" si="0"/>
        <v>0.63324999999999998</v>
      </c>
      <c r="F33">
        <f t="shared" si="1"/>
        <v>263.13157894736844</v>
      </c>
      <c r="G33">
        <v>24.624999999999996</v>
      </c>
      <c r="H33">
        <f t="shared" si="2"/>
        <v>2.1371092706385257E-2</v>
      </c>
    </row>
    <row r="34" spans="1:8" s="31" customFormat="1">
      <c r="A34" s="31" t="s">
        <v>122</v>
      </c>
      <c r="B34" s="31" t="s">
        <v>135</v>
      </c>
      <c r="C34" s="32">
        <v>0.39329999999999998</v>
      </c>
      <c r="D34" s="32">
        <v>0.24540000000000001</v>
      </c>
      <c r="E34" s="31">
        <f t="shared" si="0"/>
        <v>0.31935000000000002</v>
      </c>
      <c r="F34" s="31">
        <f t="shared" si="1"/>
        <v>97.921052631578959</v>
      </c>
      <c r="G34" s="31">
        <v>22.484999999999999</v>
      </c>
      <c r="H34" s="31">
        <f t="shared" si="2"/>
        <v>8.7099001673630379E-3</v>
      </c>
    </row>
    <row r="35" spans="1:8" s="31" customFormat="1">
      <c r="A35" s="31" t="s">
        <v>122</v>
      </c>
      <c r="B35" s="31" t="s">
        <v>136</v>
      </c>
      <c r="C35" s="32">
        <v>0.4219</v>
      </c>
      <c r="D35" s="32">
        <v>0.51859999999999995</v>
      </c>
      <c r="E35" s="31">
        <f t="shared" si="0"/>
        <v>0.47024999999999995</v>
      </c>
      <c r="F35" s="31">
        <f t="shared" si="1"/>
        <v>177.34210526315789</v>
      </c>
      <c r="G35" s="31">
        <v>23.657499999999999</v>
      </c>
      <c r="H35" s="31">
        <f t="shared" si="2"/>
        <v>1.499246372297647E-2</v>
      </c>
    </row>
    <row r="36" spans="1:8">
      <c r="A36" t="s">
        <v>122</v>
      </c>
      <c r="B36" t="s">
        <v>137</v>
      </c>
      <c r="C36" s="30">
        <v>0.5373</v>
      </c>
      <c r="D36" s="30">
        <v>0.71479999999999999</v>
      </c>
      <c r="E36">
        <f t="shared" si="0"/>
        <v>0.62605</v>
      </c>
      <c r="F36">
        <f t="shared" si="1"/>
        <v>259.34210526315792</v>
      </c>
      <c r="G36">
        <v>25.08</v>
      </c>
      <c r="H36">
        <f t="shared" si="2"/>
        <v>2.0681188617476712E-2</v>
      </c>
    </row>
    <row r="37" spans="1:8">
      <c r="A37" t="s">
        <v>29</v>
      </c>
      <c r="B37" t="s">
        <v>4</v>
      </c>
      <c r="C37" s="30">
        <v>0.57430000000000003</v>
      </c>
      <c r="D37" s="30">
        <v>0.27250000000000002</v>
      </c>
      <c r="E37">
        <f t="shared" si="0"/>
        <v>0.4234</v>
      </c>
      <c r="F37">
        <f t="shared" si="1"/>
        <v>152.68421052631581</v>
      </c>
      <c r="G37">
        <v>25.2425</v>
      </c>
      <c r="H37">
        <f t="shared" si="2"/>
        <v>1.2097392138363142E-2</v>
      </c>
    </row>
    <row r="38" spans="1:8">
      <c r="A38" t="s">
        <v>29</v>
      </c>
      <c r="B38" t="s">
        <v>5</v>
      </c>
      <c r="C38" s="30">
        <v>0.47389999999999999</v>
      </c>
      <c r="D38" s="30">
        <v>0.29070000000000001</v>
      </c>
      <c r="E38">
        <f t="shared" si="0"/>
        <v>0.38229999999999997</v>
      </c>
      <c r="F38">
        <f t="shared" si="1"/>
        <v>131.05263157894734</v>
      </c>
      <c r="G38">
        <v>21.785</v>
      </c>
      <c r="H38">
        <f t="shared" si="2"/>
        <v>1.2031455733665123E-2</v>
      </c>
    </row>
    <row r="39" spans="1:8">
      <c r="A39" t="s">
        <v>29</v>
      </c>
      <c r="B39" s="21" t="s">
        <v>7</v>
      </c>
      <c r="C39" s="30">
        <v>0.34089999999999998</v>
      </c>
      <c r="D39" s="30">
        <v>0.39800000000000002</v>
      </c>
      <c r="E39">
        <f t="shared" si="0"/>
        <v>0.36945</v>
      </c>
      <c r="F39">
        <f t="shared" si="1"/>
        <v>124.28947368421052</v>
      </c>
      <c r="G39">
        <v>24.307500000000001</v>
      </c>
      <c r="H39">
        <f t="shared" si="2"/>
        <v>1.0226430005900278E-2</v>
      </c>
    </row>
    <row r="40" spans="1:8">
      <c r="A40" t="s">
        <v>29</v>
      </c>
      <c r="B40" s="21" t="s">
        <v>6</v>
      </c>
      <c r="C40" s="30">
        <v>0.28470000000000001</v>
      </c>
      <c r="D40" s="30">
        <v>0.50829999999999997</v>
      </c>
      <c r="E40">
        <f t="shared" si="0"/>
        <v>0.39649999999999996</v>
      </c>
      <c r="F40">
        <f t="shared" si="1"/>
        <v>138.52631578947367</v>
      </c>
      <c r="G40">
        <v>21.5425</v>
      </c>
      <c r="H40">
        <f t="shared" si="2"/>
        <v>1.2860746504767198E-2</v>
      </c>
    </row>
    <row r="41" spans="1:8">
      <c r="A41" t="s">
        <v>29</v>
      </c>
      <c r="B41" t="s">
        <v>9</v>
      </c>
      <c r="C41" s="30">
        <v>0.27539999999999998</v>
      </c>
      <c r="D41" s="30">
        <v>0.66100000000000003</v>
      </c>
      <c r="E41">
        <f t="shared" si="0"/>
        <v>0.46820000000000001</v>
      </c>
      <c r="F41">
        <f t="shared" si="1"/>
        <v>176.26315789473682</v>
      </c>
      <c r="G41">
        <v>13.892499999999998</v>
      </c>
      <c r="H41">
        <f t="shared" si="2"/>
        <v>2.5375297159580614E-2</v>
      </c>
    </row>
    <row r="42" spans="1:8">
      <c r="A42" t="s">
        <v>29</v>
      </c>
      <c r="B42" t="s">
        <v>2</v>
      </c>
      <c r="C42" s="30">
        <v>0.91059999999999997</v>
      </c>
      <c r="D42" s="30">
        <v>0.64090000000000003</v>
      </c>
      <c r="E42">
        <f t="shared" si="0"/>
        <v>0.77574999999999994</v>
      </c>
      <c r="F42">
        <f t="shared" si="1"/>
        <v>338.13157894736838</v>
      </c>
      <c r="G42">
        <v>26.395</v>
      </c>
      <c r="H42">
        <f t="shared" si="2"/>
        <v>2.5620881147745283E-2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22DC-EEAA-DC4A-925E-F4E4DA9AFF97}">
  <dimension ref="A1:L43"/>
  <sheetViews>
    <sheetView topLeftCell="A15" workbookViewId="0">
      <selection activeCell="H38" sqref="H38:H43"/>
    </sheetView>
  </sheetViews>
  <sheetFormatPr baseColWidth="10" defaultRowHeight="16"/>
  <sheetData>
    <row r="1" spans="1:12">
      <c r="A1" t="s">
        <v>140</v>
      </c>
      <c r="B1" t="s">
        <v>107</v>
      </c>
      <c r="E1" t="s">
        <v>110</v>
      </c>
      <c r="F1" t="s">
        <v>111</v>
      </c>
      <c r="G1" t="s">
        <v>141</v>
      </c>
    </row>
    <row r="2" spans="1:12">
      <c r="A2" t="s">
        <v>114</v>
      </c>
      <c r="B2" t="s">
        <v>115</v>
      </c>
      <c r="C2" s="30">
        <v>0.22459999999999999</v>
      </c>
      <c r="D2" s="30">
        <v>0.25609999999999999</v>
      </c>
      <c r="E2">
        <f>AVERAGE(C2:D2)</f>
        <v>0.24035000000000001</v>
      </c>
      <c r="F2">
        <f>(E2-0.0217)/0.0076*5</f>
        <v>143.84868421052633</v>
      </c>
      <c r="G2">
        <v>68297.727272727265</v>
      </c>
      <c r="H2">
        <f>F2/G2</f>
        <v>2.1062001614798706E-3</v>
      </c>
      <c r="J2" t="s">
        <v>114</v>
      </c>
      <c r="K2" t="s">
        <v>115</v>
      </c>
      <c r="L2">
        <v>2.1062001614798706E-3</v>
      </c>
    </row>
    <row r="3" spans="1:12">
      <c r="A3" t="s">
        <v>114</v>
      </c>
      <c r="B3" t="s">
        <v>116</v>
      </c>
      <c r="E3" t="e">
        <f t="shared" ref="E3:E43" si="0">AVERAGE(C3:D3)</f>
        <v>#DIV/0!</v>
      </c>
      <c r="F3" t="e">
        <f t="shared" ref="F3:F43" si="1">(E3-0.0217)/0.0076*5</f>
        <v>#DIV/0!</v>
      </c>
      <c r="G3">
        <v>66865.909090909088</v>
      </c>
      <c r="H3" t="e">
        <f t="shared" ref="H3:H43" si="2">F3/G3</f>
        <v>#DIV/0!</v>
      </c>
      <c r="J3" t="s">
        <v>114</v>
      </c>
      <c r="K3" t="s">
        <v>116</v>
      </c>
      <c r="L3" t="e">
        <v>#DIV/0!</v>
      </c>
    </row>
    <row r="4" spans="1:12">
      <c r="A4" t="s">
        <v>114</v>
      </c>
      <c r="B4" t="s">
        <v>117</v>
      </c>
      <c r="E4" t="e">
        <f t="shared" si="0"/>
        <v>#DIV/0!</v>
      </c>
      <c r="F4" t="e">
        <f t="shared" si="1"/>
        <v>#DIV/0!</v>
      </c>
      <c r="G4">
        <v>59145.45454545453</v>
      </c>
      <c r="H4" t="e">
        <f t="shared" si="2"/>
        <v>#DIV/0!</v>
      </c>
      <c r="J4" t="s">
        <v>114</v>
      </c>
      <c r="K4" t="s">
        <v>117</v>
      </c>
      <c r="L4" t="e">
        <v>#DIV/0!</v>
      </c>
    </row>
    <row r="5" spans="1:12">
      <c r="A5" t="s">
        <v>114</v>
      </c>
      <c r="B5" t="s">
        <v>118</v>
      </c>
      <c r="E5" t="e">
        <f t="shared" si="0"/>
        <v>#DIV/0!</v>
      </c>
      <c r="F5" t="e">
        <f t="shared" si="1"/>
        <v>#DIV/0!</v>
      </c>
      <c r="G5">
        <v>72063.636363636353</v>
      </c>
      <c r="H5" t="e">
        <f t="shared" si="2"/>
        <v>#DIV/0!</v>
      </c>
      <c r="J5" t="s">
        <v>114</v>
      </c>
      <c r="K5" t="s">
        <v>118</v>
      </c>
      <c r="L5" t="e">
        <v>#DIV/0!</v>
      </c>
    </row>
    <row r="6" spans="1:12">
      <c r="A6" t="s">
        <v>114</v>
      </c>
      <c r="B6" t="s">
        <v>119</v>
      </c>
      <c r="C6" s="30">
        <v>4.8899999999999999E-2</v>
      </c>
      <c r="D6" s="30">
        <v>4.6899999999999997E-2</v>
      </c>
      <c r="E6">
        <f t="shared" si="0"/>
        <v>4.7899999999999998E-2</v>
      </c>
      <c r="F6">
        <f t="shared" si="1"/>
        <v>17.236842105263158</v>
      </c>
      <c r="G6">
        <v>62268.181818181816</v>
      </c>
      <c r="H6">
        <f t="shared" si="2"/>
        <v>2.7681621017285166E-4</v>
      </c>
      <c r="J6" t="s">
        <v>114</v>
      </c>
      <c r="K6" t="s">
        <v>119</v>
      </c>
      <c r="L6">
        <v>2.7681621017285166E-4</v>
      </c>
    </row>
    <row r="7" spans="1:12">
      <c r="A7" t="s">
        <v>30</v>
      </c>
      <c r="B7" t="s">
        <v>120</v>
      </c>
      <c r="C7" s="30">
        <v>0.88549999999999995</v>
      </c>
      <c r="D7" s="30">
        <v>0.72340000000000004</v>
      </c>
      <c r="E7">
        <f t="shared" si="0"/>
        <v>0.80445</v>
      </c>
      <c r="F7">
        <f t="shared" si="1"/>
        <v>514.96710526315792</v>
      </c>
      <c r="G7">
        <v>67865.909090909074</v>
      </c>
      <c r="H7">
        <f t="shared" si="2"/>
        <v>7.5880086506074657E-3</v>
      </c>
      <c r="J7" s="31" t="s">
        <v>30</v>
      </c>
      <c r="K7" s="31" t="s">
        <v>11</v>
      </c>
      <c r="L7" s="31">
        <v>5.2917640101090247E-3</v>
      </c>
    </row>
    <row r="8" spans="1:12" s="31" customFormat="1">
      <c r="A8" s="31" t="s">
        <v>30</v>
      </c>
      <c r="B8" s="31" t="s">
        <v>11</v>
      </c>
      <c r="C8" s="32">
        <v>0.46279999999999999</v>
      </c>
      <c r="D8" s="32">
        <v>0.62829999999999997</v>
      </c>
      <c r="E8" s="31">
        <f t="shared" si="0"/>
        <v>0.54554999999999998</v>
      </c>
      <c r="F8" s="31">
        <f t="shared" si="1"/>
        <v>344.63815789473676</v>
      </c>
      <c r="G8" s="31">
        <v>65127.272727272713</v>
      </c>
      <c r="H8" s="31">
        <f t="shared" si="2"/>
        <v>5.2917640101090247E-3</v>
      </c>
      <c r="J8" s="31" t="s">
        <v>30</v>
      </c>
      <c r="K8" s="31" t="s">
        <v>23</v>
      </c>
      <c r="L8" s="31" t="e">
        <v>#DIV/0!</v>
      </c>
    </row>
    <row r="9" spans="1:12" s="31" customFormat="1">
      <c r="A9" s="31" t="s">
        <v>30</v>
      </c>
      <c r="B9" s="31" t="s">
        <v>23</v>
      </c>
      <c r="E9" s="31" t="e">
        <f t="shared" si="0"/>
        <v>#DIV/0!</v>
      </c>
      <c r="F9" s="31" t="e">
        <f t="shared" si="1"/>
        <v>#DIV/0!</v>
      </c>
      <c r="G9" s="31">
        <v>55570.454545454537</v>
      </c>
      <c r="H9" s="31" t="e">
        <f t="shared" si="2"/>
        <v>#DIV/0!</v>
      </c>
      <c r="J9" s="31" t="s">
        <v>30</v>
      </c>
      <c r="K9" s="31" t="s">
        <v>18</v>
      </c>
      <c r="L9" s="31">
        <v>7.9957976767304614E-4</v>
      </c>
    </row>
    <row r="10" spans="1:12">
      <c r="A10" t="s">
        <v>30</v>
      </c>
      <c r="B10" t="s">
        <v>12</v>
      </c>
      <c r="C10" s="30">
        <v>0.45629999999999998</v>
      </c>
      <c r="D10" s="30">
        <v>0.45700000000000002</v>
      </c>
      <c r="E10">
        <f t="shared" si="0"/>
        <v>0.45665</v>
      </c>
      <c r="F10">
        <f t="shared" si="1"/>
        <v>286.1513157894737</v>
      </c>
      <c r="G10">
        <v>61484.090909090912</v>
      </c>
      <c r="H10">
        <f t="shared" si="2"/>
        <v>4.6540708589571734E-3</v>
      </c>
      <c r="J10" s="31" t="s">
        <v>30</v>
      </c>
      <c r="K10" s="31" t="s">
        <v>10</v>
      </c>
      <c r="L10" s="31">
        <v>1.963715000516742E-3</v>
      </c>
    </row>
    <row r="11" spans="1:12">
      <c r="A11" t="s">
        <v>30</v>
      </c>
      <c r="B11" t="s">
        <v>19</v>
      </c>
      <c r="C11" s="30">
        <v>0.18940000000000001</v>
      </c>
      <c r="D11" s="30">
        <v>0.19159999999999999</v>
      </c>
      <c r="E11">
        <f t="shared" si="0"/>
        <v>0.1905</v>
      </c>
      <c r="F11">
        <f t="shared" si="1"/>
        <v>111.05263157894738</v>
      </c>
      <c r="G11">
        <v>74470.454545454544</v>
      </c>
      <c r="H11">
        <f t="shared" si="2"/>
        <v>1.4912307472376735E-3</v>
      </c>
      <c r="J11" s="31" t="s">
        <v>30</v>
      </c>
      <c r="K11" s="31" t="s">
        <v>22</v>
      </c>
      <c r="L11" s="31">
        <v>1.2299804359465561E-3</v>
      </c>
    </row>
    <row r="12" spans="1:12" s="31" customFormat="1">
      <c r="A12" s="31" t="s">
        <v>30</v>
      </c>
      <c r="B12" s="31" t="s">
        <v>18</v>
      </c>
      <c r="C12" s="32">
        <v>9.9699999999999997E-2</v>
      </c>
      <c r="D12" s="32">
        <v>0.111</v>
      </c>
      <c r="E12" s="31">
        <f t="shared" si="0"/>
        <v>0.10535</v>
      </c>
      <c r="F12" s="31">
        <f t="shared" si="1"/>
        <v>55.03289473684211</v>
      </c>
      <c r="G12" s="31">
        <v>68827.272727272721</v>
      </c>
      <c r="H12" s="31">
        <f t="shared" si="2"/>
        <v>7.9957976767304614E-4</v>
      </c>
      <c r="J12" s="31" t="s">
        <v>30</v>
      </c>
      <c r="K12" s="31" t="s">
        <v>21</v>
      </c>
      <c r="L12" s="31">
        <v>1.8131662056590986E-3</v>
      </c>
    </row>
    <row r="13" spans="1:12">
      <c r="A13" t="s">
        <v>30</v>
      </c>
      <c r="B13" t="s">
        <v>121</v>
      </c>
      <c r="C13" s="30">
        <v>0.23</v>
      </c>
      <c r="D13" s="30">
        <v>0.20219999999999999</v>
      </c>
      <c r="E13">
        <f t="shared" si="0"/>
        <v>0.21610000000000001</v>
      </c>
      <c r="F13">
        <f t="shared" si="1"/>
        <v>127.89473684210527</v>
      </c>
      <c r="G13">
        <v>61050</v>
      </c>
      <c r="H13">
        <f t="shared" si="2"/>
        <v>2.0949178843915686E-3</v>
      </c>
      <c r="J13" s="31" t="s">
        <v>30</v>
      </c>
      <c r="K13" s="31" t="s">
        <v>16</v>
      </c>
      <c r="L13" s="31">
        <v>3.1063840851442482E-3</v>
      </c>
    </row>
    <row r="14" spans="1:12" s="31" customFormat="1">
      <c r="A14" s="31" t="s">
        <v>30</v>
      </c>
      <c r="B14" s="31" t="s">
        <v>10</v>
      </c>
      <c r="C14" s="32">
        <v>0.2263</v>
      </c>
      <c r="D14" s="32">
        <v>0.18329999999999999</v>
      </c>
      <c r="E14" s="31">
        <f t="shared" si="0"/>
        <v>0.20479999999999998</v>
      </c>
      <c r="F14" s="31">
        <f t="shared" si="1"/>
        <v>120.46052631578947</v>
      </c>
      <c r="G14" s="31">
        <v>61343.181818181802</v>
      </c>
      <c r="H14" s="31">
        <f t="shared" si="2"/>
        <v>1.963715000516742E-3</v>
      </c>
      <c r="J14" s="31" t="s">
        <v>30</v>
      </c>
      <c r="K14" s="31" t="s">
        <v>14</v>
      </c>
      <c r="L14" s="31">
        <v>4.8234417559331142E-3</v>
      </c>
    </row>
    <row r="15" spans="1:12" s="31" customFormat="1">
      <c r="A15" s="31" t="s">
        <v>30</v>
      </c>
      <c r="B15" s="31" t="s">
        <v>22</v>
      </c>
      <c r="C15" s="32">
        <v>0.1232</v>
      </c>
      <c r="D15" s="32">
        <v>0.1399</v>
      </c>
      <c r="E15" s="31">
        <f t="shared" si="0"/>
        <v>0.13155</v>
      </c>
      <c r="F15" s="31">
        <f t="shared" si="1"/>
        <v>72.26973684210526</v>
      </c>
      <c r="G15" s="31">
        <v>58756.818181818184</v>
      </c>
      <c r="H15" s="31">
        <f t="shared" si="2"/>
        <v>1.2299804359465561E-3</v>
      </c>
      <c r="J15" s="31" t="s">
        <v>30</v>
      </c>
      <c r="K15" s="31" t="s">
        <v>15</v>
      </c>
      <c r="L15" s="31">
        <v>4.0013339592308702E-3</v>
      </c>
    </row>
    <row r="16" spans="1:12" s="31" customFormat="1">
      <c r="A16" s="31" t="s">
        <v>30</v>
      </c>
      <c r="B16" s="31" t="s">
        <v>21</v>
      </c>
      <c r="C16" s="32">
        <v>0.19309999999999999</v>
      </c>
      <c r="D16" s="32">
        <v>0.15970000000000001</v>
      </c>
      <c r="E16" s="31">
        <f t="shared" si="0"/>
        <v>0.1764</v>
      </c>
      <c r="F16" s="31">
        <f t="shared" si="1"/>
        <v>101.77631578947368</v>
      </c>
      <c r="G16" s="31">
        <v>56131.818181818184</v>
      </c>
      <c r="H16" s="31">
        <f t="shared" si="2"/>
        <v>1.8131662056590986E-3</v>
      </c>
      <c r="J16" s="31" t="s">
        <v>30</v>
      </c>
      <c r="K16" s="31" t="s">
        <v>25</v>
      </c>
      <c r="L16" s="31">
        <v>1.3179406791074932E-3</v>
      </c>
    </row>
    <row r="17" spans="1:12" s="31" customFormat="1">
      <c r="A17" s="31" t="s">
        <v>30</v>
      </c>
      <c r="B17" s="31" t="s">
        <v>16</v>
      </c>
      <c r="C17" s="32">
        <v>0.30130000000000001</v>
      </c>
      <c r="D17" s="32">
        <v>0.3286</v>
      </c>
      <c r="E17" s="31">
        <f t="shared" si="0"/>
        <v>0.31495000000000001</v>
      </c>
      <c r="F17" s="31">
        <f t="shared" si="1"/>
        <v>192.92763157894737</v>
      </c>
      <c r="G17" s="31">
        <v>62106.818181818162</v>
      </c>
      <c r="H17" s="31">
        <f t="shared" si="2"/>
        <v>3.1063840851442482E-3</v>
      </c>
      <c r="J17" s="31" t="s">
        <v>122</v>
      </c>
      <c r="K17" s="31" t="s">
        <v>124</v>
      </c>
      <c r="L17" s="31">
        <v>2.4289357027249971E-2</v>
      </c>
    </row>
    <row r="18" spans="1:12" s="31" customFormat="1">
      <c r="A18" s="31" t="s">
        <v>30</v>
      </c>
      <c r="B18" s="31" t="s">
        <v>14</v>
      </c>
      <c r="C18" s="32">
        <v>0.51990000000000003</v>
      </c>
      <c r="D18" s="32">
        <v>0.52869999999999995</v>
      </c>
      <c r="E18" s="31">
        <f t="shared" si="0"/>
        <v>0.52429999999999999</v>
      </c>
      <c r="F18" s="31">
        <f t="shared" si="1"/>
        <v>330.65789473684208</v>
      </c>
      <c r="G18" s="31">
        <v>68552.272727272721</v>
      </c>
      <c r="H18" s="31">
        <f t="shared" si="2"/>
        <v>4.8234417559331142E-3</v>
      </c>
      <c r="J18" s="31" t="s">
        <v>122</v>
      </c>
      <c r="K18" s="31" t="s">
        <v>127</v>
      </c>
      <c r="L18" s="31">
        <v>3.4899491402276585E-3</v>
      </c>
    </row>
    <row r="19" spans="1:12" s="31" customFormat="1">
      <c r="A19" s="31" t="s">
        <v>30</v>
      </c>
      <c r="B19" s="31" t="s">
        <v>15</v>
      </c>
      <c r="C19" s="32">
        <v>0.42630000000000001</v>
      </c>
      <c r="D19" s="32">
        <v>0.4199</v>
      </c>
      <c r="E19" s="31">
        <f t="shared" si="0"/>
        <v>0.42310000000000003</v>
      </c>
      <c r="F19" s="31">
        <f t="shared" si="1"/>
        <v>264.07894736842104</v>
      </c>
      <c r="G19" s="31">
        <v>65997.727272727279</v>
      </c>
      <c r="H19" s="31">
        <f t="shared" si="2"/>
        <v>4.0013339592308702E-3</v>
      </c>
      <c r="J19" s="31" t="s">
        <v>122</v>
      </c>
      <c r="K19" s="31" t="s">
        <v>128</v>
      </c>
      <c r="L19" s="31">
        <v>5.1108585050380203E-4</v>
      </c>
    </row>
    <row r="20" spans="1:12" s="31" customFormat="1">
      <c r="A20" s="31" t="s">
        <v>30</v>
      </c>
      <c r="B20" s="31" t="s">
        <v>25</v>
      </c>
      <c r="C20" s="32">
        <v>0.1608</v>
      </c>
      <c r="D20" s="32">
        <v>0.13880000000000001</v>
      </c>
      <c r="E20" s="31">
        <f t="shared" si="0"/>
        <v>0.14979999999999999</v>
      </c>
      <c r="F20" s="31">
        <f t="shared" si="1"/>
        <v>84.276315789473685</v>
      </c>
      <c r="G20" s="31">
        <v>63945.454545454537</v>
      </c>
      <c r="H20" s="31">
        <f t="shared" si="2"/>
        <v>1.3179406791074932E-3</v>
      </c>
      <c r="J20" s="31" t="s">
        <v>122</v>
      </c>
      <c r="K20" s="31" t="s">
        <v>130</v>
      </c>
      <c r="L20" s="31">
        <v>9.6179051775708061E-4</v>
      </c>
    </row>
    <row r="21" spans="1:12">
      <c r="A21" t="s">
        <v>30</v>
      </c>
      <c r="B21" t="s">
        <v>24</v>
      </c>
      <c r="C21" s="30">
        <v>0.4496</v>
      </c>
      <c r="D21" s="30">
        <v>0.503</v>
      </c>
      <c r="E21">
        <f t="shared" si="0"/>
        <v>0.4763</v>
      </c>
      <c r="F21">
        <f t="shared" si="1"/>
        <v>299.07894736842104</v>
      </c>
      <c r="G21">
        <v>72720.454545454544</v>
      </c>
      <c r="H21">
        <f t="shared" si="2"/>
        <v>4.1127210939183442E-3</v>
      </c>
      <c r="J21" s="31" t="s">
        <v>122</v>
      </c>
      <c r="K21" s="31" t="s">
        <v>131</v>
      </c>
      <c r="L21" s="31">
        <v>1.0693699286126017E-3</v>
      </c>
    </row>
    <row r="22" spans="1:12">
      <c r="A22" t="s">
        <v>30</v>
      </c>
      <c r="B22" t="s">
        <v>13</v>
      </c>
      <c r="C22" s="30">
        <v>2.0756000000000001</v>
      </c>
      <c r="D22" s="30">
        <v>2.1027999999999998</v>
      </c>
      <c r="E22">
        <f t="shared" si="0"/>
        <v>2.0891999999999999</v>
      </c>
      <c r="F22">
        <f t="shared" si="1"/>
        <v>1360.1973684210525</v>
      </c>
      <c r="G22">
        <v>61054.545454545449</v>
      </c>
      <c r="H22">
        <f t="shared" si="2"/>
        <v>2.22783964452525E-2</v>
      </c>
      <c r="J22" s="31" t="s">
        <v>122</v>
      </c>
      <c r="K22" s="31" t="s">
        <v>132</v>
      </c>
      <c r="L22" s="31">
        <v>6.5167041615488922E-4</v>
      </c>
    </row>
    <row r="23" spans="1:12">
      <c r="A23" t="s">
        <v>122</v>
      </c>
      <c r="B23" t="s">
        <v>123</v>
      </c>
      <c r="C23" s="30">
        <v>0.2626</v>
      </c>
      <c r="E23">
        <f t="shared" si="0"/>
        <v>0.2626</v>
      </c>
      <c r="F23">
        <f>(C23-0.1931)/0.0273*5</f>
        <v>12.72893772893773</v>
      </c>
      <c r="G23">
        <v>67013.636363636368</v>
      </c>
      <c r="H23">
        <f t="shared" si="2"/>
        <v>1.8994548601819849E-4</v>
      </c>
      <c r="J23" s="31" t="s">
        <v>122</v>
      </c>
      <c r="K23" s="31" t="s">
        <v>133</v>
      </c>
      <c r="L23" s="31">
        <v>8.3025635491831764E-4</v>
      </c>
    </row>
    <row r="24" spans="1:12" s="31" customFormat="1">
      <c r="A24" s="31" t="s">
        <v>122</v>
      </c>
      <c r="B24" s="31" t="s">
        <v>124</v>
      </c>
      <c r="C24" s="32">
        <v>2.3351999999999999</v>
      </c>
      <c r="D24" s="32">
        <v>2.516</v>
      </c>
      <c r="E24" s="31">
        <f t="shared" si="0"/>
        <v>2.4256000000000002</v>
      </c>
      <c r="F24" s="31">
        <f t="shared" si="1"/>
        <v>1581.5131578947371</v>
      </c>
      <c r="G24" s="31">
        <v>65111.363636363625</v>
      </c>
      <c r="H24" s="31">
        <f t="shared" si="2"/>
        <v>2.4289357027249971E-2</v>
      </c>
      <c r="J24" s="31" t="s">
        <v>122</v>
      </c>
      <c r="K24" s="31" t="s">
        <v>135</v>
      </c>
      <c r="L24" s="31">
        <v>3.1577922111209657E-3</v>
      </c>
    </row>
    <row r="25" spans="1:12">
      <c r="A25" t="s">
        <v>122</v>
      </c>
      <c r="B25" t="s">
        <v>125</v>
      </c>
      <c r="C25" s="30">
        <v>0.70720000000000005</v>
      </c>
      <c r="D25" s="30">
        <v>0.68840000000000001</v>
      </c>
      <c r="E25">
        <f t="shared" si="0"/>
        <v>0.69779999999999998</v>
      </c>
      <c r="F25">
        <f t="shared" si="1"/>
        <v>444.80263157894734</v>
      </c>
      <c r="G25">
        <v>60134.090909090912</v>
      </c>
      <c r="H25">
        <f t="shared" si="2"/>
        <v>7.3968463620974652E-3</v>
      </c>
      <c r="J25" s="31" t="s">
        <v>122</v>
      </c>
      <c r="K25" s="31" t="s">
        <v>136</v>
      </c>
      <c r="L25" s="31">
        <v>2.5813963309061728E-3</v>
      </c>
    </row>
    <row r="26" spans="1:12">
      <c r="A26" t="s">
        <v>122</v>
      </c>
      <c r="B26" t="s">
        <v>126</v>
      </c>
      <c r="C26" s="30">
        <v>9.5799999999999996E-2</v>
      </c>
      <c r="D26" s="30">
        <v>6.7100000000000007E-2</v>
      </c>
      <c r="E26">
        <f t="shared" si="0"/>
        <v>8.1449999999999995E-2</v>
      </c>
      <c r="F26">
        <f t="shared" si="1"/>
        <v>39.309210526315788</v>
      </c>
      <c r="G26">
        <v>63777.272727272713</v>
      </c>
      <c r="H26">
        <f t="shared" si="2"/>
        <v>6.1635138734156335E-4</v>
      </c>
      <c r="J26" t="s">
        <v>29</v>
      </c>
      <c r="K26" t="s">
        <v>4</v>
      </c>
      <c r="L26">
        <v>2.103611503126903E-3</v>
      </c>
    </row>
    <row r="27" spans="1:12" s="31" customFormat="1">
      <c r="A27" s="31" t="s">
        <v>122</v>
      </c>
      <c r="B27" s="31" t="s">
        <v>127</v>
      </c>
      <c r="C27" s="32">
        <v>0.2747</v>
      </c>
      <c r="D27" s="32">
        <v>0.26650000000000001</v>
      </c>
      <c r="E27" s="31">
        <f t="shared" si="0"/>
        <v>0.27060000000000001</v>
      </c>
      <c r="F27" s="31">
        <f t="shared" si="1"/>
        <v>163.75</v>
      </c>
      <c r="G27" s="31">
        <v>46920.454545454537</v>
      </c>
      <c r="H27" s="31">
        <f t="shared" si="2"/>
        <v>3.4899491402276585E-3</v>
      </c>
      <c r="J27" t="s">
        <v>29</v>
      </c>
      <c r="K27" t="s">
        <v>5</v>
      </c>
      <c r="L27">
        <v>1.9753226666200619E-3</v>
      </c>
    </row>
    <row r="28" spans="1:12" s="31" customFormat="1">
      <c r="A28" s="31" t="s">
        <v>122</v>
      </c>
      <c r="B28" s="31" t="s">
        <v>128</v>
      </c>
      <c r="C28" s="32">
        <v>5.8700000000000002E-2</v>
      </c>
      <c r="D28" s="32">
        <v>6.8900000000000003E-2</v>
      </c>
      <c r="E28" s="31">
        <f t="shared" si="0"/>
        <v>6.3799999999999996E-2</v>
      </c>
      <c r="F28" s="31">
        <f t="shared" si="1"/>
        <v>27.697368421052634</v>
      </c>
      <c r="G28" s="31">
        <v>54193.181818181816</v>
      </c>
      <c r="H28" s="31">
        <f t="shared" si="2"/>
        <v>5.1108585050380203E-4</v>
      </c>
      <c r="J28" t="s">
        <v>29</v>
      </c>
      <c r="K28" t="s">
        <v>9</v>
      </c>
      <c r="L28">
        <v>2.3826317041513471E-3</v>
      </c>
    </row>
    <row r="29" spans="1:12">
      <c r="A29" t="s">
        <v>122</v>
      </c>
      <c r="B29" t="s">
        <v>129</v>
      </c>
      <c r="C29" s="30">
        <v>0.19539999999999999</v>
      </c>
      <c r="D29" s="30">
        <v>0.1837</v>
      </c>
      <c r="E29">
        <f t="shared" si="0"/>
        <v>0.18955</v>
      </c>
      <c r="F29">
        <f t="shared" si="1"/>
        <v>110.42763157894737</v>
      </c>
      <c r="G29">
        <v>62909.090909090897</v>
      </c>
      <c r="H29">
        <f t="shared" si="2"/>
        <v>1.7553525250988747E-3</v>
      </c>
      <c r="J29" t="s">
        <v>29</v>
      </c>
      <c r="K29" t="s">
        <v>2</v>
      </c>
      <c r="L29">
        <v>3.8254890602200499E-3</v>
      </c>
    </row>
    <row r="30" spans="1:12" s="31" customFormat="1">
      <c r="A30" s="31" t="s">
        <v>122</v>
      </c>
      <c r="B30" s="31" t="s">
        <v>130</v>
      </c>
      <c r="C30" s="32">
        <v>0.1023</v>
      </c>
      <c r="D30" s="32">
        <v>9.7199999999999995E-2</v>
      </c>
      <c r="E30" s="31">
        <f t="shared" si="0"/>
        <v>9.9750000000000005E-2</v>
      </c>
      <c r="F30" s="31">
        <f t="shared" si="1"/>
        <v>51.348684210526315</v>
      </c>
      <c r="G30" s="31">
        <v>53388.63636363636</v>
      </c>
      <c r="H30" s="31">
        <f t="shared" si="2"/>
        <v>9.6179051775708061E-4</v>
      </c>
    </row>
    <row r="31" spans="1:12" s="31" customFormat="1">
      <c r="A31" s="31" t="s">
        <v>122</v>
      </c>
      <c r="B31" s="31" t="s">
        <v>131</v>
      </c>
      <c r="C31" s="32">
        <v>0.10489999999999999</v>
      </c>
      <c r="D31" s="32">
        <v>0.1139</v>
      </c>
      <c r="E31" s="31">
        <f t="shared" si="0"/>
        <v>0.1094</v>
      </c>
      <c r="F31" s="31">
        <f t="shared" si="1"/>
        <v>57.69736842105263</v>
      </c>
      <c r="G31" s="31">
        <v>53954.545454545441</v>
      </c>
      <c r="H31" s="31">
        <f t="shared" si="2"/>
        <v>1.0693699286126017E-3</v>
      </c>
    </row>
    <row r="32" spans="1:12" s="31" customFormat="1">
      <c r="A32" s="31" t="s">
        <v>122</v>
      </c>
      <c r="B32" s="31" t="s">
        <v>132</v>
      </c>
      <c r="C32" s="32">
        <v>6.1800000000000001E-2</v>
      </c>
      <c r="D32" s="32">
        <v>7.4399999999999994E-2</v>
      </c>
      <c r="E32" s="31">
        <f t="shared" si="0"/>
        <v>6.8099999999999994E-2</v>
      </c>
      <c r="F32" s="31">
        <f t="shared" si="1"/>
        <v>30.526315789473681</v>
      </c>
      <c r="G32" s="31">
        <v>46843.181818181809</v>
      </c>
      <c r="H32" s="31">
        <f t="shared" si="2"/>
        <v>6.5167041615488922E-4</v>
      </c>
    </row>
    <row r="33" spans="1:8" s="31" customFormat="1">
      <c r="A33" s="31" t="s">
        <v>122</v>
      </c>
      <c r="B33" s="31" t="s">
        <v>133</v>
      </c>
      <c r="C33" s="32">
        <v>8.5199999999999998E-2</v>
      </c>
      <c r="D33" s="32">
        <v>8.6900000000000005E-2</v>
      </c>
      <c r="E33" s="31">
        <f t="shared" si="0"/>
        <v>8.6050000000000001E-2</v>
      </c>
      <c r="F33" s="31">
        <f t="shared" si="1"/>
        <v>42.33552631578948</v>
      </c>
      <c r="G33" s="31">
        <v>50990.909090909081</v>
      </c>
      <c r="H33" s="31">
        <f t="shared" si="2"/>
        <v>8.3025635491831764E-4</v>
      </c>
    </row>
    <row r="34" spans="1:8">
      <c r="A34" t="s">
        <v>122</v>
      </c>
      <c r="B34" t="s">
        <v>134</v>
      </c>
      <c r="C34" s="30">
        <v>0.1394</v>
      </c>
      <c r="D34" s="30">
        <v>0.1386</v>
      </c>
      <c r="E34">
        <f t="shared" si="0"/>
        <v>0.13900000000000001</v>
      </c>
      <c r="F34">
        <f t="shared" si="1"/>
        <v>77.171052631578959</v>
      </c>
      <c r="G34">
        <v>56863.636363636353</v>
      </c>
      <c r="H34">
        <f t="shared" si="2"/>
        <v>1.3571248264546262E-3</v>
      </c>
    </row>
    <row r="35" spans="1:8" s="31" customFormat="1">
      <c r="A35" s="31" t="s">
        <v>122</v>
      </c>
      <c r="B35" s="31" t="s">
        <v>135</v>
      </c>
      <c r="C35" s="32">
        <v>0.41470000000000001</v>
      </c>
      <c r="D35" s="32">
        <v>0.30070000000000002</v>
      </c>
      <c r="E35" s="31">
        <f t="shared" si="0"/>
        <v>0.35770000000000002</v>
      </c>
      <c r="F35" s="31">
        <f t="shared" si="1"/>
        <v>221.0526315789474</v>
      </c>
      <c r="G35" s="31">
        <v>70002.272727272721</v>
      </c>
      <c r="H35" s="31">
        <f t="shared" si="2"/>
        <v>3.1577922111209657E-3</v>
      </c>
    </row>
    <row r="36" spans="1:8" s="31" customFormat="1">
      <c r="A36" s="31" t="s">
        <v>122</v>
      </c>
      <c r="B36" s="31" t="s">
        <v>136</v>
      </c>
      <c r="C36" s="32">
        <v>1.01</v>
      </c>
      <c r="E36" s="31">
        <f t="shared" si="0"/>
        <v>1.01</v>
      </c>
      <c r="F36" s="31">
        <f t="shared" ref="F36" si="3">(C36-0.1931)/0.0273*5</f>
        <v>149.61538461538458</v>
      </c>
      <c r="G36" s="31">
        <v>57959.090909090912</v>
      </c>
      <c r="H36" s="31">
        <f t="shared" si="2"/>
        <v>2.5813963309061728E-3</v>
      </c>
    </row>
    <row r="37" spans="1:8">
      <c r="A37" t="s">
        <v>122</v>
      </c>
      <c r="B37" t="s">
        <v>137</v>
      </c>
      <c r="C37" s="30">
        <v>0.48199999999999998</v>
      </c>
      <c r="D37" s="30">
        <v>0.49419999999999997</v>
      </c>
      <c r="E37">
        <f t="shared" si="0"/>
        <v>0.48809999999999998</v>
      </c>
      <c r="F37">
        <f t="shared" si="1"/>
        <v>306.84210526315786</v>
      </c>
      <c r="G37">
        <v>73018.181818181794</v>
      </c>
      <c r="H37">
        <f t="shared" si="2"/>
        <v>4.2022698678968349E-3</v>
      </c>
    </row>
    <row r="38" spans="1:8">
      <c r="A38" t="s">
        <v>29</v>
      </c>
      <c r="B38" t="s">
        <v>4</v>
      </c>
      <c r="C38" s="30">
        <v>0.2399</v>
      </c>
      <c r="D38" s="30">
        <v>0.24579999999999999</v>
      </c>
      <c r="E38">
        <f t="shared" si="0"/>
        <v>0.24285000000000001</v>
      </c>
      <c r="F38">
        <f t="shared" si="1"/>
        <v>145.49342105263159</v>
      </c>
      <c r="G38">
        <v>69163.636363636353</v>
      </c>
      <c r="H38">
        <f t="shared" si="2"/>
        <v>2.103611503126903E-3</v>
      </c>
    </row>
    <row r="39" spans="1:8">
      <c r="A39" t="s">
        <v>29</v>
      </c>
      <c r="B39" t="s">
        <v>5</v>
      </c>
      <c r="C39" s="30">
        <v>0.22359999999999999</v>
      </c>
      <c r="D39" s="30">
        <v>0.23080000000000001</v>
      </c>
      <c r="E39">
        <f t="shared" si="0"/>
        <v>0.22720000000000001</v>
      </c>
      <c r="F39">
        <f t="shared" si="1"/>
        <v>135.19736842105263</v>
      </c>
      <c r="G39">
        <v>68443.181818181809</v>
      </c>
      <c r="H39">
        <f t="shared" si="2"/>
        <v>1.9753226666200619E-3</v>
      </c>
    </row>
    <row r="40" spans="1:8">
      <c r="A40" t="s">
        <v>29</v>
      </c>
      <c r="B40" t="s">
        <v>7</v>
      </c>
      <c r="C40" s="30">
        <v>9.1999999999999998E-2</v>
      </c>
      <c r="D40" s="30">
        <v>8.9399999999999993E-2</v>
      </c>
      <c r="E40">
        <f t="shared" si="0"/>
        <v>9.0700000000000003E-2</v>
      </c>
      <c r="F40">
        <f t="shared" si="1"/>
        <v>45.394736842105267</v>
      </c>
      <c r="G40">
        <v>53693.181818181816</v>
      </c>
      <c r="H40">
        <f t="shared" si="2"/>
        <v>8.4544695071010875E-4</v>
      </c>
    </row>
    <row r="41" spans="1:8">
      <c r="A41" t="s">
        <v>29</v>
      </c>
      <c r="B41" t="s">
        <v>6</v>
      </c>
      <c r="C41" s="30">
        <v>3.7900000000000003E-2</v>
      </c>
      <c r="D41" s="30">
        <v>0.04</v>
      </c>
      <c r="E41">
        <f t="shared" si="0"/>
        <v>3.8949999999999999E-2</v>
      </c>
      <c r="F41">
        <f t="shared" si="1"/>
        <v>11.348684210526315</v>
      </c>
      <c r="G41">
        <v>64238.63636363636</v>
      </c>
      <c r="H41">
        <f t="shared" si="2"/>
        <v>1.7666446321003287E-4</v>
      </c>
    </row>
    <row r="42" spans="1:8">
      <c r="A42" t="s">
        <v>29</v>
      </c>
      <c r="B42" t="s">
        <v>9</v>
      </c>
      <c r="C42" s="30">
        <v>0.2407</v>
      </c>
      <c r="D42" s="30">
        <v>0.21790000000000001</v>
      </c>
      <c r="E42">
        <f t="shared" si="0"/>
        <v>0.2293</v>
      </c>
      <c r="F42">
        <f t="shared" si="1"/>
        <v>136.57894736842107</v>
      </c>
      <c r="G42">
        <v>57322.727272727265</v>
      </c>
      <c r="H42">
        <f t="shared" si="2"/>
        <v>2.3826317041513471E-3</v>
      </c>
    </row>
    <row r="43" spans="1:8">
      <c r="A43" t="s">
        <v>29</v>
      </c>
      <c r="B43" t="s">
        <v>2</v>
      </c>
      <c r="C43" s="30">
        <v>0.39660000000000001</v>
      </c>
      <c r="D43" s="30">
        <v>0.34560000000000002</v>
      </c>
      <c r="E43">
        <f t="shared" si="0"/>
        <v>0.37109999999999999</v>
      </c>
      <c r="F43">
        <f t="shared" si="1"/>
        <v>229.86842105263156</v>
      </c>
      <c r="G43">
        <v>60088.636363636353</v>
      </c>
      <c r="H43">
        <f t="shared" si="2"/>
        <v>3.8254890602200499E-3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B6059-569E-0145-B2FF-CD6BC83EB1F4}">
  <dimension ref="A1:L43"/>
  <sheetViews>
    <sheetView topLeftCell="A23" workbookViewId="0">
      <selection activeCell="I40" sqref="I40"/>
    </sheetView>
  </sheetViews>
  <sheetFormatPr baseColWidth="10" defaultRowHeight="16"/>
  <sheetData>
    <row r="1" spans="1:12">
      <c r="A1" t="s">
        <v>142</v>
      </c>
      <c r="B1" t="s">
        <v>107</v>
      </c>
      <c r="C1" t="s">
        <v>108</v>
      </c>
      <c r="D1" t="s">
        <v>109</v>
      </c>
      <c r="E1" t="s">
        <v>138</v>
      </c>
      <c r="F1" t="s">
        <v>111</v>
      </c>
      <c r="G1" t="s">
        <v>141</v>
      </c>
      <c r="J1" t="s">
        <v>142</v>
      </c>
      <c r="K1" t="s">
        <v>107</v>
      </c>
    </row>
    <row r="2" spans="1:12">
      <c r="A2" t="s">
        <v>114</v>
      </c>
      <c r="B2" t="s">
        <v>115</v>
      </c>
      <c r="C2" s="30">
        <v>3.5935000000000001</v>
      </c>
      <c r="D2" s="30">
        <v>3.2088999999999999</v>
      </c>
      <c r="E2">
        <f>AVERAGE(C2:D2)</f>
        <v>3.4012000000000002</v>
      </c>
      <c r="F2">
        <f>(E2-0.145)/0.0399*2</f>
        <v>163.21804511278197</v>
      </c>
      <c r="G2">
        <v>68297.727272727265</v>
      </c>
      <c r="H2">
        <f>F2/G2</f>
        <v>2.3898019982570985E-3</v>
      </c>
      <c r="J2" t="s">
        <v>114</v>
      </c>
      <c r="K2" t="s">
        <v>115</v>
      </c>
      <c r="L2">
        <v>2.3898019982570985E-3</v>
      </c>
    </row>
    <row r="3" spans="1:12">
      <c r="A3" t="s">
        <v>114</v>
      </c>
      <c r="B3" t="s">
        <v>116</v>
      </c>
      <c r="C3" s="30">
        <v>1.3551</v>
      </c>
      <c r="D3" s="30">
        <v>1.4060999999999999</v>
      </c>
      <c r="E3">
        <f t="shared" ref="E3:E43" si="0">AVERAGE(C3:D3)</f>
        <v>1.3805999999999998</v>
      </c>
      <c r="F3">
        <f t="shared" ref="F3:F43" si="1">(E3-0.145)/0.0399*2</f>
        <v>61.934837092731826</v>
      </c>
      <c r="G3">
        <v>66865.909090909088</v>
      </c>
      <c r="H3">
        <f t="shared" ref="H3:H43" si="2">F3/G3</f>
        <v>9.2625431905108606E-4</v>
      </c>
      <c r="J3" t="s">
        <v>114</v>
      </c>
      <c r="K3" t="s">
        <v>116</v>
      </c>
      <c r="L3">
        <v>9.2625431905108606E-4</v>
      </c>
    </row>
    <row r="4" spans="1:12">
      <c r="A4" t="s">
        <v>114</v>
      </c>
      <c r="B4" t="s">
        <v>117</v>
      </c>
      <c r="C4" s="33" t="s">
        <v>143</v>
      </c>
      <c r="D4" s="33" t="s">
        <v>143</v>
      </c>
      <c r="E4" t="e">
        <f t="shared" si="0"/>
        <v>#DIV/0!</v>
      </c>
      <c r="F4" t="e">
        <f t="shared" si="1"/>
        <v>#DIV/0!</v>
      </c>
      <c r="G4">
        <v>59145.45454545453</v>
      </c>
      <c r="H4" t="e">
        <f t="shared" si="2"/>
        <v>#DIV/0!</v>
      </c>
      <c r="J4" t="s">
        <v>114</v>
      </c>
      <c r="K4" t="s">
        <v>117</v>
      </c>
      <c r="L4" t="e">
        <v>#DIV/0!</v>
      </c>
    </row>
    <row r="5" spans="1:12">
      <c r="A5" t="s">
        <v>114</v>
      </c>
      <c r="B5" t="s">
        <v>118</v>
      </c>
      <c r="C5" s="30">
        <v>1.3105</v>
      </c>
      <c r="D5" s="30">
        <v>1.2436</v>
      </c>
      <c r="E5">
        <f t="shared" si="0"/>
        <v>1.27705</v>
      </c>
      <c r="F5">
        <f t="shared" si="1"/>
        <v>56.744360902255643</v>
      </c>
      <c r="G5">
        <v>72063.636363636353</v>
      </c>
      <c r="H5">
        <f t="shared" si="2"/>
        <v>7.8742017147068525E-4</v>
      </c>
      <c r="J5" t="s">
        <v>114</v>
      </c>
      <c r="K5" t="s">
        <v>118</v>
      </c>
      <c r="L5">
        <v>7.8742017147068525E-4</v>
      </c>
    </row>
    <row r="6" spans="1:12">
      <c r="A6" t="s">
        <v>114</v>
      </c>
      <c r="B6" t="s">
        <v>119</v>
      </c>
      <c r="C6" s="30">
        <v>0.83020000000000005</v>
      </c>
      <c r="D6" s="30">
        <v>0.80159999999999998</v>
      </c>
      <c r="E6">
        <f t="shared" si="0"/>
        <v>0.81590000000000007</v>
      </c>
      <c r="F6">
        <f t="shared" si="1"/>
        <v>33.629072681704265</v>
      </c>
      <c r="G6">
        <v>62268.181818181816</v>
      </c>
      <c r="H6">
        <f t="shared" si="2"/>
        <v>5.4006832542338409E-4</v>
      </c>
      <c r="J6" t="s">
        <v>114</v>
      </c>
      <c r="K6" t="s">
        <v>119</v>
      </c>
      <c r="L6">
        <v>5.4006832542338409E-4</v>
      </c>
    </row>
    <row r="7" spans="1:12">
      <c r="A7" t="s">
        <v>30</v>
      </c>
      <c r="B7" t="s">
        <v>120</v>
      </c>
      <c r="C7" s="33" t="s">
        <v>143</v>
      </c>
      <c r="D7" s="33" t="s">
        <v>143</v>
      </c>
      <c r="E7" t="e">
        <f t="shared" si="0"/>
        <v>#DIV/0!</v>
      </c>
      <c r="F7" t="e">
        <f t="shared" si="1"/>
        <v>#DIV/0!</v>
      </c>
      <c r="G7">
        <v>67865.909090909074</v>
      </c>
      <c r="H7" t="e">
        <f t="shared" si="2"/>
        <v>#DIV/0!</v>
      </c>
      <c r="J7" s="31" t="s">
        <v>30</v>
      </c>
      <c r="K7" s="31" t="s">
        <v>11</v>
      </c>
      <c r="L7" s="31" t="e">
        <v>#DIV/0!</v>
      </c>
    </row>
    <row r="8" spans="1:12" s="31" customFormat="1">
      <c r="A8" s="31" t="s">
        <v>30</v>
      </c>
      <c r="B8" s="31" t="s">
        <v>11</v>
      </c>
      <c r="C8" s="34" t="s">
        <v>143</v>
      </c>
      <c r="D8" s="34" t="s">
        <v>143</v>
      </c>
      <c r="E8" s="31" t="e">
        <f t="shared" si="0"/>
        <v>#DIV/0!</v>
      </c>
      <c r="F8" s="31" t="e">
        <f t="shared" si="1"/>
        <v>#DIV/0!</v>
      </c>
      <c r="G8" s="31">
        <v>65127.272727272713</v>
      </c>
      <c r="H8" s="31" t="e">
        <f t="shared" si="2"/>
        <v>#DIV/0!</v>
      </c>
      <c r="J8" s="31" t="s">
        <v>30</v>
      </c>
      <c r="K8" s="31" t="s">
        <v>23</v>
      </c>
      <c r="L8" s="31">
        <v>9.1852058677223533E-4</v>
      </c>
    </row>
    <row r="9" spans="1:12" s="31" customFormat="1">
      <c r="A9" s="31" t="s">
        <v>30</v>
      </c>
      <c r="B9" s="31" t="s">
        <v>23</v>
      </c>
      <c r="C9" s="32">
        <v>1.2038</v>
      </c>
      <c r="D9" s="32">
        <v>1.1228</v>
      </c>
      <c r="E9" s="31">
        <f t="shared" si="0"/>
        <v>1.1633</v>
      </c>
      <c r="F9" s="31">
        <f t="shared" si="1"/>
        <v>51.042606516290732</v>
      </c>
      <c r="G9" s="31">
        <v>55570.454545454537</v>
      </c>
      <c r="H9" s="31">
        <f t="shared" si="2"/>
        <v>9.1852058677223533E-4</v>
      </c>
      <c r="J9" s="31" t="s">
        <v>30</v>
      </c>
      <c r="K9" s="31" t="s">
        <v>18</v>
      </c>
      <c r="L9" s="31">
        <v>4.3922380247276492E-4</v>
      </c>
    </row>
    <row r="10" spans="1:12">
      <c r="A10" t="s">
        <v>30</v>
      </c>
      <c r="B10" t="s">
        <v>12</v>
      </c>
      <c r="C10" s="33" t="s">
        <v>143</v>
      </c>
      <c r="D10" s="33" t="s">
        <v>143</v>
      </c>
      <c r="E10" t="e">
        <f t="shared" si="0"/>
        <v>#DIV/0!</v>
      </c>
      <c r="F10" t="e">
        <f t="shared" si="1"/>
        <v>#DIV/0!</v>
      </c>
      <c r="G10">
        <v>61484.090909090912</v>
      </c>
      <c r="H10" t="e">
        <f t="shared" si="2"/>
        <v>#DIV/0!</v>
      </c>
      <c r="J10" s="31" t="s">
        <v>30</v>
      </c>
      <c r="K10" s="31" t="s">
        <v>10</v>
      </c>
      <c r="L10" s="31" t="e">
        <v>#DIV/0!</v>
      </c>
    </row>
    <row r="11" spans="1:12">
      <c r="A11" t="s">
        <v>30</v>
      </c>
      <c r="B11" t="s">
        <v>19</v>
      </c>
      <c r="C11" s="30">
        <v>1.1554</v>
      </c>
      <c r="D11" s="30">
        <v>0.99860000000000004</v>
      </c>
      <c r="E11">
        <f t="shared" si="0"/>
        <v>1.077</v>
      </c>
      <c r="F11">
        <f t="shared" si="1"/>
        <v>46.716791979949875</v>
      </c>
      <c r="G11">
        <v>74470.454545454544</v>
      </c>
      <c r="H11">
        <f t="shared" si="2"/>
        <v>6.2731981784044759E-4</v>
      </c>
      <c r="J11" s="31" t="s">
        <v>30</v>
      </c>
      <c r="K11" s="31" t="s">
        <v>22</v>
      </c>
      <c r="L11" s="31">
        <v>1.5803637046819656E-3</v>
      </c>
    </row>
    <row r="12" spans="1:12" s="31" customFormat="1">
      <c r="A12" s="31" t="s">
        <v>30</v>
      </c>
      <c r="B12" s="31" t="s">
        <v>18</v>
      </c>
      <c r="C12" s="32">
        <v>0.79020000000000001</v>
      </c>
      <c r="D12" s="32">
        <v>0.70599999999999996</v>
      </c>
      <c r="E12" s="31">
        <f t="shared" si="0"/>
        <v>0.74809999999999999</v>
      </c>
      <c r="F12" s="31">
        <f t="shared" si="1"/>
        <v>30.230576441102755</v>
      </c>
      <c r="G12" s="31">
        <v>68827.272727272721</v>
      </c>
      <c r="H12" s="31">
        <f t="shared" si="2"/>
        <v>4.3922380247276492E-4</v>
      </c>
      <c r="J12" s="31" t="s">
        <v>30</v>
      </c>
      <c r="K12" s="31" t="s">
        <v>21</v>
      </c>
      <c r="L12" s="31">
        <v>3.7411936189165105E-4</v>
      </c>
    </row>
    <row r="13" spans="1:12">
      <c r="A13" t="s">
        <v>30</v>
      </c>
      <c r="B13" t="s">
        <v>121</v>
      </c>
      <c r="C13" s="30">
        <v>0.47820000000000001</v>
      </c>
      <c r="D13" s="30">
        <v>0.48620000000000002</v>
      </c>
      <c r="E13">
        <f t="shared" si="0"/>
        <v>0.48220000000000002</v>
      </c>
      <c r="F13">
        <f t="shared" si="1"/>
        <v>16.902255639097749</v>
      </c>
      <c r="G13">
        <v>61050</v>
      </c>
      <c r="H13">
        <f t="shared" si="2"/>
        <v>2.7685922422764536E-4</v>
      </c>
      <c r="J13" s="31" t="s">
        <v>30</v>
      </c>
      <c r="K13" s="31" t="s">
        <v>16</v>
      </c>
      <c r="L13" s="31">
        <v>1.2017455355738493E-3</v>
      </c>
    </row>
    <row r="14" spans="1:12" s="31" customFormat="1">
      <c r="A14" s="31" t="s">
        <v>30</v>
      </c>
      <c r="B14" s="31" t="s">
        <v>10</v>
      </c>
      <c r="C14" s="34" t="s">
        <v>143</v>
      </c>
      <c r="D14" s="34" t="s">
        <v>143</v>
      </c>
      <c r="E14" s="31" t="e">
        <f t="shared" si="0"/>
        <v>#DIV/0!</v>
      </c>
      <c r="F14" s="31" t="e">
        <f t="shared" si="1"/>
        <v>#DIV/0!</v>
      </c>
      <c r="G14" s="31">
        <v>61343.181818181802</v>
      </c>
      <c r="H14" s="31" t="e">
        <f t="shared" si="2"/>
        <v>#DIV/0!</v>
      </c>
      <c r="J14" s="31" t="s">
        <v>30</v>
      </c>
      <c r="K14" s="31" t="s">
        <v>14</v>
      </c>
      <c r="L14" s="31">
        <v>2.5429984137148899E-3</v>
      </c>
    </row>
    <row r="15" spans="1:12" s="31" customFormat="1">
      <c r="A15" s="31" t="s">
        <v>30</v>
      </c>
      <c r="B15" s="31" t="s">
        <v>22</v>
      </c>
      <c r="C15" s="32">
        <v>1.909</v>
      </c>
      <c r="D15" s="32">
        <v>2.0859999999999999</v>
      </c>
      <c r="E15" s="31">
        <f t="shared" si="0"/>
        <v>1.9975000000000001</v>
      </c>
      <c r="F15" s="31">
        <f t="shared" si="1"/>
        <v>92.857142857142861</v>
      </c>
      <c r="G15" s="31">
        <v>58756.818181818184</v>
      </c>
      <c r="H15" s="31">
        <f t="shared" si="2"/>
        <v>1.5803637046819656E-3</v>
      </c>
      <c r="J15" s="31" t="s">
        <v>30</v>
      </c>
      <c r="K15" s="31" t="s">
        <v>15</v>
      </c>
      <c r="L15" s="31">
        <v>2.7483288613420324E-3</v>
      </c>
    </row>
    <row r="16" spans="1:12" s="31" customFormat="1">
      <c r="A16" s="31" t="s">
        <v>30</v>
      </c>
      <c r="B16" s="31" t="s">
        <v>21</v>
      </c>
      <c r="C16" s="32">
        <v>0.53720000000000001</v>
      </c>
      <c r="D16" s="32">
        <v>0.5907</v>
      </c>
      <c r="E16" s="31">
        <f t="shared" si="0"/>
        <v>0.56394999999999995</v>
      </c>
      <c r="F16" s="31">
        <f t="shared" si="1"/>
        <v>20.999999999999996</v>
      </c>
      <c r="G16" s="31">
        <v>56131.818181818184</v>
      </c>
      <c r="H16" s="31">
        <f t="shared" si="2"/>
        <v>3.7411936189165105E-4</v>
      </c>
      <c r="J16" s="31" t="s">
        <v>30</v>
      </c>
      <c r="K16" s="31" t="s">
        <v>25</v>
      </c>
      <c r="L16" s="31">
        <v>1.5570130900181933E-3</v>
      </c>
    </row>
    <row r="17" spans="1:12" s="31" customFormat="1">
      <c r="A17" s="31" t="s">
        <v>30</v>
      </c>
      <c r="B17" s="31" t="s">
        <v>16</v>
      </c>
      <c r="C17" s="32">
        <v>1.7918000000000001</v>
      </c>
      <c r="D17" s="32">
        <v>1.4762</v>
      </c>
      <c r="E17" s="31">
        <f t="shared" si="0"/>
        <v>1.6339999999999999</v>
      </c>
      <c r="F17" s="31">
        <f t="shared" si="1"/>
        <v>74.636591478696744</v>
      </c>
      <c r="G17" s="31">
        <v>62106.818181818162</v>
      </c>
      <c r="H17" s="31">
        <f t="shared" si="2"/>
        <v>1.2017455355738493E-3</v>
      </c>
      <c r="J17" s="31" t="s">
        <v>122</v>
      </c>
      <c r="K17" s="31" t="s">
        <v>124</v>
      </c>
      <c r="L17" s="31">
        <v>4.1471265164202004E-4</v>
      </c>
    </row>
    <row r="18" spans="1:12" s="31" customFormat="1">
      <c r="A18" s="31" t="s">
        <v>30</v>
      </c>
      <c r="B18" s="31" t="s">
        <v>14</v>
      </c>
      <c r="C18" s="32">
        <v>3.8927</v>
      </c>
      <c r="D18" s="32">
        <v>3.3530000000000002</v>
      </c>
      <c r="E18" s="31">
        <f t="shared" si="0"/>
        <v>3.6228500000000001</v>
      </c>
      <c r="F18" s="31">
        <f t="shared" si="1"/>
        <v>174.32832080200504</v>
      </c>
      <c r="G18" s="31">
        <v>68552.272727272721</v>
      </c>
      <c r="H18" s="31">
        <f t="shared" si="2"/>
        <v>2.5429984137148899E-3</v>
      </c>
      <c r="J18" s="31" t="s">
        <v>122</v>
      </c>
      <c r="K18" s="31" t="s">
        <v>127</v>
      </c>
      <c r="L18" s="31">
        <v>4.9857751669073387E-4</v>
      </c>
    </row>
    <row r="19" spans="1:12" s="31" customFormat="1">
      <c r="A19" s="31" t="s">
        <v>30</v>
      </c>
      <c r="B19" s="31" t="s">
        <v>15</v>
      </c>
      <c r="C19" s="32">
        <v>3.7934000000000001</v>
      </c>
      <c r="D19" s="32">
        <v>3.7338</v>
      </c>
      <c r="E19" s="31">
        <f t="shared" si="0"/>
        <v>3.7636000000000003</v>
      </c>
      <c r="F19" s="31">
        <f t="shared" si="1"/>
        <v>181.38345864661656</v>
      </c>
      <c r="G19" s="31">
        <v>65997.727272727279</v>
      </c>
      <c r="H19" s="31">
        <f t="shared" si="2"/>
        <v>2.7483288613420324E-3</v>
      </c>
      <c r="J19" s="31" t="s">
        <v>122</v>
      </c>
      <c r="K19" s="31" t="s">
        <v>128</v>
      </c>
      <c r="L19" s="31">
        <v>2.2087510661745585E-4</v>
      </c>
    </row>
    <row r="20" spans="1:12" s="31" customFormat="1">
      <c r="A20" s="31" t="s">
        <v>30</v>
      </c>
      <c r="B20" s="31" t="s">
        <v>25</v>
      </c>
      <c r="C20" s="32">
        <v>2.4895999999999998</v>
      </c>
      <c r="D20" s="32">
        <v>1.7729999999999999</v>
      </c>
      <c r="E20" s="31">
        <f t="shared" si="0"/>
        <v>2.1313</v>
      </c>
      <c r="F20" s="31">
        <f t="shared" si="1"/>
        <v>99.563909774436098</v>
      </c>
      <c r="G20" s="31">
        <v>63945.454545454537</v>
      </c>
      <c r="H20" s="31">
        <f t="shared" si="2"/>
        <v>1.5570130900181933E-3</v>
      </c>
      <c r="J20" s="31" t="s">
        <v>122</v>
      </c>
      <c r="K20" s="31" t="s">
        <v>130</v>
      </c>
      <c r="L20" s="31">
        <v>2.838222370450839E-4</v>
      </c>
    </row>
    <row r="21" spans="1:12">
      <c r="A21" t="s">
        <v>30</v>
      </c>
      <c r="B21" t="s">
        <v>24</v>
      </c>
      <c r="C21" s="30">
        <v>3.0558000000000001</v>
      </c>
      <c r="D21" s="30">
        <v>2.8279000000000001</v>
      </c>
      <c r="E21">
        <f t="shared" si="0"/>
        <v>2.9418500000000001</v>
      </c>
      <c r="F21">
        <f t="shared" si="1"/>
        <v>140.19298245614036</v>
      </c>
      <c r="G21">
        <v>72720.454545454544</v>
      </c>
      <c r="H21">
        <f t="shared" si="2"/>
        <v>1.927834243232233E-3</v>
      </c>
      <c r="J21" s="31" t="s">
        <v>122</v>
      </c>
      <c r="K21" s="31" t="s">
        <v>131</v>
      </c>
      <c r="L21" s="31">
        <v>6.248181532179228E-4</v>
      </c>
    </row>
    <row r="22" spans="1:12">
      <c r="A22" t="s">
        <v>30</v>
      </c>
      <c r="B22" t="s">
        <v>13</v>
      </c>
      <c r="C22" s="30">
        <v>2.2906</v>
      </c>
      <c r="D22" s="30">
        <v>2.2557999999999998</v>
      </c>
      <c r="E22">
        <f t="shared" si="0"/>
        <v>2.2732000000000001</v>
      </c>
      <c r="F22">
        <f t="shared" si="1"/>
        <v>106.67669172932332</v>
      </c>
      <c r="G22">
        <v>61054.545454545449</v>
      </c>
      <c r="H22">
        <f t="shared" si="2"/>
        <v>1.7472358681098223E-3</v>
      </c>
      <c r="J22" s="31" t="s">
        <v>122</v>
      </c>
      <c r="K22" s="31" t="s">
        <v>132</v>
      </c>
      <c r="L22" s="31">
        <v>1.1834933994537071E-4</v>
      </c>
    </row>
    <row r="23" spans="1:12">
      <c r="A23" t="s">
        <v>122</v>
      </c>
      <c r="B23" t="s">
        <v>123</v>
      </c>
      <c r="C23" s="33" t="s">
        <v>143</v>
      </c>
      <c r="D23" s="33" t="s">
        <v>143</v>
      </c>
      <c r="E23" t="e">
        <f t="shared" si="0"/>
        <v>#DIV/0!</v>
      </c>
      <c r="F23" t="e">
        <f t="shared" si="1"/>
        <v>#DIV/0!</v>
      </c>
      <c r="G23">
        <v>67013.636363636368</v>
      </c>
      <c r="H23" t="e">
        <f t="shared" si="2"/>
        <v>#DIV/0!</v>
      </c>
      <c r="J23" s="31" t="s">
        <v>122</v>
      </c>
      <c r="K23" s="31" t="s">
        <v>133</v>
      </c>
      <c r="L23" s="31">
        <v>2.54603347377179E-4</v>
      </c>
    </row>
    <row r="24" spans="1:12" s="31" customFormat="1">
      <c r="A24" s="31" t="s">
        <v>122</v>
      </c>
      <c r="B24" s="31" t="s">
        <v>124</v>
      </c>
      <c r="C24" s="32">
        <v>0.68759999999999999</v>
      </c>
      <c r="D24" s="32">
        <v>0.67979999999999996</v>
      </c>
      <c r="E24" s="31">
        <f t="shared" si="0"/>
        <v>0.68369999999999997</v>
      </c>
      <c r="F24" s="31">
        <f t="shared" si="1"/>
        <v>27.002506265664159</v>
      </c>
      <c r="G24" s="31">
        <v>65111.363636363625</v>
      </c>
      <c r="H24" s="31">
        <f t="shared" si="2"/>
        <v>4.1471265164202004E-4</v>
      </c>
      <c r="J24" s="31" t="s">
        <v>122</v>
      </c>
      <c r="K24" s="31" t="s">
        <v>135</v>
      </c>
      <c r="L24" s="31">
        <v>1.1513052622791032E-3</v>
      </c>
    </row>
    <row r="25" spans="1:12">
      <c r="A25" t="s">
        <v>122</v>
      </c>
      <c r="B25" t="s">
        <v>125</v>
      </c>
      <c r="C25" s="30">
        <v>1.4353</v>
      </c>
      <c r="D25" s="30">
        <v>1.7186999999999999</v>
      </c>
      <c r="E25">
        <f t="shared" si="0"/>
        <v>1.577</v>
      </c>
      <c r="F25">
        <f t="shared" si="1"/>
        <v>71.779448621553883</v>
      </c>
      <c r="G25">
        <v>60134.090909090912</v>
      </c>
      <c r="H25">
        <f t="shared" si="2"/>
        <v>1.1936565022670437E-3</v>
      </c>
      <c r="J25" s="31" t="s">
        <v>122</v>
      </c>
      <c r="K25" s="31" t="s">
        <v>136</v>
      </c>
      <c r="L25" s="31">
        <v>4.6999704578676711E-4</v>
      </c>
    </row>
    <row r="26" spans="1:12">
      <c r="A26" t="s">
        <v>122</v>
      </c>
      <c r="B26" t="s">
        <v>126</v>
      </c>
      <c r="C26" s="30">
        <v>0.33960000000000001</v>
      </c>
      <c r="D26" s="30">
        <v>0.38969999999999999</v>
      </c>
      <c r="E26">
        <f t="shared" si="0"/>
        <v>0.36465000000000003</v>
      </c>
      <c r="F26">
        <f t="shared" si="1"/>
        <v>11.010025062656645</v>
      </c>
      <c r="G26">
        <v>63777.272727272713</v>
      </c>
      <c r="H26">
        <f t="shared" si="2"/>
        <v>1.7263242205006502E-4</v>
      </c>
      <c r="J26" t="s">
        <v>29</v>
      </c>
      <c r="K26" t="s">
        <v>4</v>
      </c>
      <c r="L26">
        <v>3.4649584002066159E-4</v>
      </c>
    </row>
    <row r="27" spans="1:12" s="31" customFormat="1">
      <c r="A27" s="31" t="s">
        <v>122</v>
      </c>
      <c r="B27" s="31" t="s">
        <v>127</v>
      </c>
      <c r="C27" s="32">
        <v>0.57679999999999998</v>
      </c>
      <c r="D27" s="32">
        <v>0.64659999999999995</v>
      </c>
      <c r="E27" s="31">
        <f t="shared" si="0"/>
        <v>0.61169999999999991</v>
      </c>
      <c r="F27" s="31">
        <f t="shared" si="1"/>
        <v>23.39348370927318</v>
      </c>
      <c r="G27" s="31">
        <v>46920.454545454537</v>
      </c>
      <c r="H27" s="31">
        <f t="shared" si="2"/>
        <v>4.9857751669073387E-4</v>
      </c>
      <c r="J27" t="s">
        <v>29</v>
      </c>
      <c r="K27" t="s">
        <v>5</v>
      </c>
      <c r="L27">
        <v>5.3466224085866351E-4</v>
      </c>
    </row>
    <row r="28" spans="1:12" s="31" customFormat="1">
      <c r="A28" s="31" t="s">
        <v>122</v>
      </c>
      <c r="B28" s="31" t="s">
        <v>128</v>
      </c>
      <c r="C28" s="32">
        <v>0.38090000000000002</v>
      </c>
      <c r="D28" s="32">
        <v>0.38669999999999999</v>
      </c>
      <c r="E28" s="31">
        <f t="shared" si="0"/>
        <v>0.38380000000000003</v>
      </c>
      <c r="F28" s="31">
        <f t="shared" si="1"/>
        <v>11.969924812030078</v>
      </c>
      <c r="G28" s="31">
        <v>54193.181818181816</v>
      </c>
      <c r="H28" s="31">
        <f t="shared" si="2"/>
        <v>2.2087510661745585E-4</v>
      </c>
      <c r="J28" t="s">
        <v>29</v>
      </c>
      <c r="K28" t="s">
        <v>9</v>
      </c>
      <c r="L28">
        <v>1.4097292235425614E-3</v>
      </c>
    </row>
    <row r="29" spans="1:12">
      <c r="A29" t="s">
        <v>122</v>
      </c>
      <c r="B29" t="s">
        <v>129</v>
      </c>
      <c r="C29" s="30">
        <v>3.9104000000000001</v>
      </c>
      <c r="D29" s="30">
        <v>3.8369</v>
      </c>
      <c r="E29">
        <f t="shared" si="0"/>
        <v>3.87365</v>
      </c>
      <c r="F29">
        <f t="shared" si="1"/>
        <v>186.89974937343359</v>
      </c>
      <c r="G29">
        <v>62909.090909090897</v>
      </c>
      <c r="H29">
        <f t="shared" si="2"/>
        <v>2.9709497732771243E-3</v>
      </c>
      <c r="J29" t="s">
        <v>29</v>
      </c>
      <c r="K29" t="s">
        <v>2</v>
      </c>
      <c r="L29">
        <v>4.897944016590515E-4</v>
      </c>
    </row>
    <row r="30" spans="1:12" s="31" customFormat="1">
      <c r="A30" s="31" t="s">
        <v>122</v>
      </c>
      <c r="B30" s="31" t="s">
        <v>130</v>
      </c>
      <c r="C30" s="32">
        <v>0.50719999999999998</v>
      </c>
      <c r="D30" s="32">
        <v>0.38740000000000002</v>
      </c>
      <c r="E30" s="31">
        <f t="shared" si="0"/>
        <v>0.44730000000000003</v>
      </c>
      <c r="F30" s="31">
        <f t="shared" si="1"/>
        <v>15.152882205513786</v>
      </c>
      <c r="G30" s="31">
        <v>53388.63636363636</v>
      </c>
      <c r="H30" s="31">
        <f t="shared" si="2"/>
        <v>2.838222370450839E-4</v>
      </c>
    </row>
    <row r="31" spans="1:12" s="31" customFormat="1">
      <c r="A31" s="31" t="s">
        <v>122</v>
      </c>
      <c r="B31" s="31" t="s">
        <v>131</v>
      </c>
      <c r="C31" s="32">
        <v>0.87490000000000001</v>
      </c>
      <c r="D31" s="32">
        <v>0.76019999999999999</v>
      </c>
      <c r="E31" s="31">
        <f t="shared" si="0"/>
        <v>0.81755</v>
      </c>
      <c r="F31" s="31">
        <f t="shared" si="1"/>
        <v>33.711779448621556</v>
      </c>
      <c r="G31" s="31">
        <v>53954.545454545441</v>
      </c>
      <c r="H31" s="31">
        <f t="shared" si="2"/>
        <v>6.248181532179228E-4</v>
      </c>
    </row>
    <row r="32" spans="1:12" s="31" customFormat="1">
      <c r="A32" s="31" t="s">
        <v>122</v>
      </c>
      <c r="B32" s="31" t="s">
        <v>132</v>
      </c>
      <c r="C32" s="32">
        <v>0.25619999999999998</v>
      </c>
      <c r="D32" s="32">
        <v>0.255</v>
      </c>
      <c r="E32" s="31">
        <f t="shared" si="0"/>
        <v>0.25559999999999999</v>
      </c>
      <c r="F32" s="31">
        <f t="shared" si="1"/>
        <v>5.5438596491228074</v>
      </c>
      <c r="G32" s="31">
        <v>46843.181818181809</v>
      </c>
      <c r="H32" s="31">
        <f t="shared" si="2"/>
        <v>1.1834933994537071E-4</v>
      </c>
    </row>
    <row r="33" spans="1:8" s="31" customFormat="1">
      <c r="A33" s="31" t="s">
        <v>122</v>
      </c>
      <c r="B33" s="31" t="s">
        <v>133</v>
      </c>
      <c r="C33" s="32">
        <v>0.40620000000000001</v>
      </c>
      <c r="D33" s="32">
        <v>0.40179999999999999</v>
      </c>
      <c r="E33" s="31">
        <f t="shared" si="0"/>
        <v>0.40400000000000003</v>
      </c>
      <c r="F33" s="31">
        <f t="shared" si="1"/>
        <v>12.982456140350878</v>
      </c>
      <c r="G33" s="31">
        <v>50990.909090909081</v>
      </c>
      <c r="H33" s="31">
        <f t="shared" si="2"/>
        <v>2.54603347377179E-4</v>
      </c>
    </row>
    <row r="34" spans="1:8">
      <c r="A34" t="s">
        <v>122</v>
      </c>
      <c r="B34" t="s">
        <v>134</v>
      </c>
      <c r="C34" s="30">
        <v>1.2233000000000001</v>
      </c>
      <c r="D34" s="30">
        <v>1.1288</v>
      </c>
      <c r="E34">
        <f t="shared" si="0"/>
        <v>1.17605</v>
      </c>
      <c r="F34">
        <f t="shared" si="1"/>
        <v>51.681704260651635</v>
      </c>
      <c r="G34">
        <v>56863.636363636353</v>
      </c>
      <c r="H34">
        <f t="shared" si="2"/>
        <v>9.0887089826885382E-4</v>
      </c>
    </row>
    <row r="35" spans="1:8" s="31" customFormat="1">
      <c r="A35" s="31" t="s">
        <v>122</v>
      </c>
      <c r="B35" s="31" t="s">
        <v>135</v>
      </c>
      <c r="C35" s="32">
        <v>1.7835000000000001</v>
      </c>
      <c r="D35" s="32">
        <v>1.7222</v>
      </c>
      <c r="E35" s="31">
        <f t="shared" si="0"/>
        <v>1.75285</v>
      </c>
      <c r="F35" s="31">
        <f t="shared" si="1"/>
        <v>80.593984962406026</v>
      </c>
      <c r="G35" s="31">
        <v>70002.272727272721</v>
      </c>
      <c r="H35" s="31">
        <f t="shared" si="2"/>
        <v>1.1513052622791032E-3</v>
      </c>
    </row>
    <row r="36" spans="1:8" s="31" customFormat="1">
      <c r="A36" s="31" t="s">
        <v>122</v>
      </c>
      <c r="B36" s="31" t="s">
        <v>136</v>
      </c>
      <c r="C36" s="32">
        <v>0.73419999999999996</v>
      </c>
      <c r="D36" s="32">
        <v>0.64270000000000005</v>
      </c>
      <c r="E36" s="31">
        <f t="shared" si="0"/>
        <v>0.68845000000000001</v>
      </c>
      <c r="F36" s="31">
        <f t="shared" si="1"/>
        <v>27.2406015037594</v>
      </c>
      <c r="G36" s="31">
        <v>57959.090909090912</v>
      </c>
      <c r="H36" s="31">
        <f t="shared" si="2"/>
        <v>4.6999704578676711E-4</v>
      </c>
    </row>
    <row r="37" spans="1:8">
      <c r="A37" t="s">
        <v>122</v>
      </c>
      <c r="B37" t="s">
        <v>137</v>
      </c>
      <c r="C37" s="30">
        <v>2.0310999999999999</v>
      </c>
      <c r="D37" s="30">
        <v>2.0905999999999998</v>
      </c>
      <c r="E37">
        <f t="shared" si="0"/>
        <v>2.0608499999999998</v>
      </c>
      <c r="F37">
        <f t="shared" si="1"/>
        <v>96.03258145363408</v>
      </c>
      <c r="G37">
        <v>73018.181818181794</v>
      </c>
      <c r="H37">
        <f t="shared" si="2"/>
        <v>1.3151872460034552E-3</v>
      </c>
    </row>
    <row r="38" spans="1:8">
      <c r="A38" t="s">
        <v>29</v>
      </c>
      <c r="B38" t="s">
        <v>4</v>
      </c>
      <c r="C38" s="30">
        <v>0.64439999999999997</v>
      </c>
      <c r="D38" s="30">
        <v>0.6018</v>
      </c>
      <c r="E38">
        <f t="shared" si="0"/>
        <v>0.62309999999999999</v>
      </c>
      <c r="F38">
        <f t="shared" si="1"/>
        <v>23.964912280701753</v>
      </c>
      <c r="G38">
        <v>69163.636363636353</v>
      </c>
      <c r="H38">
        <f t="shared" si="2"/>
        <v>3.4649584002066159E-4</v>
      </c>
    </row>
    <row r="39" spans="1:8">
      <c r="A39" t="s">
        <v>29</v>
      </c>
      <c r="B39" t="s">
        <v>5</v>
      </c>
      <c r="C39" s="30">
        <v>0.81679999999999997</v>
      </c>
      <c r="D39" s="30">
        <v>0.93330000000000002</v>
      </c>
      <c r="E39">
        <f t="shared" si="0"/>
        <v>0.87504999999999999</v>
      </c>
      <c r="F39">
        <f t="shared" si="1"/>
        <v>36.593984962406019</v>
      </c>
      <c r="G39">
        <v>68443.181818181809</v>
      </c>
      <c r="H39">
        <f t="shared" si="2"/>
        <v>5.3466224085866351E-4</v>
      </c>
    </row>
    <row r="40" spans="1:8">
      <c r="A40" t="s">
        <v>29</v>
      </c>
      <c r="B40" t="s">
        <v>7</v>
      </c>
      <c r="C40" s="30">
        <v>0.56110000000000004</v>
      </c>
      <c r="D40" s="30">
        <v>0.48270000000000002</v>
      </c>
      <c r="E40">
        <f t="shared" si="0"/>
        <v>0.52190000000000003</v>
      </c>
      <c r="F40">
        <f t="shared" si="1"/>
        <v>18.892230576441104</v>
      </c>
      <c r="G40">
        <v>53693.181818181816</v>
      </c>
      <c r="H40">
        <f t="shared" si="2"/>
        <v>3.5185529962472324E-4</v>
      </c>
    </row>
    <row r="41" spans="1:8">
      <c r="A41" t="s">
        <v>29</v>
      </c>
      <c r="B41" t="s">
        <v>6</v>
      </c>
      <c r="C41" s="30">
        <v>0.49780000000000002</v>
      </c>
      <c r="D41" s="30">
        <v>0.46550000000000002</v>
      </c>
      <c r="E41">
        <f t="shared" si="0"/>
        <v>0.48165000000000002</v>
      </c>
      <c r="F41">
        <f t="shared" si="1"/>
        <v>16.874686716791981</v>
      </c>
      <c r="G41">
        <v>64238.63636363636</v>
      </c>
      <c r="H41">
        <f t="shared" si="2"/>
        <v>2.6268749886391199E-4</v>
      </c>
    </row>
    <row r="42" spans="1:8">
      <c r="A42" t="s">
        <v>29</v>
      </c>
      <c r="B42" t="s">
        <v>9</v>
      </c>
      <c r="C42" s="30">
        <v>1.8092999999999999</v>
      </c>
      <c r="D42" s="30">
        <v>1.7050000000000001</v>
      </c>
      <c r="E42">
        <f t="shared" si="0"/>
        <v>1.75715</v>
      </c>
      <c r="F42">
        <f t="shared" si="1"/>
        <v>80.80952380952381</v>
      </c>
      <c r="G42">
        <v>57322.727272727265</v>
      </c>
      <c r="H42">
        <f t="shared" si="2"/>
        <v>1.4097292235425614E-3</v>
      </c>
    </row>
    <row r="43" spans="1:8">
      <c r="A43" t="s">
        <v>29</v>
      </c>
      <c r="B43" t="s">
        <v>2</v>
      </c>
      <c r="C43" s="30">
        <v>0.70850000000000002</v>
      </c>
      <c r="D43" s="30">
        <v>0.75580000000000003</v>
      </c>
      <c r="E43">
        <f t="shared" si="0"/>
        <v>0.73215000000000008</v>
      </c>
      <c r="F43">
        <f t="shared" si="1"/>
        <v>29.431077694235594</v>
      </c>
      <c r="G43">
        <v>60088.636363636353</v>
      </c>
      <c r="H43">
        <f t="shared" si="2"/>
        <v>4.897944016590515E-4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D2AB-DCF3-484A-947C-630EDA7183FE}">
  <dimension ref="A1:K24"/>
  <sheetViews>
    <sheetView zoomScale="150" zoomScaleNormal="150" workbookViewId="0">
      <selection activeCell="C7" sqref="C7"/>
    </sheetView>
  </sheetViews>
  <sheetFormatPr baseColWidth="10" defaultRowHeight="16"/>
  <sheetData>
    <row r="1" spans="1:11" ht="36">
      <c r="A1" s="4" t="s">
        <v>33</v>
      </c>
      <c r="B1" s="4" t="s">
        <v>57</v>
      </c>
      <c r="C1" s="4" t="s">
        <v>60</v>
      </c>
      <c r="D1" s="4" t="s">
        <v>61</v>
      </c>
      <c r="H1" s="4" t="s">
        <v>33</v>
      </c>
      <c r="I1" s="4" t="s">
        <v>57</v>
      </c>
      <c r="J1" s="4" t="s">
        <v>60</v>
      </c>
      <c r="K1" s="4" t="s">
        <v>61</v>
      </c>
    </row>
    <row r="2" spans="1:11">
      <c r="A2" s="27" t="s">
        <v>49</v>
      </c>
      <c r="B2" s="27" t="s">
        <v>59</v>
      </c>
      <c r="C2" s="28">
        <v>73.47</v>
      </c>
      <c r="D2" s="28">
        <v>6372.14</v>
      </c>
      <c r="F2" s="21" t="s">
        <v>101</v>
      </c>
      <c r="G2" t="s">
        <v>102</v>
      </c>
      <c r="H2" s="27" t="s">
        <v>49</v>
      </c>
      <c r="I2" s="27" t="s">
        <v>59</v>
      </c>
      <c r="J2" s="28">
        <v>73.47</v>
      </c>
      <c r="K2" s="28">
        <v>6372.14</v>
      </c>
    </row>
    <row r="3" spans="1:11">
      <c r="A3" s="27" t="s">
        <v>51</v>
      </c>
      <c r="B3" s="27" t="s">
        <v>59</v>
      </c>
      <c r="C3" s="28">
        <v>73.33</v>
      </c>
      <c r="D3" s="28">
        <v>4876.24</v>
      </c>
      <c r="F3" s="24" t="s">
        <v>100</v>
      </c>
      <c r="G3" t="s">
        <v>103</v>
      </c>
      <c r="H3" s="27" t="s">
        <v>51</v>
      </c>
      <c r="I3" s="27" t="s">
        <v>59</v>
      </c>
      <c r="J3" s="28">
        <v>73.33</v>
      </c>
      <c r="K3" s="28">
        <v>4876.24</v>
      </c>
    </row>
    <row r="4" spans="1:11">
      <c r="A4" s="27" t="s">
        <v>54</v>
      </c>
      <c r="B4" s="27" t="s">
        <v>59</v>
      </c>
      <c r="C4" s="28">
        <v>70.099999999999994</v>
      </c>
      <c r="D4" s="28">
        <v>6390.7</v>
      </c>
      <c r="H4" s="27" t="s">
        <v>54</v>
      </c>
      <c r="I4" s="27" t="s">
        <v>59</v>
      </c>
      <c r="J4" s="28">
        <v>70.099999999999994</v>
      </c>
      <c r="K4" s="28">
        <v>6390.7</v>
      </c>
    </row>
    <row r="5" spans="1:11">
      <c r="A5" s="6" t="s">
        <v>40</v>
      </c>
      <c r="B5" s="6" t="s">
        <v>58</v>
      </c>
      <c r="C5" s="8">
        <v>66.290000000000006</v>
      </c>
      <c r="D5" s="8">
        <v>6689.22</v>
      </c>
      <c r="H5" s="27" t="s">
        <v>47</v>
      </c>
      <c r="I5" s="27" t="s">
        <v>59</v>
      </c>
      <c r="J5" s="28">
        <v>65.22</v>
      </c>
      <c r="K5" s="28">
        <v>7301.09</v>
      </c>
    </row>
    <row r="6" spans="1:11">
      <c r="A6" s="27" t="s">
        <v>47</v>
      </c>
      <c r="B6" s="27" t="s">
        <v>59</v>
      </c>
      <c r="C6" s="28">
        <v>65.22</v>
      </c>
      <c r="D6" s="28">
        <v>7301.09</v>
      </c>
      <c r="H6" s="27" t="s">
        <v>53</v>
      </c>
      <c r="I6" s="27" t="s">
        <v>59</v>
      </c>
      <c r="J6" s="28">
        <v>62.47</v>
      </c>
      <c r="K6" s="28">
        <v>7154.55</v>
      </c>
    </row>
    <row r="7" spans="1:11">
      <c r="A7" s="27" t="s">
        <v>53</v>
      </c>
      <c r="B7" s="27" t="s">
        <v>59</v>
      </c>
      <c r="C7" s="28">
        <v>62.47</v>
      </c>
      <c r="D7" s="28">
        <v>7154.55</v>
      </c>
      <c r="H7" s="27" t="s">
        <v>43</v>
      </c>
      <c r="I7" s="27" t="s">
        <v>59</v>
      </c>
      <c r="J7" s="28">
        <v>55.97</v>
      </c>
      <c r="K7" s="28">
        <v>7639</v>
      </c>
    </row>
    <row r="8" spans="1:11">
      <c r="A8" s="27" t="s">
        <v>43</v>
      </c>
      <c r="B8" s="27" t="s">
        <v>59</v>
      </c>
      <c r="C8" s="28">
        <v>55.97</v>
      </c>
      <c r="D8" s="28">
        <v>7639</v>
      </c>
      <c r="H8" s="27" t="s">
        <v>56</v>
      </c>
      <c r="I8" s="27" t="s">
        <v>59</v>
      </c>
      <c r="J8" s="28">
        <v>44.93</v>
      </c>
      <c r="K8" s="28">
        <v>8187.14</v>
      </c>
    </row>
    <row r="9" spans="1:11">
      <c r="A9" s="27" t="s">
        <v>56</v>
      </c>
      <c r="B9" s="27" t="s">
        <v>59</v>
      </c>
      <c r="C9" s="28">
        <v>44.93</v>
      </c>
      <c r="D9" s="28">
        <v>8187.14</v>
      </c>
      <c r="F9" s="1"/>
      <c r="H9" s="27" t="s">
        <v>48</v>
      </c>
      <c r="I9" s="27" t="s">
        <v>59</v>
      </c>
      <c r="J9" s="28">
        <v>22.74</v>
      </c>
      <c r="K9" s="28">
        <v>10578.57</v>
      </c>
    </row>
    <row r="10" spans="1:11">
      <c r="A10" s="6" t="s">
        <v>39</v>
      </c>
      <c r="B10" s="6" t="s">
        <v>58</v>
      </c>
      <c r="C10" s="8">
        <v>44.31</v>
      </c>
      <c r="D10" s="8">
        <v>9030.58</v>
      </c>
      <c r="H10" s="27" t="s">
        <v>45</v>
      </c>
      <c r="I10" s="27" t="s">
        <v>59</v>
      </c>
      <c r="J10" s="28">
        <v>22.22</v>
      </c>
      <c r="K10" s="28">
        <v>11532.36</v>
      </c>
    </row>
    <row r="11" spans="1:11">
      <c r="A11" s="6" t="s">
        <v>41</v>
      </c>
      <c r="B11" s="6" t="s">
        <v>58</v>
      </c>
      <c r="C11" s="8">
        <v>30.6</v>
      </c>
      <c r="D11" s="8">
        <v>9725.2800000000007</v>
      </c>
      <c r="H11" s="27" t="s">
        <v>50</v>
      </c>
      <c r="I11" s="27" t="s">
        <v>59</v>
      </c>
      <c r="J11" s="28">
        <v>13.28</v>
      </c>
      <c r="K11" s="28">
        <v>12043.17</v>
      </c>
    </row>
    <row r="12" spans="1:11">
      <c r="A12" s="7" t="s">
        <v>52</v>
      </c>
      <c r="B12" s="7" t="s">
        <v>59</v>
      </c>
      <c r="C12" s="8">
        <v>23.89</v>
      </c>
      <c r="D12" s="8">
        <v>11369.07</v>
      </c>
      <c r="H12" s="27" t="s">
        <v>46</v>
      </c>
      <c r="I12" s="27" t="s">
        <v>59</v>
      </c>
      <c r="J12" s="28">
        <v>7.61</v>
      </c>
      <c r="K12" s="28">
        <v>12391.01</v>
      </c>
    </row>
    <row r="13" spans="1:11">
      <c r="A13" s="6" t="s">
        <v>34</v>
      </c>
      <c r="B13" s="6" t="s">
        <v>58</v>
      </c>
      <c r="C13" s="8">
        <v>23.58</v>
      </c>
      <c r="D13" s="8">
        <v>9806.44</v>
      </c>
      <c r="H13" s="27" t="s">
        <v>55</v>
      </c>
      <c r="I13" s="27" t="s">
        <v>59</v>
      </c>
      <c r="J13" s="28">
        <v>3.19</v>
      </c>
      <c r="K13" s="28">
        <v>15460.38</v>
      </c>
    </row>
    <row r="14" spans="1:11">
      <c r="A14" s="27" t="s">
        <v>48</v>
      </c>
      <c r="B14" s="27" t="s">
        <v>59</v>
      </c>
      <c r="C14" s="28">
        <v>22.74</v>
      </c>
      <c r="D14" s="28">
        <v>10578.57</v>
      </c>
      <c r="H14" s="6" t="s">
        <v>40</v>
      </c>
      <c r="I14" s="6" t="s">
        <v>58</v>
      </c>
      <c r="J14" s="8">
        <v>66.290000000000006</v>
      </c>
      <c r="K14" s="8">
        <v>6689.22</v>
      </c>
    </row>
    <row r="15" spans="1:11">
      <c r="A15" s="27" t="s">
        <v>45</v>
      </c>
      <c r="B15" s="27" t="s">
        <v>59</v>
      </c>
      <c r="C15" s="28">
        <v>22.22</v>
      </c>
      <c r="D15" s="28">
        <v>11532.36</v>
      </c>
      <c r="H15" s="6" t="s">
        <v>39</v>
      </c>
      <c r="I15" s="6" t="s">
        <v>58</v>
      </c>
      <c r="J15" s="8">
        <v>44.31</v>
      </c>
      <c r="K15" s="8">
        <v>9030.58</v>
      </c>
    </row>
    <row r="16" spans="1:11">
      <c r="A16" s="27" t="s">
        <v>50</v>
      </c>
      <c r="B16" s="27" t="s">
        <v>59</v>
      </c>
      <c r="C16" s="28">
        <v>13.28</v>
      </c>
      <c r="D16" s="28">
        <v>12043.17</v>
      </c>
      <c r="H16" s="6" t="s">
        <v>41</v>
      </c>
      <c r="I16" s="6" t="s">
        <v>58</v>
      </c>
      <c r="J16" s="8">
        <v>30.6</v>
      </c>
      <c r="K16" s="8">
        <v>9725.2800000000007</v>
      </c>
    </row>
    <row r="17" spans="1:11">
      <c r="A17" s="6" t="s">
        <v>36</v>
      </c>
      <c r="B17" s="6" t="s">
        <v>58</v>
      </c>
      <c r="C17" s="8">
        <v>12.93</v>
      </c>
      <c r="D17" s="8">
        <v>11836.06</v>
      </c>
      <c r="H17" s="6" t="s">
        <v>34</v>
      </c>
      <c r="I17" s="6" t="s">
        <v>58</v>
      </c>
      <c r="J17" s="8">
        <v>23.58</v>
      </c>
      <c r="K17" s="8">
        <v>9806.44</v>
      </c>
    </row>
    <row r="18" spans="1:11">
      <c r="A18" s="22" t="s">
        <v>38</v>
      </c>
      <c r="B18" s="22" t="s">
        <v>58</v>
      </c>
      <c r="C18" s="23">
        <v>12.19</v>
      </c>
      <c r="D18" s="23">
        <v>13964.15</v>
      </c>
      <c r="H18" s="6" t="s">
        <v>36</v>
      </c>
      <c r="I18" s="6" t="s">
        <v>58</v>
      </c>
      <c r="J18" s="8">
        <v>12.93</v>
      </c>
      <c r="K18" s="8">
        <v>11836.06</v>
      </c>
    </row>
    <row r="19" spans="1:11">
      <c r="A19" s="6" t="s">
        <v>42</v>
      </c>
      <c r="B19" s="6" t="s">
        <v>58</v>
      </c>
      <c r="C19" s="8">
        <v>8.2200000000000006</v>
      </c>
      <c r="D19" s="8">
        <v>11994.85</v>
      </c>
      <c r="H19" s="6" t="s">
        <v>42</v>
      </c>
      <c r="I19" s="6" t="s">
        <v>58</v>
      </c>
      <c r="J19" s="8">
        <v>8.2200000000000006</v>
      </c>
      <c r="K19" s="8">
        <v>11994.85</v>
      </c>
    </row>
    <row r="20" spans="1:11">
      <c r="A20" s="27" t="s">
        <v>46</v>
      </c>
      <c r="B20" s="27" t="s">
        <v>59</v>
      </c>
      <c r="C20" s="28">
        <v>7.61</v>
      </c>
      <c r="D20" s="28">
        <v>12391.01</v>
      </c>
      <c r="H20" s="6" t="s">
        <v>37</v>
      </c>
      <c r="I20" s="6" t="s">
        <v>58</v>
      </c>
      <c r="J20" s="8">
        <v>7.47</v>
      </c>
      <c r="K20" s="8">
        <v>11290.25</v>
      </c>
    </row>
    <row r="21" spans="1:11">
      <c r="A21" s="6" t="s">
        <v>37</v>
      </c>
      <c r="B21" s="6" t="s">
        <v>58</v>
      </c>
      <c r="C21" s="8">
        <v>7.47</v>
      </c>
      <c r="D21" s="8">
        <v>11290.25</v>
      </c>
    </row>
    <row r="22" spans="1:11">
      <c r="A22" s="27" t="s">
        <v>55</v>
      </c>
      <c r="B22" s="27" t="s">
        <v>59</v>
      </c>
      <c r="C22" s="28">
        <v>3.19</v>
      </c>
      <c r="D22" s="28">
        <v>15460.38</v>
      </c>
    </row>
    <row r="23" spans="1:11">
      <c r="A23" s="22" t="s">
        <v>35</v>
      </c>
      <c r="B23" s="22" t="s">
        <v>58</v>
      </c>
      <c r="C23" s="23">
        <v>1.9</v>
      </c>
      <c r="D23" s="23">
        <v>13248.99</v>
      </c>
    </row>
    <row r="24" spans="1:11">
      <c r="A24" s="7" t="s">
        <v>44</v>
      </c>
      <c r="B24" s="7" t="s">
        <v>59</v>
      </c>
      <c r="C24" s="8">
        <v>0.14000000000000001</v>
      </c>
      <c r="D24" s="8">
        <v>17105.990000000002</v>
      </c>
    </row>
  </sheetData>
  <autoFilter ref="A1:D24" xr:uid="{0148D2AB-DCF3-484A-947C-630EDA7183FE}">
    <sortState xmlns:xlrd2="http://schemas.microsoft.com/office/spreadsheetml/2017/richdata2" ref="A2:D24">
      <sortCondition descending="1" ref="C1:C24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4B1E7-CE2A-C64D-8AA9-6388460F3CF3}">
  <dimension ref="A1:K28"/>
  <sheetViews>
    <sheetView zoomScale="150" workbookViewId="0">
      <selection activeCell="E26" sqref="E26"/>
    </sheetView>
  </sheetViews>
  <sheetFormatPr baseColWidth="10" defaultRowHeight="16"/>
  <sheetData>
    <row r="1" spans="1:11" ht="24">
      <c r="A1" s="4" t="s">
        <v>33</v>
      </c>
      <c r="B1" s="4" t="s">
        <v>57</v>
      </c>
      <c r="C1" s="4" t="s">
        <v>67</v>
      </c>
      <c r="D1" s="4" t="s">
        <v>68</v>
      </c>
      <c r="H1" s="4" t="s">
        <v>33</v>
      </c>
      <c r="I1" s="4" t="s">
        <v>57</v>
      </c>
      <c r="J1" s="4" t="s">
        <v>67</v>
      </c>
      <c r="K1" s="4" t="s">
        <v>68</v>
      </c>
    </row>
    <row r="2" spans="1:11">
      <c r="A2" s="27" t="s">
        <v>46</v>
      </c>
      <c r="B2" s="27" t="s">
        <v>59</v>
      </c>
      <c r="C2" s="28">
        <v>2952.24</v>
      </c>
      <c r="D2" s="28">
        <v>711.31</v>
      </c>
      <c r="F2" s="21" t="s">
        <v>101</v>
      </c>
      <c r="G2" t="s">
        <v>102</v>
      </c>
      <c r="H2" s="27" t="s">
        <v>46</v>
      </c>
      <c r="I2" s="27" t="s">
        <v>59</v>
      </c>
      <c r="J2" s="28">
        <v>2952.24</v>
      </c>
      <c r="K2" s="28">
        <v>711.31</v>
      </c>
    </row>
    <row r="3" spans="1:11">
      <c r="A3" s="27" t="s">
        <v>50</v>
      </c>
      <c r="B3" s="27" t="s">
        <v>59</v>
      </c>
      <c r="C3" s="28">
        <v>3013.45</v>
      </c>
      <c r="D3" s="28">
        <v>646.54999999999995</v>
      </c>
      <c r="F3" s="24" t="s">
        <v>100</v>
      </c>
      <c r="G3" t="s">
        <v>103</v>
      </c>
      <c r="H3" s="27" t="s">
        <v>50</v>
      </c>
      <c r="I3" s="27" t="s">
        <v>59</v>
      </c>
      <c r="J3" s="28">
        <v>3013.45</v>
      </c>
      <c r="K3" s="28">
        <v>646.54999999999995</v>
      </c>
    </row>
    <row r="4" spans="1:11">
      <c r="A4" s="22" t="s">
        <v>38</v>
      </c>
      <c r="B4" s="22" t="s">
        <v>66</v>
      </c>
      <c r="C4" s="23">
        <v>2686.6</v>
      </c>
      <c r="D4" s="23">
        <v>512.28</v>
      </c>
      <c r="H4" s="27" t="s">
        <v>54</v>
      </c>
      <c r="I4" s="27" t="s">
        <v>59</v>
      </c>
      <c r="J4" s="28">
        <v>2629.9</v>
      </c>
      <c r="K4" s="28">
        <v>393.55</v>
      </c>
    </row>
    <row r="5" spans="1:11">
      <c r="A5" s="27" t="s">
        <v>54</v>
      </c>
      <c r="B5" s="27" t="s">
        <v>59</v>
      </c>
      <c r="C5" s="28">
        <v>2629.9</v>
      </c>
      <c r="D5" s="28">
        <v>393.55</v>
      </c>
      <c r="H5" s="27" t="s">
        <v>56</v>
      </c>
      <c r="I5" s="27" t="s">
        <v>59</v>
      </c>
      <c r="J5" s="28">
        <v>2711.27</v>
      </c>
      <c r="K5" s="28">
        <v>345.8</v>
      </c>
    </row>
    <row r="6" spans="1:11">
      <c r="A6" s="22" t="s">
        <v>35</v>
      </c>
      <c r="B6" s="22" t="s">
        <v>66</v>
      </c>
      <c r="C6" s="23">
        <v>1482.33</v>
      </c>
      <c r="D6" s="23">
        <v>351.39</v>
      </c>
      <c r="H6" s="27" t="s">
        <v>51</v>
      </c>
      <c r="I6" s="27" t="s">
        <v>59</v>
      </c>
      <c r="J6" s="28">
        <v>1853.53</v>
      </c>
      <c r="K6" s="28">
        <v>276.79000000000002</v>
      </c>
    </row>
    <row r="7" spans="1:11">
      <c r="A7" s="27" t="s">
        <v>56</v>
      </c>
      <c r="B7" s="27" t="s">
        <v>59</v>
      </c>
      <c r="C7" s="28">
        <v>2711.27</v>
      </c>
      <c r="D7" s="28">
        <v>345.8</v>
      </c>
      <c r="H7" s="27" t="s">
        <v>45</v>
      </c>
      <c r="I7" s="27" t="s">
        <v>59</v>
      </c>
      <c r="J7" s="28">
        <v>3959.56</v>
      </c>
      <c r="K7" s="28">
        <v>260.62</v>
      </c>
    </row>
    <row r="8" spans="1:11">
      <c r="A8" s="6" t="s">
        <v>37</v>
      </c>
      <c r="B8" s="6" t="s">
        <v>66</v>
      </c>
      <c r="C8" s="8">
        <v>1831.74</v>
      </c>
      <c r="D8" s="8">
        <v>292.8</v>
      </c>
      <c r="H8" s="27" t="s">
        <v>47</v>
      </c>
      <c r="I8" s="27" t="s">
        <v>59</v>
      </c>
      <c r="J8" s="28">
        <v>2020.83</v>
      </c>
      <c r="K8" s="28">
        <v>229.4</v>
      </c>
    </row>
    <row r="9" spans="1:11">
      <c r="A9" s="27" t="s">
        <v>51</v>
      </c>
      <c r="B9" s="27" t="s">
        <v>59</v>
      </c>
      <c r="C9" s="28">
        <v>1853.53</v>
      </c>
      <c r="D9" s="28">
        <v>276.79000000000002</v>
      </c>
      <c r="H9" s="27" t="s">
        <v>53</v>
      </c>
      <c r="I9" s="27" t="s">
        <v>59</v>
      </c>
      <c r="J9" s="28">
        <v>2249.56</v>
      </c>
      <c r="K9" s="28">
        <v>214.22</v>
      </c>
    </row>
    <row r="10" spans="1:11">
      <c r="A10" s="6" t="s">
        <v>40</v>
      </c>
      <c r="B10" s="6" t="s">
        <v>66</v>
      </c>
      <c r="C10" s="8">
        <v>2241.81</v>
      </c>
      <c r="D10" s="8">
        <v>269.68</v>
      </c>
      <c r="H10" s="27" t="s">
        <v>48</v>
      </c>
      <c r="I10" s="27" t="s">
        <v>59</v>
      </c>
      <c r="J10" s="28">
        <v>1654.1</v>
      </c>
      <c r="K10" s="28">
        <v>213.39</v>
      </c>
    </row>
    <row r="11" spans="1:11">
      <c r="A11" s="27" t="s">
        <v>45</v>
      </c>
      <c r="B11" s="27" t="s">
        <v>59</v>
      </c>
      <c r="C11" s="28">
        <v>3959.56</v>
      </c>
      <c r="D11" s="28">
        <v>260.62</v>
      </c>
      <c r="H11" s="27" t="s">
        <v>43</v>
      </c>
      <c r="I11" s="27" t="s">
        <v>59</v>
      </c>
      <c r="J11" s="28">
        <v>2243</v>
      </c>
      <c r="K11" s="28">
        <v>173.21</v>
      </c>
    </row>
    <row r="12" spans="1:11">
      <c r="A12" s="27" t="s">
        <v>47</v>
      </c>
      <c r="B12" s="27" t="s">
        <v>59</v>
      </c>
      <c r="C12" s="28">
        <v>2020.83</v>
      </c>
      <c r="D12" s="28">
        <v>229.4</v>
      </c>
      <c r="H12" s="27" t="s">
        <v>49</v>
      </c>
      <c r="I12" s="27" t="s">
        <v>59</v>
      </c>
      <c r="J12" s="28">
        <v>1595.16</v>
      </c>
      <c r="K12" s="28">
        <v>152.72999999999999</v>
      </c>
    </row>
    <row r="13" spans="1:11">
      <c r="A13" s="27" t="s">
        <v>53</v>
      </c>
      <c r="B13" s="27" t="s">
        <v>59</v>
      </c>
      <c r="C13" s="28">
        <v>2249.56</v>
      </c>
      <c r="D13" s="28">
        <v>214.22</v>
      </c>
      <c r="H13" s="27" t="s">
        <v>55</v>
      </c>
      <c r="I13" s="27" t="s">
        <v>59</v>
      </c>
      <c r="J13" s="28">
        <v>1761.32</v>
      </c>
      <c r="K13" s="28">
        <v>139.47</v>
      </c>
    </row>
    <row r="14" spans="1:11">
      <c r="A14" s="27" t="s">
        <v>48</v>
      </c>
      <c r="B14" s="27" t="s">
        <v>59</v>
      </c>
      <c r="C14" s="28">
        <v>1654.1</v>
      </c>
      <c r="D14" s="28">
        <v>213.39</v>
      </c>
      <c r="H14" s="6" t="s">
        <v>37</v>
      </c>
      <c r="I14" s="6" t="s">
        <v>66</v>
      </c>
      <c r="J14" s="8">
        <v>1831.74</v>
      </c>
      <c r="K14" s="8">
        <v>292.8</v>
      </c>
    </row>
    <row r="15" spans="1:11">
      <c r="A15" s="27" t="s">
        <v>43</v>
      </c>
      <c r="B15" s="27" t="s">
        <v>59</v>
      </c>
      <c r="C15" s="28">
        <v>2243</v>
      </c>
      <c r="D15" s="28">
        <v>173.21</v>
      </c>
      <c r="H15" s="6" t="s">
        <v>40</v>
      </c>
      <c r="I15" s="6" t="s">
        <v>66</v>
      </c>
      <c r="J15" s="8">
        <v>2241.81</v>
      </c>
      <c r="K15" s="8">
        <v>269.68</v>
      </c>
    </row>
    <row r="16" spans="1:11">
      <c r="A16" s="5" t="s">
        <v>39</v>
      </c>
      <c r="B16" s="5" t="s">
        <v>66</v>
      </c>
      <c r="C16" s="10">
        <v>1927.8</v>
      </c>
      <c r="D16" s="10">
        <v>168.72</v>
      </c>
      <c r="H16" s="5" t="s">
        <v>39</v>
      </c>
      <c r="I16" s="5" t="s">
        <v>66</v>
      </c>
      <c r="J16" s="10">
        <v>1927.8</v>
      </c>
      <c r="K16" s="10">
        <v>168.72</v>
      </c>
    </row>
    <row r="17" spans="1:11">
      <c r="A17" s="27" t="s">
        <v>49</v>
      </c>
      <c r="B17" s="27" t="s">
        <v>59</v>
      </c>
      <c r="C17" s="28">
        <v>1595.16</v>
      </c>
      <c r="D17" s="28">
        <v>152.72999999999999</v>
      </c>
      <c r="H17" s="5" t="s">
        <v>36</v>
      </c>
      <c r="I17" s="5" t="s">
        <v>66</v>
      </c>
      <c r="J17" s="10">
        <v>3579.62</v>
      </c>
      <c r="K17" s="10">
        <v>96.24</v>
      </c>
    </row>
    <row r="18" spans="1:11">
      <c r="A18" s="27" t="s">
        <v>55</v>
      </c>
      <c r="B18" s="27" t="s">
        <v>59</v>
      </c>
      <c r="C18" s="28">
        <v>1761.32</v>
      </c>
      <c r="D18" s="28">
        <v>139.47</v>
      </c>
      <c r="H18" s="5" t="s">
        <v>41</v>
      </c>
      <c r="I18" s="5" t="s">
        <v>66</v>
      </c>
      <c r="J18" s="10">
        <v>1650.14</v>
      </c>
      <c r="K18" s="10">
        <v>43.62</v>
      </c>
    </row>
    <row r="19" spans="1:11">
      <c r="A19" s="7" t="s">
        <v>65</v>
      </c>
      <c r="B19" s="7" t="s">
        <v>59</v>
      </c>
      <c r="C19" s="8">
        <v>2308.81</v>
      </c>
      <c r="D19" s="8">
        <v>134.1</v>
      </c>
      <c r="H19" s="5" t="s">
        <v>42</v>
      </c>
      <c r="I19" s="5" t="s">
        <v>66</v>
      </c>
      <c r="J19" s="10">
        <v>1109.27</v>
      </c>
      <c r="K19" s="10">
        <v>17.14</v>
      </c>
    </row>
    <row r="20" spans="1:11">
      <c r="A20" s="7" t="s">
        <v>63</v>
      </c>
      <c r="B20" s="7" t="s">
        <v>59</v>
      </c>
      <c r="C20" s="8">
        <v>880.72</v>
      </c>
      <c r="D20" s="8">
        <v>111.99</v>
      </c>
      <c r="H20" s="5" t="s">
        <v>34</v>
      </c>
      <c r="I20" s="5" t="s">
        <v>66</v>
      </c>
      <c r="J20" s="10">
        <v>310.24</v>
      </c>
      <c r="K20" s="10">
        <v>12.63</v>
      </c>
    </row>
    <row r="21" spans="1:11">
      <c r="A21" s="7" t="s">
        <v>62</v>
      </c>
      <c r="B21" s="7" t="s">
        <v>59</v>
      </c>
      <c r="C21" s="8">
        <v>2197.94</v>
      </c>
      <c r="D21" s="8">
        <v>98.38</v>
      </c>
    </row>
    <row r="22" spans="1:11">
      <c r="A22" s="5" t="s">
        <v>36</v>
      </c>
      <c r="B22" s="5" t="s">
        <v>66</v>
      </c>
      <c r="C22" s="10">
        <v>3579.62</v>
      </c>
      <c r="D22" s="10">
        <v>96.24</v>
      </c>
    </row>
    <row r="23" spans="1:11">
      <c r="A23" s="9" t="s">
        <v>52</v>
      </c>
      <c r="B23" s="9" t="s">
        <v>59</v>
      </c>
      <c r="C23" s="10">
        <v>687.64</v>
      </c>
      <c r="D23" s="10">
        <v>86.5</v>
      </c>
    </row>
    <row r="24" spans="1:11">
      <c r="A24" s="9" t="s">
        <v>64</v>
      </c>
      <c r="B24" s="9" t="s">
        <v>59</v>
      </c>
      <c r="C24" s="10">
        <v>1638.39</v>
      </c>
      <c r="D24" s="10">
        <v>47.01</v>
      </c>
    </row>
    <row r="25" spans="1:11">
      <c r="A25" s="5" t="s">
        <v>41</v>
      </c>
      <c r="B25" s="5" t="s">
        <v>66</v>
      </c>
      <c r="C25" s="10">
        <v>1650.14</v>
      </c>
      <c r="D25" s="10">
        <v>43.62</v>
      </c>
    </row>
    <row r="26" spans="1:11">
      <c r="A26" s="9" t="s">
        <v>44</v>
      </c>
      <c r="B26" s="9" t="s">
        <v>59</v>
      </c>
      <c r="C26" s="10">
        <v>959.43</v>
      </c>
      <c r="D26" s="10">
        <v>23.12</v>
      </c>
    </row>
    <row r="27" spans="1:11">
      <c r="A27" s="5" t="s">
        <v>42</v>
      </c>
      <c r="B27" s="5" t="s">
        <v>66</v>
      </c>
      <c r="C27" s="10">
        <v>1109.27</v>
      </c>
      <c r="D27" s="10">
        <v>17.14</v>
      </c>
    </row>
    <row r="28" spans="1:11">
      <c r="A28" s="5" t="s">
        <v>34</v>
      </c>
      <c r="B28" s="5" t="s">
        <v>66</v>
      </c>
      <c r="C28" s="10">
        <v>310.24</v>
      </c>
      <c r="D28" s="10">
        <v>12.63</v>
      </c>
    </row>
  </sheetData>
  <autoFilter ref="A1:D28" xr:uid="{6DE4B1E7-CE2A-C64D-8AA9-6388460F3CF3}">
    <sortState xmlns:xlrd2="http://schemas.microsoft.com/office/spreadsheetml/2017/richdata2" ref="A2:D28">
      <sortCondition descending="1" ref="D1:D28"/>
    </sortState>
  </autoFilter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4564-3891-BA4E-A90B-C81D66044C25}">
  <dimension ref="A1:Y57"/>
  <sheetViews>
    <sheetView tabSelected="1" topLeftCell="H1" zoomScale="125" workbookViewId="0">
      <selection activeCell="S55" sqref="S55"/>
    </sheetView>
  </sheetViews>
  <sheetFormatPr baseColWidth="10" defaultRowHeight="16"/>
  <sheetData>
    <row r="1" spans="1:25" ht="36">
      <c r="A1" s="11" t="s">
        <v>57</v>
      </c>
      <c r="B1" s="11" t="s">
        <v>33</v>
      </c>
      <c r="C1" s="11" t="s">
        <v>69</v>
      </c>
      <c r="D1" s="11" t="s">
        <v>70</v>
      </c>
      <c r="E1" s="11" t="s">
        <v>71</v>
      </c>
      <c r="F1" s="11" t="s">
        <v>72</v>
      </c>
      <c r="G1" s="11" t="s">
        <v>73</v>
      </c>
      <c r="H1" s="11" t="s">
        <v>74</v>
      </c>
      <c r="I1" s="11" t="s">
        <v>70</v>
      </c>
      <c r="J1" s="11" t="s">
        <v>71</v>
      </c>
      <c r="K1" s="11" t="s">
        <v>72</v>
      </c>
      <c r="L1" s="11" t="s">
        <v>73</v>
      </c>
      <c r="M1" s="11" t="s">
        <v>105</v>
      </c>
      <c r="N1" s="11" t="s">
        <v>57</v>
      </c>
      <c r="O1" s="11" t="s">
        <v>33</v>
      </c>
      <c r="P1" s="11" t="s">
        <v>69</v>
      </c>
      <c r="Q1" s="11" t="s">
        <v>70</v>
      </c>
      <c r="R1" s="11" t="s">
        <v>71</v>
      </c>
      <c r="S1" s="11" t="s">
        <v>72</v>
      </c>
      <c r="T1" s="11" t="s">
        <v>73</v>
      </c>
      <c r="U1" s="11" t="s">
        <v>74</v>
      </c>
      <c r="V1" s="11" t="s">
        <v>70</v>
      </c>
      <c r="W1" s="11" t="s">
        <v>71</v>
      </c>
      <c r="X1" s="11" t="s">
        <v>72</v>
      </c>
      <c r="Y1" s="11" t="s">
        <v>73</v>
      </c>
    </row>
    <row r="2" spans="1:25">
      <c r="A2" s="12" t="s">
        <v>58</v>
      </c>
      <c r="B2" s="12" t="s">
        <v>40</v>
      </c>
      <c r="C2" s="13"/>
      <c r="D2" s="13">
        <v>60</v>
      </c>
      <c r="E2" s="13">
        <v>60</v>
      </c>
      <c r="F2" s="13">
        <v>60</v>
      </c>
      <c r="G2" s="13">
        <v>58.42</v>
      </c>
      <c r="H2" s="13"/>
      <c r="I2" s="13">
        <v>830.17200000000014</v>
      </c>
      <c r="J2" s="13">
        <v>648.76</v>
      </c>
      <c r="K2" s="13">
        <v>500.1459999999999</v>
      </c>
      <c r="L2" s="13">
        <v>789.41200000000003</v>
      </c>
      <c r="N2" s="12" t="s">
        <v>58</v>
      </c>
      <c r="O2" s="12" t="s">
        <v>40</v>
      </c>
      <c r="P2" s="13"/>
      <c r="Q2" s="13">
        <v>60</v>
      </c>
      <c r="R2" s="13">
        <v>60</v>
      </c>
      <c r="S2" s="13">
        <v>60</v>
      </c>
      <c r="T2" s="13">
        <v>58.42</v>
      </c>
      <c r="U2" s="13"/>
      <c r="V2" s="13">
        <v>830.17200000000014</v>
      </c>
      <c r="W2" s="13">
        <v>648.76</v>
      </c>
      <c r="X2" s="13">
        <v>500.1459999999999</v>
      </c>
      <c r="Y2" s="13">
        <v>789.41200000000003</v>
      </c>
    </row>
    <row r="3" spans="1:25">
      <c r="A3" s="12" t="s">
        <v>58</v>
      </c>
      <c r="B3" s="12" t="s">
        <v>39</v>
      </c>
      <c r="C3" s="13"/>
      <c r="D3" s="13">
        <v>50.423999999999999</v>
      </c>
      <c r="E3" s="13">
        <v>48.194000000000003</v>
      </c>
      <c r="F3" s="13">
        <v>56.56</v>
      </c>
      <c r="G3" s="13">
        <v>56.934000000000005</v>
      </c>
      <c r="H3" s="13"/>
      <c r="I3" s="13">
        <v>634.08199999999999</v>
      </c>
      <c r="J3" s="13">
        <v>646.35</v>
      </c>
      <c r="K3" s="13">
        <v>766.41</v>
      </c>
      <c r="L3" s="13">
        <v>861.42800000000011</v>
      </c>
      <c r="N3" s="12" t="s">
        <v>58</v>
      </c>
      <c r="O3" s="12" t="s">
        <v>39</v>
      </c>
      <c r="P3" s="13"/>
      <c r="Q3" s="13">
        <v>50.423999999999999</v>
      </c>
      <c r="R3" s="13">
        <v>48.194000000000003</v>
      </c>
      <c r="S3" s="13">
        <v>56.56</v>
      </c>
      <c r="T3" s="13">
        <v>56.934000000000005</v>
      </c>
      <c r="U3" s="13"/>
      <c r="V3" s="13">
        <v>634.08199999999999</v>
      </c>
      <c r="W3" s="13">
        <v>646.35</v>
      </c>
      <c r="X3" s="13">
        <v>766.41</v>
      </c>
      <c r="Y3" s="13">
        <v>861.42800000000011</v>
      </c>
    </row>
    <row r="4" spans="1:25">
      <c r="A4" s="12" t="s">
        <v>58</v>
      </c>
      <c r="B4" s="29" t="s">
        <v>38</v>
      </c>
      <c r="C4" s="13"/>
      <c r="D4" s="13">
        <v>60</v>
      </c>
      <c r="E4" s="13">
        <v>60</v>
      </c>
      <c r="F4" s="13">
        <v>60</v>
      </c>
      <c r="G4" s="13">
        <v>14.868</v>
      </c>
      <c r="H4" s="13"/>
      <c r="I4" s="13">
        <v>881.80999999999983</v>
      </c>
      <c r="J4" s="13">
        <v>779.53399999999988</v>
      </c>
      <c r="K4" s="13">
        <v>866.99599999999987</v>
      </c>
      <c r="L4" s="13">
        <v>258.04599999999999</v>
      </c>
      <c r="N4" s="12" t="s">
        <v>58</v>
      </c>
      <c r="O4" s="12" t="s">
        <v>36</v>
      </c>
      <c r="P4" s="13"/>
      <c r="Q4" s="13">
        <v>30.582000000000001</v>
      </c>
      <c r="R4" s="13">
        <v>52.076000000000001</v>
      </c>
      <c r="S4" s="13">
        <v>48.53</v>
      </c>
      <c r="T4" s="13">
        <v>22.783999999999999</v>
      </c>
      <c r="U4" s="13"/>
      <c r="V4" s="13">
        <v>404.58000000000004</v>
      </c>
      <c r="W4" s="13">
        <v>718.47199999999998</v>
      </c>
      <c r="X4" s="13">
        <v>508.9</v>
      </c>
      <c r="Y4" s="13">
        <v>337.78999999999996</v>
      </c>
    </row>
    <row r="5" spans="1:25">
      <c r="A5" s="12" t="s">
        <v>58</v>
      </c>
      <c r="B5" s="29" t="s">
        <v>35</v>
      </c>
      <c r="C5" s="13"/>
      <c r="D5" s="13">
        <v>51.455999999999996</v>
      </c>
      <c r="E5" s="13">
        <v>60</v>
      </c>
      <c r="F5" s="13">
        <v>43.006</v>
      </c>
      <c r="G5" s="13">
        <v>34.703999999999994</v>
      </c>
      <c r="H5" s="13"/>
      <c r="I5" s="13">
        <v>756.59800000000007</v>
      </c>
      <c r="J5" s="13">
        <v>840.16000000000008</v>
      </c>
      <c r="K5" s="13">
        <v>648.36399999999992</v>
      </c>
      <c r="L5" s="13">
        <v>515.99999999999989</v>
      </c>
      <c r="N5" s="12" t="s">
        <v>58</v>
      </c>
      <c r="O5" s="12" t="s">
        <v>41</v>
      </c>
      <c r="P5" s="13"/>
      <c r="Q5" s="13">
        <v>60</v>
      </c>
      <c r="R5" s="13">
        <v>50.64</v>
      </c>
      <c r="S5" s="13">
        <v>41.320000000000007</v>
      </c>
      <c r="T5" s="13">
        <v>50.980000000000004</v>
      </c>
      <c r="U5" s="13"/>
      <c r="V5" s="13">
        <v>725.7</v>
      </c>
      <c r="W5" s="13">
        <v>648.35400000000004</v>
      </c>
      <c r="X5" s="13">
        <v>636.12</v>
      </c>
      <c r="Y5" s="13">
        <v>667.73800000000006</v>
      </c>
    </row>
    <row r="6" spans="1:25">
      <c r="A6" s="12" t="s">
        <v>58</v>
      </c>
      <c r="B6" s="12" t="s">
        <v>36</v>
      </c>
      <c r="C6" s="13"/>
      <c r="D6" s="13">
        <v>30.582000000000001</v>
      </c>
      <c r="E6" s="13">
        <v>52.076000000000001</v>
      </c>
      <c r="F6" s="13">
        <v>48.53</v>
      </c>
      <c r="G6" s="13">
        <v>22.783999999999999</v>
      </c>
      <c r="H6" s="13"/>
      <c r="I6" s="13">
        <v>404.58000000000004</v>
      </c>
      <c r="J6" s="13">
        <v>718.47199999999998</v>
      </c>
      <c r="K6" s="13">
        <v>508.9</v>
      </c>
      <c r="L6" s="13">
        <v>337.78999999999996</v>
      </c>
      <c r="N6" s="12" t="s">
        <v>58</v>
      </c>
      <c r="O6" s="12" t="s">
        <v>42</v>
      </c>
      <c r="P6" s="13"/>
      <c r="Q6" s="13">
        <v>60</v>
      </c>
      <c r="R6" s="13">
        <v>60</v>
      </c>
      <c r="S6" s="13">
        <v>39.028000000000006</v>
      </c>
      <c r="T6" s="13">
        <v>39.143999999999998</v>
      </c>
      <c r="U6" s="13"/>
      <c r="V6" s="13">
        <v>657.94600000000003</v>
      </c>
      <c r="W6" s="13">
        <v>554.36599999999999</v>
      </c>
      <c r="X6" s="13">
        <v>518.66399999999999</v>
      </c>
      <c r="Y6" s="13">
        <v>489.01800000000003</v>
      </c>
    </row>
    <row r="7" spans="1:25">
      <c r="A7" s="12" t="s">
        <v>58</v>
      </c>
      <c r="B7" s="12" t="s">
        <v>41</v>
      </c>
      <c r="C7" s="13"/>
      <c r="D7" s="13">
        <v>60</v>
      </c>
      <c r="E7" s="13">
        <v>50.64</v>
      </c>
      <c r="F7" s="13">
        <v>41.320000000000007</v>
      </c>
      <c r="G7" s="13">
        <v>50.980000000000004</v>
      </c>
      <c r="H7" s="13"/>
      <c r="I7" s="13">
        <v>725.7</v>
      </c>
      <c r="J7" s="13">
        <v>648.35400000000004</v>
      </c>
      <c r="K7" s="13">
        <v>636.12</v>
      </c>
      <c r="L7" s="13">
        <v>667.73800000000006</v>
      </c>
      <c r="N7" s="14" t="s">
        <v>59</v>
      </c>
      <c r="O7" s="27" t="s">
        <v>50</v>
      </c>
      <c r="P7" s="15"/>
      <c r="Q7" s="15">
        <v>22.387999999999998</v>
      </c>
      <c r="R7" s="15">
        <v>20.04</v>
      </c>
      <c r="S7" s="15">
        <v>12.964000000000002</v>
      </c>
      <c r="T7" s="15">
        <v>16.235999999999997</v>
      </c>
      <c r="U7" s="15"/>
      <c r="V7" s="15">
        <v>437.00200000000007</v>
      </c>
      <c r="W7" s="15">
        <v>319.05599999999998</v>
      </c>
      <c r="X7" s="15">
        <v>265.74599999999998</v>
      </c>
      <c r="Y7" s="15">
        <v>318.14999999999998</v>
      </c>
    </row>
    <row r="8" spans="1:25">
      <c r="A8" s="12" t="s">
        <v>58</v>
      </c>
      <c r="B8" s="12" t="s">
        <v>42</v>
      </c>
      <c r="C8" s="13"/>
      <c r="D8" s="13">
        <v>60</v>
      </c>
      <c r="E8" s="13">
        <v>60</v>
      </c>
      <c r="F8" s="13">
        <v>39.028000000000006</v>
      </c>
      <c r="G8" s="13">
        <v>39.143999999999998</v>
      </c>
      <c r="H8" s="13"/>
      <c r="I8" s="13">
        <v>657.94600000000003</v>
      </c>
      <c r="J8" s="13">
        <v>554.36599999999999</v>
      </c>
      <c r="K8" s="13">
        <v>518.66399999999999</v>
      </c>
      <c r="L8" s="13">
        <v>489.01800000000003</v>
      </c>
      <c r="N8" s="14" t="s">
        <v>59</v>
      </c>
      <c r="O8" s="27" t="s">
        <v>104</v>
      </c>
      <c r="P8" s="15"/>
      <c r="Q8" s="15">
        <v>48.53</v>
      </c>
      <c r="R8" s="15">
        <v>50.436</v>
      </c>
      <c r="S8" s="15">
        <v>56.555999999999997</v>
      </c>
      <c r="T8" s="15">
        <v>60</v>
      </c>
      <c r="U8" s="15"/>
      <c r="V8" s="15">
        <v>485.916</v>
      </c>
      <c r="W8" s="15">
        <v>570.06200000000013</v>
      </c>
      <c r="X8" s="15">
        <v>691.11599999999999</v>
      </c>
      <c r="Y8" s="15">
        <v>413.1</v>
      </c>
    </row>
    <row r="9" spans="1:25">
      <c r="A9" s="14" t="s">
        <v>59</v>
      </c>
      <c r="B9" s="27" t="s">
        <v>50</v>
      </c>
      <c r="C9" s="15"/>
      <c r="D9" s="15">
        <v>22.387999999999998</v>
      </c>
      <c r="E9" s="15">
        <v>20.04</v>
      </c>
      <c r="F9" s="15">
        <v>12.964000000000002</v>
      </c>
      <c r="G9" s="15">
        <v>16.235999999999997</v>
      </c>
      <c r="H9" s="15"/>
      <c r="I9" s="15">
        <v>437.00200000000007</v>
      </c>
      <c r="J9" s="15">
        <v>319.05599999999998</v>
      </c>
      <c r="K9" s="15">
        <v>265.74599999999998</v>
      </c>
      <c r="L9" s="15">
        <v>318.14999999999998</v>
      </c>
      <c r="N9" s="14" t="s">
        <v>59</v>
      </c>
      <c r="O9" s="27" t="s">
        <v>51</v>
      </c>
      <c r="P9" s="15"/>
      <c r="Q9" s="15">
        <v>58.975999999999999</v>
      </c>
      <c r="R9" s="15">
        <v>52.366</v>
      </c>
      <c r="S9" s="15">
        <v>55.08</v>
      </c>
      <c r="T9" s="15">
        <v>35.35</v>
      </c>
      <c r="U9" s="15"/>
      <c r="V9" s="15">
        <v>556.6</v>
      </c>
      <c r="W9" s="15">
        <v>619.7639999999999</v>
      </c>
      <c r="X9" s="15">
        <v>738.64</v>
      </c>
      <c r="Y9" s="15">
        <v>471.24399999999997</v>
      </c>
    </row>
    <row r="10" spans="1:25">
      <c r="A10" s="14" t="s">
        <v>59</v>
      </c>
      <c r="B10" s="14" t="s">
        <v>44</v>
      </c>
      <c r="C10" s="15"/>
      <c r="D10" s="15"/>
      <c r="E10" s="15">
        <v>46.756</v>
      </c>
      <c r="F10" s="15">
        <v>50.239999999999995</v>
      </c>
      <c r="G10" s="15">
        <v>43.94</v>
      </c>
      <c r="H10" s="15"/>
      <c r="I10" s="15"/>
      <c r="J10" s="15">
        <v>646.62799999999993</v>
      </c>
      <c r="K10" s="15">
        <v>640.48800000000006</v>
      </c>
      <c r="L10" s="15">
        <v>525.97</v>
      </c>
      <c r="N10" s="14" t="s">
        <v>59</v>
      </c>
      <c r="O10" s="27" t="s">
        <v>55</v>
      </c>
      <c r="P10" s="15"/>
      <c r="Q10" s="15">
        <v>49.106000000000002</v>
      </c>
      <c r="R10" s="15">
        <v>49.19</v>
      </c>
      <c r="S10" s="15">
        <v>48.474000000000004</v>
      </c>
      <c r="T10" s="15">
        <v>46.265999999999998</v>
      </c>
      <c r="U10" s="15"/>
      <c r="V10" s="15">
        <v>561.09199999999998</v>
      </c>
      <c r="W10" s="15">
        <v>606.51199999999994</v>
      </c>
      <c r="X10" s="15">
        <v>507.94600000000003</v>
      </c>
      <c r="Y10" s="15">
        <v>661.69800000000009</v>
      </c>
    </row>
    <row r="11" spans="1:25">
      <c r="A11" s="14" t="s">
        <v>59</v>
      </c>
      <c r="B11" s="27" t="s">
        <v>104</v>
      </c>
      <c r="C11" s="15"/>
      <c r="D11" s="15">
        <v>48.53</v>
      </c>
      <c r="E11" s="15">
        <v>50.436</v>
      </c>
      <c r="F11" s="15">
        <v>56.555999999999997</v>
      </c>
      <c r="G11" s="15">
        <v>60</v>
      </c>
      <c r="H11" s="15"/>
      <c r="I11" s="15">
        <v>485.916</v>
      </c>
      <c r="J11" s="15">
        <v>570.06200000000013</v>
      </c>
      <c r="K11" s="15">
        <v>691.11599999999999</v>
      </c>
      <c r="L11" s="15">
        <v>413.1</v>
      </c>
      <c r="N11" s="14" t="s">
        <v>59</v>
      </c>
      <c r="O11" s="27" t="s">
        <v>43</v>
      </c>
      <c r="P11" s="15"/>
      <c r="Q11" s="15">
        <v>60</v>
      </c>
      <c r="R11" s="15">
        <v>53.739999999999995</v>
      </c>
      <c r="S11" s="15">
        <v>60</v>
      </c>
      <c r="T11" s="15">
        <v>60</v>
      </c>
      <c r="U11" s="15"/>
      <c r="V11" s="15">
        <v>643.33600000000001</v>
      </c>
      <c r="W11" s="15">
        <v>839.97399999999993</v>
      </c>
      <c r="X11" s="15">
        <v>900.49199999999996</v>
      </c>
      <c r="Y11" s="15">
        <v>874.08199999999999</v>
      </c>
    </row>
    <row r="12" spans="1:25">
      <c r="A12" s="14" t="s">
        <v>59</v>
      </c>
      <c r="B12" s="27" t="s">
        <v>51</v>
      </c>
      <c r="C12" s="15"/>
      <c r="D12" s="15">
        <v>58.975999999999999</v>
      </c>
      <c r="E12" s="15">
        <v>52.366</v>
      </c>
      <c r="F12" s="15">
        <v>55.08</v>
      </c>
      <c r="G12" s="15">
        <v>35.35</v>
      </c>
      <c r="H12" s="15"/>
      <c r="I12" s="15">
        <v>556.6</v>
      </c>
      <c r="J12" s="15">
        <v>619.7639999999999</v>
      </c>
      <c r="K12" s="15">
        <v>738.64</v>
      </c>
      <c r="L12" s="15">
        <v>471.24399999999997</v>
      </c>
      <c r="N12" s="14" t="s">
        <v>59</v>
      </c>
      <c r="O12" s="27" t="s">
        <v>56</v>
      </c>
      <c r="P12" s="15"/>
      <c r="Q12" s="15">
        <v>40.15</v>
      </c>
      <c r="R12" s="15">
        <v>48.230000000000004</v>
      </c>
      <c r="S12" s="15">
        <v>46.977999999999994</v>
      </c>
      <c r="T12" s="15">
        <v>41.989999999999995</v>
      </c>
      <c r="U12" s="15"/>
      <c r="V12" s="15">
        <v>519.31999999999994</v>
      </c>
      <c r="W12" s="15">
        <v>446.46000000000004</v>
      </c>
      <c r="X12" s="15">
        <v>489.47800000000007</v>
      </c>
      <c r="Y12" s="15">
        <v>476.95799999999997</v>
      </c>
    </row>
    <row r="13" spans="1:25">
      <c r="A13" s="14" t="s">
        <v>59</v>
      </c>
      <c r="B13" s="27" t="s">
        <v>55</v>
      </c>
      <c r="C13" s="15"/>
      <c r="D13" s="15">
        <v>49.106000000000002</v>
      </c>
      <c r="E13" s="15">
        <v>49.19</v>
      </c>
      <c r="F13" s="15">
        <v>48.474000000000004</v>
      </c>
      <c r="G13" s="15">
        <v>46.265999999999998</v>
      </c>
      <c r="H13" s="15"/>
      <c r="I13" s="15">
        <v>561.09199999999998</v>
      </c>
      <c r="J13" s="15">
        <v>606.51199999999994</v>
      </c>
      <c r="K13" s="15">
        <v>507.94600000000003</v>
      </c>
      <c r="L13" s="15">
        <v>661.69800000000009</v>
      </c>
      <c r="N13" s="14" t="s">
        <v>59</v>
      </c>
      <c r="O13" s="27" t="s">
        <v>47</v>
      </c>
      <c r="P13" s="15"/>
      <c r="Q13" s="15">
        <v>60</v>
      </c>
      <c r="R13" s="15">
        <v>60</v>
      </c>
      <c r="S13" s="15">
        <v>60</v>
      </c>
      <c r="T13" s="15">
        <v>51.045999999999999</v>
      </c>
      <c r="U13" s="15"/>
      <c r="V13" s="15">
        <v>787.66999999999985</v>
      </c>
      <c r="W13" s="15">
        <v>795.178</v>
      </c>
      <c r="X13" s="15">
        <v>746.476</v>
      </c>
      <c r="Y13" s="15">
        <v>817.45400000000006</v>
      </c>
    </row>
    <row r="14" spans="1:25">
      <c r="A14" s="14" t="s">
        <v>59</v>
      </c>
      <c r="B14" s="14" t="s">
        <v>64</v>
      </c>
      <c r="C14" s="15"/>
      <c r="D14" s="15">
        <v>60</v>
      </c>
      <c r="E14" s="15"/>
      <c r="F14" s="15">
        <v>60</v>
      </c>
      <c r="G14" s="15">
        <v>60</v>
      </c>
      <c r="H14" s="15"/>
      <c r="I14" s="15">
        <v>840.76333333333332</v>
      </c>
      <c r="J14" s="15"/>
      <c r="K14" s="15">
        <v>806.82399999999996</v>
      </c>
      <c r="L14" s="15">
        <v>764.76200000000006</v>
      </c>
      <c r="N14" s="14" t="s">
        <v>59</v>
      </c>
      <c r="O14" s="27" t="s">
        <v>46</v>
      </c>
      <c r="P14" s="15"/>
      <c r="Q14" s="15">
        <v>52.744000000000007</v>
      </c>
      <c r="R14" s="15">
        <v>37.286000000000001</v>
      </c>
      <c r="S14" s="15">
        <v>34.57</v>
      </c>
      <c r="T14" s="15">
        <v>44.536000000000001</v>
      </c>
      <c r="U14" s="15"/>
      <c r="V14" s="15">
        <v>753.20799999999997</v>
      </c>
      <c r="W14" s="15">
        <v>468.05799999999999</v>
      </c>
      <c r="X14" s="15">
        <v>474.39600000000002</v>
      </c>
      <c r="Y14" s="15">
        <v>559.37199999999996</v>
      </c>
    </row>
    <row r="15" spans="1:25">
      <c r="A15" s="14" t="s">
        <v>59</v>
      </c>
      <c r="B15" s="27" t="s">
        <v>43</v>
      </c>
      <c r="C15" s="15"/>
      <c r="D15" s="15">
        <v>60</v>
      </c>
      <c r="E15" s="15">
        <v>53.739999999999995</v>
      </c>
      <c r="F15" s="15">
        <v>60</v>
      </c>
      <c r="G15" s="15">
        <v>60</v>
      </c>
      <c r="H15" s="15"/>
      <c r="I15" s="15">
        <v>643.33600000000001</v>
      </c>
      <c r="J15" s="15">
        <v>839.97399999999993</v>
      </c>
      <c r="K15" s="15">
        <v>900.49199999999996</v>
      </c>
      <c r="L15" s="15">
        <v>874.08199999999999</v>
      </c>
      <c r="N15" s="14" t="s">
        <v>59</v>
      </c>
      <c r="O15" s="27" t="s">
        <v>45</v>
      </c>
      <c r="P15" s="15"/>
      <c r="Q15" s="15">
        <v>60</v>
      </c>
      <c r="R15" s="15">
        <v>41.676000000000002</v>
      </c>
      <c r="S15" s="15">
        <v>40.486000000000004</v>
      </c>
      <c r="T15" s="15">
        <v>39.14</v>
      </c>
      <c r="U15" s="15"/>
      <c r="V15" s="15">
        <v>753.60200000000009</v>
      </c>
      <c r="W15" s="15">
        <v>659.26400000000012</v>
      </c>
      <c r="X15" s="15">
        <v>539.46599999999989</v>
      </c>
      <c r="Y15" s="15">
        <v>548.548</v>
      </c>
    </row>
    <row r="16" spans="1:25">
      <c r="A16" s="14" t="s">
        <v>59</v>
      </c>
      <c r="B16" s="14" t="s">
        <v>65</v>
      </c>
      <c r="C16" s="15"/>
      <c r="D16" s="15">
        <v>60</v>
      </c>
      <c r="E16" s="15">
        <v>42.739999999999995</v>
      </c>
      <c r="F16" s="15">
        <v>49.375999999999998</v>
      </c>
      <c r="G16" s="15">
        <v>50.076000000000001</v>
      </c>
      <c r="H16" s="15"/>
      <c r="I16" s="15">
        <v>809.87666666666667</v>
      </c>
      <c r="J16" s="15">
        <v>453.34199999999998</v>
      </c>
      <c r="K16" s="15">
        <v>371.88199999999995</v>
      </c>
      <c r="L16" s="15">
        <v>497.56399999999996</v>
      </c>
      <c r="N16" s="14" t="s">
        <v>59</v>
      </c>
      <c r="O16" s="27" t="s">
        <v>49</v>
      </c>
      <c r="P16" s="15"/>
      <c r="Q16" s="15">
        <v>54.05</v>
      </c>
      <c r="R16" s="15">
        <v>30.024000000000001</v>
      </c>
      <c r="S16" s="15">
        <v>41.643999999999998</v>
      </c>
      <c r="T16" s="15">
        <v>39.535999999999994</v>
      </c>
      <c r="U16" s="15"/>
      <c r="V16" s="15">
        <v>638.01800000000003</v>
      </c>
      <c r="W16" s="15">
        <v>462.87666666666672</v>
      </c>
      <c r="X16" s="15">
        <v>583.92600000000004</v>
      </c>
      <c r="Y16" s="15">
        <v>511.87200000000001</v>
      </c>
    </row>
    <row r="17" spans="1:25">
      <c r="A17" s="14" t="s">
        <v>59</v>
      </c>
      <c r="B17" s="27" t="s">
        <v>56</v>
      </c>
      <c r="C17" s="15"/>
      <c r="D17" s="15">
        <v>40.15</v>
      </c>
      <c r="E17" s="15">
        <v>48.230000000000004</v>
      </c>
      <c r="F17" s="15">
        <v>46.977999999999994</v>
      </c>
      <c r="G17" s="15">
        <v>41.989999999999995</v>
      </c>
      <c r="H17" s="15"/>
      <c r="I17" s="15">
        <v>519.31999999999994</v>
      </c>
      <c r="J17" s="15">
        <v>446.46000000000004</v>
      </c>
      <c r="K17" s="15">
        <v>489.47800000000007</v>
      </c>
      <c r="L17" s="15">
        <v>476.95799999999997</v>
      </c>
      <c r="N17" s="14" t="s">
        <v>59</v>
      </c>
      <c r="O17" s="27" t="s">
        <v>53</v>
      </c>
      <c r="P17" s="15"/>
      <c r="Q17" s="15">
        <v>49.410000000000004</v>
      </c>
      <c r="R17" s="15">
        <v>60</v>
      </c>
      <c r="S17" s="15">
        <v>27.653999999999996</v>
      </c>
      <c r="T17" s="15">
        <v>29.57</v>
      </c>
      <c r="U17" s="15"/>
      <c r="V17" s="15">
        <v>691.28200000000004</v>
      </c>
      <c r="W17" s="15">
        <v>435.38799999999992</v>
      </c>
      <c r="X17" s="15">
        <v>509.97799999999995</v>
      </c>
      <c r="Y17" s="15">
        <v>399.65799999999996</v>
      </c>
    </row>
    <row r="18" spans="1:25">
      <c r="A18" s="14" t="s">
        <v>59</v>
      </c>
      <c r="B18" s="27" t="s">
        <v>47</v>
      </c>
      <c r="C18" s="15"/>
      <c r="D18" s="15">
        <v>60</v>
      </c>
      <c r="E18" s="15">
        <v>60</v>
      </c>
      <c r="F18" s="15">
        <v>60</v>
      </c>
      <c r="G18" s="15">
        <v>51.045999999999999</v>
      </c>
      <c r="H18" s="15"/>
      <c r="I18" s="15">
        <v>787.66999999999985</v>
      </c>
      <c r="J18" s="15">
        <v>795.178</v>
      </c>
      <c r="K18" s="15">
        <v>746.476</v>
      </c>
      <c r="L18" s="15">
        <v>817.45400000000006</v>
      </c>
      <c r="N18" s="14" t="s">
        <v>59</v>
      </c>
      <c r="O18" s="27" t="s">
        <v>48</v>
      </c>
      <c r="P18" s="15"/>
      <c r="Q18" s="15">
        <v>51.339999999999996</v>
      </c>
      <c r="R18" s="15">
        <v>51.076000000000001</v>
      </c>
      <c r="S18" s="15">
        <v>47.596000000000004</v>
      </c>
      <c r="T18" s="15">
        <v>48.203999999999994</v>
      </c>
      <c r="U18" s="15"/>
      <c r="V18" s="15">
        <v>654.50800000000004</v>
      </c>
      <c r="W18" s="15">
        <v>700.28800000000001</v>
      </c>
      <c r="X18" s="15">
        <v>420.89799999999997</v>
      </c>
      <c r="Y18" s="15">
        <v>674.75200000000007</v>
      </c>
    </row>
    <row r="19" spans="1:25">
      <c r="A19" s="14" t="s">
        <v>59</v>
      </c>
      <c r="B19" s="27" t="s">
        <v>46</v>
      </c>
      <c r="C19" s="15"/>
      <c r="D19" s="15">
        <v>52.744000000000007</v>
      </c>
      <c r="E19" s="15">
        <v>37.286000000000001</v>
      </c>
      <c r="F19" s="15">
        <v>34.57</v>
      </c>
      <c r="G19" s="15">
        <v>44.536000000000001</v>
      </c>
      <c r="H19" s="15"/>
      <c r="I19" s="15">
        <v>753.20799999999997</v>
      </c>
      <c r="J19" s="15">
        <v>468.05799999999999</v>
      </c>
      <c r="K19" s="15">
        <v>474.39600000000002</v>
      </c>
      <c r="L19" s="15">
        <v>559.37199999999996</v>
      </c>
      <c r="N19" s="16" t="s">
        <v>75</v>
      </c>
      <c r="O19" s="27" t="s">
        <v>76</v>
      </c>
      <c r="P19" s="17"/>
      <c r="Q19" s="17">
        <v>33.770000000000003</v>
      </c>
      <c r="R19" s="17">
        <v>14.607999999999999</v>
      </c>
      <c r="S19" s="17">
        <v>14.718</v>
      </c>
      <c r="T19" s="17">
        <v>11.384</v>
      </c>
      <c r="U19" s="17"/>
      <c r="V19" s="17">
        <v>464.27</v>
      </c>
      <c r="W19" s="17">
        <v>252.42200000000003</v>
      </c>
      <c r="X19" s="17">
        <v>243.56199999999998</v>
      </c>
      <c r="Y19" s="17">
        <v>179.44200000000001</v>
      </c>
    </row>
    <row r="20" spans="1:25">
      <c r="A20" s="14" t="s">
        <v>59</v>
      </c>
      <c r="B20" s="27" t="s">
        <v>45</v>
      </c>
      <c r="C20" s="15"/>
      <c r="D20" s="15">
        <v>60</v>
      </c>
      <c r="E20" s="15">
        <v>41.676000000000002</v>
      </c>
      <c r="F20" s="15">
        <v>40.486000000000004</v>
      </c>
      <c r="G20" s="15">
        <v>39.14</v>
      </c>
      <c r="H20" s="15"/>
      <c r="I20" s="15">
        <v>753.60200000000009</v>
      </c>
      <c r="J20" s="15">
        <v>659.26400000000012</v>
      </c>
      <c r="K20" s="15">
        <v>539.46599999999989</v>
      </c>
      <c r="L20" s="15">
        <v>548.548</v>
      </c>
      <c r="N20" s="16" t="s">
        <v>75</v>
      </c>
      <c r="O20" s="27" t="s">
        <v>77</v>
      </c>
      <c r="P20" s="17"/>
      <c r="Q20" s="17">
        <v>25.610000000000003</v>
      </c>
      <c r="R20" s="17">
        <v>39.963999999999999</v>
      </c>
      <c r="S20" s="17">
        <v>28.706</v>
      </c>
      <c r="T20" s="17">
        <v>36.393999999999991</v>
      </c>
      <c r="U20" s="17"/>
      <c r="V20" s="17">
        <v>403.572</v>
      </c>
      <c r="W20" s="17">
        <v>594.91399999999999</v>
      </c>
      <c r="X20" s="17">
        <v>447.56399999999996</v>
      </c>
      <c r="Y20" s="17">
        <v>548.45399999999995</v>
      </c>
    </row>
    <row r="21" spans="1:25">
      <c r="A21" s="14" t="s">
        <v>59</v>
      </c>
      <c r="B21" s="14" t="s">
        <v>62</v>
      </c>
      <c r="C21" s="15"/>
      <c r="D21" s="15">
        <v>60</v>
      </c>
      <c r="E21" s="15">
        <v>60</v>
      </c>
      <c r="F21" s="15">
        <v>50.934000000000005</v>
      </c>
      <c r="G21" s="15">
        <v>32.619999999999997</v>
      </c>
      <c r="H21" s="15"/>
      <c r="I21" s="15">
        <v>639.50600000000009</v>
      </c>
      <c r="J21" s="15">
        <v>378.44799999999998</v>
      </c>
      <c r="K21" s="15">
        <v>548.23</v>
      </c>
      <c r="L21" s="15">
        <v>390.96199999999999</v>
      </c>
      <c r="N21" s="16" t="s">
        <v>75</v>
      </c>
      <c r="O21" s="27" t="s">
        <v>78</v>
      </c>
      <c r="P21" s="17"/>
      <c r="Q21" s="17">
        <v>42.254000000000005</v>
      </c>
      <c r="R21" s="17">
        <v>8.766</v>
      </c>
      <c r="S21" s="17">
        <v>11.802</v>
      </c>
      <c r="T21" s="17">
        <v>5.9420000000000002</v>
      </c>
      <c r="U21" s="17"/>
      <c r="V21" s="17">
        <v>631.61</v>
      </c>
      <c r="W21" s="17">
        <v>171.76600000000002</v>
      </c>
      <c r="X21" s="17">
        <v>262.56200000000001</v>
      </c>
      <c r="Y21" s="17">
        <v>131.55599999999998</v>
      </c>
    </row>
    <row r="22" spans="1:25">
      <c r="A22" s="14" t="s">
        <v>59</v>
      </c>
      <c r="B22" s="27" t="s">
        <v>49</v>
      </c>
      <c r="C22" s="15"/>
      <c r="D22" s="15">
        <v>54.05</v>
      </c>
      <c r="E22" s="15">
        <v>30.024000000000001</v>
      </c>
      <c r="F22" s="15">
        <v>41.643999999999998</v>
      </c>
      <c r="G22" s="15">
        <v>39.535999999999994</v>
      </c>
      <c r="H22" s="15"/>
      <c r="I22" s="15">
        <v>638.01800000000003</v>
      </c>
      <c r="J22" s="15">
        <v>462.87666666666672</v>
      </c>
      <c r="K22" s="15">
        <v>583.92600000000004</v>
      </c>
      <c r="L22" s="15">
        <v>511.87200000000001</v>
      </c>
      <c r="N22" s="16" t="s">
        <v>75</v>
      </c>
      <c r="O22" s="27" t="s">
        <v>79</v>
      </c>
      <c r="P22" s="17"/>
      <c r="Q22" s="17">
        <v>38.715999999999994</v>
      </c>
      <c r="R22" s="17">
        <v>20.330000000000002</v>
      </c>
      <c r="S22" s="17">
        <v>32.846000000000004</v>
      </c>
      <c r="T22" s="17">
        <v>31.834000000000003</v>
      </c>
      <c r="U22" s="17"/>
      <c r="V22" s="17">
        <v>382.73400000000004</v>
      </c>
      <c r="W22" s="17">
        <v>251.26000000000005</v>
      </c>
      <c r="X22" s="17">
        <v>541.61</v>
      </c>
      <c r="Y22" s="17">
        <v>397.36599999999999</v>
      </c>
    </row>
    <row r="23" spans="1:25">
      <c r="A23" s="14" t="s">
        <v>59</v>
      </c>
      <c r="B23" s="14" t="s">
        <v>52</v>
      </c>
      <c r="C23" s="15"/>
      <c r="D23" s="15">
        <v>60</v>
      </c>
      <c r="E23" s="15">
        <v>43.241999999999997</v>
      </c>
      <c r="F23" s="15">
        <v>36.061999999999998</v>
      </c>
      <c r="G23" s="15">
        <v>26.186</v>
      </c>
      <c r="H23" s="15"/>
      <c r="I23" s="15">
        <v>689.69200000000001</v>
      </c>
      <c r="J23" s="15">
        <v>550.2700000000001</v>
      </c>
      <c r="K23" s="15">
        <v>659.42200000000003</v>
      </c>
      <c r="L23" s="15">
        <v>340.346</v>
      </c>
      <c r="N23" s="16" t="s">
        <v>75</v>
      </c>
      <c r="O23" s="27" t="s">
        <v>80</v>
      </c>
      <c r="P23" s="17"/>
      <c r="Q23" s="17">
        <v>39.15</v>
      </c>
      <c r="R23" s="17">
        <v>32.929999999999993</v>
      </c>
      <c r="S23" s="17">
        <v>13.244</v>
      </c>
      <c r="T23" s="17">
        <v>32.404000000000003</v>
      </c>
      <c r="U23" s="17"/>
      <c r="V23" s="17">
        <v>490.79599999999999</v>
      </c>
      <c r="W23" s="17">
        <v>536.60799999999995</v>
      </c>
      <c r="X23" s="17">
        <v>305.56399999999996</v>
      </c>
      <c r="Y23" s="17">
        <v>518.34199999999998</v>
      </c>
    </row>
    <row r="24" spans="1:25">
      <c r="A24" s="14" t="s">
        <v>59</v>
      </c>
      <c r="B24" s="27" t="s">
        <v>53</v>
      </c>
      <c r="C24" s="15"/>
      <c r="D24" s="15">
        <v>49.410000000000004</v>
      </c>
      <c r="E24" s="15">
        <v>60</v>
      </c>
      <c r="F24" s="15">
        <v>27.653999999999996</v>
      </c>
      <c r="G24" s="15">
        <v>29.57</v>
      </c>
      <c r="H24" s="15"/>
      <c r="I24" s="15">
        <v>691.28200000000004</v>
      </c>
      <c r="J24" s="15">
        <v>435.38799999999992</v>
      </c>
      <c r="K24" s="15">
        <v>509.97799999999995</v>
      </c>
      <c r="L24" s="15">
        <v>399.65799999999996</v>
      </c>
      <c r="N24" s="16" t="s">
        <v>75</v>
      </c>
      <c r="O24" s="27" t="s">
        <v>81</v>
      </c>
      <c r="P24" s="17"/>
      <c r="Q24" s="17">
        <v>35.245999999999995</v>
      </c>
      <c r="R24" s="17">
        <v>50.17</v>
      </c>
      <c r="S24" s="17">
        <v>18.952000000000002</v>
      </c>
      <c r="T24" s="17">
        <v>18.694000000000003</v>
      </c>
      <c r="U24" s="17"/>
      <c r="V24" s="17">
        <v>479.95599999999996</v>
      </c>
      <c r="W24" s="17">
        <v>581.69000000000005</v>
      </c>
      <c r="X24" s="17">
        <v>266.92599999999999</v>
      </c>
      <c r="Y24" s="17">
        <v>280.85200000000003</v>
      </c>
    </row>
    <row r="25" spans="1:25">
      <c r="A25" s="14" t="s">
        <v>59</v>
      </c>
      <c r="B25" s="27" t="s">
        <v>48</v>
      </c>
      <c r="C25" s="15"/>
      <c r="D25" s="15">
        <v>51.339999999999996</v>
      </c>
      <c r="E25" s="15">
        <v>51.076000000000001</v>
      </c>
      <c r="F25" s="15">
        <v>47.596000000000004</v>
      </c>
      <c r="G25" s="15">
        <v>48.203999999999994</v>
      </c>
      <c r="H25" s="15"/>
      <c r="I25" s="15">
        <v>654.50800000000004</v>
      </c>
      <c r="J25" s="15">
        <v>700.28800000000001</v>
      </c>
      <c r="K25" s="15">
        <v>420.89799999999997</v>
      </c>
      <c r="L25" s="15">
        <v>674.75200000000007</v>
      </c>
      <c r="N25" s="16" t="s">
        <v>75</v>
      </c>
      <c r="O25" s="27" t="s">
        <v>88</v>
      </c>
      <c r="P25" s="17"/>
      <c r="Q25" s="17">
        <v>50.113999999999997</v>
      </c>
      <c r="R25" s="17">
        <v>46.786000000000001</v>
      </c>
      <c r="S25" s="17">
        <v>32.165999999999997</v>
      </c>
      <c r="T25" s="17">
        <v>29.615999999999996</v>
      </c>
      <c r="U25" s="17"/>
      <c r="V25" s="17">
        <v>672.70399999999995</v>
      </c>
      <c r="W25" s="17">
        <v>604.9380000000001</v>
      </c>
      <c r="X25" s="17">
        <v>472.58800000000002</v>
      </c>
      <c r="Y25" s="17">
        <v>456.00199999999995</v>
      </c>
    </row>
    <row r="26" spans="1:25">
      <c r="A26" s="16" t="s">
        <v>75</v>
      </c>
      <c r="B26" s="27" t="s">
        <v>76</v>
      </c>
      <c r="C26" s="17"/>
      <c r="D26" s="17">
        <v>33.770000000000003</v>
      </c>
      <c r="E26" s="17">
        <v>14.607999999999999</v>
      </c>
      <c r="F26" s="17">
        <v>14.718</v>
      </c>
      <c r="G26" s="17">
        <v>11.384</v>
      </c>
      <c r="H26" s="17"/>
      <c r="I26" s="17">
        <v>464.27</v>
      </c>
      <c r="J26" s="17">
        <v>252.42200000000003</v>
      </c>
      <c r="K26" s="17">
        <v>243.56199999999998</v>
      </c>
      <c r="L26" s="17">
        <v>179.44200000000001</v>
      </c>
      <c r="N26" s="16" t="s">
        <v>75</v>
      </c>
      <c r="O26" s="27" t="s">
        <v>89</v>
      </c>
      <c r="P26" s="17"/>
      <c r="Q26" s="17">
        <v>37.456000000000003</v>
      </c>
      <c r="R26" s="17">
        <v>50.661999999999999</v>
      </c>
      <c r="S26" s="17">
        <v>34.542000000000002</v>
      </c>
      <c r="T26" s="17">
        <v>24.35</v>
      </c>
      <c r="U26" s="17"/>
      <c r="V26" s="17">
        <v>401.21999999999997</v>
      </c>
      <c r="W26" s="17">
        <v>509.04599999999994</v>
      </c>
      <c r="X26" s="17">
        <v>435.57800000000009</v>
      </c>
      <c r="Y26" s="17">
        <v>377.32</v>
      </c>
    </row>
    <row r="27" spans="1:25">
      <c r="A27" s="16" t="s">
        <v>75</v>
      </c>
      <c r="B27" s="27" t="s">
        <v>77</v>
      </c>
      <c r="C27" s="17"/>
      <c r="D27" s="17">
        <v>25.610000000000003</v>
      </c>
      <c r="E27" s="17">
        <v>39.963999999999999</v>
      </c>
      <c r="F27" s="17">
        <v>28.706</v>
      </c>
      <c r="G27" s="17">
        <v>36.393999999999991</v>
      </c>
      <c r="H27" s="17"/>
      <c r="I27" s="17">
        <v>403.572</v>
      </c>
      <c r="J27" s="17">
        <v>594.91399999999999</v>
      </c>
      <c r="K27" s="17">
        <v>447.56399999999996</v>
      </c>
      <c r="L27" s="17">
        <v>548.45399999999995</v>
      </c>
      <c r="N27" s="16" t="s">
        <v>75</v>
      </c>
      <c r="O27" s="27" t="s">
        <v>90</v>
      </c>
      <c r="P27" s="17"/>
      <c r="Q27" s="17">
        <v>40.392000000000003</v>
      </c>
      <c r="R27" s="17">
        <v>33.739999999999995</v>
      </c>
      <c r="S27" s="17">
        <v>11.186000000000002</v>
      </c>
      <c r="T27" s="17">
        <v>12.082000000000003</v>
      </c>
      <c r="U27" s="17"/>
      <c r="V27" s="17">
        <v>490.11400000000003</v>
      </c>
      <c r="W27" s="17">
        <v>467.8540000000001</v>
      </c>
      <c r="X27" s="17">
        <v>239.8</v>
      </c>
      <c r="Y27" s="17">
        <v>230.56199999999998</v>
      </c>
    </row>
    <row r="28" spans="1:25">
      <c r="A28" s="16" t="s">
        <v>75</v>
      </c>
      <c r="B28" s="27" t="s">
        <v>78</v>
      </c>
      <c r="C28" s="17"/>
      <c r="D28" s="17">
        <v>42.254000000000005</v>
      </c>
      <c r="E28" s="17">
        <v>8.766</v>
      </c>
      <c r="F28" s="17">
        <v>11.802</v>
      </c>
      <c r="G28" s="17">
        <v>5.9420000000000002</v>
      </c>
      <c r="H28" s="17"/>
      <c r="I28" s="17">
        <v>631.61</v>
      </c>
      <c r="J28" s="17">
        <v>171.76600000000002</v>
      </c>
      <c r="K28" s="17">
        <v>262.56200000000001</v>
      </c>
      <c r="L28" s="17">
        <v>131.55599999999998</v>
      </c>
      <c r="N28" s="18" t="s">
        <v>91</v>
      </c>
      <c r="O28" s="27" t="s">
        <v>92</v>
      </c>
      <c r="P28" s="19"/>
      <c r="Q28" s="19">
        <v>48.934000000000005</v>
      </c>
      <c r="R28" s="19">
        <v>34.988</v>
      </c>
      <c r="S28" s="19">
        <v>22.374000000000002</v>
      </c>
      <c r="T28" s="19">
        <v>40.475999999999999</v>
      </c>
      <c r="U28" s="19"/>
      <c r="V28" s="19">
        <v>622.31799999999998</v>
      </c>
      <c r="W28" s="19">
        <v>316.79200000000003</v>
      </c>
      <c r="X28" s="19">
        <v>284.15200000000004</v>
      </c>
      <c r="Y28" s="19">
        <v>616.41599999999994</v>
      </c>
    </row>
    <row r="29" spans="1:25">
      <c r="A29" s="16" t="s">
        <v>75</v>
      </c>
      <c r="B29" s="27" t="s">
        <v>79</v>
      </c>
      <c r="C29" s="17"/>
      <c r="D29" s="17">
        <v>38.715999999999994</v>
      </c>
      <c r="E29" s="17">
        <v>20.330000000000002</v>
      </c>
      <c r="F29" s="17">
        <v>32.846000000000004</v>
      </c>
      <c r="G29" s="17">
        <v>31.834000000000003</v>
      </c>
      <c r="H29" s="17"/>
      <c r="I29" s="17">
        <v>382.73400000000004</v>
      </c>
      <c r="J29" s="17">
        <v>251.26000000000005</v>
      </c>
      <c r="K29" s="17">
        <v>541.61</v>
      </c>
      <c r="L29" s="17">
        <v>397.36599999999999</v>
      </c>
      <c r="N29" s="18" t="s">
        <v>91</v>
      </c>
      <c r="O29" s="27" t="s">
        <v>93</v>
      </c>
      <c r="P29" s="19"/>
      <c r="Q29" s="19">
        <v>47.7</v>
      </c>
      <c r="R29" s="19">
        <v>37.344000000000008</v>
      </c>
      <c r="S29" s="19">
        <v>34.736000000000004</v>
      </c>
      <c r="T29" s="19">
        <v>27.990000000000002</v>
      </c>
      <c r="U29" s="19"/>
      <c r="V29" s="19">
        <v>626.29999999999995</v>
      </c>
      <c r="W29" s="19">
        <v>367.68799999999999</v>
      </c>
      <c r="X29" s="19">
        <v>335.61599999999999</v>
      </c>
      <c r="Y29" s="19">
        <v>287.46999999999997</v>
      </c>
    </row>
    <row r="30" spans="1:25">
      <c r="A30" s="16" t="s">
        <v>75</v>
      </c>
      <c r="B30" s="27" t="s">
        <v>80</v>
      </c>
      <c r="C30" s="17"/>
      <c r="D30" s="17">
        <v>39.15</v>
      </c>
      <c r="E30" s="17">
        <v>32.929999999999993</v>
      </c>
      <c r="F30" s="17">
        <v>13.244</v>
      </c>
      <c r="G30" s="17">
        <v>32.404000000000003</v>
      </c>
      <c r="H30" s="17"/>
      <c r="I30" s="17">
        <v>490.79599999999999</v>
      </c>
      <c r="J30" s="17">
        <v>536.60799999999995</v>
      </c>
      <c r="K30" s="17">
        <v>305.56399999999996</v>
      </c>
      <c r="L30" s="17">
        <v>518.34199999999998</v>
      </c>
      <c r="N30" s="18" t="s">
        <v>91</v>
      </c>
      <c r="O30" s="27" t="s">
        <v>94</v>
      </c>
      <c r="P30" s="19"/>
      <c r="Q30" s="19">
        <v>29.963999999999999</v>
      </c>
      <c r="R30" s="19">
        <v>9.3600000000000012</v>
      </c>
      <c r="S30" s="19">
        <v>16.253999999999998</v>
      </c>
      <c r="T30" s="19">
        <v>18.008000000000003</v>
      </c>
      <c r="U30" s="19"/>
      <c r="V30" s="19">
        <v>489.62199999999996</v>
      </c>
      <c r="W30" s="19">
        <v>175.648</v>
      </c>
      <c r="X30" s="19">
        <v>313.23999999999995</v>
      </c>
      <c r="Y30" s="19">
        <v>250.18599999999998</v>
      </c>
    </row>
    <row r="31" spans="1:25">
      <c r="A31" s="16" t="s">
        <v>75</v>
      </c>
      <c r="B31" s="27" t="s">
        <v>81</v>
      </c>
      <c r="C31" s="17"/>
      <c r="D31" s="17">
        <v>35.245999999999995</v>
      </c>
      <c r="E31" s="17">
        <v>50.17</v>
      </c>
      <c r="F31" s="17">
        <v>18.952000000000002</v>
      </c>
      <c r="G31" s="17">
        <v>18.694000000000003</v>
      </c>
      <c r="H31" s="17"/>
      <c r="I31" s="17">
        <v>479.95599999999996</v>
      </c>
      <c r="J31" s="17">
        <v>581.69000000000005</v>
      </c>
      <c r="K31" s="17">
        <v>266.92599999999999</v>
      </c>
      <c r="L31" s="17">
        <v>280.85200000000003</v>
      </c>
      <c r="N31" s="18" t="s">
        <v>91</v>
      </c>
      <c r="O31" s="27" t="s">
        <v>95</v>
      </c>
      <c r="P31" s="19"/>
      <c r="Q31" s="19">
        <v>32.783999999999999</v>
      </c>
      <c r="R31" s="19">
        <v>26.436</v>
      </c>
      <c r="S31" s="19">
        <v>10.022</v>
      </c>
      <c r="T31" s="19">
        <v>37.97</v>
      </c>
      <c r="U31" s="19"/>
      <c r="V31" s="19">
        <v>556.096</v>
      </c>
      <c r="W31" s="19">
        <v>338.42399999999998</v>
      </c>
      <c r="X31" s="19">
        <v>209.42</v>
      </c>
      <c r="Y31" s="19">
        <v>343.7</v>
      </c>
    </row>
    <row r="32" spans="1:25">
      <c r="A32" s="16" t="s">
        <v>75</v>
      </c>
      <c r="B32" s="16" t="s">
        <v>82</v>
      </c>
      <c r="C32" s="17"/>
      <c r="D32" s="17">
        <v>50.875999999999998</v>
      </c>
      <c r="E32" s="17">
        <v>16.413999999999998</v>
      </c>
      <c r="F32" s="17">
        <v>52.96</v>
      </c>
      <c r="G32" s="17">
        <v>48.037999999999997</v>
      </c>
      <c r="H32" s="17"/>
      <c r="I32" s="17">
        <v>466.99799999999993</v>
      </c>
      <c r="J32" s="17">
        <v>242.97399999999999</v>
      </c>
      <c r="K32" s="17">
        <v>497.99800000000005</v>
      </c>
      <c r="L32" s="17">
        <v>352.428</v>
      </c>
      <c r="N32" s="18" t="s">
        <v>91</v>
      </c>
      <c r="O32" s="27" t="s">
        <v>97</v>
      </c>
      <c r="P32" s="19"/>
      <c r="Q32" s="19">
        <v>41.886000000000003</v>
      </c>
      <c r="R32" s="19">
        <v>53.851999999999997</v>
      </c>
      <c r="S32" s="19">
        <v>16.916</v>
      </c>
      <c r="T32" s="19">
        <v>49.753999999999998</v>
      </c>
      <c r="U32" s="19"/>
      <c r="V32" s="19">
        <v>687.20399999999995</v>
      </c>
      <c r="W32" s="19">
        <v>791.38199999999995</v>
      </c>
      <c r="X32" s="19">
        <v>302.01400000000001</v>
      </c>
      <c r="Y32" s="19">
        <v>590.39200000000005</v>
      </c>
    </row>
    <row r="33" spans="1:25">
      <c r="A33" s="16" t="s">
        <v>75</v>
      </c>
      <c r="B33" s="16" t="s">
        <v>83</v>
      </c>
      <c r="C33" s="17"/>
      <c r="D33" s="17">
        <v>37.215000000000003</v>
      </c>
      <c r="E33" s="17">
        <v>37.643999999999998</v>
      </c>
      <c r="F33" s="17">
        <v>39.186</v>
      </c>
      <c r="G33" s="17">
        <v>60</v>
      </c>
      <c r="H33" s="17"/>
      <c r="I33" s="17">
        <v>503.38</v>
      </c>
      <c r="J33" s="17">
        <v>374.834</v>
      </c>
      <c r="K33" s="17">
        <v>429.36800000000005</v>
      </c>
      <c r="L33" s="17">
        <v>546.54</v>
      </c>
    </row>
    <row r="34" spans="1:25">
      <c r="A34" s="16" t="s">
        <v>75</v>
      </c>
      <c r="B34" s="16" t="s">
        <v>84</v>
      </c>
      <c r="C34" s="17"/>
      <c r="D34" s="17">
        <v>15.330000000000002</v>
      </c>
      <c r="E34" s="17">
        <v>46.363999999999997</v>
      </c>
      <c r="F34" s="17">
        <v>29.776</v>
      </c>
      <c r="G34" s="17">
        <v>43.936</v>
      </c>
      <c r="H34" s="17"/>
      <c r="I34" s="17">
        <v>261.93600000000004</v>
      </c>
      <c r="J34" s="17">
        <v>626.28</v>
      </c>
      <c r="K34" s="17">
        <v>415.61</v>
      </c>
      <c r="L34" s="17">
        <v>600.53800000000001</v>
      </c>
    </row>
    <row r="35" spans="1:25">
      <c r="A35" s="16" t="s">
        <v>75</v>
      </c>
      <c r="B35" s="16" t="s">
        <v>85</v>
      </c>
      <c r="C35" s="17"/>
      <c r="D35" s="17">
        <v>60</v>
      </c>
      <c r="E35" s="17">
        <v>45.962000000000003</v>
      </c>
      <c r="F35" s="17">
        <v>16.850000000000001</v>
      </c>
      <c r="G35" s="17">
        <v>36.75</v>
      </c>
      <c r="H35" s="17"/>
      <c r="I35" s="17">
        <v>535.875</v>
      </c>
      <c r="J35" s="17">
        <v>471.91999999999996</v>
      </c>
      <c r="K35" s="17">
        <v>288.92999999999995</v>
      </c>
      <c r="L35" s="17">
        <v>308.14399999999995</v>
      </c>
    </row>
    <row r="36" spans="1:25">
      <c r="A36" s="16" t="s">
        <v>75</v>
      </c>
      <c r="B36" s="16" t="s">
        <v>86</v>
      </c>
      <c r="C36" s="17"/>
      <c r="D36" s="17">
        <v>60</v>
      </c>
      <c r="E36" s="17">
        <v>48.926000000000002</v>
      </c>
      <c r="F36" s="17">
        <v>37.385999999999996</v>
      </c>
      <c r="G36" s="17">
        <v>56.81</v>
      </c>
      <c r="H36" s="17"/>
      <c r="I36" s="17">
        <v>522.77499999999998</v>
      </c>
      <c r="J36" s="17">
        <v>412.35</v>
      </c>
      <c r="K36" s="17">
        <v>397.084</v>
      </c>
      <c r="L36" s="17">
        <v>516.29999999999995</v>
      </c>
    </row>
    <row r="37" spans="1:25" ht="28">
      <c r="A37" s="16" t="s">
        <v>75</v>
      </c>
      <c r="B37" s="16" t="s">
        <v>87</v>
      </c>
      <c r="C37" s="17"/>
      <c r="D37" s="17">
        <v>60</v>
      </c>
      <c r="E37" s="17">
        <v>60</v>
      </c>
      <c r="F37" s="17">
        <v>27.5625</v>
      </c>
      <c r="G37" s="17">
        <v>29.7425</v>
      </c>
      <c r="H37" s="17"/>
      <c r="I37" s="17">
        <v>435.09500000000003</v>
      </c>
      <c r="J37" s="17">
        <v>491.755</v>
      </c>
      <c r="K37" s="17">
        <v>256.84499999999997</v>
      </c>
      <c r="L37" s="17">
        <v>432.88250000000005</v>
      </c>
    </row>
    <row r="38" spans="1:25">
      <c r="A38" s="16" t="s">
        <v>75</v>
      </c>
      <c r="B38" s="27" t="s">
        <v>88</v>
      </c>
      <c r="C38" s="17"/>
      <c r="D38" s="17">
        <v>50.113999999999997</v>
      </c>
      <c r="E38" s="17">
        <v>46.786000000000001</v>
      </c>
      <c r="F38" s="17">
        <v>32.165999999999997</v>
      </c>
      <c r="G38" s="17">
        <v>29.615999999999996</v>
      </c>
      <c r="H38" s="17"/>
      <c r="I38" s="17">
        <v>672.70399999999995</v>
      </c>
      <c r="J38" s="17">
        <v>604.9380000000001</v>
      </c>
      <c r="K38" s="17">
        <v>472.58800000000002</v>
      </c>
      <c r="L38" s="17">
        <v>456.00199999999995</v>
      </c>
    </row>
    <row r="39" spans="1:25">
      <c r="A39" s="16" t="s">
        <v>75</v>
      </c>
      <c r="B39" s="27" t="s">
        <v>89</v>
      </c>
      <c r="C39" s="17"/>
      <c r="D39" s="17">
        <v>37.456000000000003</v>
      </c>
      <c r="E39" s="17">
        <v>50.661999999999999</v>
      </c>
      <c r="F39" s="17">
        <v>34.542000000000002</v>
      </c>
      <c r="G39" s="17">
        <v>24.35</v>
      </c>
      <c r="H39" s="17"/>
      <c r="I39" s="17">
        <v>401.21999999999997</v>
      </c>
      <c r="J39" s="17">
        <v>509.04599999999994</v>
      </c>
      <c r="K39" s="17">
        <v>435.57800000000009</v>
      </c>
      <c r="L39" s="17">
        <v>377.32</v>
      </c>
    </row>
    <row r="40" spans="1:25">
      <c r="A40" s="16" t="s">
        <v>75</v>
      </c>
      <c r="B40" s="27" t="s">
        <v>90</v>
      </c>
      <c r="C40" s="17"/>
      <c r="D40" s="17">
        <v>40.392000000000003</v>
      </c>
      <c r="E40" s="17">
        <v>33.739999999999995</v>
      </c>
      <c r="F40" s="17">
        <v>11.186000000000002</v>
      </c>
      <c r="G40" s="17">
        <v>12.082000000000003</v>
      </c>
      <c r="H40" s="17"/>
      <c r="I40" s="17">
        <v>490.11400000000003</v>
      </c>
      <c r="J40" s="17">
        <v>467.8540000000001</v>
      </c>
      <c r="K40" s="17">
        <v>239.8</v>
      </c>
      <c r="L40" s="17">
        <v>230.56199999999998</v>
      </c>
    </row>
    <row r="41" spans="1:25">
      <c r="A41" s="18" t="s">
        <v>91</v>
      </c>
      <c r="B41" s="27" t="s">
        <v>92</v>
      </c>
      <c r="C41" s="19"/>
      <c r="D41" s="19">
        <v>48.934000000000005</v>
      </c>
      <c r="E41" s="19">
        <v>34.988</v>
      </c>
      <c r="F41" s="19">
        <v>22.374000000000002</v>
      </c>
      <c r="G41" s="19">
        <v>40.475999999999999</v>
      </c>
      <c r="H41" s="19"/>
      <c r="I41" s="19">
        <v>622.31799999999998</v>
      </c>
      <c r="J41" s="19">
        <v>316.79200000000003</v>
      </c>
      <c r="K41" s="19">
        <v>284.15200000000004</v>
      </c>
      <c r="L41" s="19">
        <v>616.41599999999994</v>
      </c>
    </row>
    <row r="42" spans="1:25" ht="36">
      <c r="A42" s="18" t="s">
        <v>91</v>
      </c>
      <c r="B42" s="27" t="s">
        <v>93</v>
      </c>
      <c r="C42" s="19"/>
      <c r="D42" s="19">
        <v>47.7</v>
      </c>
      <c r="E42" s="19">
        <v>37.344000000000008</v>
      </c>
      <c r="F42" s="19">
        <v>34.736000000000004</v>
      </c>
      <c r="G42" s="19">
        <v>27.990000000000002</v>
      </c>
      <c r="H42" s="19"/>
      <c r="I42" s="19">
        <v>626.29999999999995</v>
      </c>
      <c r="J42" s="19">
        <v>367.68799999999999</v>
      </c>
      <c r="K42" s="19">
        <v>335.61599999999999</v>
      </c>
      <c r="L42" s="19">
        <v>287.46999999999997</v>
      </c>
      <c r="N42" s="11" t="s">
        <v>57</v>
      </c>
      <c r="O42" s="11" t="s">
        <v>33</v>
      </c>
      <c r="P42" s="11" t="s">
        <v>69</v>
      </c>
      <c r="Q42" s="11" t="s">
        <v>70</v>
      </c>
      <c r="R42" s="11" t="s">
        <v>71</v>
      </c>
      <c r="S42" s="11" t="s">
        <v>72</v>
      </c>
      <c r="T42" s="11" t="s">
        <v>73</v>
      </c>
      <c r="U42" s="11" t="s">
        <v>74</v>
      </c>
      <c r="V42" s="11" t="s">
        <v>70</v>
      </c>
      <c r="W42" s="11" t="s">
        <v>71</v>
      </c>
      <c r="X42" s="11" t="s">
        <v>72</v>
      </c>
      <c r="Y42" s="11" t="s">
        <v>73</v>
      </c>
    </row>
    <row r="43" spans="1:25">
      <c r="A43" s="18" t="s">
        <v>91</v>
      </c>
      <c r="B43" s="27" t="s">
        <v>94</v>
      </c>
      <c r="C43" s="19"/>
      <c r="D43" s="19">
        <v>29.963999999999999</v>
      </c>
      <c r="E43" s="19">
        <v>9.3600000000000012</v>
      </c>
      <c r="F43" s="19">
        <v>16.253999999999998</v>
      </c>
      <c r="G43" s="19">
        <v>18.008000000000003</v>
      </c>
      <c r="H43" s="19"/>
      <c r="I43" s="19">
        <v>489.62199999999996</v>
      </c>
      <c r="J43" s="19">
        <v>175.648</v>
      </c>
      <c r="K43" s="19">
        <v>313.23999999999995</v>
      </c>
      <c r="L43" s="19">
        <v>250.18599999999998</v>
      </c>
      <c r="N43" s="16" t="s">
        <v>75</v>
      </c>
      <c r="O43" s="27" t="s">
        <v>78</v>
      </c>
      <c r="P43" s="17"/>
      <c r="Q43" s="17">
        <v>42.254000000000005</v>
      </c>
      <c r="R43" s="17">
        <v>8.766</v>
      </c>
      <c r="S43" s="17">
        <v>11.802</v>
      </c>
      <c r="T43" s="17">
        <v>5.9420000000000002</v>
      </c>
      <c r="U43" s="17"/>
      <c r="V43" s="17">
        <v>631.61</v>
      </c>
      <c r="W43" s="17">
        <v>171.76600000000002</v>
      </c>
      <c r="X43" s="17">
        <v>262.56200000000001</v>
      </c>
      <c r="Y43" s="17">
        <v>131.55599999999998</v>
      </c>
    </row>
    <row r="44" spans="1:25">
      <c r="A44" s="18" t="s">
        <v>91</v>
      </c>
      <c r="B44" s="27" t="s">
        <v>95</v>
      </c>
      <c r="C44" s="19"/>
      <c r="D44" s="19">
        <v>32.783999999999999</v>
      </c>
      <c r="E44" s="19">
        <v>26.436</v>
      </c>
      <c r="F44" s="19">
        <v>10.022</v>
      </c>
      <c r="G44" s="19">
        <v>37.97</v>
      </c>
      <c r="H44" s="19"/>
      <c r="I44" s="19">
        <v>556.096</v>
      </c>
      <c r="J44" s="19">
        <v>338.42399999999998</v>
      </c>
      <c r="K44" s="19">
        <v>209.42</v>
      </c>
      <c r="L44" s="19">
        <v>343.7</v>
      </c>
      <c r="N44" s="16" t="s">
        <v>75</v>
      </c>
      <c r="O44" s="27" t="s">
        <v>76</v>
      </c>
      <c r="P44" s="17"/>
      <c r="Q44" s="17">
        <v>33.770000000000003</v>
      </c>
      <c r="R44" s="17">
        <v>14.607999999999999</v>
      </c>
      <c r="S44" s="17">
        <v>14.718</v>
      </c>
      <c r="T44" s="17">
        <v>11.384</v>
      </c>
      <c r="U44" s="17"/>
      <c r="V44" s="17">
        <v>464.27</v>
      </c>
      <c r="W44" s="17">
        <v>252.42200000000003</v>
      </c>
      <c r="X44" s="17">
        <v>243.56199999999998</v>
      </c>
      <c r="Y44" s="17">
        <v>179.44200000000001</v>
      </c>
    </row>
    <row r="45" spans="1:25">
      <c r="A45" s="18" t="s">
        <v>91</v>
      </c>
      <c r="B45" s="18" t="s">
        <v>96</v>
      </c>
      <c r="C45" s="19"/>
      <c r="D45" s="19">
        <v>60</v>
      </c>
      <c r="E45" s="19">
        <v>45.523999999999994</v>
      </c>
      <c r="F45" s="19">
        <v>41.561999999999998</v>
      </c>
      <c r="G45" s="19">
        <v>23.79</v>
      </c>
      <c r="H45" s="19"/>
      <c r="I45" s="19">
        <v>608.42999999999995</v>
      </c>
      <c r="J45" s="19">
        <v>430.44600000000003</v>
      </c>
      <c r="K45" s="19">
        <v>384.70400000000001</v>
      </c>
      <c r="L45" s="19">
        <v>294.10399999999998</v>
      </c>
      <c r="N45" s="16" t="s">
        <v>75</v>
      </c>
      <c r="O45" s="27" t="s">
        <v>90</v>
      </c>
      <c r="P45" s="17"/>
      <c r="Q45" s="17">
        <v>40.392000000000003</v>
      </c>
      <c r="R45" s="17">
        <v>33.739999999999995</v>
      </c>
      <c r="S45" s="17">
        <v>11.186000000000002</v>
      </c>
      <c r="T45" s="17">
        <v>12.082000000000003</v>
      </c>
      <c r="U45" s="17"/>
      <c r="V45" s="17">
        <v>490.11400000000003</v>
      </c>
      <c r="W45" s="17">
        <v>467.8540000000001</v>
      </c>
      <c r="X45" s="17">
        <v>239.8</v>
      </c>
      <c r="Y45" s="17">
        <v>230.56199999999998</v>
      </c>
    </row>
    <row r="46" spans="1:25">
      <c r="A46" s="18" t="s">
        <v>91</v>
      </c>
      <c r="B46" s="27" t="s">
        <v>97</v>
      </c>
      <c r="C46" s="19"/>
      <c r="D46" s="19">
        <v>41.886000000000003</v>
      </c>
      <c r="E46" s="19">
        <v>53.851999999999997</v>
      </c>
      <c r="F46" s="19">
        <v>16.916</v>
      </c>
      <c r="G46" s="19">
        <v>49.753999999999998</v>
      </c>
      <c r="H46" s="19"/>
      <c r="I46" s="19">
        <v>687.20399999999995</v>
      </c>
      <c r="J46" s="19">
        <v>791.38199999999995</v>
      </c>
      <c r="K46" s="19">
        <v>302.01400000000001</v>
      </c>
      <c r="L46" s="19">
        <v>590.39200000000005</v>
      </c>
      <c r="N46" s="16" t="s">
        <v>75</v>
      </c>
      <c r="O46" s="27" t="s">
        <v>81</v>
      </c>
      <c r="P46" s="17"/>
      <c r="Q46" s="17">
        <v>35.245999999999995</v>
      </c>
      <c r="R46" s="17">
        <v>50.17</v>
      </c>
      <c r="S46" s="17">
        <v>18.952000000000002</v>
      </c>
      <c r="T46" s="17">
        <v>18.694000000000003</v>
      </c>
      <c r="U46" s="17"/>
      <c r="V46" s="17">
        <v>479.95599999999996</v>
      </c>
      <c r="W46" s="17">
        <v>581.69000000000005</v>
      </c>
      <c r="X46" s="17">
        <v>266.92599999999999</v>
      </c>
      <c r="Y46" s="17">
        <v>280.85200000000003</v>
      </c>
    </row>
    <row r="47" spans="1:25">
      <c r="A47" s="18" t="s">
        <v>91</v>
      </c>
      <c r="B47" s="18" t="s">
        <v>98</v>
      </c>
      <c r="C47" s="19"/>
      <c r="D47" s="19">
        <v>60</v>
      </c>
      <c r="E47" s="19">
        <v>60</v>
      </c>
      <c r="F47" s="19">
        <v>52.596000000000004</v>
      </c>
      <c r="G47" s="19">
        <v>44.57</v>
      </c>
      <c r="H47" s="19"/>
      <c r="I47" s="19">
        <v>722.08999999999992</v>
      </c>
      <c r="J47" s="19">
        <v>648.02800000000002</v>
      </c>
      <c r="K47" s="19">
        <v>484.21000000000004</v>
      </c>
      <c r="L47" s="19">
        <v>725.13199999999995</v>
      </c>
      <c r="N47" s="16" t="s">
        <v>75</v>
      </c>
      <c r="O47" s="27" t="s">
        <v>89</v>
      </c>
      <c r="P47" s="17"/>
      <c r="Q47" s="17">
        <v>37.456000000000003</v>
      </c>
      <c r="R47" s="17">
        <v>50.661999999999999</v>
      </c>
      <c r="S47" s="17">
        <v>34.542000000000002</v>
      </c>
      <c r="T47" s="17">
        <v>24.35</v>
      </c>
      <c r="U47" s="17"/>
      <c r="V47" s="17">
        <v>401.21999999999997</v>
      </c>
      <c r="W47" s="17">
        <v>509.04599999999994</v>
      </c>
      <c r="X47" s="17">
        <v>435.57800000000009</v>
      </c>
      <c r="Y47" s="17">
        <v>377.32</v>
      </c>
    </row>
    <row r="48" spans="1:25">
      <c r="A48" s="18" t="s">
        <v>91</v>
      </c>
      <c r="B48" s="18" t="s">
        <v>99</v>
      </c>
      <c r="C48" s="19"/>
      <c r="D48" s="19">
        <v>35.176000000000002</v>
      </c>
      <c r="E48" s="19">
        <v>30.886000000000003</v>
      </c>
      <c r="F48" s="19">
        <v>57.010000000000005</v>
      </c>
      <c r="G48" s="19">
        <v>27.54</v>
      </c>
      <c r="H48" s="19"/>
      <c r="I48" s="19">
        <v>508.11</v>
      </c>
      <c r="J48" s="19">
        <v>522.74400000000003</v>
      </c>
      <c r="K48" s="19">
        <v>636.31400000000008</v>
      </c>
      <c r="L48" s="19">
        <v>424.66599999999988</v>
      </c>
      <c r="N48" s="16" t="s">
        <v>75</v>
      </c>
      <c r="O48" s="27" t="s">
        <v>88</v>
      </c>
      <c r="P48" s="17"/>
      <c r="Q48" s="17">
        <v>50.113999999999997</v>
      </c>
      <c r="R48" s="17">
        <v>46.786000000000001</v>
      </c>
      <c r="S48" s="17">
        <v>32.165999999999997</v>
      </c>
      <c r="T48" s="17">
        <v>29.615999999999996</v>
      </c>
      <c r="U48" s="17"/>
      <c r="V48" s="17">
        <v>672.70399999999995</v>
      </c>
      <c r="W48" s="17">
        <v>604.9380000000001</v>
      </c>
      <c r="X48" s="17">
        <v>472.58800000000002</v>
      </c>
      <c r="Y48" s="17">
        <v>456.00199999999995</v>
      </c>
    </row>
    <row r="49" spans="14:25" ht="28">
      <c r="N49" s="16" t="s">
        <v>75</v>
      </c>
      <c r="O49" s="16" t="s">
        <v>87</v>
      </c>
      <c r="P49" s="17"/>
      <c r="Q49" s="17">
        <v>60</v>
      </c>
      <c r="R49" s="17">
        <v>60</v>
      </c>
      <c r="S49" s="17">
        <v>27.5625</v>
      </c>
      <c r="T49" s="17">
        <v>29.7425</v>
      </c>
      <c r="U49" s="17"/>
      <c r="V49" s="17">
        <v>435.09500000000003</v>
      </c>
      <c r="W49" s="17">
        <v>491.755</v>
      </c>
      <c r="X49" s="17">
        <v>256.84499999999997</v>
      </c>
      <c r="Y49" s="17">
        <v>432.88250000000005</v>
      </c>
    </row>
    <row r="50" spans="14:25">
      <c r="N50" s="16" t="s">
        <v>75</v>
      </c>
      <c r="O50" s="27" t="s">
        <v>79</v>
      </c>
      <c r="P50" s="17"/>
      <c r="Q50" s="17">
        <v>38.715999999999994</v>
      </c>
      <c r="R50" s="17">
        <v>20.330000000000002</v>
      </c>
      <c r="S50" s="17">
        <v>32.846000000000004</v>
      </c>
      <c r="T50" s="17">
        <v>31.834000000000003</v>
      </c>
      <c r="U50" s="17"/>
      <c r="V50" s="17">
        <v>382.73400000000004</v>
      </c>
      <c r="W50" s="17">
        <v>251.26000000000005</v>
      </c>
      <c r="X50" s="17">
        <v>541.61</v>
      </c>
      <c r="Y50" s="17">
        <v>397.36599999999999</v>
      </c>
    </row>
    <row r="51" spans="14:25">
      <c r="N51" s="16" t="s">
        <v>75</v>
      </c>
      <c r="O51" s="27" t="s">
        <v>80</v>
      </c>
      <c r="P51" s="17"/>
      <c r="Q51" s="17">
        <v>39.15</v>
      </c>
      <c r="R51" s="17">
        <v>32.929999999999993</v>
      </c>
      <c r="S51" s="17">
        <v>13.244</v>
      </c>
      <c r="T51" s="17">
        <v>32.404000000000003</v>
      </c>
      <c r="U51" s="17"/>
      <c r="V51" s="17">
        <v>490.79599999999999</v>
      </c>
      <c r="W51" s="17">
        <v>536.60799999999995</v>
      </c>
      <c r="X51" s="17">
        <v>305.56399999999996</v>
      </c>
      <c r="Y51" s="17">
        <v>518.34199999999998</v>
      </c>
    </row>
    <row r="52" spans="14:25">
      <c r="N52" s="16" t="s">
        <v>75</v>
      </c>
      <c r="O52" s="27" t="s">
        <v>77</v>
      </c>
      <c r="P52" s="17"/>
      <c r="Q52" s="17">
        <v>25.610000000000003</v>
      </c>
      <c r="R52" s="17">
        <v>39.963999999999999</v>
      </c>
      <c r="S52" s="17">
        <v>28.706</v>
      </c>
      <c r="T52" s="17">
        <v>36.393999999999991</v>
      </c>
      <c r="U52" s="17"/>
      <c r="V52" s="17">
        <v>403.572</v>
      </c>
      <c r="W52" s="17">
        <v>594.91399999999999</v>
      </c>
      <c r="X52" s="17">
        <v>447.56399999999996</v>
      </c>
      <c r="Y52" s="17">
        <v>548.45399999999995</v>
      </c>
    </row>
    <row r="53" spans="14:25">
      <c r="N53" s="16" t="s">
        <v>75</v>
      </c>
      <c r="O53" s="16" t="s">
        <v>85</v>
      </c>
      <c r="P53" s="17"/>
      <c r="Q53" s="17">
        <v>60</v>
      </c>
      <c r="R53" s="17">
        <v>45.962000000000003</v>
      </c>
      <c r="S53" s="17">
        <v>16.850000000000001</v>
      </c>
      <c r="T53" s="17">
        <v>36.75</v>
      </c>
      <c r="U53" s="17"/>
      <c r="V53" s="17">
        <v>535.875</v>
      </c>
      <c r="W53" s="17">
        <v>471.91999999999996</v>
      </c>
      <c r="X53" s="17">
        <v>288.92999999999995</v>
      </c>
      <c r="Y53" s="17">
        <v>308.14399999999995</v>
      </c>
    </row>
    <row r="54" spans="14:25">
      <c r="N54" s="16" t="s">
        <v>75</v>
      </c>
      <c r="O54" s="16" t="s">
        <v>84</v>
      </c>
      <c r="P54" s="17"/>
      <c r="Q54" s="17">
        <v>15.330000000000002</v>
      </c>
      <c r="R54" s="17">
        <v>46.363999999999997</v>
      </c>
      <c r="S54" s="17">
        <v>29.776</v>
      </c>
      <c r="T54" s="17">
        <v>43.936</v>
      </c>
      <c r="U54" s="17"/>
      <c r="V54" s="17">
        <v>261.93600000000004</v>
      </c>
      <c r="W54" s="17">
        <v>626.28</v>
      </c>
      <c r="X54" s="17">
        <v>415.61</v>
      </c>
      <c r="Y54" s="17">
        <v>600.53800000000001</v>
      </c>
    </row>
    <row r="55" spans="14:25">
      <c r="N55" s="16" t="s">
        <v>75</v>
      </c>
      <c r="O55" s="16" t="s">
        <v>82</v>
      </c>
      <c r="P55" s="17"/>
      <c r="Q55" s="17">
        <v>50.875999999999998</v>
      </c>
      <c r="R55" s="17">
        <v>16.413999999999998</v>
      </c>
      <c r="S55" s="17">
        <v>52.96</v>
      </c>
      <c r="T55" s="17">
        <v>48.037999999999997</v>
      </c>
      <c r="U55" s="17"/>
      <c r="V55" s="17">
        <v>466.99799999999993</v>
      </c>
      <c r="W55" s="17">
        <v>242.97399999999999</v>
      </c>
      <c r="X55" s="17">
        <v>497.99800000000005</v>
      </c>
      <c r="Y55" s="17">
        <v>352.428</v>
      </c>
    </row>
    <row r="56" spans="14:25">
      <c r="N56" s="16" t="s">
        <v>75</v>
      </c>
      <c r="O56" s="16" t="s">
        <v>86</v>
      </c>
      <c r="P56" s="17"/>
      <c r="Q56" s="17">
        <v>60</v>
      </c>
      <c r="R56" s="17">
        <v>48.926000000000002</v>
      </c>
      <c r="S56" s="17">
        <v>37.385999999999996</v>
      </c>
      <c r="T56" s="17">
        <v>56.81</v>
      </c>
      <c r="U56" s="17"/>
      <c r="V56" s="17">
        <v>522.77499999999998</v>
      </c>
      <c r="W56" s="17">
        <v>412.35</v>
      </c>
      <c r="X56" s="17">
        <v>397.084</v>
      </c>
      <c r="Y56" s="17">
        <v>516.29999999999995</v>
      </c>
    </row>
    <row r="57" spans="14:25">
      <c r="N57" s="16" t="s">
        <v>75</v>
      </c>
      <c r="O57" s="16" t="s">
        <v>83</v>
      </c>
      <c r="P57" s="17"/>
      <c r="Q57" s="17">
        <v>37.215000000000003</v>
      </c>
      <c r="R57" s="17">
        <v>37.643999999999998</v>
      </c>
      <c r="S57" s="17">
        <v>39.186</v>
      </c>
      <c r="T57" s="17">
        <v>60</v>
      </c>
      <c r="U57" s="17"/>
      <c r="V57" s="17">
        <v>503.38</v>
      </c>
      <c r="W57" s="17">
        <v>374.834</v>
      </c>
      <c r="X57" s="17">
        <v>429.36800000000005</v>
      </c>
      <c r="Y57" s="17">
        <v>546.54</v>
      </c>
    </row>
  </sheetData>
  <autoFilter ref="N42:Y57" xr:uid="{6AD04564-3891-BA4E-A90B-C81D66044C25}">
    <sortState xmlns:xlrd2="http://schemas.microsoft.com/office/spreadsheetml/2017/richdata2" ref="N43:Y57">
      <sortCondition ref="T42:T57"/>
    </sortState>
  </autoFilter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DF536-D499-F543-97C4-75A1B621D2C3}">
  <dimension ref="A1:L45"/>
  <sheetViews>
    <sheetView workbookViewId="0">
      <selection activeCell="L29" sqref="L29:L33"/>
    </sheetView>
  </sheetViews>
  <sheetFormatPr baseColWidth="10" defaultRowHeight="16"/>
  <sheetData>
    <row r="1" spans="1:12">
      <c r="A1" t="s">
        <v>28</v>
      </c>
      <c r="B1" t="s">
        <v>144</v>
      </c>
      <c r="C1" t="s">
        <v>145</v>
      </c>
      <c r="D1" t="s">
        <v>146</v>
      </c>
      <c r="E1" t="s">
        <v>147</v>
      </c>
      <c r="H1" t="s">
        <v>28</v>
      </c>
      <c r="I1" t="s">
        <v>144</v>
      </c>
      <c r="J1" t="s">
        <v>145</v>
      </c>
      <c r="K1" t="s">
        <v>146</v>
      </c>
      <c r="L1" t="s">
        <v>147</v>
      </c>
    </row>
    <row r="2" spans="1:12">
      <c r="A2" t="s">
        <v>114</v>
      </c>
      <c r="B2" t="s">
        <v>119</v>
      </c>
      <c r="C2">
        <v>57.8</v>
      </c>
      <c r="D2">
        <v>35.200000000000003</v>
      </c>
      <c r="E2">
        <f>D2/C2</f>
        <v>0.60899653979238766</v>
      </c>
      <c r="H2" t="s">
        <v>114</v>
      </c>
      <c r="I2" t="s">
        <v>119</v>
      </c>
      <c r="J2">
        <v>57.8</v>
      </c>
      <c r="K2">
        <v>35.200000000000003</v>
      </c>
      <c r="L2">
        <f>K2/J2</f>
        <v>0.60899653979238766</v>
      </c>
    </row>
    <row r="3" spans="1:12">
      <c r="A3" t="s">
        <v>114</v>
      </c>
      <c r="B3" t="s">
        <v>148</v>
      </c>
      <c r="C3">
        <v>54.3</v>
      </c>
      <c r="D3">
        <v>29.6</v>
      </c>
      <c r="E3">
        <f t="shared" ref="E3:E45" si="0">D3/C3</f>
        <v>0.54511970534069987</v>
      </c>
      <c r="H3" t="s">
        <v>114</v>
      </c>
      <c r="I3" t="s">
        <v>148</v>
      </c>
      <c r="J3">
        <v>54.3</v>
      </c>
      <c r="K3">
        <v>29.6</v>
      </c>
      <c r="L3">
        <f t="shared" ref="L3:L30" si="1">K3/J3</f>
        <v>0.54511970534069987</v>
      </c>
    </row>
    <row r="4" spans="1:12">
      <c r="A4" t="s">
        <v>114</v>
      </c>
      <c r="B4" t="s">
        <v>149</v>
      </c>
      <c r="C4">
        <v>53.5</v>
      </c>
      <c r="D4">
        <v>30.5</v>
      </c>
      <c r="E4">
        <f t="shared" si="0"/>
        <v>0.57009345794392519</v>
      </c>
      <c r="H4" t="s">
        <v>114</v>
      </c>
      <c r="I4" t="s">
        <v>149</v>
      </c>
      <c r="J4">
        <v>53.5</v>
      </c>
      <c r="K4">
        <v>30.5</v>
      </c>
      <c r="L4">
        <f t="shared" si="1"/>
        <v>0.57009345794392519</v>
      </c>
    </row>
    <row r="5" spans="1:12">
      <c r="A5" t="s">
        <v>114</v>
      </c>
      <c r="B5" t="s">
        <v>150</v>
      </c>
      <c r="C5">
        <v>54.2</v>
      </c>
      <c r="D5">
        <v>38.299999999999997</v>
      </c>
      <c r="E5">
        <f t="shared" si="0"/>
        <v>0.70664206642066407</v>
      </c>
      <c r="H5" t="s">
        <v>114</v>
      </c>
      <c r="I5" t="s">
        <v>150</v>
      </c>
      <c r="J5">
        <v>54.2</v>
      </c>
      <c r="K5">
        <v>38.299999999999997</v>
      </c>
      <c r="L5">
        <f t="shared" si="1"/>
        <v>0.70664206642066407</v>
      </c>
    </row>
    <row r="6" spans="1:12">
      <c r="A6" t="s">
        <v>114</v>
      </c>
      <c r="B6" t="s">
        <v>115</v>
      </c>
      <c r="C6">
        <v>45.7</v>
      </c>
      <c r="D6">
        <v>43.7</v>
      </c>
      <c r="E6">
        <f t="shared" si="0"/>
        <v>0.9562363238512035</v>
      </c>
      <c r="H6" t="s">
        <v>114</v>
      </c>
      <c r="I6" t="s">
        <v>115</v>
      </c>
      <c r="J6">
        <v>45.7</v>
      </c>
      <c r="K6">
        <v>43.7</v>
      </c>
      <c r="L6">
        <f t="shared" si="1"/>
        <v>0.9562363238512035</v>
      </c>
    </row>
    <row r="7" spans="1:12">
      <c r="A7" t="s">
        <v>30</v>
      </c>
      <c r="B7" s="31" t="s">
        <v>23</v>
      </c>
      <c r="C7">
        <v>32.299999999999997</v>
      </c>
      <c r="D7">
        <v>57.2</v>
      </c>
      <c r="E7">
        <f t="shared" si="0"/>
        <v>1.7708978328173377</v>
      </c>
      <c r="H7" t="s">
        <v>30</v>
      </c>
      <c r="I7" s="31" t="s">
        <v>23</v>
      </c>
      <c r="J7">
        <v>32.299999999999997</v>
      </c>
      <c r="K7">
        <v>57.2</v>
      </c>
      <c r="L7">
        <f t="shared" si="1"/>
        <v>1.7708978328173377</v>
      </c>
    </row>
    <row r="8" spans="1:12">
      <c r="A8" t="s">
        <v>30</v>
      </c>
      <c r="B8" s="31" t="s">
        <v>22</v>
      </c>
      <c r="C8">
        <v>30.6</v>
      </c>
      <c r="D8">
        <v>59.5</v>
      </c>
      <c r="E8">
        <f t="shared" si="0"/>
        <v>1.9444444444444444</v>
      </c>
      <c r="H8" t="s">
        <v>30</v>
      </c>
      <c r="I8" s="31" t="s">
        <v>22</v>
      </c>
      <c r="J8">
        <v>30.6</v>
      </c>
      <c r="K8">
        <v>59.5</v>
      </c>
      <c r="L8">
        <f t="shared" si="1"/>
        <v>1.9444444444444444</v>
      </c>
    </row>
    <row r="9" spans="1:12">
      <c r="A9" t="s">
        <v>30</v>
      </c>
      <c r="B9" s="31" t="s">
        <v>11</v>
      </c>
      <c r="C9">
        <v>66.2</v>
      </c>
      <c r="D9">
        <v>25.9</v>
      </c>
      <c r="E9">
        <f t="shared" si="0"/>
        <v>0.39123867069486401</v>
      </c>
      <c r="H9" t="s">
        <v>30</v>
      </c>
      <c r="I9" s="31" t="s">
        <v>11</v>
      </c>
      <c r="J9">
        <v>66.2</v>
      </c>
      <c r="K9">
        <v>25.9</v>
      </c>
      <c r="L9">
        <f t="shared" si="1"/>
        <v>0.39123867069486401</v>
      </c>
    </row>
    <row r="10" spans="1:12">
      <c r="A10" t="s">
        <v>30</v>
      </c>
      <c r="B10" s="31" t="s">
        <v>10</v>
      </c>
      <c r="C10">
        <v>33.6</v>
      </c>
      <c r="D10">
        <v>56.7</v>
      </c>
      <c r="E10">
        <f t="shared" si="0"/>
        <v>1.6875</v>
      </c>
      <c r="H10" t="s">
        <v>30</v>
      </c>
      <c r="I10" s="31" t="s">
        <v>10</v>
      </c>
      <c r="J10">
        <v>33.6</v>
      </c>
      <c r="K10">
        <v>56.7</v>
      </c>
      <c r="L10">
        <f t="shared" si="1"/>
        <v>1.6875</v>
      </c>
    </row>
    <row r="11" spans="1:12">
      <c r="A11" t="s">
        <v>30</v>
      </c>
      <c r="B11" s="31" t="s">
        <v>14</v>
      </c>
      <c r="C11">
        <v>37.6</v>
      </c>
      <c r="D11">
        <v>55.1</v>
      </c>
      <c r="E11">
        <f t="shared" si="0"/>
        <v>1.4654255319148937</v>
      </c>
      <c r="H11" t="s">
        <v>30</v>
      </c>
      <c r="I11" s="31" t="s">
        <v>14</v>
      </c>
      <c r="J11">
        <v>37.6</v>
      </c>
      <c r="K11">
        <v>55.1</v>
      </c>
      <c r="L11">
        <f t="shared" si="1"/>
        <v>1.4654255319148937</v>
      </c>
    </row>
    <row r="12" spans="1:12">
      <c r="A12" t="s">
        <v>30</v>
      </c>
      <c r="B12" s="31" t="s">
        <v>18</v>
      </c>
      <c r="C12">
        <v>29.7</v>
      </c>
      <c r="D12">
        <v>63.8</v>
      </c>
      <c r="E12">
        <f t="shared" si="0"/>
        <v>2.1481481481481479</v>
      </c>
      <c r="H12" t="s">
        <v>30</v>
      </c>
      <c r="I12" s="31" t="s">
        <v>18</v>
      </c>
      <c r="J12">
        <v>29.7</v>
      </c>
      <c r="K12">
        <v>63.8</v>
      </c>
      <c r="L12">
        <f t="shared" si="1"/>
        <v>2.1481481481481479</v>
      </c>
    </row>
    <row r="13" spans="1:12">
      <c r="A13" t="s">
        <v>30</v>
      </c>
      <c r="B13" s="31" t="s">
        <v>15</v>
      </c>
      <c r="C13">
        <v>22.4</v>
      </c>
      <c r="D13">
        <v>66.599999999999994</v>
      </c>
      <c r="E13">
        <f t="shared" si="0"/>
        <v>2.9732142857142856</v>
      </c>
      <c r="H13" t="s">
        <v>30</v>
      </c>
      <c r="I13" s="31" t="s">
        <v>15</v>
      </c>
      <c r="J13">
        <v>22.4</v>
      </c>
      <c r="K13">
        <v>66.599999999999994</v>
      </c>
      <c r="L13">
        <f t="shared" si="1"/>
        <v>2.9732142857142856</v>
      </c>
    </row>
    <row r="14" spans="1:12">
      <c r="A14" t="s">
        <v>30</v>
      </c>
      <c r="B14" s="31" t="s">
        <v>151</v>
      </c>
      <c r="C14">
        <v>28.9</v>
      </c>
      <c r="D14">
        <v>60.8</v>
      </c>
      <c r="E14">
        <f t="shared" si="0"/>
        <v>2.1038062283737022</v>
      </c>
      <c r="H14" t="s">
        <v>30</v>
      </c>
      <c r="I14" s="31" t="s">
        <v>151</v>
      </c>
      <c r="J14">
        <v>28.9</v>
      </c>
      <c r="K14">
        <v>60.8</v>
      </c>
      <c r="L14">
        <f t="shared" si="1"/>
        <v>2.1038062283737022</v>
      </c>
    </row>
    <row r="15" spans="1:12">
      <c r="A15" t="s">
        <v>30</v>
      </c>
      <c r="B15" t="s">
        <v>24</v>
      </c>
      <c r="C15">
        <v>23.1</v>
      </c>
      <c r="D15">
        <v>67.8</v>
      </c>
      <c r="E15">
        <f t="shared" si="0"/>
        <v>2.9350649350649349</v>
      </c>
      <c r="H15" t="s">
        <v>30</v>
      </c>
      <c r="I15" s="31" t="s">
        <v>25</v>
      </c>
      <c r="J15">
        <v>29</v>
      </c>
      <c r="K15">
        <v>59.6</v>
      </c>
      <c r="L15">
        <f t="shared" si="1"/>
        <v>2.0551724137931036</v>
      </c>
    </row>
    <row r="16" spans="1:12">
      <c r="A16" t="s">
        <v>30</v>
      </c>
      <c r="B16" s="31" t="s">
        <v>25</v>
      </c>
      <c r="C16">
        <v>29</v>
      </c>
      <c r="D16">
        <v>59.6</v>
      </c>
      <c r="E16">
        <f t="shared" si="0"/>
        <v>2.0551724137931036</v>
      </c>
      <c r="H16" t="s">
        <v>30</v>
      </c>
      <c r="I16" s="31" t="s">
        <v>153</v>
      </c>
      <c r="J16">
        <v>21.9</v>
      </c>
      <c r="K16">
        <v>65.099999999999994</v>
      </c>
      <c r="L16">
        <f t="shared" si="1"/>
        <v>2.9726027397260273</v>
      </c>
    </row>
    <row r="17" spans="1:12">
      <c r="A17" t="s">
        <v>30</v>
      </c>
      <c r="B17" t="s">
        <v>12</v>
      </c>
      <c r="C17">
        <v>32.299999999999997</v>
      </c>
      <c r="D17">
        <v>54.9</v>
      </c>
      <c r="E17">
        <f t="shared" si="0"/>
        <v>1.6996904024767803</v>
      </c>
      <c r="H17" t="s">
        <v>30</v>
      </c>
      <c r="I17" s="31" t="s">
        <v>20</v>
      </c>
      <c r="J17">
        <v>36.799999999999997</v>
      </c>
      <c r="K17">
        <v>46.9</v>
      </c>
      <c r="L17">
        <f t="shared" si="1"/>
        <v>1.2744565217391306</v>
      </c>
    </row>
    <row r="18" spans="1:12">
      <c r="A18" t="s">
        <v>30</v>
      </c>
      <c r="B18" t="s">
        <v>152</v>
      </c>
      <c r="C18">
        <v>25.2</v>
      </c>
      <c r="D18">
        <v>58.5</v>
      </c>
      <c r="E18">
        <f t="shared" si="0"/>
        <v>2.3214285714285716</v>
      </c>
      <c r="H18" t="s">
        <v>30</v>
      </c>
      <c r="I18" s="31" t="s">
        <v>154</v>
      </c>
      <c r="J18">
        <v>32</v>
      </c>
      <c r="K18">
        <v>59.6</v>
      </c>
      <c r="L18">
        <f t="shared" si="1"/>
        <v>1.8625</v>
      </c>
    </row>
    <row r="19" spans="1:12">
      <c r="A19" t="s">
        <v>30</v>
      </c>
      <c r="B19" s="31" t="s">
        <v>153</v>
      </c>
      <c r="C19">
        <v>21.9</v>
      </c>
      <c r="D19">
        <v>65.099999999999994</v>
      </c>
      <c r="E19">
        <f t="shared" si="0"/>
        <v>2.9726027397260273</v>
      </c>
      <c r="H19" t="s">
        <v>122</v>
      </c>
      <c r="I19" s="31" t="s">
        <v>124</v>
      </c>
      <c r="J19">
        <v>28</v>
      </c>
      <c r="K19">
        <v>45.1</v>
      </c>
      <c r="L19">
        <f t="shared" si="1"/>
        <v>1.6107142857142858</v>
      </c>
    </row>
    <row r="20" spans="1:12">
      <c r="A20" t="s">
        <v>30</v>
      </c>
      <c r="B20" t="s">
        <v>19</v>
      </c>
      <c r="C20">
        <v>33.299999999999997</v>
      </c>
      <c r="D20">
        <v>52.2</v>
      </c>
      <c r="E20">
        <f t="shared" si="0"/>
        <v>1.5675675675675678</v>
      </c>
      <c r="H20" t="s">
        <v>122</v>
      </c>
      <c r="I20" s="31" t="s">
        <v>131</v>
      </c>
      <c r="J20">
        <v>44.8</v>
      </c>
      <c r="K20">
        <v>41.9</v>
      </c>
      <c r="L20">
        <f t="shared" si="1"/>
        <v>0.93526785714285721</v>
      </c>
    </row>
    <row r="21" spans="1:12">
      <c r="A21" t="s">
        <v>30</v>
      </c>
      <c r="B21" s="31" t="s">
        <v>20</v>
      </c>
      <c r="C21">
        <v>36.799999999999997</v>
      </c>
      <c r="D21">
        <v>46.9</v>
      </c>
      <c r="E21">
        <f t="shared" si="0"/>
        <v>1.2744565217391306</v>
      </c>
      <c r="H21" t="s">
        <v>122</v>
      </c>
      <c r="I21" s="31" t="s">
        <v>132</v>
      </c>
      <c r="J21">
        <v>42</v>
      </c>
      <c r="K21">
        <v>38.4</v>
      </c>
      <c r="L21">
        <f t="shared" si="1"/>
        <v>0.91428571428571426</v>
      </c>
    </row>
    <row r="22" spans="1:12">
      <c r="A22" t="s">
        <v>30</v>
      </c>
      <c r="B22" s="31" t="s">
        <v>154</v>
      </c>
      <c r="C22">
        <v>32</v>
      </c>
      <c r="D22">
        <v>59.6</v>
      </c>
      <c r="E22">
        <f t="shared" si="0"/>
        <v>1.8625</v>
      </c>
      <c r="H22" t="s">
        <v>122</v>
      </c>
      <c r="I22" s="31" t="s">
        <v>130</v>
      </c>
      <c r="J22">
        <v>34.700000000000003</v>
      </c>
      <c r="K22">
        <v>51.3</v>
      </c>
      <c r="L22">
        <f t="shared" si="1"/>
        <v>1.4783861671469738</v>
      </c>
    </row>
    <row r="23" spans="1:12">
      <c r="A23" t="s">
        <v>30</v>
      </c>
      <c r="B23" t="s">
        <v>155</v>
      </c>
      <c r="C23">
        <v>27.2</v>
      </c>
      <c r="D23">
        <v>66.2</v>
      </c>
      <c r="E23">
        <f t="shared" si="0"/>
        <v>2.4338235294117649</v>
      </c>
      <c r="H23" t="s">
        <v>122</v>
      </c>
      <c r="I23" s="31" t="s">
        <v>125</v>
      </c>
      <c r="J23">
        <v>36.1</v>
      </c>
      <c r="K23">
        <v>48.2</v>
      </c>
      <c r="L23">
        <f t="shared" si="1"/>
        <v>1.3351800554016622</v>
      </c>
    </row>
    <row r="24" spans="1:12">
      <c r="A24" t="s">
        <v>122</v>
      </c>
      <c r="B24" s="31" t="s">
        <v>124</v>
      </c>
      <c r="C24">
        <v>28</v>
      </c>
      <c r="D24">
        <v>45.1</v>
      </c>
      <c r="E24">
        <f t="shared" si="0"/>
        <v>1.6107142857142858</v>
      </c>
      <c r="H24" t="s">
        <v>122</v>
      </c>
      <c r="I24" s="31" t="s">
        <v>133</v>
      </c>
      <c r="J24">
        <v>29.3</v>
      </c>
      <c r="K24">
        <v>53.5</v>
      </c>
      <c r="L24">
        <f t="shared" si="1"/>
        <v>1.8259385665529009</v>
      </c>
    </row>
    <row r="25" spans="1:12">
      <c r="A25" t="s">
        <v>122</v>
      </c>
      <c r="B25" s="31" t="s">
        <v>131</v>
      </c>
      <c r="C25">
        <v>44.8</v>
      </c>
      <c r="D25">
        <v>41.9</v>
      </c>
      <c r="E25">
        <f t="shared" si="0"/>
        <v>0.93526785714285721</v>
      </c>
      <c r="H25" t="s">
        <v>122</v>
      </c>
      <c r="I25" s="31" t="s">
        <v>127</v>
      </c>
      <c r="J25">
        <v>25.5</v>
      </c>
      <c r="K25">
        <v>45.2</v>
      </c>
      <c r="L25">
        <f t="shared" si="1"/>
        <v>1.7725490196078433</v>
      </c>
    </row>
    <row r="26" spans="1:12">
      <c r="A26" t="s">
        <v>122</v>
      </c>
      <c r="B26" s="31" t="s">
        <v>132</v>
      </c>
      <c r="C26">
        <v>42</v>
      </c>
      <c r="D26">
        <v>38.4</v>
      </c>
      <c r="E26">
        <f t="shared" si="0"/>
        <v>0.91428571428571426</v>
      </c>
      <c r="H26" t="s">
        <v>122</v>
      </c>
      <c r="I26" s="31" t="s">
        <v>156</v>
      </c>
      <c r="J26">
        <v>32.9</v>
      </c>
      <c r="K26">
        <v>48.2</v>
      </c>
      <c r="L26">
        <f t="shared" si="1"/>
        <v>1.4650455927051673</v>
      </c>
    </row>
    <row r="27" spans="1:12">
      <c r="A27" t="s">
        <v>122</v>
      </c>
      <c r="B27" s="31" t="s">
        <v>130</v>
      </c>
      <c r="C27">
        <v>34.700000000000003</v>
      </c>
      <c r="D27">
        <v>51.3</v>
      </c>
      <c r="E27">
        <f t="shared" si="0"/>
        <v>1.4783861671469738</v>
      </c>
      <c r="H27" t="s">
        <v>122</v>
      </c>
      <c r="I27" s="31" t="s">
        <v>157</v>
      </c>
      <c r="J27">
        <v>25.6</v>
      </c>
      <c r="K27">
        <v>46.8</v>
      </c>
      <c r="L27">
        <f t="shared" si="1"/>
        <v>1.8281249999999998</v>
      </c>
    </row>
    <row r="28" spans="1:12">
      <c r="A28" t="s">
        <v>122</v>
      </c>
      <c r="B28" t="s">
        <v>129</v>
      </c>
      <c r="C28">
        <v>30.6</v>
      </c>
      <c r="D28">
        <v>56.7</v>
      </c>
      <c r="E28">
        <f t="shared" si="0"/>
        <v>1.8529411764705883</v>
      </c>
      <c r="H28" t="s">
        <v>122</v>
      </c>
      <c r="I28" s="31" t="s">
        <v>159</v>
      </c>
      <c r="J28">
        <v>26.7</v>
      </c>
      <c r="K28">
        <v>59.8</v>
      </c>
      <c r="L28">
        <f t="shared" si="1"/>
        <v>2.2397003745318353</v>
      </c>
    </row>
    <row r="29" spans="1:12">
      <c r="A29" t="s">
        <v>122</v>
      </c>
      <c r="B29" t="s">
        <v>137</v>
      </c>
      <c r="C29">
        <v>29.5</v>
      </c>
      <c r="D29">
        <v>52.4</v>
      </c>
      <c r="E29">
        <f t="shared" si="0"/>
        <v>1.7762711864406779</v>
      </c>
      <c r="H29" t="s">
        <v>29</v>
      </c>
      <c r="I29" t="s">
        <v>4</v>
      </c>
      <c r="J29">
        <v>12.3</v>
      </c>
      <c r="K29">
        <v>61.1</v>
      </c>
      <c r="L29">
        <f t="shared" si="1"/>
        <v>4.9674796747967482</v>
      </c>
    </row>
    <row r="30" spans="1:12">
      <c r="A30" t="s">
        <v>122</v>
      </c>
      <c r="B30" s="31" t="s">
        <v>125</v>
      </c>
      <c r="C30">
        <v>36.1</v>
      </c>
      <c r="D30">
        <v>48.2</v>
      </c>
      <c r="E30">
        <f t="shared" si="0"/>
        <v>1.3351800554016622</v>
      </c>
      <c r="H30" t="s">
        <v>29</v>
      </c>
      <c r="I30" t="s">
        <v>3</v>
      </c>
      <c r="J30">
        <v>4.45</v>
      </c>
      <c r="K30">
        <v>28.6</v>
      </c>
      <c r="L30">
        <f t="shared" si="1"/>
        <v>6.4269662921348312</v>
      </c>
    </row>
    <row r="31" spans="1:12">
      <c r="A31" t="s">
        <v>122</v>
      </c>
      <c r="B31" s="31" t="s">
        <v>133</v>
      </c>
      <c r="C31">
        <v>29.3</v>
      </c>
      <c r="D31">
        <v>53.5</v>
      </c>
      <c r="E31">
        <f t="shared" si="0"/>
        <v>1.8259385665529009</v>
      </c>
      <c r="H31" t="s">
        <v>29</v>
      </c>
      <c r="I31" t="s">
        <v>2</v>
      </c>
      <c r="J31">
        <v>2.98</v>
      </c>
      <c r="K31">
        <v>8.98</v>
      </c>
      <c r="L31">
        <f>K31/J31</f>
        <v>3.0134228187919465</v>
      </c>
    </row>
    <row r="32" spans="1:12">
      <c r="A32" t="s">
        <v>122</v>
      </c>
      <c r="B32" s="31" t="s">
        <v>127</v>
      </c>
      <c r="C32">
        <v>25.5</v>
      </c>
      <c r="D32">
        <v>45.2</v>
      </c>
      <c r="E32">
        <f t="shared" si="0"/>
        <v>1.7725490196078433</v>
      </c>
      <c r="H32" t="s">
        <v>29</v>
      </c>
      <c r="I32" t="s">
        <v>5</v>
      </c>
      <c r="J32">
        <v>5.93</v>
      </c>
      <c r="K32">
        <v>14.4</v>
      </c>
      <c r="L32">
        <f>K32/J32</f>
        <v>2.4283305227655987</v>
      </c>
    </row>
    <row r="33" spans="1:12">
      <c r="A33" t="s">
        <v>122</v>
      </c>
      <c r="B33" s="31" t="s">
        <v>156</v>
      </c>
      <c r="C33">
        <v>32.9</v>
      </c>
      <c r="D33">
        <v>48.2</v>
      </c>
      <c r="E33">
        <f t="shared" si="0"/>
        <v>1.4650455927051673</v>
      </c>
      <c r="H33" t="s">
        <v>29</v>
      </c>
      <c r="I33" t="s">
        <v>9</v>
      </c>
      <c r="J33">
        <v>27.7</v>
      </c>
      <c r="K33">
        <v>58.3</v>
      </c>
      <c r="L33">
        <f>K33/J33</f>
        <v>2.104693140794224</v>
      </c>
    </row>
    <row r="34" spans="1:12">
      <c r="A34" t="s">
        <v>122</v>
      </c>
      <c r="B34" s="31" t="s">
        <v>157</v>
      </c>
      <c r="C34">
        <v>25.6</v>
      </c>
      <c r="D34">
        <v>46.8</v>
      </c>
      <c r="E34">
        <f t="shared" si="0"/>
        <v>1.8281249999999998</v>
      </c>
    </row>
    <row r="35" spans="1:12">
      <c r="A35" t="s">
        <v>122</v>
      </c>
      <c r="B35" t="s">
        <v>158</v>
      </c>
      <c r="C35">
        <v>31.9</v>
      </c>
      <c r="D35">
        <v>52.5</v>
      </c>
      <c r="E35">
        <f t="shared" si="0"/>
        <v>1.6457680250783699</v>
      </c>
    </row>
    <row r="36" spans="1:12">
      <c r="A36" t="s">
        <v>122</v>
      </c>
      <c r="B36" s="31" t="s">
        <v>159</v>
      </c>
      <c r="C36">
        <v>26.7</v>
      </c>
      <c r="D36">
        <v>59.8</v>
      </c>
      <c r="E36">
        <f t="shared" si="0"/>
        <v>2.2397003745318353</v>
      </c>
    </row>
    <row r="37" spans="1:12">
      <c r="A37" t="s">
        <v>122</v>
      </c>
      <c r="B37" t="s">
        <v>160</v>
      </c>
      <c r="C37">
        <v>31.9</v>
      </c>
      <c r="D37">
        <v>52.2</v>
      </c>
      <c r="E37">
        <f t="shared" si="0"/>
        <v>1.6363636363636365</v>
      </c>
    </row>
    <row r="38" spans="1:12">
      <c r="A38" t="s">
        <v>122</v>
      </c>
      <c r="B38" t="s">
        <v>161</v>
      </c>
      <c r="C38">
        <v>33.6</v>
      </c>
      <c r="D38">
        <v>47.9</v>
      </c>
      <c r="E38">
        <f t="shared" si="0"/>
        <v>1.4255952380952379</v>
      </c>
    </row>
    <row r="39" spans="1:12">
      <c r="A39" t="s">
        <v>29</v>
      </c>
      <c r="B39" t="s">
        <v>4</v>
      </c>
      <c r="C39">
        <v>12.3</v>
      </c>
      <c r="D39">
        <v>61.1</v>
      </c>
      <c r="E39">
        <f t="shared" si="0"/>
        <v>4.9674796747967482</v>
      </c>
    </row>
    <row r="40" spans="1:12">
      <c r="A40" t="s">
        <v>29</v>
      </c>
      <c r="B40" t="s">
        <v>3</v>
      </c>
      <c r="C40">
        <v>4.45</v>
      </c>
      <c r="D40">
        <v>28.6</v>
      </c>
      <c r="E40">
        <f t="shared" si="0"/>
        <v>6.4269662921348312</v>
      </c>
    </row>
    <row r="41" spans="1:12">
      <c r="A41" s="21" t="s">
        <v>29</v>
      </c>
      <c r="B41" s="21" t="s">
        <v>6</v>
      </c>
      <c r="C41">
        <v>18.399999999999999</v>
      </c>
      <c r="D41">
        <v>66.900000000000006</v>
      </c>
      <c r="E41">
        <f t="shared" si="0"/>
        <v>3.635869565217392</v>
      </c>
    </row>
    <row r="42" spans="1:12">
      <c r="A42" t="s">
        <v>29</v>
      </c>
      <c r="B42" t="s">
        <v>2</v>
      </c>
      <c r="C42">
        <v>2.98</v>
      </c>
      <c r="D42">
        <v>8.98</v>
      </c>
      <c r="E42">
        <f t="shared" si="0"/>
        <v>3.0134228187919465</v>
      </c>
    </row>
    <row r="43" spans="1:12">
      <c r="A43" s="21" t="s">
        <v>29</v>
      </c>
      <c r="B43" s="21" t="s">
        <v>7</v>
      </c>
      <c r="C43">
        <v>21.1</v>
      </c>
      <c r="D43">
        <v>54.7</v>
      </c>
      <c r="E43">
        <f t="shared" si="0"/>
        <v>2.5924170616113744</v>
      </c>
    </row>
    <row r="44" spans="1:12">
      <c r="A44" t="s">
        <v>29</v>
      </c>
      <c r="B44" t="s">
        <v>5</v>
      </c>
      <c r="C44">
        <v>5.93</v>
      </c>
      <c r="D44">
        <v>14.4</v>
      </c>
      <c r="E44">
        <f t="shared" si="0"/>
        <v>2.4283305227655987</v>
      </c>
    </row>
    <row r="45" spans="1:12">
      <c r="A45" t="s">
        <v>29</v>
      </c>
      <c r="B45" t="s">
        <v>9</v>
      </c>
      <c r="C45">
        <v>27.7</v>
      </c>
      <c r="D45">
        <v>58.3</v>
      </c>
      <c r="E45">
        <f t="shared" si="0"/>
        <v>2.104693140794224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32B42-712B-E941-BD7C-2EE711360FEB}">
  <dimension ref="A1:K45"/>
  <sheetViews>
    <sheetView workbookViewId="0">
      <selection activeCell="J21" sqref="J21"/>
    </sheetView>
  </sheetViews>
  <sheetFormatPr baseColWidth="10" defaultRowHeight="16"/>
  <sheetData>
    <row r="1" spans="1:11">
      <c r="A1" t="s">
        <v>28</v>
      </c>
      <c r="B1" t="s">
        <v>144</v>
      </c>
      <c r="C1" t="s">
        <v>145</v>
      </c>
      <c r="D1" t="s">
        <v>146</v>
      </c>
      <c r="E1" t="s">
        <v>147</v>
      </c>
      <c r="G1" t="s">
        <v>28</v>
      </c>
      <c r="H1" t="s">
        <v>144</v>
      </c>
      <c r="I1" t="s">
        <v>145</v>
      </c>
      <c r="J1" t="s">
        <v>146</v>
      </c>
      <c r="K1" t="s">
        <v>147</v>
      </c>
    </row>
    <row r="2" spans="1:11">
      <c r="A2" t="s">
        <v>114</v>
      </c>
      <c r="B2" t="s">
        <v>119</v>
      </c>
      <c r="C2">
        <v>37.1</v>
      </c>
      <c r="D2">
        <v>24.1</v>
      </c>
      <c r="E2">
        <f>D2/C2</f>
        <v>0.64959568733153639</v>
      </c>
      <c r="G2" t="s">
        <v>114</v>
      </c>
      <c r="H2" t="s">
        <v>119</v>
      </c>
      <c r="I2">
        <v>37.1</v>
      </c>
      <c r="J2">
        <v>24.1</v>
      </c>
      <c r="K2">
        <f>J2/I2</f>
        <v>0.64959568733153639</v>
      </c>
    </row>
    <row r="3" spans="1:11">
      <c r="A3" t="s">
        <v>114</v>
      </c>
      <c r="B3" t="s">
        <v>148</v>
      </c>
      <c r="C3">
        <v>40.5</v>
      </c>
      <c r="D3">
        <v>19.2</v>
      </c>
      <c r="E3">
        <f t="shared" ref="E3:E45" si="0">D3/C3</f>
        <v>0.47407407407407404</v>
      </c>
      <c r="G3" t="s">
        <v>114</v>
      </c>
      <c r="H3" t="s">
        <v>148</v>
      </c>
      <c r="I3">
        <v>40.5</v>
      </c>
      <c r="J3">
        <v>19.2</v>
      </c>
      <c r="K3">
        <f t="shared" ref="K3:K16" si="1">J3/I3</f>
        <v>0.47407407407407404</v>
      </c>
    </row>
    <row r="4" spans="1:11">
      <c r="A4" t="s">
        <v>114</v>
      </c>
      <c r="B4" t="s">
        <v>149</v>
      </c>
      <c r="C4">
        <v>30.3</v>
      </c>
      <c r="D4">
        <v>15.3</v>
      </c>
      <c r="E4">
        <f t="shared" si="0"/>
        <v>0.50495049504950495</v>
      </c>
      <c r="G4" t="s">
        <v>114</v>
      </c>
      <c r="H4" t="s">
        <v>149</v>
      </c>
      <c r="I4">
        <v>30.3</v>
      </c>
      <c r="J4">
        <v>15.3</v>
      </c>
      <c r="K4">
        <f t="shared" si="1"/>
        <v>0.50495049504950495</v>
      </c>
    </row>
    <row r="5" spans="1:11">
      <c r="A5" t="s">
        <v>114</v>
      </c>
      <c r="B5" t="s">
        <v>150</v>
      </c>
      <c r="C5">
        <v>46.5</v>
      </c>
      <c r="D5">
        <v>33.6</v>
      </c>
      <c r="E5">
        <f t="shared" si="0"/>
        <v>0.72258064516129039</v>
      </c>
      <c r="G5" t="s">
        <v>114</v>
      </c>
      <c r="H5" t="s">
        <v>150</v>
      </c>
      <c r="I5">
        <v>46.5</v>
      </c>
      <c r="J5">
        <v>33.6</v>
      </c>
      <c r="K5">
        <f t="shared" si="1"/>
        <v>0.72258064516129039</v>
      </c>
    </row>
    <row r="6" spans="1:11">
      <c r="A6" t="s">
        <v>114</v>
      </c>
      <c r="B6" t="s">
        <v>115</v>
      </c>
      <c r="C6">
        <v>46.8</v>
      </c>
      <c r="D6">
        <v>21.1</v>
      </c>
      <c r="E6">
        <f t="shared" si="0"/>
        <v>0.45085470085470092</v>
      </c>
      <c r="G6" t="s">
        <v>114</v>
      </c>
      <c r="H6" t="s">
        <v>115</v>
      </c>
      <c r="I6">
        <v>46.8</v>
      </c>
      <c r="J6">
        <v>21.1</v>
      </c>
      <c r="K6">
        <f t="shared" si="1"/>
        <v>0.45085470085470092</v>
      </c>
    </row>
    <row r="7" spans="1:11">
      <c r="A7" t="s">
        <v>30</v>
      </c>
      <c r="B7" s="31" t="s">
        <v>23</v>
      </c>
      <c r="C7">
        <v>15.4</v>
      </c>
      <c r="D7">
        <v>11.4</v>
      </c>
      <c r="E7">
        <f t="shared" si="0"/>
        <v>0.74025974025974028</v>
      </c>
      <c r="G7" t="s">
        <v>30</v>
      </c>
      <c r="H7" s="31" t="s">
        <v>23</v>
      </c>
      <c r="I7">
        <v>15.4</v>
      </c>
      <c r="J7">
        <v>11.4</v>
      </c>
      <c r="K7">
        <f t="shared" si="1"/>
        <v>0.74025974025974028</v>
      </c>
    </row>
    <row r="8" spans="1:11">
      <c r="A8" t="s">
        <v>30</v>
      </c>
      <c r="B8" s="31" t="s">
        <v>22</v>
      </c>
      <c r="C8">
        <v>35.4</v>
      </c>
      <c r="D8">
        <v>33.200000000000003</v>
      </c>
      <c r="E8">
        <f t="shared" si="0"/>
        <v>0.9378531073446329</v>
      </c>
      <c r="G8" t="s">
        <v>30</v>
      </c>
      <c r="H8" s="31" t="s">
        <v>22</v>
      </c>
      <c r="I8">
        <v>35.4</v>
      </c>
      <c r="J8">
        <v>33.200000000000003</v>
      </c>
      <c r="K8">
        <f t="shared" si="1"/>
        <v>0.9378531073446329</v>
      </c>
    </row>
    <row r="9" spans="1:11">
      <c r="A9" t="s">
        <v>30</v>
      </c>
      <c r="B9" s="31" t="s">
        <v>11</v>
      </c>
      <c r="C9">
        <v>40.5</v>
      </c>
      <c r="D9">
        <v>24</v>
      </c>
      <c r="E9">
        <f t="shared" si="0"/>
        <v>0.59259259259259256</v>
      </c>
      <c r="G9" t="s">
        <v>30</v>
      </c>
      <c r="H9" s="31" t="s">
        <v>11</v>
      </c>
      <c r="I9">
        <v>40.5</v>
      </c>
      <c r="J9">
        <v>24</v>
      </c>
      <c r="K9">
        <f t="shared" si="1"/>
        <v>0.59259259259259256</v>
      </c>
    </row>
    <row r="10" spans="1:11">
      <c r="A10" t="s">
        <v>30</v>
      </c>
      <c r="B10" s="31" t="s">
        <v>10</v>
      </c>
      <c r="C10">
        <v>42.4</v>
      </c>
      <c r="D10">
        <v>25.3</v>
      </c>
      <c r="E10">
        <f t="shared" si="0"/>
        <v>0.59669811320754718</v>
      </c>
      <c r="G10" t="s">
        <v>30</v>
      </c>
      <c r="H10" s="31" t="s">
        <v>10</v>
      </c>
      <c r="I10">
        <v>42.4</v>
      </c>
      <c r="J10">
        <v>25.3</v>
      </c>
      <c r="K10">
        <f t="shared" si="1"/>
        <v>0.59669811320754718</v>
      </c>
    </row>
    <row r="11" spans="1:11">
      <c r="A11" t="s">
        <v>30</v>
      </c>
      <c r="B11" s="31" t="s">
        <v>14</v>
      </c>
      <c r="C11">
        <v>11.6</v>
      </c>
      <c r="D11">
        <v>6.64</v>
      </c>
      <c r="E11">
        <f t="shared" si="0"/>
        <v>0.57241379310344831</v>
      </c>
      <c r="G11" t="s">
        <v>30</v>
      </c>
      <c r="H11" s="31" t="s">
        <v>14</v>
      </c>
      <c r="I11">
        <v>11.6</v>
      </c>
      <c r="J11">
        <v>6.64</v>
      </c>
      <c r="K11">
        <f t="shared" si="1"/>
        <v>0.57241379310344831</v>
      </c>
    </row>
    <row r="12" spans="1:11">
      <c r="A12" t="s">
        <v>30</v>
      </c>
      <c r="B12" s="31" t="s">
        <v>18</v>
      </c>
      <c r="C12">
        <v>29.1</v>
      </c>
      <c r="D12">
        <v>20.9</v>
      </c>
      <c r="E12">
        <f t="shared" si="0"/>
        <v>0.71821305841924388</v>
      </c>
      <c r="G12" t="s">
        <v>30</v>
      </c>
      <c r="H12" s="31" t="s">
        <v>18</v>
      </c>
      <c r="I12">
        <v>29.1</v>
      </c>
      <c r="J12">
        <v>20.9</v>
      </c>
      <c r="K12">
        <f t="shared" si="1"/>
        <v>0.71821305841924388</v>
      </c>
    </row>
    <row r="13" spans="1:11">
      <c r="A13" t="s">
        <v>30</v>
      </c>
      <c r="B13" s="31" t="s">
        <v>15</v>
      </c>
      <c r="C13">
        <v>29.6</v>
      </c>
      <c r="D13">
        <v>18.600000000000001</v>
      </c>
      <c r="E13">
        <f t="shared" si="0"/>
        <v>0.6283783783783784</v>
      </c>
      <c r="G13" t="s">
        <v>30</v>
      </c>
      <c r="H13" s="31" t="s">
        <v>15</v>
      </c>
      <c r="I13">
        <v>29.6</v>
      </c>
      <c r="J13">
        <v>18.600000000000001</v>
      </c>
      <c r="K13">
        <f t="shared" si="1"/>
        <v>0.6283783783783784</v>
      </c>
    </row>
    <row r="14" spans="1:11">
      <c r="A14" t="s">
        <v>30</v>
      </c>
      <c r="B14" s="31" t="s">
        <v>151</v>
      </c>
      <c r="C14">
        <v>28.7</v>
      </c>
      <c r="D14">
        <v>18.899999999999999</v>
      </c>
      <c r="E14">
        <f t="shared" si="0"/>
        <v>0.65853658536585358</v>
      </c>
      <c r="G14" t="s">
        <v>30</v>
      </c>
      <c r="H14" s="31" t="s">
        <v>151</v>
      </c>
      <c r="I14">
        <v>28.7</v>
      </c>
      <c r="J14">
        <v>18.899999999999999</v>
      </c>
      <c r="K14">
        <f t="shared" si="1"/>
        <v>0.65853658536585358</v>
      </c>
    </row>
    <row r="15" spans="1:11">
      <c r="A15" t="s">
        <v>30</v>
      </c>
      <c r="B15" t="s">
        <v>24</v>
      </c>
      <c r="C15">
        <v>27</v>
      </c>
      <c r="D15">
        <v>21.8</v>
      </c>
      <c r="E15">
        <f t="shared" si="0"/>
        <v>0.80740740740740746</v>
      </c>
      <c r="G15" t="s">
        <v>30</v>
      </c>
      <c r="H15" s="31" t="s">
        <v>25</v>
      </c>
      <c r="I15">
        <v>23.6</v>
      </c>
      <c r="J15">
        <v>17.8</v>
      </c>
      <c r="K15">
        <f t="shared" si="1"/>
        <v>0.75423728813559321</v>
      </c>
    </row>
    <row r="16" spans="1:11">
      <c r="A16" t="s">
        <v>30</v>
      </c>
      <c r="B16" s="31" t="s">
        <v>25</v>
      </c>
      <c r="C16">
        <v>23.6</v>
      </c>
      <c r="D16">
        <v>17.8</v>
      </c>
      <c r="E16">
        <f t="shared" si="0"/>
        <v>0.75423728813559321</v>
      </c>
      <c r="G16" t="s">
        <v>30</v>
      </c>
      <c r="H16" s="31" t="s">
        <v>153</v>
      </c>
      <c r="I16">
        <v>22.8</v>
      </c>
      <c r="J16">
        <v>17.100000000000001</v>
      </c>
      <c r="K16">
        <f t="shared" si="1"/>
        <v>0.75</v>
      </c>
    </row>
    <row r="17" spans="1:11">
      <c r="A17" t="s">
        <v>30</v>
      </c>
      <c r="B17" t="s">
        <v>12</v>
      </c>
      <c r="C17">
        <v>37.799999999999997</v>
      </c>
      <c r="D17">
        <v>21.8</v>
      </c>
      <c r="E17">
        <f t="shared" si="0"/>
        <v>0.57671957671957674</v>
      </c>
      <c r="G17" t="s">
        <v>30</v>
      </c>
      <c r="H17" s="31" t="s">
        <v>20</v>
      </c>
      <c r="K17" t="e">
        <v>#DIV/0!</v>
      </c>
    </row>
    <row r="18" spans="1:11">
      <c r="A18" t="s">
        <v>30</v>
      </c>
      <c r="B18" t="s">
        <v>152</v>
      </c>
      <c r="C18">
        <v>17</v>
      </c>
      <c r="D18">
        <v>13.9</v>
      </c>
      <c r="E18">
        <f t="shared" si="0"/>
        <v>0.81764705882352939</v>
      </c>
      <c r="G18" t="s">
        <v>30</v>
      </c>
      <c r="H18" s="31" t="s">
        <v>154</v>
      </c>
      <c r="I18">
        <v>36.700000000000003</v>
      </c>
      <c r="J18">
        <v>33.700000000000003</v>
      </c>
      <c r="K18">
        <f t="shared" ref="K18:K29" si="2">J18/I18</f>
        <v>0.91825613079019075</v>
      </c>
    </row>
    <row r="19" spans="1:11">
      <c r="A19" t="s">
        <v>30</v>
      </c>
      <c r="B19" s="31" t="s">
        <v>153</v>
      </c>
      <c r="C19">
        <v>22.8</v>
      </c>
      <c r="D19">
        <v>17.100000000000001</v>
      </c>
      <c r="E19">
        <f t="shared" si="0"/>
        <v>0.75</v>
      </c>
      <c r="G19" t="s">
        <v>122</v>
      </c>
      <c r="H19" s="31" t="s">
        <v>124</v>
      </c>
      <c r="I19">
        <v>19.399999999999999</v>
      </c>
      <c r="J19">
        <v>12.8</v>
      </c>
      <c r="K19">
        <f t="shared" si="2"/>
        <v>0.65979381443298979</v>
      </c>
    </row>
    <row r="20" spans="1:11">
      <c r="A20" t="s">
        <v>30</v>
      </c>
      <c r="B20" t="s">
        <v>19</v>
      </c>
      <c r="C20">
        <v>31.7</v>
      </c>
      <c r="D20">
        <v>30.2</v>
      </c>
      <c r="E20">
        <f t="shared" si="0"/>
        <v>0.95268138801261826</v>
      </c>
      <c r="G20" t="s">
        <v>122</v>
      </c>
      <c r="H20" s="31" t="s">
        <v>131</v>
      </c>
      <c r="I20">
        <v>35.6</v>
      </c>
      <c r="J20">
        <v>20.6</v>
      </c>
      <c r="K20">
        <f t="shared" si="2"/>
        <v>0.5786516853932584</v>
      </c>
    </row>
    <row r="21" spans="1:11">
      <c r="A21" t="s">
        <v>30</v>
      </c>
      <c r="B21" s="31" t="s">
        <v>20</v>
      </c>
      <c r="G21" t="s">
        <v>122</v>
      </c>
      <c r="H21" s="31" t="s">
        <v>132</v>
      </c>
      <c r="I21">
        <v>34.1</v>
      </c>
      <c r="J21">
        <v>19.5</v>
      </c>
      <c r="K21">
        <f t="shared" si="2"/>
        <v>0.57184750733137824</v>
      </c>
    </row>
    <row r="22" spans="1:11">
      <c r="A22" t="s">
        <v>30</v>
      </c>
      <c r="B22" s="31" t="s">
        <v>154</v>
      </c>
      <c r="C22">
        <v>36.700000000000003</v>
      </c>
      <c r="D22">
        <v>33.700000000000003</v>
      </c>
      <c r="E22">
        <f t="shared" si="0"/>
        <v>0.91825613079019075</v>
      </c>
      <c r="G22" t="s">
        <v>122</v>
      </c>
      <c r="H22" s="31" t="s">
        <v>130</v>
      </c>
      <c r="I22">
        <v>33.1</v>
      </c>
      <c r="J22">
        <v>27.3</v>
      </c>
      <c r="K22">
        <f t="shared" si="2"/>
        <v>0.82477341389728098</v>
      </c>
    </row>
    <row r="23" spans="1:11">
      <c r="A23" t="s">
        <v>30</v>
      </c>
      <c r="B23" t="s">
        <v>155</v>
      </c>
      <c r="G23" t="s">
        <v>122</v>
      </c>
      <c r="H23" s="31" t="s">
        <v>133</v>
      </c>
      <c r="I23">
        <v>37.1</v>
      </c>
      <c r="J23">
        <v>26.3</v>
      </c>
      <c r="K23">
        <f t="shared" si="2"/>
        <v>0.70889487870619949</v>
      </c>
    </row>
    <row r="24" spans="1:11">
      <c r="A24" t="s">
        <v>122</v>
      </c>
      <c r="B24" s="31" t="s">
        <v>124</v>
      </c>
      <c r="C24">
        <v>19.399999999999999</v>
      </c>
      <c r="D24">
        <v>12.8</v>
      </c>
      <c r="E24">
        <f t="shared" si="0"/>
        <v>0.65979381443298979</v>
      </c>
      <c r="G24" t="s">
        <v>122</v>
      </c>
      <c r="H24" s="31" t="s">
        <v>127</v>
      </c>
      <c r="I24">
        <v>38.9</v>
      </c>
      <c r="J24">
        <v>18.899999999999999</v>
      </c>
      <c r="K24">
        <f t="shared" si="2"/>
        <v>0.48586118251928018</v>
      </c>
    </row>
    <row r="25" spans="1:11">
      <c r="A25" t="s">
        <v>122</v>
      </c>
      <c r="B25" s="31" t="s">
        <v>131</v>
      </c>
      <c r="C25">
        <v>35.6</v>
      </c>
      <c r="D25">
        <v>20.6</v>
      </c>
      <c r="E25">
        <f t="shared" si="0"/>
        <v>0.5786516853932584</v>
      </c>
      <c r="G25" t="s">
        <v>122</v>
      </c>
      <c r="H25" s="31" t="s">
        <v>156</v>
      </c>
      <c r="I25">
        <v>31</v>
      </c>
      <c r="J25">
        <v>25.1</v>
      </c>
      <c r="K25">
        <f t="shared" si="2"/>
        <v>0.80967741935483872</v>
      </c>
    </row>
    <row r="26" spans="1:11">
      <c r="A26" t="s">
        <v>122</v>
      </c>
      <c r="B26" s="31" t="s">
        <v>132</v>
      </c>
      <c r="C26">
        <v>34.1</v>
      </c>
      <c r="D26">
        <v>19.5</v>
      </c>
      <c r="E26">
        <f t="shared" si="0"/>
        <v>0.57184750733137824</v>
      </c>
      <c r="G26" t="s">
        <v>122</v>
      </c>
      <c r="H26" s="31" t="s">
        <v>157</v>
      </c>
      <c r="I26">
        <v>22.7</v>
      </c>
      <c r="J26">
        <v>17.8</v>
      </c>
      <c r="K26">
        <f t="shared" si="2"/>
        <v>0.78414096916299569</v>
      </c>
    </row>
    <row r="27" spans="1:11">
      <c r="A27" t="s">
        <v>122</v>
      </c>
      <c r="B27" s="31" t="s">
        <v>130</v>
      </c>
      <c r="C27">
        <v>33.1</v>
      </c>
      <c r="D27">
        <v>27.3</v>
      </c>
      <c r="E27">
        <f t="shared" si="0"/>
        <v>0.82477341389728098</v>
      </c>
      <c r="G27" t="s">
        <v>122</v>
      </c>
      <c r="H27" s="31" t="s">
        <v>159</v>
      </c>
      <c r="I27">
        <v>29.2</v>
      </c>
      <c r="J27">
        <v>25</v>
      </c>
      <c r="K27">
        <f t="shared" si="2"/>
        <v>0.85616438356164382</v>
      </c>
    </row>
    <row r="28" spans="1:11">
      <c r="A28" t="s">
        <v>122</v>
      </c>
      <c r="B28" t="s">
        <v>129</v>
      </c>
      <c r="C28">
        <v>24.8</v>
      </c>
      <c r="D28">
        <v>18.5</v>
      </c>
      <c r="E28">
        <f t="shared" si="0"/>
        <v>0.74596774193548387</v>
      </c>
      <c r="G28" t="s">
        <v>29</v>
      </c>
      <c r="H28" t="s">
        <v>4</v>
      </c>
      <c r="I28">
        <v>32</v>
      </c>
      <c r="J28">
        <v>26.9</v>
      </c>
      <c r="K28">
        <f t="shared" si="2"/>
        <v>0.84062499999999996</v>
      </c>
    </row>
    <row r="29" spans="1:11">
      <c r="A29" t="s">
        <v>122</v>
      </c>
      <c r="B29" t="s">
        <v>137</v>
      </c>
      <c r="C29">
        <v>37.4</v>
      </c>
      <c r="D29">
        <v>30.1</v>
      </c>
      <c r="E29">
        <f t="shared" si="0"/>
        <v>0.80481283422459904</v>
      </c>
      <c r="G29" t="s">
        <v>29</v>
      </c>
      <c r="H29" t="s">
        <v>3</v>
      </c>
      <c r="I29">
        <v>16.7</v>
      </c>
      <c r="J29">
        <v>16.8</v>
      </c>
      <c r="K29">
        <f t="shared" si="2"/>
        <v>1.005988023952096</v>
      </c>
    </row>
    <row r="30" spans="1:11">
      <c r="A30" t="s">
        <v>122</v>
      </c>
      <c r="B30" t="s">
        <v>125</v>
      </c>
      <c r="C30">
        <v>30.4</v>
      </c>
      <c r="D30">
        <v>19.8</v>
      </c>
      <c r="E30">
        <f t="shared" si="0"/>
        <v>0.65131578947368429</v>
      </c>
      <c r="G30" t="s">
        <v>29</v>
      </c>
      <c r="H30" t="s">
        <v>2</v>
      </c>
      <c r="I30">
        <v>28.6</v>
      </c>
      <c r="J30">
        <v>32.5</v>
      </c>
      <c r="K30">
        <f>J30/I30</f>
        <v>1.1363636363636362</v>
      </c>
    </row>
    <row r="31" spans="1:11">
      <c r="A31" t="s">
        <v>122</v>
      </c>
      <c r="B31" s="31" t="s">
        <v>133</v>
      </c>
      <c r="C31">
        <v>37.1</v>
      </c>
      <c r="D31">
        <v>26.3</v>
      </c>
      <c r="E31">
        <f t="shared" si="0"/>
        <v>0.70889487870619949</v>
      </c>
      <c r="G31" t="s">
        <v>29</v>
      </c>
      <c r="H31" s="21" t="s">
        <v>6</v>
      </c>
      <c r="I31">
        <v>35.5</v>
      </c>
      <c r="J31">
        <v>29.3</v>
      </c>
      <c r="K31">
        <f t="shared" ref="K31" si="3">J31/I31</f>
        <v>0.82535211267605635</v>
      </c>
    </row>
    <row r="32" spans="1:11">
      <c r="A32" t="s">
        <v>122</v>
      </c>
      <c r="B32" s="31" t="s">
        <v>127</v>
      </c>
      <c r="C32">
        <v>38.9</v>
      </c>
      <c r="D32">
        <v>18.899999999999999</v>
      </c>
      <c r="E32">
        <f t="shared" si="0"/>
        <v>0.48586118251928018</v>
      </c>
      <c r="G32" t="s">
        <v>29</v>
      </c>
      <c r="H32" t="s">
        <v>9</v>
      </c>
      <c r="I32">
        <v>29.7</v>
      </c>
      <c r="J32">
        <v>31.5</v>
      </c>
      <c r="K32">
        <f>J32/I32</f>
        <v>1.0606060606060606</v>
      </c>
    </row>
    <row r="33" spans="1:5">
      <c r="A33" t="s">
        <v>122</v>
      </c>
      <c r="B33" s="31" t="s">
        <v>156</v>
      </c>
      <c r="C33">
        <v>31</v>
      </c>
      <c r="D33">
        <v>25.1</v>
      </c>
      <c r="E33">
        <f t="shared" si="0"/>
        <v>0.80967741935483872</v>
      </c>
    </row>
    <row r="34" spans="1:5">
      <c r="A34" t="s">
        <v>122</v>
      </c>
      <c r="B34" s="31" t="s">
        <v>157</v>
      </c>
      <c r="C34">
        <v>22.7</v>
      </c>
      <c r="D34">
        <v>17.8</v>
      </c>
      <c r="E34">
        <f t="shared" si="0"/>
        <v>0.78414096916299569</v>
      </c>
    </row>
    <row r="35" spans="1:5">
      <c r="A35" t="s">
        <v>122</v>
      </c>
      <c r="B35" t="s">
        <v>158</v>
      </c>
      <c r="C35">
        <v>36.200000000000003</v>
      </c>
      <c r="D35">
        <v>24</v>
      </c>
      <c r="E35">
        <f t="shared" si="0"/>
        <v>0.66298342541436461</v>
      </c>
    </row>
    <row r="36" spans="1:5">
      <c r="A36" t="s">
        <v>122</v>
      </c>
      <c r="B36" s="31" t="s">
        <v>159</v>
      </c>
      <c r="C36">
        <v>29.2</v>
      </c>
      <c r="D36">
        <v>25</v>
      </c>
      <c r="E36">
        <f t="shared" si="0"/>
        <v>0.85616438356164382</v>
      </c>
    </row>
    <row r="37" spans="1:5">
      <c r="A37" t="s">
        <v>122</v>
      </c>
      <c r="B37" t="s">
        <v>160</v>
      </c>
      <c r="C37">
        <v>27</v>
      </c>
      <c r="D37">
        <v>28.3</v>
      </c>
      <c r="E37">
        <f t="shared" si="0"/>
        <v>1.0481481481481483</v>
      </c>
    </row>
    <row r="38" spans="1:5">
      <c r="A38" t="s">
        <v>122</v>
      </c>
      <c r="B38" t="s">
        <v>161</v>
      </c>
      <c r="C38">
        <v>32.1</v>
      </c>
      <c r="D38">
        <v>27.2</v>
      </c>
      <c r="E38">
        <f t="shared" si="0"/>
        <v>0.84735202492211836</v>
      </c>
    </row>
    <row r="39" spans="1:5">
      <c r="A39" t="s">
        <v>29</v>
      </c>
      <c r="B39" t="s">
        <v>4</v>
      </c>
      <c r="C39">
        <v>32</v>
      </c>
      <c r="D39">
        <v>26.9</v>
      </c>
      <c r="E39">
        <f t="shared" si="0"/>
        <v>0.84062499999999996</v>
      </c>
    </row>
    <row r="40" spans="1:5">
      <c r="A40" t="s">
        <v>29</v>
      </c>
      <c r="B40" t="s">
        <v>3</v>
      </c>
      <c r="C40">
        <v>16.7</v>
      </c>
      <c r="D40">
        <v>16.8</v>
      </c>
      <c r="E40">
        <f t="shared" si="0"/>
        <v>1.005988023952096</v>
      </c>
    </row>
    <row r="41" spans="1:5">
      <c r="A41" s="21" t="s">
        <v>29</v>
      </c>
      <c r="B41" s="21" t="s">
        <v>6</v>
      </c>
      <c r="C41">
        <v>35.5</v>
      </c>
      <c r="D41">
        <v>29.3</v>
      </c>
      <c r="E41">
        <f t="shared" si="0"/>
        <v>0.82535211267605635</v>
      </c>
    </row>
    <row r="42" spans="1:5">
      <c r="A42" t="s">
        <v>29</v>
      </c>
      <c r="B42" t="s">
        <v>2</v>
      </c>
      <c r="C42">
        <v>28.6</v>
      </c>
      <c r="D42">
        <v>32.5</v>
      </c>
      <c r="E42">
        <f t="shared" si="0"/>
        <v>1.1363636363636362</v>
      </c>
    </row>
    <row r="43" spans="1:5">
      <c r="A43" s="21" t="s">
        <v>29</v>
      </c>
      <c r="B43" s="21" t="s">
        <v>7</v>
      </c>
      <c r="C43">
        <v>36.5</v>
      </c>
      <c r="D43">
        <v>27.1</v>
      </c>
      <c r="E43">
        <f t="shared" si="0"/>
        <v>0.74246575342465759</v>
      </c>
    </row>
    <row r="44" spans="1:5">
      <c r="A44" t="s">
        <v>29</v>
      </c>
      <c r="B44" t="s">
        <v>5</v>
      </c>
      <c r="C44">
        <v>30.4</v>
      </c>
      <c r="D44">
        <v>20.9</v>
      </c>
      <c r="E44">
        <f t="shared" si="0"/>
        <v>0.6875</v>
      </c>
    </row>
    <row r="45" spans="1:5">
      <c r="A45" t="s">
        <v>29</v>
      </c>
      <c r="B45" t="s">
        <v>9</v>
      </c>
      <c r="C45">
        <v>29.7</v>
      </c>
      <c r="D45">
        <v>31.5</v>
      </c>
      <c r="E45">
        <f t="shared" si="0"/>
        <v>1.0606060606060606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0BF2-C132-C444-AEF7-C1E40BB9FC03}">
  <dimension ref="A1:K45"/>
  <sheetViews>
    <sheetView workbookViewId="0">
      <selection activeCell="K7" sqref="K7:K18"/>
    </sheetView>
  </sheetViews>
  <sheetFormatPr baseColWidth="10" defaultRowHeight="16"/>
  <sheetData>
    <row r="1" spans="1:11">
      <c r="A1" t="s">
        <v>28</v>
      </c>
      <c r="B1" t="s">
        <v>144</v>
      </c>
      <c r="C1" t="s">
        <v>162</v>
      </c>
      <c r="D1" t="s">
        <v>163</v>
      </c>
      <c r="E1" t="s">
        <v>164</v>
      </c>
      <c r="G1" t="s">
        <v>28</v>
      </c>
      <c r="H1" t="s">
        <v>144</v>
      </c>
      <c r="I1" t="s">
        <v>162</v>
      </c>
      <c r="J1" t="s">
        <v>163</v>
      </c>
      <c r="K1" t="s">
        <v>164</v>
      </c>
    </row>
    <row r="2" spans="1:11">
      <c r="A2" t="s">
        <v>114</v>
      </c>
      <c r="B2" t="s">
        <v>119</v>
      </c>
      <c r="C2">
        <v>6.55</v>
      </c>
      <c r="D2">
        <v>55.1</v>
      </c>
      <c r="E2">
        <f>C2/D2</f>
        <v>0.11887477313974591</v>
      </c>
      <c r="G2" t="s">
        <v>114</v>
      </c>
      <c r="H2" t="s">
        <v>119</v>
      </c>
      <c r="I2">
        <v>6.55</v>
      </c>
      <c r="J2">
        <v>55.1</v>
      </c>
      <c r="K2">
        <v>0.11887477313974591</v>
      </c>
    </row>
    <row r="3" spans="1:11">
      <c r="A3" t="s">
        <v>114</v>
      </c>
      <c r="B3" t="s">
        <v>148</v>
      </c>
      <c r="C3">
        <v>5.01</v>
      </c>
      <c r="D3">
        <v>53.7</v>
      </c>
      <c r="E3">
        <f t="shared" ref="E3:E45" si="0">C3/D3</f>
        <v>9.3296089385474845E-2</v>
      </c>
      <c r="G3" t="s">
        <v>114</v>
      </c>
      <c r="H3" t="s">
        <v>148</v>
      </c>
      <c r="I3">
        <v>5.01</v>
      </c>
      <c r="J3">
        <v>53.7</v>
      </c>
      <c r="K3">
        <v>9.3296089385474845E-2</v>
      </c>
    </row>
    <row r="4" spans="1:11">
      <c r="A4" t="s">
        <v>114</v>
      </c>
      <c r="B4" t="s">
        <v>149</v>
      </c>
      <c r="C4">
        <v>10.01</v>
      </c>
      <c r="D4">
        <v>51</v>
      </c>
      <c r="E4">
        <f t="shared" si="0"/>
        <v>0.19627450980392155</v>
      </c>
      <c r="G4" t="s">
        <v>114</v>
      </c>
      <c r="H4" t="s">
        <v>149</v>
      </c>
      <c r="I4">
        <v>10.01</v>
      </c>
      <c r="J4">
        <v>51</v>
      </c>
      <c r="K4">
        <v>0.19627450980392155</v>
      </c>
    </row>
    <row r="5" spans="1:11">
      <c r="A5" t="s">
        <v>114</v>
      </c>
      <c r="B5" t="s">
        <v>150</v>
      </c>
      <c r="C5">
        <v>1.72</v>
      </c>
      <c r="D5">
        <v>50.9</v>
      </c>
      <c r="E5">
        <f t="shared" si="0"/>
        <v>3.3791748526522593E-2</v>
      </c>
      <c r="G5" t="s">
        <v>114</v>
      </c>
      <c r="H5" t="s">
        <v>150</v>
      </c>
      <c r="I5">
        <v>1.72</v>
      </c>
      <c r="J5">
        <v>50.9</v>
      </c>
      <c r="K5">
        <v>3.3791748526522593E-2</v>
      </c>
    </row>
    <row r="6" spans="1:11">
      <c r="A6" t="s">
        <v>114</v>
      </c>
      <c r="B6" t="s">
        <v>115</v>
      </c>
      <c r="C6">
        <v>3.2</v>
      </c>
      <c r="D6">
        <v>45</v>
      </c>
      <c r="E6">
        <f t="shared" si="0"/>
        <v>7.1111111111111111E-2</v>
      </c>
      <c r="G6" t="s">
        <v>114</v>
      </c>
      <c r="H6" t="s">
        <v>115</v>
      </c>
      <c r="I6">
        <v>3.2</v>
      </c>
      <c r="J6">
        <v>45</v>
      </c>
      <c r="K6">
        <v>7.1111111111111111E-2</v>
      </c>
    </row>
    <row r="7" spans="1:11">
      <c r="A7" t="s">
        <v>30</v>
      </c>
      <c r="B7" s="31" t="s">
        <v>23</v>
      </c>
      <c r="C7">
        <v>4.25</v>
      </c>
      <c r="D7">
        <v>24.3</v>
      </c>
      <c r="E7">
        <f t="shared" si="0"/>
        <v>0.17489711934156377</v>
      </c>
      <c r="G7" t="s">
        <v>30</v>
      </c>
      <c r="H7" s="31" t="s">
        <v>23</v>
      </c>
      <c r="I7">
        <v>4.25</v>
      </c>
      <c r="J7">
        <v>24.3</v>
      </c>
      <c r="K7">
        <v>0.17489711934156377</v>
      </c>
    </row>
    <row r="8" spans="1:11">
      <c r="A8" t="s">
        <v>30</v>
      </c>
      <c r="B8" s="31" t="s">
        <v>22</v>
      </c>
      <c r="C8">
        <v>2.82</v>
      </c>
      <c r="D8">
        <v>24.1</v>
      </c>
      <c r="E8">
        <f t="shared" si="0"/>
        <v>0.11701244813278007</v>
      </c>
      <c r="G8" t="s">
        <v>30</v>
      </c>
      <c r="H8" s="31" t="s">
        <v>22</v>
      </c>
      <c r="I8">
        <v>2.82</v>
      </c>
      <c r="J8">
        <v>24.1</v>
      </c>
      <c r="K8">
        <v>0.11701244813278007</v>
      </c>
    </row>
    <row r="9" spans="1:11">
      <c r="A9" t="s">
        <v>30</v>
      </c>
      <c r="B9" s="31" t="s">
        <v>11</v>
      </c>
      <c r="C9">
        <v>2.0699999999999998</v>
      </c>
      <c r="D9">
        <v>23.3</v>
      </c>
      <c r="E9">
        <f t="shared" si="0"/>
        <v>8.8841201716738191E-2</v>
      </c>
      <c r="G9" t="s">
        <v>30</v>
      </c>
      <c r="H9" s="31" t="s">
        <v>11</v>
      </c>
      <c r="I9">
        <v>2.0699999999999998</v>
      </c>
      <c r="J9">
        <v>23.3</v>
      </c>
      <c r="K9">
        <v>8.8841201716738191E-2</v>
      </c>
    </row>
    <row r="10" spans="1:11">
      <c r="A10" t="s">
        <v>30</v>
      </c>
      <c r="B10" s="31" t="s">
        <v>10</v>
      </c>
      <c r="C10">
        <v>3.74</v>
      </c>
      <c r="D10">
        <v>30.9</v>
      </c>
      <c r="E10">
        <f t="shared" si="0"/>
        <v>0.12103559870550164</v>
      </c>
      <c r="G10" t="s">
        <v>30</v>
      </c>
      <c r="H10" s="31" t="s">
        <v>10</v>
      </c>
      <c r="I10">
        <v>3.74</v>
      </c>
      <c r="J10">
        <v>30.9</v>
      </c>
      <c r="K10">
        <v>0.12103559870550164</v>
      </c>
    </row>
    <row r="11" spans="1:11">
      <c r="A11" t="s">
        <v>30</v>
      </c>
      <c r="B11" s="31" t="s">
        <v>14</v>
      </c>
      <c r="C11">
        <v>3.36</v>
      </c>
      <c r="D11">
        <v>23</v>
      </c>
      <c r="E11">
        <f t="shared" si="0"/>
        <v>0.14608695652173911</v>
      </c>
      <c r="G11" t="s">
        <v>30</v>
      </c>
      <c r="H11" s="31" t="s">
        <v>14</v>
      </c>
      <c r="I11">
        <v>3.36</v>
      </c>
      <c r="J11">
        <v>23</v>
      </c>
      <c r="K11">
        <v>0.14608695652173911</v>
      </c>
    </row>
    <row r="12" spans="1:11">
      <c r="A12" t="s">
        <v>30</v>
      </c>
      <c r="B12" s="31" t="s">
        <v>18</v>
      </c>
      <c r="C12">
        <v>3.25</v>
      </c>
      <c r="D12">
        <v>26.7</v>
      </c>
      <c r="E12">
        <f t="shared" si="0"/>
        <v>0.12172284644194757</v>
      </c>
      <c r="G12" t="s">
        <v>30</v>
      </c>
      <c r="H12" s="31" t="s">
        <v>18</v>
      </c>
      <c r="I12">
        <v>3.25</v>
      </c>
      <c r="J12">
        <v>26.7</v>
      </c>
      <c r="K12">
        <v>0.12172284644194757</v>
      </c>
    </row>
    <row r="13" spans="1:11">
      <c r="A13" t="s">
        <v>30</v>
      </c>
      <c r="B13" s="31" t="s">
        <v>15</v>
      </c>
      <c r="C13">
        <v>3.08</v>
      </c>
      <c r="D13">
        <v>22.1</v>
      </c>
      <c r="E13">
        <f t="shared" si="0"/>
        <v>0.13936651583710408</v>
      </c>
      <c r="G13" t="s">
        <v>30</v>
      </c>
      <c r="H13" s="31" t="s">
        <v>15</v>
      </c>
      <c r="I13">
        <v>3.08</v>
      </c>
      <c r="J13">
        <v>22.1</v>
      </c>
      <c r="K13">
        <v>0.13936651583710408</v>
      </c>
    </row>
    <row r="14" spans="1:11">
      <c r="A14" t="s">
        <v>30</v>
      </c>
      <c r="B14" s="31" t="s">
        <v>151</v>
      </c>
      <c r="C14">
        <v>1.52</v>
      </c>
      <c r="D14">
        <v>28.8</v>
      </c>
      <c r="E14">
        <f t="shared" si="0"/>
        <v>5.2777777777777778E-2</v>
      </c>
      <c r="G14" t="s">
        <v>30</v>
      </c>
      <c r="H14" s="31" t="s">
        <v>151</v>
      </c>
      <c r="I14">
        <v>1.52</v>
      </c>
      <c r="J14">
        <v>28.8</v>
      </c>
      <c r="K14">
        <v>5.2777777777777778E-2</v>
      </c>
    </row>
    <row r="15" spans="1:11">
      <c r="A15" t="s">
        <v>30</v>
      </c>
      <c r="B15" t="s">
        <v>24</v>
      </c>
      <c r="C15">
        <v>2.85</v>
      </c>
      <c r="D15">
        <v>19.600000000000001</v>
      </c>
      <c r="E15">
        <f t="shared" si="0"/>
        <v>0.14540816326530612</v>
      </c>
      <c r="G15" t="s">
        <v>30</v>
      </c>
      <c r="H15" s="31" t="s">
        <v>25</v>
      </c>
      <c r="I15">
        <v>6.16</v>
      </c>
      <c r="J15">
        <v>23.9</v>
      </c>
      <c r="K15">
        <v>0.25774058577405862</v>
      </c>
    </row>
    <row r="16" spans="1:11">
      <c r="A16" t="s">
        <v>30</v>
      </c>
      <c r="B16" s="31" t="s">
        <v>25</v>
      </c>
      <c r="C16">
        <v>6.16</v>
      </c>
      <c r="D16">
        <v>23.9</v>
      </c>
      <c r="E16">
        <f t="shared" si="0"/>
        <v>0.25774058577405862</v>
      </c>
      <c r="G16" t="s">
        <v>30</v>
      </c>
      <c r="H16" s="31" t="s">
        <v>153</v>
      </c>
      <c r="I16">
        <v>2.5299999999999998</v>
      </c>
      <c r="J16">
        <v>24.1</v>
      </c>
      <c r="K16">
        <v>0.10497925311203318</v>
      </c>
    </row>
    <row r="17" spans="1:11">
      <c r="A17" t="s">
        <v>30</v>
      </c>
      <c r="B17" t="s">
        <v>12</v>
      </c>
      <c r="C17">
        <v>4.25</v>
      </c>
      <c r="D17">
        <v>29.4</v>
      </c>
      <c r="E17">
        <f t="shared" si="0"/>
        <v>0.14455782312925169</v>
      </c>
      <c r="G17" t="s">
        <v>30</v>
      </c>
      <c r="H17" s="31" t="s">
        <v>20</v>
      </c>
      <c r="I17">
        <v>3.66</v>
      </c>
      <c r="J17">
        <v>31.6</v>
      </c>
      <c r="K17">
        <v>0.11582278481012658</v>
      </c>
    </row>
    <row r="18" spans="1:11">
      <c r="A18" t="s">
        <v>30</v>
      </c>
      <c r="B18" t="s">
        <v>152</v>
      </c>
      <c r="C18">
        <v>3.41</v>
      </c>
      <c r="D18">
        <v>23.8</v>
      </c>
      <c r="E18">
        <f t="shared" si="0"/>
        <v>0.14327731092436974</v>
      </c>
      <c r="G18" t="s">
        <v>30</v>
      </c>
      <c r="H18" s="31" t="s">
        <v>154</v>
      </c>
      <c r="I18">
        <v>2.91</v>
      </c>
      <c r="J18">
        <v>27</v>
      </c>
      <c r="K18">
        <v>0.10777777777777778</v>
      </c>
    </row>
    <row r="19" spans="1:11">
      <c r="A19" t="s">
        <v>30</v>
      </c>
      <c r="B19" s="31" t="s">
        <v>153</v>
      </c>
      <c r="C19">
        <v>2.5299999999999998</v>
      </c>
      <c r="D19">
        <v>24.1</v>
      </c>
      <c r="E19">
        <f t="shared" si="0"/>
        <v>0.10497925311203318</v>
      </c>
      <c r="G19" t="s">
        <v>122</v>
      </c>
      <c r="H19" s="31" t="s">
        <v>124</v>
      </c>
      <c r="I19">
        <v>3.83</v>
      </c>
      <c r="J19">
        <v>20.399999999999999</v>
      </c>
      <c r="K19">
        <v>0.18774509803921571</v>
      </c>
    </row>
    <row r="20" spans="1:11">
      <c r="A20" t="s">
        <v>30</v>
      </c>
      <c r="B20" t="s">
        <v>19</v>
      </c>
      <c r="C20">
        <v>2.0099999999999998</v>
      </c>
      <c r="D20">
        <v>31.3</v>
      </c>
      <c r="E20">
        <f t="shared" si="0"/>
        <v>6.421725239616613E-2</v>
      </c>
      <c r="G20" t="s">
        <v>122</v>
      </c>
      <c r="H20" s="31" t="s">
        <v>131</v>
      </c>
      <c r="I20">
        <v>4.5999999999999996</v>
      </c>
      <c r="J20">
        <v>38.9</v>
      </c>
      <c r="K20">
        <v>0.11825192802056554</v>
      </c>
    </row>
    <row r="21" spans="1:11">
      <c r="A21" t="s">
        <v>30</v>
      </c>
      <c r="B21" s="31" t="s">
        <v>20</v>
      </c>
      <c r="C21">
        <v>3.66</v>
      </c>
      <c r="D21">
        <v>31.6</v>
      </c>
      <c r="E21">
        <f t="shared" si="0"/>
        <v>0.11582278481012658</v>
      </c>
      <c r="G21" t="s">
        <v>122</v>
      </c>
      <c r="H21" s="31" t="s">
        <v>132</v>
      </c>
      <c r="I21">
        <v>4.8</v>
      </c>
      <c r="J21">
        <v>42</v>
      </c>
      <c r="K21">
        <v>0.11428571428571428</v>
      </c>
    </row>
    <row r="22" spans="1:11">
      <c r="A22" t="s">
        <v>30</v>
      </c>
      <c r="B22" s="31" t="s">
        <v>154</v>
      </c>
      <c r="C22">
        <v>2.91</v>
      </c>
      <c r="D22">
        <v>27</v>
      </c>
      <c r="E22">
        <f t="shared" si="0"/>
        <v>0.10777777777777778</v>
      </c>
      <c r="G22" t="s">
        <v>122</v>
      </c>
      <c r="H22" s="31" t="s">
        <v>130</v>
      </c>
      <c r="I22">
        <v>7.07</v>
      </c>
      <c r="J22">
        <v>22</v>
      </c>
      <c r="K22">
        <v>0.32136363636363635</v>
      </c>
    </row>
    <row r="23" spans="1:11">
      <c r="A23" t="s">
        <v>30</v>
      </c>
      <c r="B23" t="s">
        <v>155</v>
      </c>
      <c r="C23">
        <v>1.19</v>
      </c>
      <c r="D23">
        <v>18.8</v>
      </c>
      <c r="E23">
        <f t="shared" si="0"/>
        <v>6.3297872340425526E-2</v>
      </c>
      <c r="G23" t="s">
        <v>122</v>
      </c>
      <c r="H23" s="31" t="s">
        <v>133</v>
      </c>
      <c r="I23">
        <v>4.03</v>
      </c>
      <c r="J23">
        <v>27.4</v>
      </c>
      <c r="K23">
        <v>0.14708029197080294</v>
      </c>
    </row>
    <row r="24" spans="1:11">
      <c r="A24" t="s">
        <v>122</v>
      </c>
      <c r="B24" s="31" t="s">
        <v>124</v>
      </c>
      <c r="C24">
        <v>3.83</v>
      </c>
      <c r="D24">
        <v>20.399999999999999</v>
      </c>
      <c r="E24">
        <f t="shared" si="0"/>
        <v>0.18774509803921571</v>
      </c>
      <c r="G24" t="s">
        <v>122</v>
      </c>
      <c r="H24" s="31" t="s">
        <v>127</v>
      </c>
      <c r="I24">
        <v>11.5</v>
      </c>
      <c r="J24">
        <v>21.7</v>
      </c>
      <c r="K24">
        <v>0.52995391705069128</v>
      </c>
    </row>
    <row r="25" spans="1:11">
      <c r="A25" t="s">
        <v>122</v>
      </c>
      <c r="B25" s="31" t="s">
        <v>131</v>
      </c>
      <c r="C25">
        <v>4.5999999999999996</v>
      </c>
      <c r="D25">
        <v>38.9</v>
      </c>
      <c r="E25">
        <f t="shared" si="0"/>
        <v>0.11825192802056554</v>
      </c>
      <c r="G25" t="s">
        <v>122</v>
      </c>
      <c r="H25" s="31" t="s">
        <v>156</v>
      </c>
      <c r="I25">
        <v>3.77</v>
      </c>
      <c r="J25">
        <v>29.4</v>
      </c>
      <c r="K25">
        <v>0.12823129251700682</v>
      </c>
    </row>
    <row r="26" spans="1:11">
      <c r="A26" t="s">
        <v>122</v>
      </c>
      <c r="B26" s="31" t="s">
        <v>132</v>
      </c>
      <c r="C26">
        <v>4.8</v>
      </c>
      <c r="D26">
        <v>42</v>
      </c>
      <c r="E26">
        <f t="shared" si="0"/>
        <v>0.11428571428571428</v>
      </c>
      <c r="G26" t="s">
        <v>122</v>
      </c>
      <c r="H26" s="31" t="s">
        <v>157</v>
      </c>
      <c r="I26">
        <v>6.41</v>
      </c>
      <c r="J26">
        <v>15.4</v>
      </c>
      <c r="K26">
        <v>0.41623376623376623</v>
      </c>
    </row>
    <row r="27" spans="1:11">
      <c r="A27" t="s">
        <v>122</v>
      </c>
      <c r="B27" s="31" t="s">
        <v>130</v>
      </c>
      <c r="C27">
        <v>7.07</v>
      </c>
      <c r="D27">
        <v>22</v>
      </c>
      <c r="E27">
        <f t="shared" si="0"/>
        <v>0.32136363636363635</v>
      </c>
      <c r="G27" t="s">
        <v>122</v>
      </c>
      <c r="H27" s="31" t="s">
        <v>159</v>
      </c>
      <c r="I27">
        <v>3.18</v>
      </c>
      <c r="J27">
        <v>22.6</v>
      </c>
      <c r="K27">
        <v>0.1407079646017699</v>
      </c>
    </row>
    <row r="28" spans="1:11">
      <c r="A28" t="s">
        <v>122</v>
      </c>
      <c r="B28" t="s">
        <v>129</v>
      </c>
      <c r="C28">
        <v>2.93</v>
      </c>
      <c r="D28">
        <v>27.3</v>
      </c>
      <c r="E28">
        <f t="shared" si="0"/>
        <v>0.10732600732600733</v>
      </c>
      <c r="G28" t="s">
        <v>29</v>
      </c>
      <c r="H28" t="s">
        <v>4</v>
      </c>
      <c r="I28">
        <v>5.72</v>
      </c>
      <c r="J28">
        <v>8.17</v>
      </c>
      <c r="K28">
        <v>0.70012239902080786</v>
      </c>
    </row>
    <row r="29" spans="1:11">
      <c r="A29" t="s">
        <v>122</v>
      </c>
      <c r="B29" t="s">
        <v>137</v>
      </c>
      <c r="C29">
        <v>3.57</v>
      </c>
      <c r="D29">
        <v>29</v>
      </c>
      <c r="E29">
        <f t="shared" si="0"/>
        <v>0.12310344827586206</v>
      </c>
      <c r="G29" t="s">
        <v>29</v>
      </c>
      <c r="H29" t="s">
        <v>3</v>
      </c>
      <c r="I29">
        <v>4.3600000000000003</v>
      </c>
      <c r="J29">
        <v>8.17</v>
      </c>
      <c r="K29">
        <v>0.53365973072215422</v>
      </c>
    </row>
    <row r="30" spans="1:11">
      <c r="A30" t="s">
        <v>122</v>
      </c>
      <c r="B30" t="s">
        <v>125</v>
      </c>
      <c r="C30">
        <v>4.79</v>
      </c>
      <c r="D30">
        <v>31.9</v>
      </c>
      <c r="E30">
        <f t="shared" si="0"/>
        <v>0.15015673981191224</v>
      </c>
      <c r="G30" t="s">
        <v>29</v>
      </c>
      <c r="H30" t="s">
        <v>2</v>
      </c>
      <c r="I30">
        <v>8.7100000000000009</v>
      </c>
      <c r="J30">
        <v>12</v>
      </c>
      <c r="K30">
        <v>0.72583333333333344</v>
      </c>
    </row>
    <row r="31" spans="1:11">
      <c r="A31" t="s">
        <v>122</v>
      </c>
      <c r="B31" s="31" t="s">
        <v>133</v>
      </c>
      <c r="C31">
        <v>4.03</v>
      </c>
      <c r="D31">
        <v>27.4</v>
      </c>
      <c r="E31">
        <f t="shared" si="0"/>
        <v>0.14708029197080294</v>
      </c>
      <c r="G31" t="s">
        <v>29</v>
      </c>
      <c r="H31" t="s">
        <v>5</v>
      </c>
      <c r="I31">
        <v>9.58</v>
      </c>
      <c r="J31">
        <v>9.9600000000000009</v>
      </c>
      <c r="K31">
        <v>0.9618473895582329</v>
      </c>
    </row>
    <row r="32" spans="1:11">
      <c r="A32" t="s">
        <v>122</v>
      </c>
      <c r="B32" s="31" t="s">
        <v>127</v>
      </c>
      <c r="C32">
        <v>11.5</v>
      </c>
      <c r="D32">
        <v>21.7</v>
      </c>
      <c r="E32">
        <f t="shared" si="0"/>
        <v>0.52995391705069128</v>
      </c>
      <c r="G32" t="s">
        <v>29</v>
      </c>
      <c r="H32" t="s">
        <v>9</v>
      </c>
      <c r="I32">
        <v>4.26</v>
      </c>
      <c r="J32">
        <v>28.5</v>
      </c>
      <c r="K32">
        <v>0.14947368421052631</v>
      </c>
    </row>
    <row r="33" spans="1:5">
      <c r="A33" t="s">
        <v>122</v>
      </c>
      <c r="B33" s="31" t="s">
        <v>156</v>
      </c>
      <c r="C33">
        <v>3.77</v>
      </c>
      <c r="D33">
        <v>29.4</v>
      </c>
      <c r="E33">
        <f t="shared" si="0"/>
        <v>0.12823129251700682</v>
      </c>
    </row>
    <row r="34" spans="1:5">
      <c r="A34" t="s">
        <v>122</v>
      </c>
      <c r="B34" s="31" t="s">
        <v>157</v>
      </c>
      <c r="C34">
        <v>6.41</v>
      </c>
      <c r="D34">
        <v>15.4</v>
      </c>
      <c r="E34">
        <f t="shared" si="0"/>
        <v>0.41623376623376623</v>
      </c>
    </row>
    <row r="35" spans="1:5">
      <c r="A35" t="s">
        <v>122</v>
      </c>
      <c r="B35" t="s">
        <v>158</v>
      </c>
      <c r="C35">
        <v>4.0199999999999996</v>
      </c>
      <c r="D35">
        <v>28.7</v>
      </c>
      <c r="E35">
        <f t="shared" si="0"/>
        <v>0.14006968641114981</v>
      </c>
    </row>
    <row r="36" spans="1:5">
      <c r="A36" t="s">
        <v>122</v>
      </c>
      <c r="B36" s="31" t="s">
        <v>159</v>
      </c>
      <c r="C36">
        <v>3.18</v>
      </c>
      <c r="D36">
        <v>22.6</v>
      </c>
      <c r="E36">
        <f t="shared" si="0"/>
        <v>0.1407079646017699</v>
      </c>
    </row>
    <row r="37" spans="1:5">
      <c r="A37" t="s">
        <v>122</v>
      </c>
      <c r="B37" t="s">
        <v>160</v>
      </c>
      <c r="C37">
        <v>4.88</v>
      </c>
      <c r="D37">
        <v>24.8</v>
      </c>
      <c r="E37">
        <f t="shared" si="0"/>
        <v>0.1967741935483871</v>
      </c>
    </row>
    <row r="38" spans="1:5">
      <c r="A38" t="s">
        <v>122</v>
      </c>
      <c r="B38" t="s">
        <v>161</v>
      </c>
      <c r="C38">
        <v>4.84</v>
      </c>
      <c r="D38">
        <v>32.700000000000003</v>
      </c>
      <c r="E38">
        <f t="shared" si="0"/>
        <v>0.14801223241590211</v>
      </c>
    </row>
    <row r="39" spans="1:5">
      <c r="A39" t="s">
        <v>29</v>
      </c>
      <c r="B39" t="s">
        <v>4</v>
      </c>
      <c r="C39">
        <v>5.72</v>
      </c>
      <c r="D39">
        <v>8.17</v>
      </c>
      <c r="E39">
        <f t="shared" si="0"/>
        <v>0.70012239902080786</v>
      </c>
    </row>
    <row r="40" spans="1:5">
      <c r="A40" t="s">
        <v>29</v>
      </c>
      <c r="B40" t="s">
        <v>3</v>
      </c>
      <c r="C40">
        <v>4.3600000000000003</v>
      </c>
      <c r="D40">
        <v>8.17</v>
      </c>
      <c r="E40">
        <f t="shared" si="0"/>
        <v>0.53365973072215422</v>
      </c>
    </row>
    <row r="41" spans="1:5">
      <c r="A41" s="21" t="s">
        <v>29</v>
      </c>
      <c r="B41" s="21" t="s">
        <v>6</v>
      </c>
      <c r="C41" s="21">
        <v>4.26</v>
      </c>
      <c r="D41" s="21">
        <v>15.9</v>
      </c>
      <c r="E41" s="21">
        <f t="shared" si="0"/>
        <v>0.26792452830188679</v>
      </c>
    </row>
    <row r="42" spans="1:5">
      <c r="A42" t="s">
        <v>29</v>
      </c>
      <c r="B42" t="s">
        <v>2</v>
      </c>
      <c r="C42">
        <v>8.7100000000000009</v>
      </c>
      <c r="D42">
        <v>12</v>
      </c>
      <c r="E42">
        <f t="shared" si="0"/>
        <v>0.72583333333333344</v>
      </c>
    </row>
    <row r="43" spans="1:5">
      <c r="A43" s="21" t="s">
        <v>29</v>
      </c>
      <c r="B43" s="21" t="s">
        <v>7</v>
      </c>
      <c r="C43" s="21">
        <v>7.97</v>
      </c>
      <c r="D43" s="21">
        <v>16.3</v>
      </c>
      <c r="E43" s="21">
        <f t="shared" si="0"/>
        <v>0.48895705521472388</v>
      </c>
    </row>
    <row r="44" spans="1:5">
      <c r="A44" t="s">
        <v>29</v>
      </c>
      <c r="B44" t="s">
        <v>5</v>
      </c>
      <c r="C44">
        <v>9.58</v>
      </c>
      <c r="D44">
        <v>9.9600000000000009</v>
      </c>
      <c r="E44">
        <f t="shared" si="0"/>
        <v>0.9618473895582329</v>
      </c>
    </row>
    <row r="45" spans="1:5">
      <c r="A45" t="s">
        <v>29</v>
      </c>
      <c r="B45" t="s">
        <v>9</v>
      </c>
      <c r="C45">
        <v>4.26</v>
      </c>
      <c r="D45">
        <v>28.5</v>
      </c>
      <c r="E45">
        <f t="shared" si="0"/>
        <v>0.14947368421052631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12DD-4243-3842-B84F-13260B1C92AF}">
  <dimension ref="A1:K45"/>
  <sheetViews>
    <sheetView workbookViewId="0">
      <selection activeCell="K27" sqref="K27:K31"/>
    </sheetView>
  </sheetViews>
  <sheetFormatPr baseColWidth="10" defaultRowHeight="16"/>
  <sheetData>
    <row r="1" spans="1:11">
      <c r="A1" t="s">
        <v>28</v>
      </c>
      <c r="B1" t="s">
        <v>144</v>
      </c>
      <c r="C1" t="s">
        <v>162</v>
      </c>
      <c r="D1" t="s">
        <v>163</v>
      </c>
      <c r="E1" t="s">
        <v>164</v>
      </c>
      <c r="G1" t="s">
        <v>28</v>
      </c>
      <c r="H1" t="s">
        <v>144</v>
      </c>
      <c r="I1" t="s">
        <v>162</v>
      </c>
      <c r="J1" t="s">
        <v>163</v>
      </c>
      <c r="K1" t="s">
        <v>164</v>
      </c>
    </row>
    <row r="2" spans="1:11">
      <c r="A2" t="s">
        <v>114</v>
      </c>
      <c r="B2" t="s">
        <v>119</v>
      </c>
      <c r="C2">
        <v>18.8</v>
      </c>
      <c r="D2">
        <v>30.3</v>
      </c>
      <c r="E2">
        <f>C2/D2</f>
        <v>0.62046204620462042</v>
      </c>
      <c r="G2" t="s">
        <v>114</v>
      </c>
      <c r="H2" t="s">
        <v>119</v>
      </c>
      <c r="I2">
        <v>18.8</v>
      </c>
      <c r="J2">
        <v>30.3</v>
      </c>
      <c r="K2">
        <v>0.62046204620462042</v>
      </c>
    </row>
    <row r="3" spans="1:11">
      <c r="A3" t="s">
        <v>114</v>
      </c>
      <c r="B3" t="s">
        <v>148</v>
      </c>
      <c r="C3">
        <v>19.100000000000001</v>
      </c>
      <c r="D3">
        <v>36.799999999999997</v>
      </c>
      <c r="E3">
        <f t="shared" ref="E3:E45" si="0">C3/D3</f>
        <v>0.51902173913043481</v>
      </c>
      <c r="G3" t="s">
        <v>114</v>
      </c>
      <c r="H3" t="s">
        <v>148</v>
      </c>
      <c r="I3">
        <v>19.100000000000001</v>
      </c>
      <c r="J3">
        <v>36.799999999999997</v>
      </c>
      <c r="K3">
        <v>0.51902173913043481</v>
      </c>
    </row>
    <row r="4" spans="1:11">
      <c r="A4" t="s">
        <v>114</v>
      </c>
      <c r="B4" t="s">
        <v>149</v>
      </c>
      <c r="C4">
        <v>22.1</v>
      </c>
      <c r="D4">
        <v>27</v>
      </c>
      <c r="E4">
        <f t="shared" si="0"/>
        <v>0.81851851851851853</v>
      </c>
      <c r="G4" t="s">
        <v>114</v>
      </c>
      <c r="H4" t="s">
        <v>149</v>
      </c>
      <c r="I4">
        <v>22.1</v>
      </c>
      <c r="J4">
        <v>27</v>
      </c>
      <c r="K4">
        <v>0.81851851851851853</v>
      </c>
    </row>
    <row r="5" spans="1:11">
      <c r="A5" t="s">
        <v>114</v>
      </c>
      <c r="B5" t="s">
        <v>150</v>
      </c>
      <c r="C5">
        <v>14.2</v>
      </c>
      <c r="D5">
        <v>36.700000000000003</v>
      </c>
      <c r="E5">
        <f t="shared" si="0"/>
        <v>0.38692098092643046</v>
      </c>
      <c r="G5" t="s">
        <v>114</v>
      </c>
      <c r="H5" t="s">
        <v>150</v>
      </c>
      <c r="I5">
        <v>14.2</v>
      </c>
      <c r="J5">
        <v>36.700000000000003</v>
      </c>
      <c r="K5">
        <v>0.38692098092643046</v>
      </c>
    </row>
    <row r="6" spans="1:11">
      <c r="A6" t="s">
        <v>114</v>
      </c>
      <c r="B6" t="s">
        <v>115</v>
      </c>
      <c r="C6">
        <v>20.6</v>
      </c>
      <c r="D6">
        <v>33</v>
      </c>
      <c r="E6">
        <f t="shared" si="0"/>
        <v>0.62424242424242427</v>
      </c>
      <c r="G6" t="s">
        <v>114</v>
      </c>
      <c r="H6" t="s">
        <v>115</v>
      </c>
      <c r="I6">
        <v>20.6</v>
      </c>
      <c r="J6">
        <v>33</v>
      </c>
      <c r="K6">
        <v>0.62424242424242427</v>
      </c>
    </row>
    <row r="7" spans="1:11">
      <c r="A7" t="s">
        <v>30</v>
      </c>
      <c r="B7" s="31" t="s">
        <v>23</v>
      </c>
      <c r="C7">
        <v>8.7200000000000006</v>
      </c>
      <c r="D7">
        <v>46.5</v>
      </c>
      <c r="E7">
        <f t="shared" si="0"/>
        <v>0.18752688172043011</v>
      </c>
      <c r="G7" t="s">
        <v>30</v>
      </c>
      <c r="H7" s="31" t="s">
        <v>23</v>
      </c>
      <c r="I7">
        <v>8.7200000000000006</v>
      </c>
      <c r="J7">
        <v>46.5</v>
      </c>
      <c r="K7">
        <v>0.18752688172043011</v>
      </c>
    </row>
    <row r="8" spans="1:11">
      <c r="A8" t="s">
        <v>30</v>
      </c>
      <c r="B8" s="31" t="s">
        <v>22</v>
      </c>
      <c r="C8">
        <v>10.9</v>
      </c>
      <c r="D8">
        <v>33.1</v>
      </c>
      <c r="E8">
        <f t="shared" si="0"/>
        <v>0.32930513595166161</v>
      </c>
      <c r="G8" t="s">
        <v>30</v>
      </c>
      <c r="H8" s="31" t="s">
        <v>22</v>
      </c>
      <c r="I8">
        <v>10.9</v>
      </c>
      <c r="J8">
        <v>33.1</v>
      </c>
      <c r="K8">
        <v>0.32930513595166161</v>
      </c>
    </row>
    <row r="9" spans="1:11">
      <c r="A9" t="s">
        <v>30</v>
      </c>
      <c r="B9" s="31" t="s">
        <v>11</v>
      </c>
      <c r="C9">
        <v>13</v>
      </c>
      <c r="D9">
        <v>40.700000000000003</v>
      </c>
      <c r="E9">
        <f t="shared" si="0"/>
        <v>0.31941031941031939</v>
      </c>
      <c r="G9" t="s">
        <v>30</v>
      </c>
      <c r="H9" s="31" t="s">
        <v>11</v>
      </c>
      <c r="I9">
        <v>13</v>
      </c>
      <c r="J9">
        <v>40.700000000000003</v>
      </c>
      <c r="K9">
        <v>0.31941031941031939</v>
      </c>
    </row>
    <row r="10" spans="1:11">
      <c r="A10" t="s">
        <v>30</v>
      </c>
      <c r="B10" s="31" t="s">
        <v>10</v>
      </c>
      <c r="C10">
        <v>11.9</v>
      </c>
      <c r="D10">
        <v>40</v>
      </c>
      <c r="E10">
        <f t="shared" si="0"/>
        <v>0.29749999999999999</v>
      </c>
      <c r="G10" t="s">
        <v>30</v>
      </c>
      <c r="H10" s="31" t="s">
        <v>10</v>
      </c>
      <c r="I10">
        <v>11.9</v>
      </c>
      <c r="J10">
        <v>40</v>
      </c>
      <c r="K10">
        <v>0.29749999999999999</v>
      </c>
    </row>
    <row r="11" spans="1:11">
      <c r="A11" t="s">
        <v>30</v>
      </c>
      <c r="B11" s="31" t="s">
        <v>14</v>
      </c>
      <c r="C11">
        <v>15.7</v>
      </c>
      <c r="D11">
        <v>23</v>
      </c>
      <c r="E11">
        <f t="shared" si="0"/>
        <v>0.68260869565217386</v>
      </c>
      <c r="G11" t="s">
        <v>30</v>
      </c>
      <c r="H11" s="31" t="s">
        <v>14</v>
      </c>
      <c r="I11">
        <v>15.7</v>
      </c>
      <c r="J11">
        <v>23</v>
      </c>
      <c r="K11">
        <v>0.68260869565217386</v>
      </c>
    </row>
    <row r="12" spans="1:11">
      <c r="A12" t="s">
        <v>30</v>
      </c>
      <c r="B12" s="31" t="s">
        <v>18</v>
      </c>
      <c r="C12">
        <v>14.3</v>
      </c>
      <c r="D12">
        <v>32.9</v>
      </c>
      <c r="E12">
        <f t="shared" si="0"/>
        <v>0.4346504559270517</v>
      </c>
      <c r="G12" t="s">
        <v>30</v>
      </c>
      <c r="H12" s="31" t="s">
        <v>18</v>
      </c>
      <c r="I12">
        <v>14.3</v>
      </c>
      <c r="J12">
        <v>32.9</v>
      </c>
      <c r="K12">
        <v>0.4346504559270517</v>
      </c>
    </row>
    <row r="13" spans="1:11">
      <c r="A13" t="s">
        <v>30</v>
      </c>
      <c r="B13" s="31" t="s">
        <v>15</v>
      </c>
      <c r="C13">
        <v>20.9</v>
      </c>
      <c r="D13">
        <v>24.5</v>
      </c>
      <c r="E13">
        <f t="shared" si="0"/>
        <v>0.85306122448979582</v>
      </c>
      <c r="G13" t="s">
        <v>30</v>
      </c>
      <c r="H13" s="31" t="s">
        <v>15</v>
      </c>
      <c r="I13">
        <v>20.9</v>
      </c>
      <c r="J13">
        <v>24.5</v>
      </c>
      <c r="K13">
        <v>0.85306122448979582</v>
      </c>
    </row>
    <row r="14" spans="1:11">
      <c r="A14" t="s">
        <v>30</v>
      </c>
      <c r="B14" t="s">
        <v>120</v>
      </c>
      <c r="C14">
        <v>12.9</v>
      </c>
      <c r="D14">
        <v>31.9</v>
      </c>
      <c r="E14">
        <f t="shared" si="0"/>
        <v>0.40438871473354238</v>
      </c>
      <c r="G14" t="s">
        <v>30</v>
      </c>
      <c r="H14" s="31" t="s">
        <v>25</v>
      </c>
      <c r="I14">
        <v>12.9</v>
      </c>
      <c r="J14">
        <v>30</v>
      </c>
      <c r="K14">
        <v>0.43</v>
      </c>
    </row>
    <row r="15" spans="1:11">
      <c r="A15" t="s">
        <v>30</v>
      </c>
      <c r="B15" t="s">
        <v>24</v>
      </c>
      <c r="C15">
        <v>12.5</v>
      </c>
      <c r="D15">
        <v>19.899999999999999</v>
      </c>
      <c r="E15">
        <f t="shared" si="0"/>
        <v>0.62814070351758799</v>
      </c>
      <c r="G15" t="s">
        <v>30</v>
      </c>
      <c r="H15" s="31" t="s">
        <v>153</v>
      </c>
      <c r="I15">
        <v>12.6</v>
      </c>
      <c r="J15">
        <v>28.7</v>
      </c>
      <c r="K15">
        <v>0.43902439024390244</v>
      </c>
    </row>
    <row r="16" spans="1:11">
      <c r="A16" t="s">
        <v>30</v>
      </c>
      <c r="B16" s="31" t="s">
        <v>25</v>
      </c>
      <c r="C16">
        <v>12.9</v>
      </c>
      <c r="D16">
        <v>30</v>
      </c>
      <c r="E16">
        <f t="shared" si="0"/>
        <v>0.43</v>
      </c>
      <c r="G16" t="s">
        <v>30</v>
      </c>
      <c r="H16" s="31" t="s">
        <v>20</v>
      </c>
      <c r="K16" t="e">
        <v>#DIV/0!</v>
      </c>
    </row>
    <row r="17" spans="1:11">
      <c r="A17" t="s">
        <v>30</v>
      </c>
      <c r="B17" t="s">
        <v>12</v>
      </c>
      <c r="C17">
        <v>11.6</v>
      </c>
      <c r="D17">
        <v>33.5</v>
      </c>
      <c r="E17">
        <f t="shared" si="0"/>
        <v>0.34626865671641788</v>
      </c>
      <c r="G17" t="s">
        <v>30</v>
      </c>
      <c r="H17" s="31" t="s">
        <v>154</v>
      </c>
      <c r="I17">
        <v>9.6</v>
      </c>
      <c r="J17">
        <v>33.6</v>
      </c>
      <c r="K17">
        <v>0.2857142857142857</v>
      </c>
    </row>
    <row r="18" spans="1:11">
      <c r="A18" t="s">
        <v>30</v>
      </c>
      <c r="B18" t="s">
        <v>121</v>
      </c>
      <c r="C18">
        <v>12.7</v>
      </c>
      <c r="D18">
        <v>30.8</v>
      </c>
      <c r="E18">
        <f t="shared" si="0"/>
        <v>0.41233766233766228</v>
      </c>
      <c r="G18" t="s">
        <v>122</v>
      </c>
      <c r="H18" s="31" t="s">
        <v>124</v>
      </c>
      <c r="I18">
        <v>16.2</v>
      </c>
      <c r="J18">
        <v>37.5</v>
      </c>
      <c r="K18">
        <v>0.432</v>
      </c>
    </row>
    <row r="19" spans="1:11">
      <c r="A19" t="s">
        <v>30</v>
      </c>
      <c r="B19" s="31" t="s">
        <v>153</v>
      </c>
      <c r="C19">
        <v>12.6</v>
      </c>
      <c r="D19">
        <v>28.7</v>
      </c>
      <c r="E19">
        <f t="shared" si="0"/>
        <v>0.43902439024390244</v>
      </c>
      <c r="G19" t="s">
        <v>122</v>
      </c>
      <c r="H19" s="31" t="s">
        <v>131</v>
      </c>
      <c r="I19">
        <v>12.3</v>
      </c>
      <c r="J19">
        <v>37.9</v>
      </c>
      <c r="K19">
        <v>0.32453825857519791</v>
      </c>
    </row>
    <row r="20" spans="1:11">
      <c r="A20" t="s">
        <v>30</v>
      </c>
      <c r="B20" t="s">
        <v>19</v>
      </c>
      <c r="C20">
        <v>12.4</v>
      </c>
      <c r="D20">
        <v>23.5</v>
      </c>
      <c r="E20">
        <f t="shared" si="0"/>
        <v>0.52765957446808509</v>
      </c>
      <c r="G20" t="s">
        <v>122</v>
      </c>
      <c r="H20" s="31" t="s">
        <v>132</v>
      </c>
      <c r="I20">
        <v>14.7</v>
      </c>
      <c r="J20">
        <v>33.9</v>
      </c>
      <c r="K20">
        <v>0.4336283185840708</v>
      </c>
    </row>
    <row r="21" spans="1:11">
      <c r="A21" t="s">
        <v>30</v>
      </c>
      <c r="B21" s="31" t="s">
        <v>20</v>
      </c>
      <c r="E21" t="e">
        <f t="shared" si="0"/>
        <v>#DIV/0!</v>
      </c>
      <c r="G21" t="s">
        <v>122</v>
      </c>
      <c r="H21" s="31" t="s">
        <v>130</v>
      </c>
      <c r="I21">
        <v>14</v>
      </c>
      <c r="J21">
        <v>29</v>
      </c>
      <c r="K21">
        <v>0.48275862068965519</v>
      </c>
    </row>
    <row r="22" spans="1:11">
      <c r="A22" t="s">
        <v>30</v>
      </c>
      <c r="B22" s="31" t="s">
        <v>154</v>
      </c>
      <c r="C22">
        <v>9.6</v>
      </c>
      <c r="D22">
        <v>33.6</v>
      </c>
      <c r="E22">
        <f t="shared" si="0"/>
        <v>0.2857142857142857</v>
      </c>
      <c r="G22" t="s">
        <v>122</v>
      </c>
      <c r="H22" s="31" t="s">
        <v>133</v>
      </c>
      <c r="I22">
        <v>13.4</v>
      </c>
      <c r="J22">
        <v>31.2</v>
      </c>
      <c r="K22">
        <v>0.42948717948717952</v>
      </c>
    </row>
    <row r="23" spans="1:11">
      <c r="A23" t="s">
        <v>30</v>
      </c>
      <c r="B23" t="s">
        <v>155</v>
      </c>
      <c r="E23" t="e">
        <f t="shared" si="0"/>
        <v>#DIV/0!</v>
      </c>
      <c r="G23" t="s">
        <v>122</v>
      </c>
      <c r="H23" s="31" t="s">
        <v>127</v>
      </c>
      <c r="I23">
        <v>16.8</v>
      </c>
      <c r="J23">
        <v>34</v>
      </c>
      <c r="K23">
        <v>0.49411764705882355</v>
      </c>
    </row>
    <row r="24" spans="1:11">
      <c r="A24" t="s">
        <v>122</v>
      </c>
      <c r="B24" s="31" t="s">
        <v>124</v>
      </c>
      <c r="C24">
        <v>16.2</v>
      </c>
      <c r="D24">
        <v>37.5</v>
      </c>
      <c r="E24">
        <f t="shared" si="0"/>
        <v>0.432</v>
      </c>
      <c r="G24" t="s">
        <v>122</v>
      </c>
      <c r="H24" s="31" t="s">
        <v>156</v>
      </c>
      <c r="I24">
        <v>15.5</v>
      </c>
      <c r="J24">
        <v>31.1</v>
      </c>
      <c r="K24">
        <v>0.49839228295819932</v>
      </c>
    </row>
    <row r="25" spans="1:11">
      <c r="A25" t="s">
        <v>122</v>
      </c>
      <c r="B25" s="31" t="s">
        <v>131</v>
      </c>
      <c r="C25">
        <v>12.3</v>
      </c>
      <c r="D25">
        <v>37.9</v>
      </c>
      <c r="E25">
        <f t="shared" si="0"/>
        <v>0.32453825857519791</v>
      </c>
      <c r="G25" t="s">
        <v>122</v>
      </c>
      <c r="H25" s="31" t="s">
        <v>157</v>
      </c>
      <c r="I25">
        <v>9.59</v>
      </c>
      <c r="J25">
        <v>41.4</v>
      </c>
      <c r="K25">
        <v>0.23164251207729469</v>
      </c>
    </row>
    <row r="26" spans="1:11">
      <c r="A26" t="s">
        <v>122</v>
      </c>
      <c r="B26" s="31" t="s">
        <v>132</v>
      </c>
      <c r="C26">
        <v>14.7</v>
      </c>
      <c r="D26">
        <v>33.9</v>
      </c>
      <c r="E26">
        <f t="shared" si="0"/>
        <v>0.4336283185840708</v>
      </c>
      <c r="G26" t="s">
        <v>122</v>
      </c>
      <c r="H26" s="31" t="s">
        <v>159</v>
      </c>
      <c r="I26">
        <v>12.8</v>
      </c>
      <c r="J26">
        <v>33.1</v>
      </c>
      <c r="K26">
        <v>0.38670694864048338</v>
      </c>
    </row>
    <row r="27" spans="1:11">
      <c r="A27" t="s">
        <v>122</v>
      </c>
      <c r="B27" s="31" t="s">
        <v>130</v>
      </c>
      <c r="C27">
        <v>14</v>
      </c>
      <c r="D27">
        <v>29</v>
      </c>
      <c r="E27">
        <f t="shared" si="0"/>
        <v>0.48275862068965519</v>
      </c>
      <c r="G27" t="s">
        <v>29</v>
      </c>
      <c r="H27" t="s">
        <v>4</v>
      </c>
      <c r="I27">
        <v>11.4</v>
      </c>
      <c r="J27">
        <v>26.9</v>
      </c>
      <c r="K27">
        <v>0.42379182156133832</v>
      </c>
    </row>
    <row r="28" spans="1:11">
      <c r="A28" t="s">
        <v>122</v>
      </c>
      <c r="B28" t="s">
        <v>129</v>
      </c>
      <c r="C28">
        <v>14.1</v>
      </c>
      <c r="D28">
        <v>27.6</v>
      </c>
      <c r="E28">
        <f t="shared" si="0"/>
        <v>0.51086956521739124</v>
      </c>
      <c r="G28" t="s">
        <v>29</v>
      </c>
      <c r="H28" t="s">
        <v>3</v>
      </c>
      <c r="I28">
        <v>11.1</v>
      </c>
      <c r="J28">
        <v>20.7</v>
      </c>
      <c r="K28">
        <v>0.53623188405797106</v>
      </c>
    </row>
    <row r="29" spans="1:11">
      <c r="A29" t="s">
        <v>122</v>
      </c>
      <c r="B29" t="s">
        <v>137</v>
      </c>
      <c r="C29">
        <v>13.2</v>
      </c>
      <c r="D29">
        <v>40.5</v>
      </c>
      <c r="E29">
        <f t="shared" si="0"/>
        <v>0.3259259259259259</v>
      </c>
      <c r="G29" t="s">
        <v>29</v>
      </c>
      <c r="H29" t="s">
        <v>2</v>
      </c>
      <c r="I29">
        <v>10.1</v>
      </c>
      <c r="J29">
        <v>20.3</v>
      </c>
      <c r="K29">
        <v>0.49753694581280783</v>
      </c>
    </row>
    <row r="30" spans="1:11">
      <c r="A30" t="s">
        <v>122</v>
      </c>
      <c r="B30" t="s">
        <v>125</v>
      </c>
      <c r="C30">
        <v>15.5</v>
      </c>
      <c r="D30">
        <v>34.200000000000003</v>
      </c>
      <c r="E30">
        <f t="shared" si="0"/>
        <v>0.4532163742690058</v>
      </c>
      <c r="G30" t="s">
        <v>29</v>
      </c>
      <c r="H30" t="s">
        <v>5</v>
      </c>
      <c r="I30">
        <v>14.6</v>
      </c>
      <c r="J30">
        <v>26.3</v>
      </c>
      <c r="K30">
        <v>0.55513307984790872</v>
      </c>
    </row>
    <row r="31" spans="1:11">
      <c r="A31" t="s">
        <v>122</v>
      </c>
      <c r="B31" s="31" t="s">
        <v>133</v>
      </c>
      <c r="C31">
        <v>13.4</v>
      </c>
      <c r="D31">
        <v>31.2</v>
      </c>
      <c r="E31">
        <f t="shared" si="0"/>
        <v>0.42948717948717952</v>
      </c>
      <c r="G31" t="s">
        <v>29</v>
      </c>
      <c r="H31" t="s">
        <v>9</v>
      </c>
      <c r="I31">
        <v>10.199999999999999</v>
      </c>
      <c r="J31">
        <v>26.6</v>
      </c>
      <c r="K31">
        <v>0.38345864661654133</v>
      </c>
    </row>
    <row r="32" spans="1:11">
      <c r="A32" t="s">
        <v>122</v>
      </c>
      <c r="B32" s="31" t="s">
        <v>127</v>
      </c>
      <c r="C32">
        <v>16.8</v>
      </c>
      <c r="D32">
        <v>34</v>
      </c>
      <c r="E32">
        <f t="shared" si="0"/>
        <v>0.49411764705882355</v>
      </c>
    </row>
    <row r="33" spans="1:5">
      <c r="A33" t="s">
        <v>122</v>
      </c>
      <c r="B33" s="31" t="s">
        <v>156</v>
      </c>
      <c r="C33">
        <v>15.5</v>
      </c>
      <c r="D33">
        <v>31.1</v>
      </c>
      <c r="E33">
        <f t="shared" si="0"/>
        <v>0.49839228295819932</v>
      </c>
    </row>
    <row r="34" spans="1:5">
      <c r="A34" t="s">
        <v>122</v>
      </c>
      <c r="B34" s="31" t="s">
        <v>157</v>
      </c>
      <c r="C34">
        <v>9.59</v>
      </c>
      <c r="D34">
        <v>41.4</v>
      </c>
      <c r="E34">
        <f t="shared" si="0"/>
        <v>0.23164251207729469</v>
      </c>
    </row>
    <row r="35" spans="1:5">
      <c r="A35" t="s">
        <v>122</v>
      </c>
      <c r="B35" t="s">
        <v>158</v>
      </c>
      <c r="C35">
        <v>11.6</v>
      </c>
      <c r="D35">
        <v>38.1</v>
      </c>
      <c r="E35">
        <f t="shared" si="0"/>
        <v>0.30446194225721784</v>
      </c>
    </row>
    <row r="36" spans="1:5">
      <c r="A36" t="s">
        <v>122</v>
      </c>
      <c r="B36" s="31" t="s">
        <v>159</v>
      </c>
      <c r="C36">
        <v>12.8</v>
      </c>
      <c r="D36">
        <v>33.1</v>
      </c>
      <c r="E36">
        <f t="shared" si="0"/>
        <v>0.38670694864048338</v>
      </c>
    </row>
    <row r="37" spans="1:5">
      <c r="A37" t="s">
        <v>122</v>
      </c>
      <c r="B37" t="s">
        <v>160</v>
      </c>
      <c r="C37">
        <v>11.6</v>
      </c>
      <c r="D37">
        <v>28.9</v>
      </c>
      <c r="E37">
        <f t="shared" si="0"/>
        <v>0.40138408304498269</v>
      </c>
    </row>
    <row r="38" spans="1:5">
      <c r="A38" t="s">
        <v>122</v>
      </c>
      <c r="B38" t="s">
        <v>161</v>
      </c>
      <c r="C38">
        <v>14.3</v>
      </c>
      <c r="D38">
        <v>24.3</v>
      </c>
      <c r="E38">
        <f t="shared" si="0"/>
        <v>0.58847736625514402</v>
      </c>
    </row>
    <row r="39" spans="1:5">
      <c r="A39" t="s">
        <v>29</v>
      </c>
      <c r="B39" t="s">
        <v>4</v>
      </c>
      <c r="C39">
        <v>11.4</v>
      </c>
      <c r="D39">
        <v>26.9</v>
      </c>
      <c r="E39">
        <f t="shared" si="0"/>
        <v>0.42379182156133832</v>
      </c>
    </row>
    <row r="40" spans="1:5">
      <c r="A40" t="s">
        <v>29</v>
      </c>
      <c r="B40" t="s">
        <v>3</v>
      </c>
      <c r="C40">
        <v>11.1</v>
      </c>
      <c r="D40">
        <v>20.7</v>
      </c>
      <c r="E40">
        <f t="shared" si="0"/>
        <v>0.53623188405797106</v>
      </c>
    </row>
    <row r="41" spans="1:5">
      <c r="A41" s="21" t="s">
        <v>29</v>
      </c>
      <c r="B41" s="21" t="s">
        <v>6</v>
      </c>
      <c r="C41" s="21">
        <v>8.57</v>
      </c>
      <c r="D41" s="21">
        <v>34.700000000000003</v>
      </c>
      <c r="E41" s="21">
        <f t="shared" si="0"/>
        <v>0.24697406340057634</v>
      </c>
    </row>
    <row r="42" spans="1:5">
      <c r="A42" t="s">
        <v>29</v>
      </c>
      <c r="B42" t="s">
        <v>2</v>
      </c>
      <c r="C42">
        <v>10.1</v>
      </c>
      <c r="D42">
        <v>20.3</v>
      </c>
      <c r="E42">
        <f t="shared" si="0"/>
        <v>0.49753694581280783</v>
      </c>
    </row>
    <row r="43" spans="1:5">
      <c r="A43" s="21" t="s">
        <v>29</v>
      </c>
      <c r="B43" s="21" t="s">
        <v>7</v>
      </c>
      <c r="C43" s="21">
        <v>14.3</v>
      </c>
      <c r="D43" s="21">
        <v>28.4</v>
      </c>
      <c r="E43" s="21">
        <f t="shared" si="0"/>
        <v>0.50352112676056338</v>
      </c>
    </row>
    <row r="44" spans="1:5">
      <c r="A44" t="s">
        <v>29</v>
      </c>
      <c r="B44" t="s">
        <v>5</v>
      </c>
      <c r="C44">
        <v>14.6</v>
      </c>
      <c r="D44">
        <v>26.3</v>
      </c>
      <c r="E44">
        <f t="shared" si="0"/>
        <v>0.55513307984790872</v>
      </c>
    </row>
    <row r="45" spans="1:5">
      <c r="A45" t="s">
        <v>29</v>
      </c>
      <c r="B45" t="s">
        <v>9</v>
      </c>
      <c r="C45">
        <v>10.199999999999999</v>
      </c>
      <c r="D45">
        <v>26.6</v>
      </c>
      <c r="E45">
        <f t="shared" si="0"/>
        <v>0.38345864661654133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E3674-36FC-B345-B499-A5F9330450A0}">
  <dimension ref="A1:L42"/>
  <sheetViews>
    <sheetView topLeftCell="A10" zoomScale="108" workbookViewId="0">
      <selection activeCell="H37" sqref="H37:H42"/>
    </sheetView>
  </sheetViews>
  <sheetFormatPr baseColWidth="10" defaultRowHeight="16"/>
  <sheetData>
    <row r="1" spans="1:12">
      <c r="A1" t="s">
        <v>106</v>
      </c>
      <c r="B1" t="s">
        <v>107</v>
      </c>
      <c r="C1" t="s">
        <v>108</v>
      </c>
      <c r="D1" t="s">
        <v>109</v>
      </c>
      <c r="E1" t="s">
        <v>110</v>
      </c>
      <c r="F1" t="s">
        <v>111</v>
      </c>
      <c r="G1" t="s">
        <v>112</v>
      </c>
      <c r="H1" t="s">
        <v>113</v>
      </c>
      <c r="J1" t="s">
        <v>106</v>
      </c>
      <c r="K1" t="s">
        <v>107</v>
      </c>
      <c r="L1" t="s">
        <v>113</v>
      </c>
    </row>
    <row r="2" spans="1:12">
      <c r="A2" t="s">
        <v>114</v>
      </c>
      <c r="B2" t="s">
        <v>115</v>
      </c>
      <c r="C2" s="30">
        <v>0.35420000000000001</v>
      </c>
      <c r="D2" s="30">
        <v>0.41699999999999998</v>
      </c>
      <c r="E2">
        <f>AVERAGE(C2:D2)</f>
        <v>0.3856</v>
      </c>
      <c r="F2">
        <f>(E2-0.0996)/0.0077</f>
        <v>37.142857142857146</v>
      </c>
      <c r="G2">
        <v>17.475000000000001</v>
      </c>
      <c r="H2">
        <f>F2/G2/1000</f>
        <v>2.1254853872879624E-3</v>
      </c>
      <c r="J2" t="s">
        <v>114</v>
      </c>
      <c r="K2" t="s">
        <v>115</v>
      </c>
      <c r="L2">
        <v>2.1254853872879624E-3</v>
      </c>
    </row>
    <row r="3" spans="1:12">
      <c r="A3" t="s">
        <v>114</v>
      </c>
      <c r="B3" t="s">
        <v>116</v>
      </c>
      <c r="C3" s="30">
        <v>0.37759999999999999</v>
      </c>
      <c r="D3" s="30">
        <v>0.43309999999999998</v>
      </c>
      <c r="E3">
        <f t="shared" ref="E3:E42" si="0">AVERAGE(C3:D3)</f>
        <v>0.40534999999999999</v>
      </c>
      <c r="F3">
        <f t="shared" ref="F3:F42" si="1">(E3-0.0996)/0.0077</f>
        <v>39.707792207792203</v>
      </c>
      <c r="G3">
        <v>16.990625000000005</v>
      </c>
      <c r="H3">
        <f t="shared" ref="H3:H42" si="2">F3/G3/1000</f>
        <v>2.3370412923475262E-3</v>
      </c>
      <c r="J3" t="s">
        <v>114</v>
      </c>
      <c r="K3" t="s">
        <v>116</v>
      </c>
      <c r="L3">
        <v>2.3370412923475262E-3</v>
      </c>
    </row>
    <row r="4" spans="1:12">
      <c r="A4" t="s">
        <v>114</v>
      </c>
      <c r="B4" t="s">
        <v>117</v>
      </c>
      <c r="C4" s="30">
        <v>0.39950000000000002</v>
      </c>
      <c r="D4" s="30">
        <v>0.45169999999999999</v>
      </c>
      <c r="E4">
        <f t="shared" si="0"/>
        <v>0.42559999999999998</v>
      </c>
      <c r="F4">
        <f t="shared" si="1"/>
        <v>42.33766233766233</v>
      </c>
      <c r="G4">
        <v>19.734374999999996</v>
      </c>
      <c r="H4">
        <f t="shared" si="2"/>
        <v>2.14537639715787E-3</v>
      </c>
      <c r="J4" t="s">
        <v>114</v>
      </c>
      <c r="K4" t="s">
        <v>117</v>
      </c>
      <c r="L4">
        <v>2.14537639715787E-3</v>
      </c>
    </row>
    <row r="5" spans="1:12">
      <c r="A5" t="s">
        <v>114</v>
      </c>
      <c r="B5" t="s">
        <v>118</v>
      </c>
      <c r="C5" s="30">
        <v>0.43690000000000001</v>
      </c>
      <c r="D5" s="30">
        <v>0.44640000000000002</v>
      </c>
      <c r="E5">
        <f t="shared" si="0"/>
        <v>0.44164999999999999</v>
      </c>
      <c r="F5">
        <f t="shared" si="1"/>
        <v>44.422077922077918</v>
      </c>
      <c r="G5">
        <v>20.928124999999998</v>
      </c>
      <c r="H5">
        <f t="shared" si="2"/>
        <v>2.1226019016074263E-3</v>
      </c>
      <c r="J5" t="s">
        <v>114</v>
      </c>
      <c r="K5" t="s">
        <v>118</v>
      </c>
      <c r="L5">
        <v>2.1226019016074263E-3</v>
      </c>
    </row>
    <row r="6" spans="1:12">
      <c r="A6" t="s">
        <v>114</v>
      </c>
      <c r="B6" t="s">
        <v>119</v>
      </c>
      <c r="C6" s="30">
        <v>0.58940000000000003</v>
      </c>
      <c r="D6" s="30">
        <v>0.60940000000000005</v>
      </c>
      <c r="E6">
        <f t="shared" si="0"/>
        <v>0.59940000000000004</v>
      </c>
      <c r="F6">
        <f t="shared" si="1"/>
        <v>64.909090909090907</v>
      </c>
      <c r="G6">
        <v>28.053124999999994</v>
      </c>
      <c r="H6">
        <f t="shared" si="2"/>
        <v>2.3137918113968025E-3</v>
      </c>
      <c r="J6" t="s">
        <v>114</v>
      </c>
      <c r="K6" t="s">
        <v>119</v>
      </c>
      <c r="L6">
        <v>2.3137918113968025E-3</v>
      </c>
    </row>
    <row r="7" spans="1:12">
      <c r="A7" t="s">
        <v>30</v>
      </c>
      <c r="B7" t="s">
        <v>120</v>
      </c>
      <c r="C7" s="30">
        <v>0.43319999999999997</v>
      </c>
      <c r="D7" s="30">
        <v>0.37640000000000001</v>
      </c>
      <c r="E7">
        <f t="shared" si="0"/>
        <v>0.40479999999999999</v>
      </c>
      <c r="F7">
        <f t="shared" si="1"/>
        <v>39.63636363636364</v>
      </c>
      <c r="G7">
        <v>19.709375000000001</v>
      </c>
      <c r="H7">
        <f t="shared" si="2"/>
        <v>2.0110411231387924E-3</v>
      </c>
      <c r="J7" t="s">
        <v>30</v>
      </c>
      <c r="K7" s="31" t="s">
        <v>11</v>
      </c>
      <c r="L7">
        <v>2.3810886391889908E-3</v>
      </c>
    </row>
    <row r="8" spans="1:12">
      <c r="A8" t="s">
        <v>30</v>
      </c>
      <c r="B8" s="31" t="s">
        <v>11</v>
      </c>
      <c r="C8" s="30">
        <v>0.40360000000000001</v>
      </c>
      <c r="D8" s="30">
        <v>0.41449999999999998</v>
      </c>
      <c r="E8">
        <f t="shared" si="0"/>
        <v>0.40905000000000002</v>
      </c>
      <c r="F8">
        <f t="shared" si="1"/>
        <v>40.188311688311686</v>
      </c>
      <c r="G8">
        <v>16.878125000000001</v>
      </c>
      <c r="H8">
        <f t="shared" si="2"/>
        <v>2.3810886391889908E-3</v>
      </c>
      <c r="J8" t="s">
        <v>30</v>
      </c>
      <c r="K8" s="31" t="s">
        <v>23</v>
      </c>
      <c r="L8">
        <v>2.108040354905649E-3</v>
      </c>
    </row>
    <row r="9" spans="1:12">
      <c r="A9" t="s">
        <v>30</v>
      </c>
      <c r="B9" s="31" t="s">
        <v>23</v>
      </c>
      <c r="C9" s="30">
        <v>0.52239999999999998</v>
      </c>
      <c r="D9" s="30">
        <v>0.55869999999999997</v>
      </c>
      <c r="E9">
        <f t="shared" si="0"/>
        <v>0.54054999999999997</v>
      </c>
      <c r="F9">
        <f t="shared" si="1"/>
        <v>57.266233766233761</v>
      </c>
      <c r="G9">
        <v>27.165624999999999</v>
      </c>
      <c r="H9">
        <f t="shared" si="2"/>
        <v>2.108040354905649E-3</v>
      </c>
      <c r="J9" t="s">
        <v>30</v>
      </c>
      <c r="K9" s="31" t="s">
        <v>18</v>
      </c>
      <c r="L9">
        <v>2.419743633833067E-3</v>
      </c>
    </row>
    <row r="10" spans="1:12">
      <c r="A10" t="s">
        <v>30</v>
      </c>
      <c r="B10" t="s">
        <v>12</v>
      </c>
      <c r="C10" s="30">
        <v>0.62680000000000002</v>
      </c>
      <c r="D10" s="30">
        <v>0.52739999999999998</v>
      </c>
      <c r="E10">
        <f t="shared" si="0"/>
        <v>0.57709999999999995</v>
      </c>
      <c r="F10">
        <f t="shared" si="1"/>
        <v>62.012987012987004</v>
      </c>
      <c r="G10">
        <v>25.859375</v>
      </c>
      <c r="H10">
        <f t="shared" si="2"/>
        <v>2.3980852983874132E-3</v>
      </c>
      <c r="J10" t="s">
        <v>30</v>
      </c>
      <c r="K10" s="31" t="s">
        <v>10</v>
      </c>
      <c r="L10">
        <v>1.739730811703453E-3</v>
      </c>
    </row>
    <row r="11" spans="1:12">
      <c r="A11" t="s">
        <v>30</v>
      </c>
      <c r="B11" t="s">
        <v>19</v>
      </c>
      <c r="C11" s="30">
        <v>0.6069</v>
      </c>
      <c r="D11" s="30">
        <v>0.59399999999999997</v>
      </c>
      <c r="E11">
        <f t="shared" si="0"/>
        <v>0.60044999999999993</v>
      </c>
      <c r="F11">
        <f t="shared" si="1"/>
        <v>65.045454545454533</v>
      </c>
      <c r="G11">
        <v>26.331250000000001</v>
      </c>
      <c r="H11">
        <f t="shared" si="2"/>
        <v>2.4702759855857407E-3</v>
      </c>
      <c r="J11" t="s">
        <v>30</v>
      </c>
      <c r="K11" s="31" t="s">
        <v>22</v>
      </c>
      <c r="L11">
        <v>2.2673732826076123E-3</v>
      </c>
    </row>
    <row r="12" spans="1:12">
      <c r="A12" t="s">
        <v>30</v>
      </c>
      <c r="B12" s="31" t="s">
        <v>18</v>
      </c>
      <c r="C12" s="30">
        <v>0.52039999999999997</v>
      </c>
      <c r="D12" s="30">
        <v>0.61109999999999998</v>
      </c>
      <c r="E12">
        <f t="shared" si="0"/>
        <v>0.56574999999999998</v>
      </c>
      <c r="F12">
        <f t="shared" si="1"/>
        <v>60.538961038961034</v>
      </c>
      <c r="G12">
        <v>25.018749999999997</v>
      </c>
      <c r="H12">
        <f t="shared" si="2"/>
        <v>2.419743633833067E-3</v>
      </c>
      <c r="J12" t="s">
        <v>30</v>
      </c>
      <c r="K12" s="31" t="s">
        <v>21</v>
      </c>
      <c r="L12">
        <v>1.8418353057909433E-3</v>
      </c>
    </row>
    <row r="13" spans="1:12">
      <c r="A13" t="s">
        <v>30</v>
      </c>
      <c r="B13" t="s">
        <v>121</v>
      </c>
      <c r="C13" s="30">
        <v>0.58489999999999998</v>
      </c>
      <c r="D13" s="30">
        <v>0.56699999999999995</v>
      </c>
      <c r="E13">
        <f t="shared" si="0"/>
        <v>0.57594999999999996</v>
      </c>
      <c r="F13">
        <f t="shared" si="1"/>
        <v>61.863636363636353</v>
      </c>
      <c r="G13">
        <v>22.699999999999996</v>
      </c>
      <c r="H13">
        <f t="shared" si="2"/>
        <v>2.7252703243892669E-3</v>
      </c>
      <c r="J13" t="s">
        <v>30</v>
      </c>
      <c r="K13" s="31" t="s">
        <v>16</v>
      </c>
      <c r="L13">
        <v>2.3195821971622684E-3</v>
      </c>
    </row>
    <row r="14" spans="1:12">
      <c r="A14" t="s">
        <v>30</v>
      </c>
      <c r="B14" s="31" t="s">
        <v>10</v>
      </c>
      <c r="C14" s="30">
        <v>0.37490000000000001</v>
      </c>
      <c r="D14" s="30">
        <v>0.3629</v>
      </c>
      <c r="E14">
        <f t="shared" si="0"/>
        <v>0.36890000000000001</v>
      </c>
      <c r="F14">
        <f t="shared" si="1"/>
        <v>34.97402597402597</v>
      </c>
      <c r="G14">
        <v>20.103124999999995</v>
      </c>
      <c r="H14">
        <f t="shared" si="2"/>
        <v>1.739730811703453E-3</v>
      </c>
      <c r="J14" t="s">
        <v>30</v>
      </c>
      <c r="K14" s="31" t="s">
        <v>14</v>
      </c>
      <c r="L14">
        <v>1.9763164069479338E-3</v>
      </c>
    </row>
    <row r="15" spans="1:12">
      <c r="A15" t="s">
        <v>30</v>
      </c>
      <c r="B15" s="31" t="s">
        <v>22</v>
      </c>
      <c r="C15" s="30">
        <v>0.54949999999999999</v>
      </c>
      <c r="D15" s="30">
        <v>0.58799999999999997</v>
      </c>
      <c r="E15">
        <f t="shared" si="0"/>
        <v>0.56874999999999998</v>
      </c>
      <c r="F15">
        <f t="shared" si="1"/>
        <v>60.928571428571423</v>
      </c>
      <c r="G15">
        <v>26.871874999999999</v>
      </c>
      <c r="H15">
        <f t="shared" si="2"/>
        <v>2.2673732826076123E-3</v>
      </c>
      <c r="J15" t="s">
        <v>30</v>
      </c>
      <c r="K15" s="31" t="s">
        <v>15</v>
      </c>
      <c r="L15">
        <v>2.1511732355105847E-3</v>
      </c>
    </row>
    <row r="16" spans="1:12">
      <c r="A16" t="s">
        <v>30</v>
      </c>
      <c r="B16" s="31" t="s">
        <v>21</v>
      </c>
      <c r="C16" s="30">
        <v>0.44080000000000003</v>
      </c>
      <c r="D16" s="30">
        <v>0.47770000000000001</v>
      </c>
      <c r="E16">
        <f t="shared" si="0"/>
        <v>0.45925000000000005</v>
      </c>
      <c r="F16">
        <f t="shared" si="1"/>
        <v>46.70779220779221</v>
      </c>
      <c r="G16">
        <v>25.359375000000004</v>
      </c>
      <c r="H16">
        <f t="shared" si="2"/>
        <v>1.8418353057909433E-3</v>
      </c>
      <c r="J16" t="s">
        <v>30</v>
      </c>
      <c r="K16" s="31" t="s">
        <v>25</v>
      </c>
      <c r="L16">
        <v>3.0160762555128751E-3</v>
      </c>
    </row>
    <row r="17" spans="1:12">
      <c r="A17" t="s">
        <v>30</v>
      </c>
      <c r="B17" s="31" t="s">
        <v>16</v>
      </c>
      <c r="C17" s="30">
        <v>0.52590000000000003</v>
      </c>
      <c r="D17" s="30">
        <v>0.45750000000000002</v>
      </c>
      <c r="E17">
        <f t="shared" si="0"/>
        <v>0.49170000000000003</v>
      </c>
      <c r="F17">
        <f t="shared" si="1"/>
        <v>50.922077922077918</v>
      </c>
      <c r="G17">
        <v>21.953125</v>
      </c>
      <c r="H17">
        <f t="shared" si="2"/>
        <v>2.3195821971622684E-3</v>
      </c>
      <c r="J17" t="s">
        <v>122</v>
      </c>
      <c r="K17" s="31" t="s">
        <v>124</v>
      </c>
      <c r="L17">
        <v>2.0890569223435572E-3</v>
      </c>
    </row>
    <row r="18" spans="1:12">
      <c r="A18" t="s">
        <v>30</v>
      </c>
      <c r="B18" s="31" t="s">
        <v>14</v>
      </c>
      <c r="C18" s="30">
        <v>0.68459999999999999</v>
      </c>
      <c r="D18" s="30">
        <v>0.66220000000000001</v>
      </c>
      <c r="E18">
        <f t="shared" si="0"/>
        <v>0.6734</v>
      </c>
      <c r="F18">
        <f t="shared" si="1"/>
        <v>74.51948051948051</v>
      </c>
      <c r="G18">
        <v>37.70624999999999</v>
      </c>
      <c r="H18">
        <f t="shared" si="2"/>
        <v>1.9763164069479338E-3</v>
      </c>
      <c r="J18" t="s">
        <v>122</v>
      </c>
      <c r="K18" s="31" t="s">
        <v>127</v>
      </c>
      <c r="L18">
        <v>1.7619836541899357E-3</v>
      </c>
    </row>
    <row r="19" spans="1:12">
      <c r="A19" t="s">
        <v>30</v>
      </c>
      <c r="B19" s="31" t="s">
        <v>15</v>
      </c>
      <c r="C19" s="30">
        <v>0.45250000000000001</v>
      </c>
      <c r="D19" s="30">
        <v>0.44269999999999998</v>
      </c>
      <c r="E19">
        <f t="shared" si="0"/>
        <v>0.4476</v>
      </c>
      <c r="F19">
        <f t="shared" si="1"/>
        <v>45.194805194805191</v>
      </c>
      <c r="G19">
        <v>21.009374999999999</v>
      </c>
      <c r="H19">
        <f t="shared" si="2"/>
        <v>2.1511732355105847E-3</v>
      </c>
      <c r="J19" t="s">
        <v>122</v>
      </c>
      <c r="K19" s="31" t="s">
        <v>128</v>
      </c>
      <c r="L19">
        <v>2.1268163253386515E-3</v>
      </c>
    </row>
    <row r="20" spans="1:12">
      <c r="A20" t="s">
        <v>30</v>
      </c>
      <c r="B20" s="31" t="s">
        <v>25</v>
      </c>
      <c r="C20" s="30">
        <v>0.49580000000000002</v>
      </c>
      <c r="D20" s="30">
        <v>0.44540000000000002</v>
      </c>
      <c r="E20">
        <f t="shared" si="0"/>
        <v>0.47060000000000002</v>
      </c>
      <c r="F20">
        <f t="shared" si="1"/>
        <v>48.18181818181818</v>
      </c>
      <c r="G20">
        <v>15.975</v>
      </c>
      <c r="H20">
        <f t="shared" si="2"/>
        <v>3.0160762555128751E-3</v>
      </c>
      <c r="J20" t="s">
        <v>122</v>
      </c>
      <c r="K20" s="31" t="s">
        <v>130</v>
      </c>
      <c r="L20">
        <v>2.3846774487565402E-3</v>
      </c>
    </row>
    <row r="21" spans="1:12">
      <c r="A21" t="s">
        <v>30</v>
      </c>
      <c r="B21" t="s">
        <v>24</v>
      </c>
      <c r="C21" s="30">
        <v>0.51400000000000001</v>
      </c>
      <c r="D21" s="30">
        <v>0.49419999999999997</v>
      </c>
      <c r="E21">
        <f t="shared" si="0"/>
        <v>0.50409999999999999</v>
      </c>
      <c r="F21">
        <f t="shared" si="1"/>
        <v>52.532467532467528</v>
      </c>
      <c r="G21">
        <v>22.593749999999996</v>
      </c>
      <c r="H21">
        <f t="shared" si="2"/>
        <v>2.3250884661673043E-3</v>
      </c>
      <c r="J21" t="s">
        <v>122</v>
      </c>
      <c r="K21" s="31" t="s">
        <v>131</v>
      </c>
      <c r="L21">
        <v>2.0219899732824322E-3</v>
      </c>
    </row>
    <row r="22" spans="1:12">
      <c r="A22" t="s">
        <v>122</v>
      </c>
      <c r="B22" t="s">
        <v>123</v>
      </c>
      <c r="C22" s="30">
        <v>0.52210000000000001</v>
      </c>
      <c r="D22" s="30">
        <v>0.5353</v>
      </c>
      <c r="E22">
        <f t="shared" si="0"/>
        <v>0.52869999999999995</v>
      </c>
      <c r="F22">
        <f t="shared" si="1"/>
        <v>55.727272727272712</v>
      </c>
      <c r="G22">
        <v>26.164999999999992</v>
      </c>
      <c r="H22">
        <f t="shared" si="2"/>
        <v>2.1298403488351895E-3</v>
      </c>
      <c r="J22" t="s">
        <v>122</v>
      </c>
      <c r="K22" s="31" t="s">
        <v>132</v>
      </c>
      <c r="L22">
        <v>2.2552708424066308E-3</v>
      </c>
    </row>
    <row r="23" spans="1:12">
      <c r="A23" t="s">
        <v>122</v>
      </c>
      <c r="B23" s="31" t="s">
        <v>124</v>
      </c>
      <c r="C23" s="30">
        <v>0.3594</v>
      </c>
      <c r="D23" s="30">
        <v>0.41389999999999999</v>
      </c>
      <c r="E23">
        <f t="shared" si="0"/>
        <v>0.38664999999999999</v>
      </c>
      <c r="F23">
        <f t="shared" si="1"/>
        <v>37.279220779220779</v>
      </c>
      <c r="G23">
        <v>17.844999999999999</v>
      </c>
      <c r="H23">
        <f t="shared" si="2"/>
        <v>2.0890569223435572E-3</v>
      </c>
      <c r="J23" t="s">
        <v>122</v>
      </c>
      <c r="K23" s="31" t="s">
        <v>133</v>
      </c>
      <c r="L23">
        <v>2.0756225225027928E-3</v>
      </c>
    </row>
    <row r="24" spans="1:12">
      <c r="A24" t="s">
        <v>122</v>
      </c>
      <c r="B24" t="s">
        <v>125</v>
      </c>
      <c r="C24" s="30">
        <v>0.3947</v>
      </c>
      <c r="D24" s="30">
        <v>0.43790000000000001</v>
      </c>
      <c r="E24">
        <f t="shared" si="0"/>
        <v>0.4163</v>
      </c>
      <c r="F24">
        <f t="shared" si="1"/>
        <v>41.129870129870127</v>
      </c>
      <c r="G24">
        <v>21.184999999999995</v>
      </c>
      <c r="H24">
        <f t="shared" si="2"/>
        <v>1.941461889538359E-3</v>
      </c>
      <c r="J24" t="s">
        <v>122</v>
      </c>
      <c r="K24" s="31" t="s">
        <v>135</v>
      </c>
      <c r="L24">
        <v>1.8933257092029606E-3</v>
      </c>
    </row>
    <row r="25" spans="1:12">
      <c r="A25" t="s">
        <v>122</v>
      </c>
      <c r="B25" t="s">
        <v>126</v>
      </c>
      <c r="C25" s="30">
        <v>0.3987</v>
      </c>
      <c r="D25" s="30">
        <v>0.39810000000000001</v>
      </c>
      <c r="E25">
        <f t="shared" si="0"/>
        <v>0.39839999999999998</v>
      </c>
      <c r="F25">
        <f t="shared" si="1"/>
        <v>38.805194805194795</v>
      </c>
      <c r="G25">
        <v>22.234999999999999</v>
      </c>
      <c r="H25">
        <f t="shared" si="2"/>
        <v>1.7452302588349359E-3</v>
      </c>
      <c r="J25" t="s">
        <v>122</v>
      </c>
      <c r="K25" s="31" t="s">
        <v>136</v>
      </c>
      <c r="L25">
        <v>2.2784570391037682E-3</v>
      </c>
    </row>
    <row r="26" spans="1:12">
      <c r="A26" t="s">
        <v>122</v>
      </c>
      <c r="B26" s="31" t="s">
        <v>127</v>
      </c>
      <c r="C26" s="30">
        <v>0.47220000000000001</v>
      </c>
      <c r="D26" s="30">
        <v>0.42680000000000001</v>
      </c>
      <c r="E26">
        <f t="shared" si="0"/>
        <v>0.44950000000000001</v>
      </c>
      <c r="F26">
        <f t="shared" si="1"/>
        <v>45.441558441558442</v>
      </c>
      <c r="G26">
        <v>25.790000000000003</v>
      </c>
      <c r="H26">
        <f t="shared" si="2"/>
        <v>1.7619836541899357E-3</v>
      </c>
      <c r="J26" t="s">
        <v>29</v>
      </c>
      <c r="K26" t="s">
        <v>4</v>
      </c>
      <c r="L26">
        <v>2.0288911840857962E-3</v>
      </c>
    </row>
    <row r="27" spans="1:12">
      <c r="A27" t="s">
        <v>122</v>
      </c>
      <c r="B27" s="31" t="s">
        <v>128</v>
      </c>
      <c r="C27" s="30">
        <v>0.35859999999999997</v>
      </c>
      <c r="D27" s="30">
        <v>0.35039999999999999</v>
      </c>
      <c r="E27">
        <f t="shared" si="0"/>
        <v>0.35449999999999998</v>
      </c>
      <c r="F27">
        <f t="shared" si="1"/>
        <v>33.103896103896105</v>
      </c>
      <c r="G27">
        <v>15.565</v>
      </c>
      <c r="H27">
        <f t="shared" si="2"/>
        <v>2.1268163253386515E-3</v>
      </c>
      <c r="J27" t="s">
        <v>29</v>
      </c>
      <c r="K27" t="s">
        <v>5</v>
      </c>
      <c r="L27">
        <v>1.7580308147211977E-3</v>
      </c>
    </row>
    <row r="28" spans="1:12">
      <c r="A28" t="s">
        <v>122</v>
      </c>
      <c r="B28" t="s">
        <v>129</v>
      </c>
      <c r="C28" s="30">
        <v>0.36849999999999999</v>
      </c>
      <c r="D28" s="30">
        <v>0.35649999999999998</v>
      </c>
      <c r="E28">
        <f t="shared" si="0"/>
        <v>0.36249999999999999</v>
      </c>
      <c r="F28">
        <f t="shared" si="1"/>
        <v>34.142857142857146</v>
      </c>
      <c r="G28">
        <v>14.502499999999998</v>
      </c>
      <c r="H28">
        <f t="shared" si="2"/>
        <v>2.3542738936636548E-3</v>
      </c>
      <c r="J28" t="s">
        <v>29</v>
      </c>
      <c r="K28" t="s">
        <v>9</v>
      </c>
      <c r="L28">
        <v>4.4263816083143061E-3</v>
      </c>
    </row>
    <row r="29" spans="1:12">
      <c r="A29" t="s">
        <v>122</v>
      </c>
      <c r="B29" s="31" t="s">
        <v>130</v>
      </c>
      <c r="C29" s="30">
        <v>0.45569999999999999</v>
      </c>
      <c r="D29" s="30">
        <v>0.49569999999999997</v>
      </c>
      <c r="E29">
        <f t="shared" si="0"/>
        <v>0.47570000000000001</v>
      </c>
      <c r="F29">
        <f t="shared" si="1"/>
        <v>48.844155844155843</v>
      </c>
      <c r="G29">
        <v>20.482500000000002</v>
      </c>
      <c r="H29">
        <f t="shared" si="2"/>
        <v>2.3846774487565402E-3</v>
      </c>
      <c r="J29" t="s">
        <v>29</v>
      </c>
      <c r="K29" t="s">
        <v>2</v>
      </c>
      <c r="L29">
        <v>1.978680535225335E-3</v>
      </c>
    </row>
    <row r="30" spans="1:12">
      <c r="A30" t="s">
        <v>122</v>
      </c>
      <c r="B30" s="31" t="s">
        <v>131</v>
      </c>
      <c r="C30" s="30">
        <v>0.45200000000000001</v>
      </c>
      <c r="D30" s="30">
        <v>0.47599999999999998</v>
      </c>
      <c r="E30">
        <f t="shared" si="0"/>
        <v>0.46399999999999997</v>
      </c>
      <c r="F30">
        <f t="shared" si="1"/>
        <v>47.324675324675319</v>
      </c>
      <c r="G30">
        <v>23.405000000000001</v>
      </c>
      <c r="H30">
        <f t="shared" si="2"/>
        <v>2.0219899732824322E-3</v>
      </c>
    </row>
    <row r="31" spans="1:12">
      <c r="A31" t="s">
        <v>122</v>
      </c>
      <c r="B31" s="31" t="s">
        <v>132</v>
      </c>
      <c r="C31" s="30">
        <v>0.44209999999999999</v>
      </c>
      <c r="D31" s="30">
        <v>0.54679999999999995</v>
      </c>
      <c r="E31">
        <f t="shared" si="0"/>
        <v>0.49444999999999995</v>
      </c>
      <c r="F31">
        <f t="shared" si="1"/>
        <v>51.279220779220765</v>
      </c>
      <c r="G31">
        <v>22.737500000000001</v>
      </c>
      <c r="H31">
        <f t="shared" si="2"/>
        <v>2.2552708424066308E-3</v>
      </c>
    </row>
    <row r="32" spans="1:12">
      <c r="A32" t="s">
        <v>122</v>
      </c>
      <c r="B32" s="31" t="s">
        <v>133</v>
      </c>
      <c r="C32" s="30">
        <v>0.4849</v>
      </c>
      <c r="D32" s="30">
        <v>0.47249999999999998</v>
      </c>
      <c r="E32">
        <f t="shared" si="0"/>
        <v>0.47870000000000001</v>
      </c>
      <c r="F32">
        <f t="shared" si="1"/>
        <v>49.233766233766232</v>
      </c>
      <c r="G32">
        <v>23.719999999999995</v>
      </c>
      <c r="H32">
        <f t="shared" si="2"/>
        <v>2.0756225225027928E-3</v>
      </c>
    </row>
    <row r="33" spans="1:8">
      <c r="A33" t="s">
        <v>122</v>
      </c>
      <c r="B33" t="s">
        <v>134</v>
      </c>
      <c r="C33" s="30">
        <v>0.44640000000000002</v>
      </c>
      <c r="D33" s="30">
        <v>0.4284</v>
      </c>
      <c r="E33">
        <f t="shared" si="0"/>
        <v>0.43740000000000001</v>
      </c>
      <c r="F33">
        <f t="shared" si="1"/>
        <v>43.870129870129865</v>
      </c>
      <c r="G33">
        <v>24.624999999999996</v>
      </c>
      <c r="H33">
        <f t="shared" si="2"/>
        <v>1.7815281165534972E-3</v>
      </c>
    </row>
    <row r="34" spans="1:8">
      <c r="A34" t="s">
        <v>122</v>
      </c>
      <c r="B34" s="31" t="s">
        <v>135</v>
      </c>
      <c r="C34" s="30">
        <v>0.44190000000000002</v>
      </c>
      <c r="D34" s="30">
        <v>0.41289999999999999</v>
      </c>
      <c r="E34">
        <f t="shared" si="0"/>
        <v>0.4274</v>
      </c>
      <c r="F34">
        <f t="shared" si="1"/>
        <v>42.571428571428569</v>
      </c>
      <c r="G34">
        <v>22.484999999999999</v>
      </c>
      <c r="H34">
        <f t="shared" si="2"/>
        <v>1.8933257092029606E-3</v>
      </c>
    </row>
    <row r="35" spans="1:8">
      <c r="A35" t="s">
        <v>122</v>
      </c>
      <c r="B35" s="31" t="s">
        <v>136</v>
      </c>
      <c r="C35" s="30">
        <v>0.54469999999999996</v>
      </c>
      <c r="D35" s="30">
        <v>0.48459999999999998</v>
      </c>
      <c r="E35">
        <f t="shared" si="0"/>
        <v>0.51464999999999994</v>
      </c>
      <c r="F35">
        <f t="shared" si="1"/>
        <v>53.902597402597394</v>
      </c>
      <c r="G35">
        <v>23.657499999999999</v>
      </c>
      <c r="H35">
        <f t="shared" si="2"/>
        <v>2.2784570391037682E-3</v>
      </c>
    </row>
    <row r="36" spans="1:8">
      <c r="A36" t="s">
        <v>122</v>
      </c>
      <c r="B36" t="s">
        <v>137</v>
      </c>
      <c r="C36" s="30">
        <v>0.52439999999999998</v>
      </c>
      <c r="D36" s="30">
        <v>0.58689999999999998</v>
      </c>
      <c r="E36">
        <f t="shared" si="0"/>
        <v>0.55564999999999998</v>
      </c>
      <c r="F36">
        <f t="shared" si="1"/>
        <v>59.22727272727272</v>
      </c>
      <c r="G36">
        <v>25.08</v>
      </c>
      <c r="H36">
        <f t="shared" si="2"/>
        <v>2.3615340002899813E-3</v>
      </c>
    </row>
    <row r="37" spans="1:8">
      <c r="A37" t="s">
        <v>29</v>
      </c>
      <c r="B37" t="s">
        <v>4</v>
      </c>
      <c r="C37" s="30">
        <v>0.48149999999999998</v>
      </c>
      <c r="D37" s="30">
        <v>0.50639999999999996</v>
      </c>
      <c r="E37">
        <f t="shared" si="0"/>
        <v>0.49395</v>
      </c>
      <c r="F37">
        <f t="shared" si="1"/>
        <v>51.214285714285708</v>
      </c>
      <c r="G37">
        <v>25.2425</v>
      </c>
      <c r="H37">
        <f t="shared" si="2"/>
        <v>2.0288911840857962E-3</v>
      </c>
    </row>
    <row r="38" spans="1:8">
      <c r="A38" t="s">
        <v>29</v>
      </c>
      <c r="B38" t="s">
        <v>5</v>
      </c>
      <c r="C38" s="30">
        <v>0.3765</v>
      </c>
      <c r="D38" s="30">
        <v>0.41249999999999998</v>
      </c>
      <c r="E38">
        <f t="shared" si="0"/>
        <v>0.39449999999999996</v>
      </c>
      <c r="F38">
        <f t="shared" si="1"/>
        <v>38.298701298701289</v>
      </c>
      <c r="G38">
        <v>21.785</v>
      </c>
      <c r="H38">
        <f t="shared" si="2"/>
        <v>1.7580308147211977E-3</v>
      </c>
    </row>
    <row r="39" spans="1:8">
      <c r="A39" t="s">
        <v>29</v>
      </c>
      <c r="B39" s="21" t="s">
        <v>7</v>
      </c>
      <c r="C39" s="30">
        <v>0.3705</v>
      </c>
      <c r="D39" s="30">
        <v>0.39450000000000002</v>
      </c>
      <c r="E39">
        <f t="shared" si="0"/>
        <v>0.38250000000000001</v>
      </c>
      <c r="F39">
        <f t="shared" si="1"/>
        <v>36.740259740259745</v>
      </c>
      <c r="G39">
        <v>24.307500000000001</v>
      </c>
      <c r="H39">
        <f t="shared" si="2"/>
        <v>1.511478339617803E-3</v>
      </c>
    </row>
    <row r="40" spans="1:8">
      <c r="A40" t="s">
        <v>29</v>
      </c>
      <c r="B40" s="21" t="s">
        <v>6</v>
      </c>
      <c r="C40" s="30">
        <v>0.45600000000000002</v>
      </c>
      <c r="D40" s="30">
        <v>0.45689999999999997</v>
      </c>
      <c r="E40">
        <f t="shared" si="0"/>
        <v>0.45645000000000002</v>
      </c>
      <c r="F40">
        <f t="shared" si="1"/>
        <v>46.344155844155843</v>
      </c>
      <c r="G40">
        <v>21.5425</v>
      </c>
      <c r="H40">
        <f t="shared" si="2"/>
        <v>2.1512895831104022E-3</v>
      </c>
    </row>
    <row r="41" spans="1:8">
      <c r="A41" t="s">
        <v>29</v>
      </c>
      <c r="B41" t="s">
        <v>9</v>
      </c>
      <c r="C41" s="30">
        <v>0.60029999999999994</v>
      </c>
      <c r="D41" s="30">
        <v>0.54590000000000005</v>
      </c>
      <c r="E41">
        <f t="shared" si="0"/>
        <v>0.57309999999999994</v>
      </c>
      <c r="F41">
        <f t="shared" si="1"/>
        <v>61.49350649350648</v>
      </c>
      <c r="G41">
        <v>13.892499999999998</v>
      </c>
      <c r="H41">
        <f t="shared" si="2"/>
        <v>4.4263816083143061E-3</v>
      </c>
    </row>
    <row r="42" spans="1:8">
      <c r="A42" t="s">
        <v>29</v>
      </c>
      <c r="B42" t="s">
        <v>2</v>
      </c>
      <c r="C42" s="30">
        <v>0.49109999999999998</v>
      </c>
      <c r="D42" s="30">
        <v>0.51239999999999997</v>
      </c>
      <c r="E42">
        <f t="shared" si="0"/>
        <v>0.50174999999999992</v>
      </c>
      <c r="F42">
        <f t="shared" si="1"/>
        <v>52.227272727272712</v>
      </c>
      <c r="G42">
        <v>26.395</v>
      </c>
      <c r="H42">
        <f t="shared" si="2"/>
        <v>1.978680535225335E-3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SPT</vt:lpstr>
      <vt:lpstr>FST</vt:lpstr>
      <vt:lpstr>OFT</vt:lpstr>
      <vt:lpstr>MWM</vt:lpstr>
      <vt:lpstr>4462blood</vt:lpstr>
      <vt:lpstr>4462spleen</vt:lpstr>
      <vt:lpstr>25blood</vt:lpstr>
      <vt:lpstr>25spleen</vt:lpstr>
      <vt:lpstr>brain-IL1 BETA</vt:lpstr>
      <vt:lpstr>brain IL-6</vt:lpstr>
      <vt:lpstr>serum IL-6</vt:lpstr>
      <vt:lpstr>Serum IL-1beta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 一琳</dc:creator>
  <cp:lastModifiedBy>冯 一琳</cp:lastModifiedBy>
  <dcterms:created xsi:type="dcterms:W3CDTF">2021-08-03T06:48:49Z</dcterms:created>
  <dcterms:modified xsi:type="dcterms:W3CDTF">2021-12-01T13:55:26Z</dcterms:modified>
</cp:coreProperties>
</file>