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jui/Downloads/"/>
    </mc:Choice>
  </mc:AlternateContent>
  <xr:revisionPtr revIDLastSave="0" documentId="13_ncr:1_{20EF59C6-679A-0843-ABE6-2E4A51DD90BB}" xr6:coauthVersionLast="47" xr6:coauthVersionMax="47" xr10:uidLastSave="{00000000-0000-0000-0000-000000000000}"/>
  <bookViews>
    <workbookView xWindow="0" yWindow="860" windowWidth="23260" windowHeight="1246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J4" i="1"/>
  <c r="L4" i="1" s="1"/>
  <c r="J11" i="1"/>
  <c r="L11" i="1" s="1"/>
  <c r="J7" i="1"/>
  <c r="K7" i="1" s="1" a="1"/>
  <c r="K7" i="1" s="1"/>
  <c r="J3" i="1"/>
  <c r="L3" i="1" s="1"/>
  <c r="J6" i="1"/>
  <c r="L6" i="1" s="1"/>
  <c r="J8" i="1"/>
  <c r="L8" i="1" s="1"/>
  <c r="J10" i="1"/>
  <c r="L10" i="1" s="1"/>
  <c r="J14" i="1"/>
  <c r="K14" i="1" s="1" a="1"/>
  <c r="K14" i="1" s="1"/>
  <c r="J2" i="1"/>
  <c r="L2" i="1" s="1"/>
  <c r="J9" i="1"/>
  <c r="L9" i="1" s="1"/>
  <c r="J13" i="1"/>
  <c r="L13" i="1" s="1"/>
  <c r="J12" i="1"/>
  <c r="L12" i="1" s="1"/>
  <c r="J15" i="1"/>
  <c r="K15" i="1" s="1" a="1"/>
  <c r="K15" i="1" s="1"/>
  <c r="J5" i="1"/>
  <c r="K5" i="1" s="1" a="1"/>
  <c r="K5" i="1" s="1"/>
  <c r="H4" i="1"/>
  <c r="H11" i="1"/>
  <c r="H7" i="1"/>
  <c r="H3" i="1"/>
  <c r="H6" i="1"/>
  <c r="H8" i="1"/>
  <c r="H10" i="1"/>
  <c r="H14" i="1"/>
  <c r="H2" i="1"/>
  <c r="H9" i="1"/>
  <c r="H13" i="1"/>
  <c r="H12" i="1"/>
  <c r="H15" i="1"/>
  <c r="H5" i="1"/>
  <c r="H17" i="1" s="1"/>
  <c r="J17" i="1" l="1"/>
  <c r="K12" i="1" a="1"/>
  <c r="K12" i="1" s="1"/>
  <c r="K10" i="1" a="1"/>
  <c r="K10" i="1" s="1"/>
  <c r="K11" i="1" a="1"/>
  <c r="K11" i="1" s="1"/>
  <c r="L14" i="1"/>
  <c r="K13" i="1" a="1"/>
  <c r="K13" i="1" s="1"/>
  <c r="K8" i="1" a="1"/>
  <c r="K8" i="1" s="1"/>
  <c r="K4" i="1" a="1"/>
  <c r="K4" i="1" s="1"/>
  <c r="K6" i="1" a="1"/>
  <c r="K6" i="1" s="1"/>
  <c r="L5" i="1"/>
  <c r="K9" i="1" a="1"/>
  <c r="K9" i="1" s="1"/>
  <c r="L15" i="1"/>
  <c r="K2" i="1" a="1"/>
  <c r="K2" i="1" s="1"/>
  <c r="K3" i="1" a="1"/>
  <c r="K3" i="1" s="1"/>
  <c r="L7" i="1"/>
  <c r="N2" i="1" l="1"/>
  <c r="O2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<sst xmlns="http://schemas.openxmlformats.org/spreadsheetml/2006/main" count="34" uniqueCount="34">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</sst>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581977530606898"/>
          <c:y val="0.19608398246410177"/>
          <c:w val="0.83001563451861049"/>
          <c:h val="0.556552022748373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王小明</c:v>
                </c:pt>
                <c:pt idx="1">
                  <c:v>陳小奇</c:v>
                </c:pt>
                <c:pt idx="2">
                  <c:v>陳慢慢</c:v>
                </c:pt>
                <c:pt idx="3">
                  <c:v>何大美</c:v>
                </c:pt>
                <c:pt idx="4">
                  <c:v>羅小花</c:v>
                </c:pt>
                <c:pt idx="5">
                  <c:v>李大仁</c:v>
                </c:pt>
                <c:pt idx="6">
                  <c:v>李小君</c:v>
                </c:pt>
                <c:pt idx="7">
                  <c:v>李大月</c:v>
                </c:pt>
                <c:pt idx="8">
                  <c:v>李大輝</c:v>
                </c:pt>
                <c:pt idx="9">
                  <c:v>黃阿坤</c:v>
                </c:pt>
                <c:pt idx="10">
                  <c:v>宋小倫</c:v>
                </c:pt>
                <c:pt idx="11">
                  <c:v>林大義</c:v>
                </c:pt>
                <c:pt idx="12">
                  <c:v>白阿國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80.800000000000011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A-BF42-8D5C-F8D13120B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2597295"/>
        <c:axId val="1202635328"/>
      </c:barChart>
      <c:catAx>
        <c:axId val="133259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Name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2635328"/>
        <c:crosses val="autoZero"/>
        <c:auto val="1"/>
        <c:lblAlgn val="ctr"/>
        <c:lblOffset val="100"/>
        <c:noMultiLvlLbl val="0"/>
      </c:catAx>
      <c:valAx>
        <c:axId val="120263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259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circle chart of pass and fail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056-EA4B-BE26-50A4CE42F7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056-EA4B-BE26-50A4CE42F73C}"/>
              </c:ext>
            </c:extLst>
          </c:dPt>
          <c:dLbls>
            <c:dLbl>
              <c:idx val="0"/>
              <c:layout>
                <c:manualLayout>
                  <c:x val="-9.9267715441083079E-2"/>
                  <c:y val="-0.1811958910635955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56-EA4B-BE26-50A4CE42F73C}"/>
                </c:ext>
              </c:extLst>
            </c:dLbl>
            <c:dLbl>
              <c:idx val="1"/>
              <c:layout>
                <c:manualLayout>
                  <c:x val="7.7012568934297129E-2"/>
                  <c:y val="0.1976825245579440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56-EA4B-BE26-50A4CE42F73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6-EA4B-BE26-50A4CE42F73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601133</xdr:colOff>
      <xdr:row>24</xdr:row>
      <xdr:rowOff>44937</xdr:rowOff>
    </xdr:from>
    <xdr:to>
      <xdr:col>11</xdr:col>
      <xdr:colOff>795496</xdr:colOff>
      <xdr:row>36</xdr:row>
      <xdr:rowOff>110067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AC659BF-DCA4-87B0-A7B4-12A168B66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1075871</xdr:colOff>
      <xdr:row>16</xdr:row>
      <xdr:rowOff>16359</xdr:rowOff>
    </xdr:from>
    <xdr:to>
      <xdr:col>13</xdr:col>
      <xdr:colOff>583349</xdr:colOff>
      <xdr:row>28</xdr:row>
      <xdr:rowOff>54690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8B7CF3E-12D6-08FC-C907-490DC1379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B1" zoomScale="125" workbookViewId="0">
      <selection activeCell="J9" sqref="J9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8" bestFit="1" customWidth="1"/>
    <col min="11" max="11" width="24.1640625" customWidth="1"/>
    <col min="12" max="13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M1" s="1"/>
    </row>
    <row r="2" spans="1:15">
      <c r="A2" s="1">
        <v>1</v>
      </c>
      <c r="B2" s="1" t="s">
        <v>9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 s="5">
        <f>SUM(C2:G2)*0.1+I2*0.5</f>
        <v>77.599999999999994</v>
      </c>
      <c r="K2" s="5" t="str" cm="1">
        <f t="array" ref="K2">_xlfn.IFS(J2&gt;=90,"A",J2&gt;=80,"B",J2&gt;=70,"C",J2&gt;=60,"D",J2&lt;60,"F")</f>
        <v>C</v>
      </c>
      <c r="L2" s="5" t="str">
        <f>IF(J2&gt;=60,"pass","fail")</f>
        <v>pass</v>
      </c>
      <c r="M2" s="5" t="s">
        <v>32</v>
      </c>
      <c r="N2">
        <f>COUNTIF(L2:L15,"pass")</f>
        <v>12</v>
      </c>
      <c r="O2">
        <f>COUNTIF(N2:N15,"fail")</f>
        <v>0</v>
      </c>
    </row>
    <row r="3" spans="1:15">
      <c r="A3" s="1">
        <v>2</v>
      </c>
      <c r="B3" s="1" t="s">
        <v>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>AVERAGE(C3:G3)</f>
        <v>81.400000000000006</v>
      </c>
      <c r="I3" s="1">
        <v>88</v>
      </c>
      <c r="J3" s="5">
        <f>SUM(C3:G3)*0.1+I3*0.5</f>
        <v>84.7</v>
      </c>
      <c r="K3" s="5" t="str" cm="1">
        <f t="array" ref="K3">_xlfn.IFS(J3&gt;=90,"A",J3&gt;=80,"B",J3&gt;=70,"C",J3&gt;=60,"D",J3&lt;60,"F")</f>
        <v>B</v>
      </c>
      <c r="L3" s="5" t="str">
        <f>IF(J3&gt;=60,"pass","fail")</f>
        <v>pass</v>
      </c>
      <c r="M3" s="5" t="s">
        <v>33</v>
      </c>
      <c r="N3">
        <f>COUNTIF(L2:L15,"fail")</f>
        <v>2</v>
      </c>
    </row>
    <row r="4" spans="1:15">
      <c r="A4" s="1">
        <v>3</v>
      </c>
      <c r="B4" s="1" t="s">
        <v>1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>AVERAGE(C4:G4)</f>
        <v>86</v>
      </c>
      <c r="I4" s="1">
        <v>94</v>
      </c>
      <c r="J4" s="5">
        <f>SUM(C4:G4)*0.1+I4*0.5</f>
        <v>90</v>
      </c>
      <c r="K4" s="5" t="str" cm="1">
        <f t="array" ref="K4">_xlfn.IFS(J4&gt;=90,"A",J4&gt;=80,"B",J4&gt;=70,"C",J4&gt;=60,"D",J4&lt;60,"F")</f>
        <v>A</v>
      </c>
      <c r="L4" s="5" t="str">
        <f>IF(J4&gt;=60,"pass","fail")</f>
        <v>pass</v>
      </c>
      <c r="M4" s="5"/>
    </row>
    <row r="5" spans="1:15">
      <c r="A5" s="1">
        <v>4</v>
      </c>
      <c r="B5" s="1" t="s">
        <v>0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>AVERAGE(C5:G5)</f>
        <v>94.4</v>
      </c>
      <c r="I5" s="1">
        <v>89</v>
      </c>
      <c r="J5" s="5">
        <f>SUM(C5:G5)*0.1+I5*0.5</f>
        <v>91.7</v>
      </c>
      <c r="K5" s="5" t="str" cm="1">
        <f t="array" ref="K5">_xlfn.IFS(J5&gt;=90,"A",J5&gt;=80,"B",J5&gt;=70,"C",J5&gt;=60,"D",J5&lt;60,"F")</f>
        <v>A</v>
      </c>
      <c r="L5" s="5" t="str">
        <f>IF(J5&gt;=60,"pass","fail")</f>
        <v>pass</v>
      </c>
      <c r="M5" s="5"/>
    </row>
    <row r="6" spans="1:15">
      <c r="A6" s="1">
        <v>5</v>
      </c>
      <c r="B6" s="1" t="s">
        <v>5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>AVERAGE(C6:G6)</f>
        <v>80.599999999999994</v>
      </c>
      <c r="I6" s="1">
        <v>81</v>
      </c>
      <c r="J6" s="5">
        <f>SUM(C6:G6)*0.1+I6*0.5</f>
        <v>80.800000000000011</v>
      </c>
      <c r="K6" s="5" t="str" cm="1">
        <f t="array" ref="K6">_xlfn.IFS(J6&gt;=90,"A",J6&gt;=80,"B",J6&gt;=70,"C",J6&gt;=60,"D",J6&lt;60,"F")</f>
        <v>B</v>
      </c>
      <c r="L6" s="5" t="str">
        <f>IF(J6&gt;=60,"pass","fail")</f>
        <v>pass</v>
      </c>
      <c r="M6" s="5"/>
    </row>
    <row r="7" spans="1:15">
      <c r="A7" s="1">
        <v>6</v>
      </c>
      <c r="B7" s="1" t="s">
        <v>3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>AVERAGE(C7:G7)</f>
        <v>81.599999999999994</v>
      </c>
      <c r="I7" s="1">
        <v>80</v>
      </c>
      <c r="J7" s="5">
        <f>SUM(C7:G7)*0.1+I7*0.5</f>
        <v>80.800000000000011</v>
      </c>
      <c r="K7" s="5" t="str" cm="1">
        <f t="array" ref="K7">_xlfn.IFS(J7&gt;=90,"A",J7&gt;=80,"B",J7&gt;=70,"C",J7&gt;=60,"D",J7&lt;60,"F")</f>
        <v>B</v>
      </c>
      <c r="L7" s="5" t="str">
        <f>IF(J7&gt;=60,"pass","fail")</f>
        <v>pass</v>
      </c>
      <c r="M7" s="5"/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>
        <f>SUM(C8:G8)*0.1+I8*0.5</f>
        <v>77.900000000000006</v>
      </c>
      <c r="K8" s="5" t="str" cm="1">
        <f t="array" ref="K8">_xlfn.IFS(J8&gt;=90,"A",J8&gt;=80,"B",J8&gt;=70,"C",J8&gt;=60,"D",J8&lt;60,"F")</f>
        <v>C</v>
      </c>
      <c r="L8" s="5" t="str">
        <f>IF(J8&gt;=60,"pass","fail")</f>
        <v>pass</v>
      </c>
      <c r="M8" s="5"/>
    </row>
    <row r="9" spans="1:15">
      <c r="A9" s="1">
        <v>8</v>
      </c>
      <c r="B9" s="1" t="s">
        <v>10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>AVERAGE(C9:G9)</f>
        <v>73.2</v>
      </c>
      <c r="I9" s="1">
        <v>88</v>
      </c>
      <c r="J9" s="5">
        <f>SUM(C9:G9)*0.1+I9*0.5</f>
        <v>80.599999999999994</v>
      </c>
      <c r="K9" s="5" t="str" cm="1">
        <f t="array" ref="K9">_xlfn.IFS(J9&gt;=90,"A",J9&gt;=80,"B",J9&gt;=70,"C",J9&gt;=60,"D",J9&lt;60,"F")</f>
        <v>B</v>
      </c>
      <c r="L9" s="5" t="str">
        <f>IF(J9&gt;=60,"pass","fail")</f>
        <v>pass</v>
      </c>
      <c r="M9" s="5"/>
    </row>
    <row r="10" spans="1:15">
      <c r="A10" s="1">
        <v>9</v>
      </c>
      <c r="B10" s="1" t="s">
        <v>7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>AVERAGE(C10:G10)</f>
        <v>75.400000000000006</v>
      </c>
      <c r="I10" s="1">
        <v>73</v>
      </c>
      <c r="J10" s="5">
        <f>SUM(C10:G10)*0.1+I10*0.5</f>
        <v>74.2</v>
      </c>
      <c r="K10" s="5" t="str" cm="1">
        <f t="array" ref="K10">_xlfn.IFS(J10&gt;=90,"A",J10&gt;=80,"B",J10&gt;=70,"C",J10&gt;=60,"D",J10&lt;60,"F")</f>
        <v>C</v>
      </c>
      <c r="L10" s="5" t="str">
        <f>IF(J10&gt;=60,"pass","fail")</f>
        <v>pass</v>
      </c>
      <c r="M10" s="5"/>
    </row>
    <row r="11" spans="1:15">
      <c r="A11" s="1">
        <v>10</v>
      </c>
      <c r="B11" s="1" t="s">
        <v>2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>AVERAGE(C11:G11)</f>
        <v>82.4</v>
      </c>
      <c r="I11" s="1">
        <v>80</v>
      </c>
      <c r="J11" s="5">
        <f>SUM(C11:G11)*0.1+I11*0.5</f>
        <v>81.2</v>
      </c>
      <c r="K11" s="5" t="str" cm="1">
        <f t="array" ref="K11">_xlfn.IFS(J11&gt;=90,"A",J11&gt;=80,"B",J11&gt;=70,"C",J11&gt;=60,"D",J11&lt;60,"F")</f>
        <v>B</v>
      </c>
      <c r="L11" s="5" t="str">
        <f>IF(J11&gt;=60,"pass","fail")</f>
        <v>pass</v>
      </c>
      <c r="M11" s="5"/>
    </row>
    <row r="12" spans="1:15">
      <c r="A12" s="1">
        <v>11</v>
      </c>
      <c r="B12" s="1" t="s">
        <v>12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>AVERAGE(C12:G12)</f>
        <v>64.8</v>
      </c>
      <c r="I12" s="1">
        <v>69</v>
      </c>
      <c r="J12" s="5">
        <f>SUM(C12:G12)*0.1+I12*0.5</f>
        <v>66.900000000000006</v>
      </c>
      <c r="K12" s="5" t="str" cm="1">
        <f t="array" ref="K12">_xlfn.IFS(J12&gt;=90,"A",J12&gt;=80,"B",J12&gt;=70,"C",J12&gt;=60,"D",J12&lt;60,"F")</f>
        <v>D</v>
      </c>
      <c r="L12" s="5" t="str">
        <f>IF(J12&gt;=60,"pass","fail")</f>
        <v>pass</v>
      </c>
      <c r="M12" s="5"/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>
        <f>SUM(C13:G13)*0.1+I13*0.5</f>
        <v>59</v>
      </c>
      <c r="K13" s="5" t="str" cm="1">
        <f t="array" ref="K13">_xlfn.IFS(J13&gt;=90,"A",J13&gt;=80,"B",J13&gt;=70,"C",J13&gt;=60,"D",J13&lt;60,"F")</f>
        <v>F</v>
      </c>
      <c r="L13" s="5" t="str">
        <f>IF(J13&gt;=60,"pass","fail")</f>
        <v>fail</v>
      </c>
      <c r="M13" s="5"/>
    </row>
    <row r="14" spans="1:15">
      <c r="A14" s="1">
        <v>13</v>
      </c>
      <c r="B14" s="1" t="s">
        <v>8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>AVERAGE(C14:G14)</f>
        <v>73.400000000000006</v>
      </c>
      <c r="I14" s="1">
        <v>77</v>
      </c>
      <c r="J14" s="5">
        <f>SUM(C14:G14)*0.1+I14*0.5</f>
        <v>75.2</v>
      </c>
      <c r="K14" s="5" t="str" cm="1">
        <f t="array" ref="K14">_xlfn.IFS(J14&gt;=90,"A",J14&gt;=80,"B",J14&gt;=70,"C",J14&gt;=60,"D",J14&lt;60,"F")</f>
        <v>C</v>
      </c>
      <c r="L14" s="5" t="str">
        <f>IF(J14&gt;=60,"pass","fail")</f>
        <v>pass</v>
      </c>
      <c r="M14" s="5"/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>SUM(C15:G15)*0.1+I15*0.5</f>
        <v>55.6</v>
      </c>
      <c r="K15" s="5" t="str" cm="1">
        <f t="array" ref="K15">_xlfn.IFS(J15&gt;=90,"A",J15&gt;=80,"B",J15&gt;=70,"C",J15&gt;=60,"D",J15&lt;60,"F")</f>
        <v>F</v>
      </c>
      <c r="L15" s="5" t="str">
        <f>IF(J15&gt;=60,"pass","fail")</f>
        <v>fail</v>
      </c>
      <c r="M15" s="5"/>
    </row>
    <row r="16" spans="1:15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5">
        <f>LARGE(C2:C15,1)</f>
        <v>98</v>
      </c>
      <c r="D17" s="5">
        <f>LARGE(D2:D15,2)</f>
        <v>92</v>
      </c>
      <c r="H17" s="1">
        <f>COUNTIF(H2:H15,"&lt;80")</f>
        <v>8</v>
      </c>
      <c r="J17" s="6">
        <f>AVERAGE(J2:J15)</f>
        <v>76.871428571428581</v>
      </c>
    </row>
    <row r="24" spans="3:10" ht="16">
      <c r="J24" s="4" t="s">
        <v>30</v>
      </c>
    </row>
  </sheetData>
  <sortState xmlns:xlrd2="http://schemas.microsoft.com/office/spreadsheetml/2017/richdata2" ref="A2:L24">
    <sortCondition ref="A1:A24"/>
  </sortState>
  <phoneticPr fontId="2" type="noConversion"/>
  <conditionalFormatting sqref="L3:M15 L2">
    <cfRule type="cellIs" dxfId="2" priority="3" operator="equal">
      <formula>$L$2</formula>
    </cfRule>
  </conditionalFormatting>
  <conditionalFormatting sqref="L13:M13">
    <cfRule type="cellIs" dxfId="1" priority="2" operator="equal">
      <formula>$L$13</formula>
    </cfRule>
  </conditionalFormatting>
  <conditionalFormatting sqref="L15:M15">
    <cfRule type="cellIs" dxfId="0" priority="1" operator="equal">
      <formula>$L$15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SER U</cp:lastModifiedBy>
  <dcterms:created xsi:type="dcterms:W3CDTF">2023-10-19T05:27:10Z</dcterms:created>
  <dcterms:modified xsi:type="dcterms:W3CDTF">2024-10-12T02:00:11Z</dcterms:modified>
</cp:coreProperties>
</file>