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ufenglyu/Downloads/MSTI/2024Winter/514/Assignment/Final Project/"/>
    </mc:Choice>
  </mc:AlternateContent>
  <xr:revisionPtr revIDLastSave="0" documentId="13_ncr:1_{0B323C64-7FDB-5C4D-BE1F-520B3A0056B5}" xr6:coauthVersionLast="47" xr6:coauthVersionMax="47" xr10:uidLastSave="{00000000-0000-0000-0000-000000000000}"/>
  <bookViews>
    <workbookView xWindow="40" yWindow="1020" windowWidth="30240" windowHeight="17340" xr2:uid="{00000000-000D-0000-FFFF-FFFF00000000}"/>
  </bookViews>
  <sheets>
    <sheet name="System Parameters Sensing" sheetId="1" r:id="rId1"/>
    <sheet name="System Parameters Display" sheetId="3" r:id="rId2"/>
    <sheet name="Sensitivity Analysi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3" l="1"/>
  <c r="M33" i="3"/>
  <c r="L33" i="3"/>
  <c r="M32" i="3"/>
  <c r="L32" i="3"/>
  <c r="M31" i="3"/>
  <c r="O31" i="3" s="1"/>
  <c r="L31" i="3"/>
  <c r="M42" i="1"/>
  <c r="M94" i="2"/>
  <c r="M92" i="2"/>
  <c r="V118" i="2"/>
  <c r="U118" i="2"/>
  <c r="T118" i="2"/>
  <c r="S118" i="2"/>
  <c r="R118" i="2"/>
  <c r="Q118" i="2"/>
  <c r="P118" i="2"/>
  <c r="O118" i="2"/>
  <c r="D118" i="2"/>
  <c r="C118" i="2"/>
  <c r="B118" i="2"/>
  <c r="A118" i="2"/>
  <c r="V117" i="2"/>
  <c r="U117" i="2"/>
  <c r="T117" i="2"/>
  <c r="S117" i="2"/>
  <c r="R117" i="2"/>
  <c r="Q117" i="2"/>
  <c r="P117" i="2"/>
  <c r="O117" i="2"/>
  <c r="D117" i="2"/>
  <c r="C117" i="2"/>
  <c r="B117" i="2"/>
  <c r="A117" i="2"/>
  <c r="V116" i="2"/>
  <c r="U116" i="2"/>
  <c r="T116" i="2"/>
  <c r="S116" i="2"/>
  <c r="R116" i="2"/>
  <c r="Q116" i="2"/>
  <c r="P116" i="2"/>
  <c r="O116" i="2"/>
  <c r="D116" i="2"/>
  <c r="C116" i="2"/>
  <c r="B116" i="2"/>
  <c r="A116" i="2"/>
  <c r="V115" i="2"/>
  <c r="U115" i="2"/>
  <c r="T115" i="2"/>
  <c r="S115" i="2"/>
  <c r="R115" i="2"/>
  <c r="Q115" i="2"/>
  <c r="P115" i="2"/>
  <c r="O115" i="2"/>
  <c r="D115" i="2"/>
  <c r="C115" i="2"/>
  <c r="B115" i="2"/>
  <c r="A115" i="2"/>
  <c r="V114" i="2"/>
  <c r="U114" i="2"/>
  <c r="T114" i="2"/>
  <c r="S114" i="2"/>
  <c r="R114" i="2"/>
  <c r="Q114" i="2"/>
  <c r="P114" i="2"/>
  <c r="O114" i="2"/>
  <c r="D114" i="2"/>
  <c r="C114" i="2"/>
  <c r="B114" i="2"/>
  <c r="A114" i="2"/>
  <c r="V113" i="2"/>
  <c r="U113" i="2"/>
  <c r="T113" i="2"/>
  <c r="S113" i="2"/>
  <c r="R113" i="2"/>
  <c r="Q113" i="2"/>
  <c r="P113" i="2"/>
  <c r="O113" i="2"/>
  <c r="D113" i="2"/>
  <c r="C113" i="2"/>
  <c r="B113" i="2"/>
  <c r="A113" i="2"/>
  <c r="V112" i="2"/>
  <c r="U112" i="2"/>
  <c r="T112" i="2"/>
  <c r="S112" i="2"/>
  <c r="R112" i="2"/>
  <c r="Q112" i="2"/>
  <c r="P112" i="2"/>
  <c r="O112" i="2"/>
  <c r="D112" i="2"/>
  <c r="C112" i="2"/>
  <c r="B112" i="2"/>
  <c r="A112" i="2"/>
  <c r="V111" i="2"/>
  <c r="U111" i="2"/>
  <c r="T111" i="2"/>
  <c r="S111" i="2"/>
  <c r="R111" i="2"/>
  <c r="Q111" i="2"/>
  <c r="P111" i="2"/>
  <c r="O111" i="2"/>
  <c r="D111" i="2"/>
  <c r="C111" i="2"/>
  <c r="B111" i="2"/>
  <c r="A111" i="2"/>
  <c r="V110" i="2"/>
  <c r="U110" i="2"/>
  <c r="T110" i="2"/>
  <c r="S110" i="2"/>
  <c r="R110" i="2"/>
  <c r="Q110" i="2"/>
  <c r="P110" i="2"/>
  <c r="O110" i="2"/>
  <c r="D110" i="2"/>
  <c r="C110" i="2"/>
  <c r="B110" i="2"/>
  <c r="A110" i="2"/>
  <c r="V109" i="2"/>
  <c r="U109" i="2"/>
  <c r="T109" i="2"/>
  <c r="S109" i="2"/>
  <c r="R109" i="2"/>
  <c r="Q109" i="2"/>
  <c r="P109" i="2"/>
  <c r="O109" i="2"/>
  <c r="D109" i="2"/>
  <c r="C109" i="2"/>
  <c r="B109" i="2"/>
  <c r="A109" i="2"/>
  <c r="V108" i="2"/>
  <c r="U108" i="2"/>
  <c r="T108" i="2"/>
  <c r="S108" i="2"/>
  <c r="R108" i="2"/>
  <c r="Q108" i="2"/>
  <c r="P108" i="2"/>
  <c r="O108" i="2"/>
  <c r="D108" i="2"/>
  <c r="C108" i="2"/>
  <c r="B108" i="2"/>
  <c r="A108" i="2"/>
  <c r="V107" i="2"/>
  <c r="U107" i="2"/>
  <c r="T107" i="2"/>
  <c r="S107" i="2"/>
  <c r="R107" i="2"/>
  <c r="Q107" i="2"/>
  <c r="P107" i="2"/>
  <c r="O107" i="2"/>
  <c r="D107" i="2"/>
  <c r="C107" i="2"/>
  <c r="B107" i="2"/>
  <c r="A107" i="2"/>
  <c r="V106" i="2"/>
  <c r="U106" i="2"/>
  <c r="T106" i="2"/>
  <c r="S106" i="2"/>
  <c r="R106" i="2"/>
  <c r="Q106" i="2"/>
  <c r="P106" i="2"/>
  <c r="O106" i="2"/>
  <c r="D106" i="2"/>
  <c r="C106" i="2"/>
  <c r="B106" i="2"/>
  <c r="A106" i="2"/>
  <c r="V105" i="2"/>
  <c r="U105" i="2"/>
  <c r="T105" i="2"/>
  <c r="S105" i="2"/>
  <c r="R105" i="2"/>
  <c r="Q105" i="2"/>
  <c r="P105" i="2"/>
  <c r="O105" i="2"/>
  <c r="D105" i="2"/>
  <c r="C105" i="2"/>
  <c r="B105" i="2"/>
  <c r="A105" i="2"/>
  <c r="V104" i="2"/>
  <c r="U104" i="2"/>
  <c r="T104" i="2"/>
  <c r="S104" i="2"/>
  <c r="R104" i="2"/>
  <c r="Q104" i="2"/>
  <c r="P104" i="2"/>
  <c r="O104" i="2"/>
  <c r="D104" i="2"/>
  <c r="C104" i="2"/>
  <c r="B104" i="2"/>
  <c r="A104" i="2"/>
  <c r="V103" i="2"/>
  <c r="U103" i="2"/>
  <c r="T103" i="2"/>
  <c r="S103" i="2"/>
  <c r="R103" i="2"/>
  <c r="Q103" i="2"/>
  <c r="P103" i="2"/>
  <c r="O103" i="2"/>
  <c r="D103" i="2"/>
  <c r="C103" i="2"/>
  <c r="B103" i="2"/>
  <c r="A103" i="2"/>
  <c r="V102" i="2"/>
  <c r="U102" i="2"/>
  <c r="T102" i="2"/>
  <c r="S102" i="2"/>
  <c r="R102" i="2"/>
  <c r="Q102" i="2"/>
  <c r="P102" i="2"/>
  <c r="O102" i="2"/>
  <c r="D102" i="2"/>
  <c r="C102" i="2"/>
  <c r="B102" i="2"/>
  <c r="A102" i="2"/>
  <c r="V101" i="2"/>
  <c r="U101" i="2"/>
  <c r="T101" i="2"/>
  <c r="S101" i="2"/>
  <c r="R101" i="2"/>
  <c r="Q101" i="2"/>
  <c r="P101" i="2"/>
  <c r="O101" i="2"/>
  <c r="D101" i="2"/>
  <c r="C101" i="2"/>
  <c r="B101" i="2"/>
  <c r="A101" i="2"/>
  <c r="V100" i="2"/>
  <c r="U100" i="2"/>
  <c r="T100" i="2"/>
  <c r="S100" i="2"/>
  <c r="R100" i="2"/>
  <c r="Q100" i="2"/>
  <c r="P100" i="2"/>
  <c r="O100" i="2"/>
  <c r="D100" i="2"/>
  <c r="C100" i="2"/>
  <c r="B100" i="2"/>
  <c r="A100" i="2"/>
  <c r="V99" i="2"/>
  <c r="U99" i="2"/>
  <c r="T99" i="2"/>
  <c r="S99" i="2"/>
  <c r="R99" i="2"/>
  <c r="Q99" i="2"/>
  <c r="P99" i="2"/>
  <c r="C99" i="2"/>
  <c r="B99" i="2"/>
  <c r="V98" i="2"/>
  <c r="U98" i="2"/>
  <c r="T98" i="2"/>
  <c r="S98" i="2"/>
  <c r="R98" i="2"/>
  <c r="Q98" i="2"/>
  <c r="P98" i="2"/>
  <c r="C98" i="2"/>
  <c r="B98" i="2"/>
  <c r="V97" i="2"/>
  <c r="U97" i="2"/>
  <c r="T97" i="2"/>
  <c r="S97" i="2"/>
  <c r="R97" i="2"/>
  <c r="Q97" i="2"/>
  <c r="P97" i="2"/>
  <c r="O97" i="2"/>
  <c r="D97" i="2"/>
  <c r="C97" i="2"/>
  <c r="B97" i="2"/>
  <c r="A97" i="2"/>
  <c r="V96" i="2"/>
  <c r="U96" i="2"/>
  <c r="T96" i="2"/>
  <c r="S96" i="2"/>
  <c r="R96" i="2"/>
  <c r="Q96" i="2"/>
  <c r="P96" i="2"/>
  <c r="C96" i="2"/>
  <c r="A96" i="2"/>
  <c r="V95" i="2"/>
  <c r="U95" i="2"/>
  <c r="T95" i="2"/>
  <c r="S95" i="2"/>
  <c r="R95" i="2"/>
  <c r="Q95" i="2"/>
  <c r="P95" i="2"/>
  <c r="C95" i="2"/>
  <c r="A95" i="2"/>
  <c r="V94" i="2"/>
  <c r="U94" i="2"/>
  <c r="T94" i="2"/>
  <c r="S94" i="2"/>
  <c r="R94" i="2"/>
  <c r="Q94" i="2"/>
  <c r="P94" i="2"/>
  <c r="O94" i="2"/>
  <c r="N94" i="2"/>
  <c r="L94" i="2"/>
  <c r="J94" i="2"/>
  <c r="I94" i="2"/>
  <c r="H94" i="2"/>
  <c r="G94" i="2"/>
  <c r="F94" i="2"/>
  <c r="E94" i="2"/>
  <c r="D94" i="2"/>
  <c r="C94" i="2"/>
  <c r="B94" i="2"/>
  <c r="A94" i="2"/>
  <c r="V93" i="2"/>
  <c r="U93" i="2"/>
  <c r="T93" i="2"/>
  <c r="S93" i="2"/>
  <c r="R93" i="2"/>
  <c r="Q93" i="2"/>
  <c r="P93" i="2"/>
  <c r="C93" i="2"/>
  <c r="A93" i="2"/>
  <c r="V92" i="2"/>
  <c r="U92" i="2"/>
  <c r="T92" i="2"/>
  <c r="S92" i="2"/>
  <c r="R92" i="2"/>
  <c r="Q92" i="2"/>
  <c r="P92" i="2"/>
  <c r="O92" i="2"/>
  <c r="N92" i="2"/>
  <c r="L92" i="2"/>
  <c r="J92" i="2"/>
  <c r="I92" i="2"/>
  <c r="H92" i="2"/>
  <c r="G92" i="2"/>
  <c r="F92" i="2"/>
  <c r="E92" i="2"/>
  <c r="D92" i="2"/>
  <c r="C92" i="2"/>
  <c r="B92" i="2"/>
  <c r="A92" i="2"/>
  <c r="V91" i="2"/>
  <c r="U91" i="2"/>
  <c r="T91" i="2"/>
  <c r="S91" i="2"/>
  <c r="R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V90" i="2"/>
  <c r="U90" i="2"/>
  <c r="T90" i="2"/>
  <c r="S90" i="2"/>
  <c r="R90" i="2"/>
  <c r="C90" i="2"/>
  <c r="V89" i="2"/>
  <c r="U89" i="2"/>
  <c r="T89" i="2"/>
  <c r="S89" i="2"/>
  <c r="R89" i="2"/>
  <c r="C89" i="2"/>
  <c r="V88" i="2"/>
  <c r="U88" i="2"/>
  <c r="T88" i="2"/>
  <c r="S88" i="2"/>
  <c r="R88" i="2"/>
  <c r="C88" i="2"/>
  <c r="V87" i="2"/>
  <c r="U87" i="2"/>
  <c r="T87" i="2"/>
  <c r="S87" i="2"/>
  <c r="R87" i="2"/>
  <c r="C87" i="2"/>
  <c r="B87" i="2"/>
  <c r="A87" i="2"/>
  <c r="V86" i="2"/>
  <c r="U86" i="2"/>
  <c r="T86" i="2"/>
  <c r="S86" i="2"/>
  <c r="R86" i="2"/>
  <c r="Q86" i="2"/>
  <c r="P86" i="2"/>
  <c r="O86" i="2"/>
  <c r="D86" i="2"/>
  <c r="C86" i="2"/>
  <c r="B86" i="2"/>
  <c r="A86" i="2"/>
  <c r="V85" i="2"/>
  <c r="U85" i="2"/>
  <c r="T85" i="2"/>
  <c r="S85" i="2"/>
  <c r="R85" i="2"/>
  <c r="Q85" i="2"/>
  <c r="P85" i="2"/>
  <c r="O85" i="2"/>
  <c r="D85" i="2"/>
  <c r="C85" i="2"/>
  <c r="B85" i="2"/>
  <c r="A85" i="2"/>
  <c r="V84" i="2"/>
  <c r="U84" i="2"/>
  <c r="T84" i="2"/>
  <c r="S84" i="2"/>
  <c r="R84" i="2"/>
  <c r="Q84" i="2"/>
  <c r="P84" i="2"/>
  <c r="O84" i="2"/>
  <c r="D84" i="2"/>
  <c r="C84" i="2"/>
  <c r="B84" i="2"/>
  <c r="A84" i="2"/>
  <c r="V83" i="2"/>
  <c r="U83" i="2"/>
  <c r="T83" i="2"/>
  <c r="S83" i="2"/>
  <c r="R83" i="2"/>
  <c r="Q83" i="2"/>
  <c r="P83" i="2"/>
  <c r="O83" i="2"/>
  <c r="D83" i="2"/>
  <c r="C83" i="2"/>
  <c r="B83" i="2"/>
  <c r="A83" i="2"/>
  <c r="W82" i="2"/>
  <c r="V82" i="2"/>
  <c r="U82" i="2"/>
  <c r="T82" i="2"/>
  <c r="D82" i="2"/>
  <c r="C82" i="2"/>
  <c r="B82" i="2"/>
  <c r="A82" i="2"/>
  <c r="W81" i="2"/>
  <c r="V81" i="2"/>
  <c r="U81" i="2"/>
  <c r="T81" i="2"/>
  <c r="D81" i="2"/>
  <c r="C81" i="2"/>
  <c r="B81" i="2"/>
  <c r="A81" i="2"/>
  <c r="W80" i="2"/>
  <c r="V80" i="2"/>
  <c r="U80" i="2"/>
  <c r="T80" i="2"/>
  <c r="D80" i="2"/>
  <c r="C80" i="2"/>
  <c r="B80" i="2"/>
  <c r="A80" i="2"/>
  <c r="W79" i="2"/>
  <c r="V79" i="2"/>
  <c r="U79" i="2"/>
  <c r="T79" i="2"/>
  <c r="D79" i="2"/>
  <c r="C79" i="2"/>
  <c r="B79" i="2"/>
  <c r="A79" i="2"/>
  <c r="W78" i="2"/>
  <c r="V78" i="2"/>
  <c r="U78" i="2"/>
  <c r="T78" i="2"/>
  <c r="D78" i="2"/>
  <c r="C78" i="2"/>
  <c r="B78" i="2"/>
  <c r="A78" i="2"/>
  <c r="W77" i="2"/>
  <c r="V77" i="2"/>
  <c r="U77" i="2"/>
  <c r="T77" i="2"/>
  <c r="D77" i="2"/>
  <c r="C77" i="2"/>
  <c r="B77" i="2"/>
  <c r="A77" i="2"/>
  <c r="W76" i="2"/>
  <c r="V76" i="2"/>
  <c r="U76" i="2"/>
  <c r="T76" i="2"/>
  <c r="C76" i="2"/>
  <c r="B76" i="2"/>
  <c r="O76" i="2" s="1"/>
  <c r="A76" i="2"/>
  <c r="W75" i="2"/>
  <c r="V75" i="2"/>
  <c r="U75" i="2"/>
  <c r="T75" i="2"/>
  <c r="C75" i="2"/>
  <c r="B75" i="2"/>
  <c r="J75" i="2" s="1"/>
  <c r="A75" i="2"/>
  <c r="W74" i="2"/>
  <c r="V74" i="2"/>
  <c r="U74" i="2"/>
  <c r="T74" i="2"/>
  <c r="C74" i="2"/>
  <c r="B74" i="2"/>
  <c r="M74" i="2" s="1"/>
  <c r="A74" i="2"/>
  <c r="W73" i="2"/>
  <c r="V73" i="2"/>
  <c r="U73" i="2"/>
  <c r="T73" i="2"/>
  <c r="C73" i="2"/>
  <c r="B73" i="2"/>
  <c r="H73" i="2" s="1"/>
  <c r="A73" i="2"/>
  <c r="W72" i="2"/>
  <c r="V72" i="2"/>
  <c r="U72" i="2"/>
  <c r="T72" i="2"/>
  <c r="C72" i="2"/>
  <c r="B72" i="2"/>
  <c r="K72" i="2" s="1"/>
  <c r="A72" i="2"/>
  <c r="W71" i="2"/>
  <c r="V71" i="2"/>
  <c r="U71" i="2"/>
  <c r="T71" i="2"/>
  <c r="C71" i="2"/>
  <c r="B71" i="2"/>
  <c r="N71" i="2" s="1"/>
  <c r="A71" i="2"/>
  <c r="W70" i="2"/>
  <c r="V70" i="2"/>
  <c r="U70" i="2"/>
  <c r="T70" i="2"/>
  <c r="C70" i="2"/>
  <c r="B70" i="2"/>
  <c r="I70" i="2" s="1"/>
  <c r="A70" i="2"/>
  <c r="W69" i="2"/>
  <c r="V69" i="2"/>
  <c r="U69" i="2"/>
  <c r="T69" i="2"/>
  <c r="C69" i="2"/>
  <c r="B69" i="2"/>
  <c r="L69" i="2" s="1"/>
  <c r="A69" i="2"/>
  <c r="W68" i="2"/>
  <c r="V68" i="2"/>
  <c r="U68" i="2"/>
  <c r="T68" i="2"/>
  <c r="C68" i="2"/>
  <c r="B68" i="2"/>
  <c r="O68" i="2" s="1"/>
  <c r="A68" i="2"/>
  <c r="W67" i="2"/>
  <c r="V67" i="2"/>
  <c r="U67" i="2"/>
  <c r="T67" i="2"/>
  <c r="C67" i="2"/>
  <c r="B67" i="2"/>
  <c r="J67" i="2" s="1"/>
  <c r="A67" i="2"/>
  <c r="W66" i="2"/>
  <c r="V66" i="2"/>
  <c r="U66" i="2"/>
  <c r="T66" i="2"/>
  <c r="C66" i="2"/>
  <c r="B66" i="2"/>
  <c r="M66" i="2" s="1"/>
  <c r="A66" i="2"/>
  <c r="W65" i="2"/>
  <c r="V65" i="2"/>
  <c r="U65" i="2"/>
  <c r="T65" i="2"/>
  <c r="C65" i="2"/>
  <c r="B65" i="2"/>
  <c r="H65" i="2" s="1"/>
  <c r="A65" i="2"/>
  <c r="W64" i="2"/>
  <c r="V64" i="2"/>
  <c r="U64" i="2"/>
  <c r="T64" i="2"/>
  <c r="C64" i="2"/>
  <c r="B64" i="2"/>
  <c r="K64" i="2" s="1"/>
  <c r="A64" i="2"/>
  <c r="W63" i="2"/>
  <c r="V63" i="2"/>
  <c r="U63" i="2"/>
  <c r="T63" i="2"/>
  <c r="C63" i="2"/>
  <c r="B63" i="2"/>
  <c r="N63" i="2" s="1"/>
  <c r="A63" i="2"/>
  <c r="W62" i="2"/>
  <c r="V62" i="2"/>
  <c r="U62" i="2"/>
  <c r="T62" i="2"/>
  <c r="C62" i="2"/>
  <c r="B62" i="2"/>
  <c r="I62" i="2" s="1"/>
  <c r="A62" i="2"/>
  <c r="W61" i="2"/>
  <c r="V61" i="2"/>
  <c r="U61" i="2"/>
  <c r="T61" i="2"/>
  <c r="C61" i="2"/>
  <c r="B61" i="2"/>
  <c r="L61" i="2" s="1"/>
  <c r="A61" i="2"/>
  <c r="W60" i="2"/>
  <c r="V60" i="2"/>
  <c r="U60" i="2"/>
  <c r="T60" i="2"/>
  <c r="C60" i="2"/>
  <c r="B60" i="2"/>
  <c r="O60" i="2" s="1"/>
  <c r="A60" i="2"/>
  <c r="W59" i="2"/>
  <c r="V59" i="2"/>
  <c r="U59" i="2"/>
  <c r="T59" i="2"/>
  <c r="C59" i="2"/>
  <c r="B59" i="2"/>
  <c r="J59" i="2" s="1"/>
  <c r="A59" i="2"/>
  <c r="W58" i="2"/>
  <c r="V58" i="2"/>
  <c r="U58" i="2"/>
  <c r="T58" i="2"/>
  <c r="C58" i="2"/>
  <c r="B58" i="2"/>
  <c r="M58" i="2" s="1"/>
  <c r="A58" i="2"/>
  <c r="W57" i="2"/>
  <c r="V57" i="2"/>
  <c r="U57" i="2"/>
  <c r="T57" i="2"/>
  <c r="C57" i="2"/>
  <c r="B57" i="2"/>
  <c r="H57" i="2" s="1"/>
  <c r="A57" i="2"/>
  <c r="W56" i="2"/>
  <c r="V56" i="2"/>
  <c r="U56" i="2"/>
  <c r="T56" i="2"/>
  <c r="C56" i="2"/>
  <c r="B56" i="2"/>
  <c r="K56" i="2" s="1"/>
  <c r="A56" i="2"/>
  <c r="W55" i="2"/>
  <c r="V55" i="2"/>
  <c r="U55" i="2"/>
  <c r="T55" i="2"/>
  <c r="D55" i="2"/>
  <c r="C55" i="2"/>
  <c r="B55" i="2"/>
  <c r="A55" i="2"/>
  <c r="W54" i="2"/>
  <c r="V54" i="2"/>
  <c r="U54" i="2"/>
  <c r="T54" i="2"/>
  <c r="D54" i="2"/>
  <c r="C54" i="2"/>
  <c r="B54" i="2"/>
  <c r="A54" i="2"/>
  <c r="W53" i="2"/>
  <c r="V53" i="2"/>
  <c r="U53" i="2"/>
  <c r="T53" i="2"/>
  <c r="D53" i="2"/>
  <c r="C53" i="2"/>
  <c r="B53" i="2"/>
  <c r="A53" i="2"/>
  <c r="W52" i="2"/>
  <c r="V52" i="2"/>
  <c r="U52" i="2"/>
  <c r="T52" i="2"/>
  <c r="D52" i="2"/>
  <c r="C52" i="2"/>
  <c r="B52" i="2"/>
  <c r="A52" i="2"/>
  <c r="M45" i="1"/>
  <c r="L42" i="1"/>
  <c r="A90" i="2" s="1"/>
  <c r="M41" i="1"/>
  <c r="L41" i="1"/>
  <c r="A89" i="2" s="1"/>
  <c r="M40" i="1"/>
  <c r="L40" i="1"/>
  <c r="A88" i="2" s="1"/>
  <c r="B93" i="2" l="1"/>
  <c r="M38" i="3"/>
  <c r="M39" i="3" s="1"/>
  <c r="O32" i="3"/>
  <c r="O33" i="3"/>
  <c r="O42" i="1"/>
  <c r="H74" i="2"/>
  <c r="N74" i="2"/>
  <c r="G75" i="2"/>
  <c r="F69" i="2"/>
  <c r="I75" i="2"/>
  <c r="H69" i="2"/>
  <c r="O75" i="2"/>
  <c r="H76" i="2"/>
  <c r="N58" i="2"/>
  <c r="I69" i="2"/>
  <c r="L56" i="2"/>
  <c r="I58" i="2"/>
  <c r="I76" i="2"/>
  <c r="G72" i="2"/>
  <c r="K76" i="2"/>
  <c r="G56" i="2"/>
  <c r="H64" i="2"/>
  <c r="G66" i="2"/>
  <c r="N72" i="2"/>
  <c r="I73" i="2"/>
  <c r="F74" i="2"/>
  <c r="F56" i="2"/>
  <c r="F64" i="2"/>
  <c r="H56" i="2"/>
  <c r="H58" i="2"/>
  <c r="I61" i="2"/>
  <c r="L64" i="2"/>
  <c r="M69" i="2"/>
  <c r="G74" i="2"/>
  <c r="M61" i="2"/>
  <c r="G64" i="2"/>
  <c r="G69" i="2"/>
  <c r="H72" i="2"/>
  <c r="H75" i="2"/>
  <c r="H66" i="2"/>
  <c r="O72" i="2"/>
  <c r="I66" i="2"/>
  <c r="H71" i="2"/>
  <c r="O41" i="1"/>
  <c r="F61" i="2"/>
  <c r="N66" i="2"/>
  <c r="O69" i="2"/>
  <c r="O71" i="2"/>
  <c r="D72" i="2"/>
  <c r="O58" i="2"/>
  <c r="I59" i="2"/>
  <c r="G61" i="2"/>
  <c r="O66" i="2"/>
  <c r="H67" i="2"/>
  <c r="E72" i="2"/>
  <c r="I74" i="2"/>
  <c r="H61" i="2"/>
  <c r="E64" i="2"/>
  <c r="I67" i="2"/>
  <c r="K68" i="2"/>
  <c r="E69" i="2"/>
  <c r="F72" i="2"/>
  <c r="F75" i="2"/>
  <c r="M59" i="2"/>
  <c r="M56" i="2"/>
  <c r="E56" i="2"/>
  <c r="G58" i="2"/>
  <c r="H59" i="2"/>
  <c r="K60" i="2"/>
  <c r="E61" i="2"/>
  <c r="O63" i="2"/>
  <c r="D64" i="2"/>
  <c r="O64" i="2"/>
  <c r="I65" i="2"/>
  <c r="F66" i="2"/>
  <c r="G67" i="2"/>
  <c r="I68" i="2"/>
  <c r="J70" i="2"/>
  <c r="G71" i="2"/>
  <c r="M72" i="2"/>
  <c r="E75" i="2"/>
  <c r="N75" i="2"/>
  <c r="K59" i="2"/>
  <c r="K67" i="2"/>
  <c r="L67" i="2"/>
  <c r="L59" i="2"/>
  <c r="O40" i="1"/>
  <c r="N56" i="2"/>
  <c r="F59" i="2"/>
  <c r="O59" i="2"/>
  <c r="H60" i="2"/>
  <c r="N61" i="2"/>
  <c r="G63" i="2"/>
  <c r="M64" i="2"/>
  <c r="E67" i="2"/>
  <c r="N67" i="2"/>
  <c r="L75" i="2"/>
  <c r="D59" i="2"/>
  <c r="E59" i="2"/>
  <c r="N59" i="2"/>
  <c r="D67" i="2"/>
  <c r="M67" i="2"/>
  <c r="K75" i="2"/>
  <c r="D56" i="2"/>
  <c r="O56" i="2"/>
  <c r="I57" i="2"/>
  <c r="F58" i="2"/>
  <c r="G59" i="2"/>
  <c r="I60" i="2"/>
  <c r="O61" i="2"/>
  <c r="H63" i="2"/>
  <c r="N64" i="2"/>
  <c r="F67" i="2"/>
  <c r="O67" i="2"/>
  <c r="H68" i="2"/>
  <c r="N69" i="2"/>
  <c r="L72" i="2"/>
  <c r="O74" i="2"/>
  <c r="D75" i="2"/>
  <c r="M75" i="2"/>
  <c r="K92" i="2"/>
  <c r="K94" i="2"/>
  <c r="N93" i="2"/>
  <c r="F93" i="2"/>
  <c r="M93" i="2"/>
  <c r="E93" i="2"/>
  <c r="L93" i="2"/>
  <c r="D93" i="2"/>
  <c r="K93" i="2"/>
  <c r="J93" i="2"/>
  <c r="I93" i="2"/>
  <c r="H93" i="2"/>
  <c r="O93" i="2"/>
  <c r="G93" i="2"/>
  <c r="J62" i="2"/>
  <c r="J57" i="2"/>
  <c r="K62" i="2"/>
  <c r="J65" i="2"/>
  <c r="K70" i="2"/>
  <c r="J73" i="2"/>
  <c r="B89" i="2"/>
  <c r="K57" i="2"/>
  <c r="J60" i="2"/>
  <c r="D62" i="2"/>
  <c r="L62" i="2"/>
  <c r="I63" i="2"/>
  <c r="K65" i="2"/>
  <c r="J68" i="2"/>
  <c r="D70" i="2"/>
  <c r="L70" i="2"/>
  <c r="I71" i="2"/>
  <c r="K73" i="2"/>
  <c r="J76" i="2"/>
  <c r="M47" i="1"/>
  <c r="M48" i="1" s="1"/>
  <c r="D57" i="2"/>
  <c r="L57" i="2"/>
  <c r="M62" i="2"/>
  <c r="J63" i="2"/>
  <c r="D65" i="2"/>
  <c r="L65" i="2"/>
  <c r="E70" i="2"/>
  <c r="M70" i="2"/>
  <c r="J71" i="2"/>
  <c r="D73" i="2"/>
  <c r="L73" i="2"/>
  <c r="I56" i="2"/>
  <c r="F57" i="2"/>
  <c r="N57" i="2"/>
  <c r="K58" i="2"/>
  <c r="E60" i="2"/>
  <c r="M60" i="2"/>
  <c r="J61" i="2"/>
  <c r="G62" i="2"/>
  <c r="O62" i="2"/>
  <c r="D63" i="2"/>
  <c r="L63" i="2"/>
  <c r="I64" i="2"/>
  <c r="F65" i="2"/>
  <c r="N65" i="2"/>
  <c r="K66" i="2"/>
  <c r="E68" i="2"/>
  <c r="M68" i="2"/>
  <c r="J69" i="2"/>
  <c r="G70" i="2"/>
  <c r="O70" i="2"/>
  <c r="D71" i="2"/>
  <c r="L71" i="2"/>
  <c r="I72" i="2"/>
  <c r="F73" i="2"/>
  <c r="N73" i="2"/>
  <c r="K74" i="2"/>
  <c r="E76" i="2"/>
  <c r="M76" i="2"/>
  <c r="B88" i="2"/>
  <c r="B90" i="2"/>
  <c r="E62" i="2"/>
  <c r="J56" i="2"/>
  <c r="G57" i="2"/>
  <c r="O57" i="2"/>
  <c r="D58" i="2"/>
  <c r="L58" i="2"/>
  <c r="F60" i="2"/>
  <c r="N60" i="2"/>
  <c r="K61" i="2"/>
  <c r="H62" i="2"/>
  <c r="E63" i="2"/>
  <c r="M63" i="2"/>
  <c r="J64" i="2"/>
  <c r="G65" i="2"/>
  <c r="O65" i="2"/>
  <c r="D66" i="2"/>
  <c r="L66" i="2"/>
  <c r="F68" i="2"/>
  <c r="N68" i="2"/>
  <c r="K69" i="2"/>
  <c r="H70" i="2"/>
  <c r="E71" i="2"/>
  <c r="M71" i="2"/>
  <c r="J72" i="2"/>
  <c r="G73" i="2"/>
  <c r="O73" i="2"/>
  <c r="D74" i="2"/>
  <c r="L74" i="2"/>
  <c r="F76" i="2"/>
  <c r="N76" i="2"/>
  <c r="E57" i="2"/>
  <c r="M57" i="2"/>
  <c r="J58" i="2"/>
  <c r="D60" i="2"/>
  <c r="L60" i="2"/>
  <c r="F62" i="2"/>
  <c r="N62" i="2"/>
  <c r="K63" i="2"/>
  <c r="E65" i="2"/>
  <c r="M65" i="2"/>
  <c r="J66" i="2"/>
  <c r="D68" i="2"/>
  <c r="L68" i="2"/>
  <c r="F70" i="2"/>
  <c r="N70" i="2"/>
  <c r="K71" i="2"/>
  <c r="E73" i="2"/>
  <c r="M73" i="2"/>
  <c r="J74" i="2"/>
  <c r="D76" i="2"/>
  <c r="L76" i="2"/>
  <c r="E58" i="2"/>
  <c r="G60" i="2"/>
  <c r="D61" i="2"/>
  <c r="F63" i="2"/>
  <c r="E66" i="2"/>
  <c r="G68" i="2"/>
  <c r="D69" i="2"/>
  <c r="F71" i="2"/>
  <c r="E74" i="2"/>
  <c r="G76" i="2"/>
  <c r="H89" i="2" l="1"/>
  <c r="D89" i="2"/>
  <c r="M89" i="2"/>
  <c r="G89" i="2"/>
  <c r="K90" i="2"/>
  <c r="L90" i="2"/>
  <c r="O89" i="2"/>
  <c r="N90" i="2"/>
  <c r="F90" i="2"/>
  <c r="M90" i="2"/>
  <c r="E89" i="2"/>
  <c r="H88" i="2"/>
  <c r="D90" i="2"/>
  <c r="B95" i="2"/>
  <c r="B96" i="2" s="1"/>
  <c r="G90" i="2"/>
  <c r="L88" i="2"/>
  <c r="O88" i="2"/>
  <c r="F89" i="2"/>
  <c r="O90" i="2"/>
  <c r="D88" i="2"/>
  <c r="L89" i="2"/>
  <c r="E90" i="2"/>
  <c r="K89" i="2"/>
  <c r="N88" i="2"/>
  <c r="I88" i="2"/>
  <c r="I90" i="2"/>
  <c r="I89" i="2"/>
  <c r="K88" i="2"/>
  <c r="F88" i="2"/>
  <c r="G88" i="2"/>
  <c r="M88" i="2"/>
  <c r="J90" i="2"/>
  <c r="J88" i="2"/>
  <c r="J89" i="2"/>
  <c r="N89" i="2"/>
  <c r="E88" i="2"/>
  <c r="H90" i="2"/>
  <c r="H95" i="2" l="1"/>
  <c r="H96" i="2" s="1"/>
  <c r="H98" i="2" s="1"/>
  <c r="L95" i="2"/>
  <c r="L96" i="2" s="1"/>
  <c r="L98" i="2" s="1"/>
  <c r="N95" i="2"/>
  <c r="N96" i="2" s="1"/>
  <c r="N98" i="2" s="1"/>
  <c r="D95" i="2"/>
  <c r="D96" i="2" s="1"/>
  <c r="D98" i="2" s="1"/>
  <c r="G95" i="2"/>
  <c r="G96" i="2" s="1"/>
  <c r="G98" i="2" s="1"/>
  <c r="O95" i="2"/>
  <c r="O96" i="2" s="1"/>
  <c r="O98" i="2" s="1"/>
  <c r="J95" i="2"/>
  <c r="J96" i="2" s="1"/>
  <c r="J98" i="2" s="1"/>
  <c r="M95" i="2"/>
  <c r="M96" i="2" s="1"/>
  <c r="M98" i="2" s="1"/>
  <c r="F95" i="2"/>
  <c r="F96" i="2" s="1"/>
  <c r="F98" i="2" s="1"/>
  <c r="K95" i="2"/>
  <c r="K96" i="2" s="1"/>
  <c r="K98" i="2" s="1"/>
  <c r="I95" i="2"/>
  <c r="I96" i="2" s="1"/>
  <c r="I98" i="2" s="1"/>
  <c r="E95" i="2"/>
  <c r="E96" i="2" s="1"/>
  <c r="E98" i="2" s="1"/>
</calcChain>
</file>

<file path=xl/sharedStrings.xml><?xml version="1.0" encoding="utf-8"?>
<sst xmlns="http://schemas.openxmlformats.org/spreadsheetml/2006/main" count="164" uniqueCount="64">
  <si>
    <t>System Parameters (defined by hardware)</t>
  </si>
  <si>
    <t>Profiles (usage of each component mode - defined by software and usage)</t>
  </si>
  <si>
    <t>form the datasheets</t>
  </si>
  <si>
    <t>"off"</t>
  </si>
  <si>
    <t>"sensing"</t>
  </si>
  <si>
    <t>"interactive"</t>
  </si>
  <si>
    <t>Active</t>
  </si>
  <si>
    <t>mW</t>
  </si>
  <si>
    <t>Idle</t>
  </si>
  <si>
    <t>Sleep</t>
  </si>
  <si>
    <t>On</t>
  </si>
  <si>
    <t>Off</t>
  </si>
  <si>
    <t>Off (leakage)</t>
  </si>
  <si>
    <t>Radio</t>
  </si>
  <si>
    <t>Data Rate</t>
  </si>
  <si>
    <t>bps</t>
  </si>
  <si>
    <t>Total power in profile (mw)</t>
  </si>
  <si>
    <t xml:space="preserve">Maximum Time </t>
  </si>
  <si>
    <t>Standby Power</t>
  </si>
  <si>
    <t>hours</t>
  </si>
  <si>
    <t>TX Power</t>
  </si>
  <si>
    <t>RX Power</t>
  </si>
  <si>
    <t>hours/day typical usage</t>
  </si>
  <si>
    <t>Effective Battery Capacity</t>
  </si>
  <si>
    <t>Battery</t>
  </si>
  <si>
    <t>mW*h</t>
  </si>
  <si>
    <t>Capacity</t>
  </si>
  <si>
    <t>mAh</t>
  </si>
  <si>
    <t>Nominal Voltage</t>
  </si>
  <si>
    <t>V</t>
  </si>
  <si>
    <t>Days of Use</t>
  </si>
  <si>
    <t>days</t>
  </si>
  <si>
    <t>Regulator Efficiency</t>
  </si>
  <si>
    <t>Hours of Use</t>
  </si>
  <si>
    <t xml:space="preserve">REFLECTIONS : WHAT DID YOU LEARN FROM ANALYZING YOUR POWER.  TALK ABOUT SOME POTENTIAL TRADEOFFS. </t>
  </si>
  <si>
    <t>Linked Data from First Page DO NOT EDIT</t>
  </si>
  <si>
    <t>% change</t>
  </si>
  <si>
    <t>Parameter Name</t>
  </si>
  <si>
    <t>ProcessorActive</t>
  </si>
  <si>
    <t>ProcessorIdle</t>
  </si>
  <si>
    <t>ProcessorOff</t>
  </si>
  <si>
    <t>LEDOn</t>
  </si>
  <si>
    <t>SensorOn</t>
  </si>
  <si>
    <t>SensorIdle</t>
  </si>
  <si>
    <t>SensorOff</t>
  </si>
  <si>
    <t>DisplayOn</t>
  </si>
  <si>
    <t>DisplayOff</t>
  </si>
  <si>
    <t>RadioStandby</t>
  </si>
  <si>
    <t>RadioTX</t>
  </si>
  <si>
    <t>RadioRX</t>
  </si>
  <si>
    <t>Sensor(FSR)</t>
  </si>
  <si>
    <t>Sensor(Velostat)</t>
  </si>
  <si>
    <t>Sensor(Stretch Sensor)</t>
  </si>
  <si>
    <t>Processor(Xiao ESP32)</t>
  </si>
  <si>
    <t>Display(SSD1306)</t>
  </si>
  <si>
    <t>LED1</t>
  </si>
  <si>
    <t>LED2</t>
  </si>
  <si>
    <t>3.3mW/unit</t>
  </si>
  <si>
    <t xml:space="preserve">To calculate the "days of use," I looked at how much power the device uses daily in different modes. Then I compared this to the battery capacity we're considering. </t>
  </si>
  <si>
    <t>I think finding the right battery size is about hitting that sweet spot where the device lasts as long as it needs to without being too chunky or expensive.</t>
  </si>
  <si>
    <t xml:space="preserve">For a better user experience, I'd lean towards smarter software that can do more with less power. Maybe we could get a bit more battery life without making the device too heavy. </t>
  </si>
  <si>
    <t>It's all about making smart choices that give our users a device they don't have to charge too often but also enjoy using.</t>
  </si>
  <si>
    <t xml:space="preserve">In light of the higher-than-expected power consumption of the sensors, I need to consider recalibrating their usage patterns. This could involve reducing their active time or the frequency of data collection to extend the battery life. </t>
  </si>
  <si>
    <t>Stepper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</si>
</sst>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1" fillId="0" borderId="5" xfId="0" applyFont="1" applyBorder="1"/>
    <xf numFmtId="0" fontId="1" fillId="0" borderId="4" xfId="0" applyFont="1" applyBorder="1"/>
    <xf numFmtId="0" fontId="3" fillId="0" borderId="0" xfId="0" applyFont="1"/>
    <xf numFmtId="0" fontId="1" fillId="0" borderId="0" xfId="0" applyFont="1"/>
    <xf numFmtId="0" fontId="3" fillId="2" borderId="0" xfId="0" applyFont="1" applyFill="1"/>
    <xf numFmtId="9" fontId="1" fillId="2" borderId="0" xfId="0" applyNumberFormat="1" applyFont="1" applyFill="1"/>
    <xf numFmtId="9" fontId="3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164" fontId="1" fillId="3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0" applyNumberFormat="1" applyFont="1"/>
    <xf numFmtId="10" fontId="1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3.6751477769210839E-2</c:v>
                </c:pt>
                <c:pt idx="1">
                  <c:v>2.1438217420661765E-2</c:v>
                </c:pt>
                <c:pt idx="2">
                  <c:v>5.3164977571023009E-3</c:v>
                </c:pt>
                <c:pt idx="3">
                  <c:v>6.6148503390106583E-4</c:v>
                </c:pt>
                <c:pt idx="4">
                  <c:v>6.6544668108468041E-3</c:v>
                </c:pt>
                <c:pt idx="5">
                  <c:v>2.651201325600816E-3</c:v>
                </c:pt>
                <c:pt idx="6">
                  <c:v>0</c:v>
                </c:pt>
                <c:pt idx="7">
                  <c:v>6.6544668108468041E-3</c:v>
                </c:pt>
                <c:pt idx="8">
                  <c:v>7.6602830974188407E-3</c:v>
                </c:pt>
                <c:pt idx="9">
                  <c:v>1.2990926440552997E-2</c:v>
                </c:pt>
                <c:pt idx="10">
                  <c:v>1.0587962809780471E-3</c:v>
                </c:pt>
                <c:pt idx="11">
                  <c:v>2.6448904023546049E-4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3CA-8F44-A66F-3DBA9ECA5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N"/>
          </a:p>
        </c:txPr>
        <c:crossAx val="1983179679"/>
        <c:crosses val="autoZero"/>
        <c:auto val="1"/>
        <c:lblAlgn val="ctr"/>
        <c:lblOffset val="100"/>
        <c:noMultiLvlLbl val="1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N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N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3.6751477769210839E-2</c:v>
                </c:pt>
                <c:pt idx="1">
                  <c:v>2.1438217420661765E-2</c:v>
                </c:pt>
                <c:pt idx="2">
                  <c:v>5.3164977571023009E-3</c:v>
                </c:pt>
                <c:pt idx="3">
                  <c:v>6.6148503390106583E-4</c:v>
                </c:pt>
                <c:pt idx="4">
                  <c:v>6.6544668108468041E-3</c:v>
                </c:pt>
                <c:pt idx="5">
                  <c:v>2.651201325600816E-3</c:v>
                </c:pt>
                <c:pt idx="6">
                  <c:v>0</c:v>
                </c:pt>
                <c:pt idx="7">
                  <c:v>6.6544668108468041E-3</c:v>
                </c:pt>
                <c:pt idx="8">
                  <c:v>7.6602830974188407E-3</c:v>
                </c:pt>
                <c:pt idx="9">
                  <c:v>1.2990926440552997E-2</c:v>
                </c:pt>
                <c:pt idx="10">
                  <c:v>1.0587962809780471E-3</c:v>
                </c:pt>
                <c:pt idx="11">
                  <c:v>2.6448904023546049E-4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C5A-0648-9BC2-80288390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N"/>
          </a:p>
        </c:txPr>
        <c:crossAx val="1983179679"/>
        <c:crosses val="autoZero"/>
        <c:auto val="1"/>
        <c:lblAlgn val="ctr"/>
        <c:lblOffset val="100"/>
        <c:noMultiLvlLbl val="1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N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N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3.6751477769210839E-2</c:v>
                </c:pt>
                <c:pt idx="1">
                  <c:v>2.1438217420661765E-2</c:v>
                </c:pt>
                <c:pt idx="2">
                  <c:v>5.3164977571023009E-3</c:v>
                </c:pt>
                <c:pt idx="3">
                  <c:v>6.6148503390106583E-4</c:v>
                </c:pt>
                <c:pt idx="4">
                  <c:v>6.6544668108468041E-3</c:v>
                </c:pt>
                <c:pt idx="5">
                  <c:v>2.651201325600816E-3</c:v>
                </c:pt>
                <c:pt idx="6">
                  <c:v>0</c:v>
                </c:pt>
                <c:pt idx="7">
                  <c:v>6.6544668108468041E-3</c:v>
                </c:pt>
                <c:pt idx="8">
                  <c:v>7.6602830974188407E-3</c:v>
                </c:pt>
                <c:pt idx="9">
                  <c:v>1.2990926440552997E-2</c:v>
                </c:pt>
                <c:pt idx="10">
                  <c:v>1.0587962809780471E-3</c:v>
                </c:pt>
                <c:pt idx="11">
                  <c:v>2.6448904023546049E-4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632-8E4E-B533-170BD733C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209165"/>
        <c:axId val="513593921"/>
      </c:barChart>
      <c:catAx>
        <c:axId val="202120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N"/>
          </a:p>
        </c:txPr>
        <c:crossAx val="513593921"/>
        <c:crosses val="autoZero"/>
        <c:auto val="1"/>
        <c:lblAlgn val="ctr"/>
        <c:lblOffset val="100"/>
        <c:noMultiLvlLbl val="1"/>
      </c:catAx>
      <c:valAx>
        <c:axId val="513593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N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N"/>
          </a:p>
        </c:txPr>
        <c:crossAx val="2021209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955040</xdr:colOff>
      <xdr:row>2</xdr:row>
      <xdr:rowOff>191135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361950</xdr:colOff>
      <xdr:row>7</xdr:row>
      <xdr:rowOff>95250</xdr:rowOff>
    </xdr:from>
    <xdr:ext cx="3086100" cy="638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723525" y="2928400"/>
          <a:ext cx="3064200" cy="615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955040</xdr:colOff>
      <xdr:row>2</xdr:row>
      <xdr:rowOff>191135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94E9AF4E-2A1A-9D49-A20F-414625D42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361950</xdr:colOff>
      <xdr:row>7</xdr:row>
      <xdr:rowOff>95250</xdr:rowOff>
    </xdr:from>
    <xdr:ext cx="3086100" cy="638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80E45C7F-7089-8545-BDFA-8D28A9FFD150}"/>
            </a:ext>
          </a:extLst>
        </xdr:cNvPr>
        <xdr:cNvSpPr txBox="1"/>
      </xdr:nvSpPr>
      <xdr:spPr>
        <a:xfrm>
          <a:off x="12515850" y="1428750"/>
          <a:ext cx="3086100" cy="638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2</xdr:row>
      <xdr:rowOff>171450</xdr:rowOff>
    </xdr:from>
    <xdr:ext cx="6743700" cy="41719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561975</xdr:colOff>
      <xdr:row>9</xdr:row>
      <xdr:rowOff>47625</xdr:rowOff>
    </xdr:from>
    <xdr:ext cx="3371850" cy="847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355075" y="2317525"/>
          <a:ext cx="3355200" cy="831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… “hours” of use changes by x%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Q58"/>
  <sheetViews>
    <sheetView tabSelected="1" workbookViewId="0">
      <selection activeCell="J6" sqref="J6"/>
    </sheetView>
  </sheetViews>
  <sheetFormatPr baseColWidth="10" defaultColWidth="12.6640625" defaultRowHeight="15.75" customHeight="1" x14ac:dyDescent="0.15"/>
  <cols>
    <col min="1" max="1" width="20.1640625" customWidth="1"/>
    <col min="5" max="5" width="12.6640625" customWidth="1"/>
  </cols>
  <sheetData>
    <row r="2" spans="1:9" ht="15.75" customHeight="1" x14ac:dyDescent="0.15">
      <c r="A2" s="1"/>
      <c r="B2" s="2"/>
      <c r="C2" s="2"/>
      <c r="D2" s="2"/>
      <c r="E2" s="2"/>
      <c r="F2" s="2"/>
      <c r="G2" s="2"/>
      <c r="H2" s="2"/>
      <c r="I2" s="3"/>
    </row>
    <row r="3" spans="1:9" ht="15.75" customHeight="1" x14ac:dyDescent="0.15">
      <c r="A3" s="4" t="s">
        <v>0</v>
      </c>
      <c r="E3" s="5" t="s">
        <v>1</v>
      </c>
      <c r="I3" s="6"/>
    </row>
    <row r="4" spans="1:9" ht="15.75" customHeight="1" x14ac:dyDescent="0.15">
      <c r="A4" s="7"/>
      <c r="B4" s="8" t="s">
        <v>2</v>
      </c>
      <c r="I4" s="6"/>
    </row>
    <row r="5" spans="1:9" ht="15.75" customHeight="1" x14ac:dyDescent="0.15">
      <c r="A5" s="7"/>
      <c r="E5" s="9" t="s">
        <v>3</v>
      </c>
      <c r="F5" s="9" t="s">
        <v>4</v>
      </c>
      <c r="G5" s="9" t="s">
        <v>5</v>
      </c>
      <c r="I5" s="6"/>
    </row>
    <row r="6" spans="1:9" ht="15.75" customHeight="1" x14ac:dyDescent="0.15">
      <c r="A6" s="4" t="s">
        <v>53</v>
      </c>
      <c r="I6" s="6"/>
    </row>
    <row r="7" spans="1:9" ht="15.75" customHeight="1" x14ac:dyDescent="0.15">
      <c r="A7" s="7" t="s">
        <v>6</v>
      </c>
      <c r="B7" s="10">
        <v>65</v>
      </c>
      <c r="C7" s="9" t="s">
        <v>7</v>
      </c>
      <c r="E7" s="11">
        <v>0</v>
      </c>
      <c r="F7" s="12">
        <v>0.2</v>
      </c>
      <c r="G7" s="11">
        <v>0.25</v>
      </c>
      <c r="I7" s="6"/>
    </row>
    <row r="8" spans="1:9" ht="15.75" customHeight="1" x14ac:dyDescent="0.15">
      <c r="A8" s="7" t="s">
        <v>8</v>
      </c>
      <c r="B8" s="13">
        <v>10</v>
      </c>
      <c r="C8" s="9" t="s">
        <v>7</v>
      </c>
      <c r="E8" s="11">
        <v>0</v>
      </c>
      <c r="F8" s="12">
        <v>0.8</v>
      </c>
      <c r="G8" s="11">
        <v>0.75</v>
      </c>
      <c r="I8" s="6"/>
    </row>
    <row r="9" spans="1:9" ht="15.75" customHeight="1" x14ac:dyDescent="0.15">
      <c r="A9" s="7" t="s">
        <v>9</v>
      </c>
      <c r="B9" s="13">
        <v>1</v>
      </c>
      <c r="C9" s="9" t="s">
        <v>7</v>
      </c>
      <c r="E9" s="11">
        <v>1</v>
      </c>
      <c r="F9" s="11">
        <v>0</v>
      </c>
      <c r="G9" s="11">
        <v>0</v>
      </c>
      <c r="I9" s="6"/>
    </row>
    <row r="10" spans="1:9" ht="15.75" customHeight="1" x14ac:dyDescent="0.15">
      <c r="A10" s="7"/>
      <c r="I10" s="6"/>
    </row>
    <row r="11" spans="1:9" ht="15.75" customHeight="1" x14ac:dyDescent="0.15">
      <c r="A11" s="7"/>
      <c r="I11" s="6"/>
    </row>
    <row r="12" spans="1:9" ht="15.75" customHeight="1" x14ac:dyDescent="0.15">
      <c r="A12" s="7"/>
      <c r="I12" s="6"/>
    </row>
    <row r="13" spans="1:9" ht="15.75" customHeight="1" x14ac:dyDescent="0.15">
      <c r="A13" s="4" t="s">
        <v>51</v>
      </c>
      <c r="I13" s="6"/>
    </row>
    <row r="14" spans="1:9" ht="15.75" customHeight="1" x14ac:dyDescent="0.15">
      <c r="A14" s="7" t="s">
        <v>10</v>
      </c>
      <c r="B14" s="13">
        <v>5</v>
      </c>
      <c r="C14" s="9" t="s">
        <v>7</v>
      </c>
      <c r="D14" s="23"/>
      <c r="E14" s="11">
        <v>0</v>
      </c>
      <c r="F14" s="11">
        <v>0.5</v>
      </c>
      <c r="G14" s="11">
        <v>0.5</v>
      </c>
      <c r="I14" s="6"/>
    </row>
    <row r="15" spans="1:9" ht="15.75" customHeight="1" x14ac:dyDescent="0.15">
      <c r="A15" s="7" t="s">
        <v>8</v>
      </c>
      <c r="B15" s="13">
        <v>2</v>
      </c>
      <c r="C15" s="9" t="s">
        <v>7</v>
      </c>
      <c r="D15" s="23"/>
      <c r="E15" s="11">
        <v>0</v>
      </c>
      <c r="F15" s="11">
        <v>0.5</v>
      </c>
      <c r="G15" s="11">
        <v>0.5</v>
      </c>
      <c r="I15" s="6"/>
    </row>
    <row r="16" spans="1:9" ht="15.75" customHeight="1" x14ac:dyDescent="0.15">
      <c r="A16" s="7" t="s">
        <v>11</v>
      </c>
      <c r="B16" s="13">
        <v>0</v>
      </c>
      <c r="C16" s="9" t="s">
        <v>7</v>
      </c>
      <c r="E16" s="11">
        <v>1</v>
      </c>
      <c r="F16" s="11">
        <v>0</v>
      </c>
      <c r="G16" s="11">
        <v>0</v>
      </c>
      <c r="I16" s="6"/>
    </row>
    <row r="17" spans="1:9" ht="15.75" customHeight="1" x14ac:dyDescent="0.15">
      <c r="A17" s="7"/>
      <c r="B17" s="9"/>
      <c r="C17" s="9"/>
      <c r="E17" s="21"/>
      <c r="F17" s="21"/>
      <c r="G17" s="21"/>
      <c r="I17" s="6"/>
    </row>
    <row r="18" spans="1:9" ht="15.75" customHeight="1" x14ac:dyDescent="0.15">
      <c r="A18" s="4" t="s">
        <v>50</v>
      </c>
      <c r="B18" s="9"/>
      <c r="C18" s="9"/>
      <c r="E18" s="21"/>
      <c r="F18" s="21"/>
      <c r="G18" s="21"/>
      <c r="I18" s="6"/>
    </row>
    <row r="19" spans="1:9" ht="15.75" customHeight="1" x14ac:dyDescent="0.15">
      <c r="A19" s="7" t="s">
        <v>10</v>
      </c>
      <c r="B19" s="13">
        <v>16.5</v>
      </c>
      <c r="C19" s="9" t="s">
        <v>7</v>
      </c>
      <c r="D19" s="23" t="s">
        <v>57</v>
      </c>
      <c r="E19" s="11">
        <v>0</v>
      </c>
      <c r="F19" s="11">
        <v>0.5</v>
      </c>
      <c r="G19" s="11">
        <v>0.5</v>
      </c>
      <c r="I19" s="6"/>
    </row>
    <row r="20" spans="1:9" ht="15.75" customHeight="1" x14ac:dyDescent="0.15">
      <c r="A20" s="7" t="s">
        <v>8</v>
      </c>
      <c r="B20" s="13">
        <v>1</v>
      </c>
      <c r="C20" s="9" t="s">
        <v>7</v>
      </c>
      <c r="E20" s="11">
        <v>0</v>
      </c>
      <c r="F20" s="11">
        <v>0.5</v>
      </c>
      <c r="G20" s="11">
        <v>0.5</v>
      </c>
      <c r="I20" s="6"/>
    </row>
    <row r="21" spans="1:9" ht="15.75" customHeight="1" x14ac:dyDescent="0.15">
      <c r="A21" s="7" t="s">
        <v>11</v>
      </c>
      <c r="B21" s="13">
        <v>0</v>
      </c>
      <c r="C21" s="9" t="s">
        <v>7</v>
      </c>
      <c r="E21" s="11">
        <v>1</v>
      </c>
      <c r="F21" s="11">
        <v>0</v>
      </c>
      <c r="G21" s="11">
        <v>0</v>
      </c>
      <c r="I21" s="6"/>
    </row>
    <row r="22" spans="1:9" ht="15.75" customHeight="1" x14ac:dyDescent="0.15">
      <c r="A22" s="7"/>
      <c r="B22" s="9"/>
      <c r="C22" s="9"/>
      <c r="E22" s="21"/>
      <c r="F22" s="21"/>
      <c r="G22" s="21"/>
      <c r="I22" s="6"/>
    </row>
    <row r="23" spans="1:9" ht="15.75" customHeight="1" x14ac:dyDescent="0.15">
      <c r="A23" s="4" t="s">
        <v>52</v>
      </c>
      <c r="B23" s="9"/>
      <c r="C23" s="9"/>
      <c r="E23" s="21"/>
      <c r="F23" s="21"/>
      <c r="G23" s="21"/>
      <c r="I23" s="6"/>
    </row>
    <row r="24" spans="1:9" ht="15.75" customHeight="1" x14ac:dyDescent="0.15">
      <c r="A24" s="7" t="s">
        <v>10</v>
      </c>
      <c r="B24" s="13">
        <v>5.2</v>
      </c>
      <c r="C24" s="9" t="s">
        <v>7</v>
      </c>
      <c r="D24" s="23"/>
      <c r="E24" s="11">
        <v>0</v>
      </c>
      <c r="F24" s="11">
        <v>0.5</v>
      </c>
      <c r="G24" s="11">
        <v>0.5</v>
      </c>
      <c r="I24" s="6"/>
    </row>
    <row r="25" spans="1:9" ht="15.75" customHeight="1" x14ac:dyDescent="0.15">
      <c r="A25" s="7" t="s">
        <v>8</v>
      </c>
      <c r="B25" s="13">
        <v>3</v>
      </c>
      <c r="C25" s="9" t="s">
        <v>7</v>
      </c>
      <c r="D25" s="23"/>
      <c r="E25" s="11">
        <v>0</v>
      </c>
      <c r="F25" s="11">
        <v>0.5</v>
      </c>
      <c r="G25" s="11">
        <v>0.5</v>
      </c>
      <c r="I25" s="6"/>
    </row>
    <row r="26" spans="1:9" ht="15.75" customHeight="1" x14ac:dyDescent="0.15">
      <c r="A26" s="7" t="s">
        <v>11</v>
      </c>
      <c r="B26" s="13">
        <v>1</v>
      </c>
      <c r="C26" s="9" t="s">
        <v>7</v>
      </c>
      <c r="D26" s="23"/>
      <c r="E26" s="11">
        <v>1</v>
      </c>
      <c r="F26" s="11">
        <v>0</v>
      </c>
      <c r="G26" s="11">
        <v>0</v>
      </c>
      <c r="I26" s="6"/>
    </row>
    <row r="27" spans="1:9" ht="15.75" customHeight="1" x14ac:dyDescent="0.15">
      <c r="A27" s="7"/>
      <c r="I27" s="6"/>
    </row>
    <row r="28" spans="1:9" ht="15.75" customHeight="1" x14ac:dyDescent="0.15">
      <c r="A28" s="4" t="s">
        <v>54</v>
      </c>
      <c r="I28" s="6"/>
    </row>
    <row r="29" spans="1:9" ht="15.75" customHeight="1" x14ac:dyDescent="0.15">
      <c r="A29" s="7" t="s">
        <v>10</v>
      </c>
      <c r="B29" s="13">
        <v>20</v>
      </c>
      <c r="C29" s="9" t="s">
        <v>7</v>
      </c>
      <c r="E29" s="11">
        <v>0</v>
      </c>
      <c r="F29" s="11">
        <v>0</v>
      </c>
      <c r="G29" s="11">
        <v>1</v>
      </c>
      <c r="I29" s="6"/>
    </row>
    <row r="30" spans="1:9" ht="15.75" customHeight="1" x14ac:dyDescent="0.15">
      <c r="A30" s="7" t="s">
        <v>12</v>
      </c>
      <c r="B30" s="13">
        <v>1</v>
      </c>
      <c r="C30" s="9" t="s">
        <v>7</v>
      </c>
      <c r="E30" s="11">
        <v>1</v>
      </c>
      <c r="F30" s="11">
        <v>1</v>
      </c>
      <c r="G30" s="11">
        <v>0</v>
      </c>
      <c r="I30" s="6"/>
    </row>
    <row r="31" spans="1:9" ht="15.75" customHeight="1" x14ac:dyDescent="0.15">
      <c r="A31" s="7"/>
      <c r="B31" s="9"/>
      <c r="C31" s="9"/>
      <c r="E31" s="21"/>
      <c r="F31" s="21"/>
      <c r="G31" s="21"/>
      <c r="I31" s="6"/>
    </row>
    <row r="32" spans="1:9" ht="15.75" customHeight="1" x14ac:dyDescent="0.15">
      <c r="A32" s="4" t="s">
        <v>55</v>
      </c>
      <c r="I32" s="6"/>
    </row>
    <row r="33" spans="1:17" ht="15.75" customHeight="1" x14ac:dyDescent="0.15">
      <c r="A33" s="7" t="s">
        <v>10</v>
      </c>
      <c r="B33" s="13">
        <v>5</v>
      </c>
      <c r="C33" s="9" t="s">
        <v>7</v>
      </c>
      <c r="E33" s="11">
        <v>0</v>
      </c>
      <c r="F33" s="11">
        <v>0.05</v>
      </c>
      <c r="G33" s="11">
        <v>0.05</v>
      </c>
      <c r="I33" s="6"/>
    </row>
    <row r="34" spans="1:17" ht="15.75" customHeight="1" x14ac:dyDescent="0.15">
      <c r="A34" s="7"/>
      <c r="B34" s="9"/>
      <c r="C34" s="9"/>
      <c r="E34" s="21"/>
      <c r="F34" s="21"/>
      <c r="G34" s="21"/>
      <c r="I34" s="6"/>
    </row>
    <row r="35" spans="1:17" ht="15.75" customHeight="1" x14ac:dyDescent="0.15">
      <c r="A35" s="4" t="s">
        <v>56</v>
      </c>
      <c r="B35" s="9"/>
      <c r="C35" s="9"/>
      <c r="E35" s="21"/>
      <c r="F35" s="21"/>
      <c r="G35" s="21"/>
      <c r="I35" s="6"/>
    </row>
    <row r="36" spans="1:17" ht="15.75" customHeight="1" x14ac:dyDescent="0.15">
      <c r="A36" s="7" t="s">
        <v>10</v>
      </c>
      <c r="B36" s="13">
        <v>5</v>
      </c>
      <c r="C36" s="9" t="s">
        <v>7</v>
      </c>
      <c r="E36" s="11">
        <v>0</v>
      </c>
      <c r="F36" s="11">
        <v>0.05</v>
      </c>
      <c r="G36" s="11">
        <v>0.05</v>
      </c>
      <c r="I36" s="6"/>
    </row>
    <row r="37" spans="1:17" ht="15.75" customHeight="1" x14ac:dyDescent="0.15">
      <c r="A37" s="7"/>
      <c r="I37" s="6"/>
    </row>
    <row r="38" spans="1:17" ht="15.75" customHeight="1" x14ac:dyDescent="0.15">
      <c r="A38" s="4" t="s">
        <v>13</v>
      </c>
      <c r="I38" s="6"/>
      <c r="K38" s="1"/>
      <c r="L38" s="2"/>
      <c r="M38" s="2"/>
      <c r="N38" s="2"/>
      <c r="O38" s="2"/>
      <c r="P38" s="2"/>
      <c r="Q38" s="3"/>
    </row>
    <row r="39" spans="1:17" ht="15.75" customHeight="1" x14ac:dyDescent="0.15">
      <c r="A39" s="7" t="s">
        <v>14</v>
      </c>
      <c r="B39" s="13">
        <v>300</v>
      </c>
      <c r="C39" s="9" t="s">
        <v>15</v>
      </c>
      <c r="E39" s="11">
        <v>0</v>
      </c>
      <c r="F39" s="11">
        <v>0</v>
      </c>
      <c r="G39" s="11">
        <v>0</v>
      </c>
      <c r="I39" s="6"/>
      <c r="K39" s="7"/>
      <c r="L39" s="14" t="s">
        <v>16</v>
      </c>
      <c r="M39" s="14"/>
      <c r="N39" s="14"/>
      <c r="O39" s="14" t="s">
        <v>17</v>
      </c>
      <c r="P39" s="14"/>
      <c r="Q39" s="6"/>
    </row>
    <row r="40" spans="1:17" ht="15.75" customHeight="1" x14ac:dyDescent="0.15">
      <c r="A40" s="7" t="s">
        <v>18</v>
      </c>
      <c r="B40" s="13">
        <v>5</v>
      </c>
      <c r="C40" s="9" t="s">
        <v>7</v>
      </c>
      <c r="E40" s="11">
        <v>0</v>
      </c>
      <c r="F40" s="11">
        <v>0.97</v>
      </c>
      <c r="G40" s="11">
        <v>0.97</v>
      </c>
      <c r="I40" s="6"/>
      <c r="K40" s="7"/>
      <c r="L40" s="14" t="str">
        <f>E5</f>
        <v>"off"</v>
      </c>
      <c r="M40" s="14">
        <f>SUMPRODUCT(B7:B42, E7:E42)</f>
        <v>3</v>
      </c>
      <c r="N40" s="14" t="s">
        <v>7</v>
      </c>
      <c r="O40" s="15">
        <f t="shared" ref="O40:O42" si="0">$M$45/M40</f>
        <v>189</v>
      </c>
      <c r="P40" s="14" t="s">
        <v>19</v>
      </c>
      <c r="Q40" s="6"/>
    </row>
    <row r="41" spans="1:17" ht="15.75" customHeight="1" x14ac:dyDescent="0.15">
      <c r="A41" s="7" t="s">
        <v>20</v>
      </c>
      <c r="B41" s="13">
        <v>20</v>
      </c>
      <c r="C41" s="9" t="s">
        <v>7</v>
      </c>
      <c r="E41" s="11">
        <v>0</v>
      </c>
      <c r="F41" s="11">
        <v>0.02</v>
      </c>
      <c r="G41" s="11">
        <v>0.02</v>
      </c>
      <c r="I41" s="6"/>
      <c r="K41" s="7"/>
      <c r="L41" s="14" t="str">
        <f>F5</f>
        <v>"sensing"</v>
      </c>
      <c r="M41" s="14">
        <f>SUMPRODUCT(B7:B42, F7:F42)</f>
        <v>44.2</v>
      </c>
      <c r="N41" s="14" t="s">
        <v>7</v>
      </c>
      <c r="O41" s="15">
        <f t="shared" si="0"/>
        <v>12.828054298642533</v>
      </c>
      <c r="P41" s="14" t="s">
        <v>19</v>
      </c>
      <c r="Q41" s="6"/>
    </row>
    <row r="42" spans="1:17" ht="15.75" customHeight="1" x14ac:dyDescent="0.15">
      <c r="A42" s="7" t="s">
        <v>21</v>
      </c>
      <c r="B42" s="13">
        <v>10</v>
      </c>
      <c r="C42" s="9" t="s">
        <v>7</v>
      </c>
      <c r="E42" s="11">
        <v>0</v>
      </c>
      <c r="F42" s="11">
        <v>0.01</v>
      </c>
      <c r="G42" s="11">
        <v>0.01</v>
      </c>
      <c r="I42" s="6"/>
      <c r="K42" s="7"/>
      <c r="L42" s="14" t="str">
        <f>G5</f>
        <v>"interactive"</v>
      </c>
      <c r="M42" s="14">
        <f>SUMPRODUCT(B7:B42, G7:G42)</f>
        <v>65.95</v>
      </c>
      <c r="N42" s="14" t="s">
        <v>7</v>
      </c>
      <c r="O42" s="15">
        <f t="shared" si="0"/>
        <v>8.597422289613343</v>
      </c>
      <c r="P42" s="14" t="s">
        <v>19</v>
      </c>
      <c r="Q42" s="6"/>
    </row>
    <row r="43" spans="1:17" ht="15.75" customHeight="1" x14ac:dyDescent="0.15">
      <c r="A43" s="7"/>
      <c r="I43" s="6"/>
      <c r="K43" s="7"/>
      <c r="Q43" s="6"/>
    </row>
    <row r="44" spans="1:17" ht="15.75" customHeight="1" x14ac:dyDescent="0.15">
      <c r="A44" s="4"/>
      <c r="E44" s="13">
        <v>16</v>
      </c>
      <c r="F44" s="13">
        <v>7</v>
      </c>
      <c r="G44" s="13">
        <v>1</v>
      </c>
      <c r="H44" s="9" t="s">
        <v>22</v>
      </c>
      <c r="I44" s="6"/>
      <c r="K44" s="7"/>
      <c r="L44" s="9" t="s">
        <v>23</v>
      </c>
      <c r="Q44" s="6"/>
    </row>
    <row r="45" spans="1:17" ht="15.75" customHeight="1" x14ac:dyDescent="0.15">
      <c r="A45" s="4" t="s">
        <v>24</v>
      </c>
      <c r="I45" s="6"/>
      <c r="K45" s="7"/>
      <c r="M45" s="9">
        <f>B46*B47*B48</f>
        <v>567</v>
      </c>
      <c r="N45" s="9" t="s">
        <v>25</v>
      </c>
      <c r="Q45" s="6"/>
    </row>
    <row r="46" spans="1:17" ht="15.75" customHeight="1" x14ac:dyDescent="0.15">
      <c r="A46" s="7" t="s">
        <v>26</v>
      </c>
      <c r="B46" s="13">
        <v>210</v>
      </c>
      <c r="C46" s="9" t="s">
        <v>27</v>
      </c>
      <c r="I46" s="6"/>
      <c r="K46" s="7"/>
      <c r="Q46" s="6"/>
    </row>
    <row r="47" spans="1:17" ht="15.75" customHeight="1" x14ac:dyDescent="0.15">
      <c r="A47" s="7" t="s">
        <v>28</v>
      </c>
      <c r="B47" s="13">
        <v>3</v>
      </c>
      <c r="C47" s="9" t="s">
        <v>29</v>
      </c>
      <c r="I47" s="6"/>
      <c r="K47" s="7"/>
      <c r="L47" s="16" t="s">
        <v>30</v>
      </c>
      <c r="M47" s="17">
        <f>M45/(E44*M40+F44*M41+G44*M42)</f>
        <v>1.3393173497106412</v>
      </c>
      <c r="N47" s="16" t="s">
        <v>31</v>
      </c>
      <c r="Q47" s="6"/>
    </row>
    <row r="48" spans="1:17" ht="15.75" customHeight="1" x14ac:dyDescent="0.15">
      <c r="A48" s="7" t="s">
        <v>32</v>
      </c>
      <c r="B48" s="11">
        <v>0.9</v>
      </c>
      <c r="I48" s="6"/>
      <c r="K48" s="7"/>
      <c r="L48" s="16" t="s">
        <v>33</v>
      </c>
      <c r="M48" s="17">
        <f>M47*24</f>
        <v>32.143616393055389</v>
      </c>
      <c r="N48" s="16" t="s">
        <v>19</v>
      </c>
      <c r="Q48" s="6"/>
    </row>
    <row r="49" spans="1:17" ht="15.75" customHeight="1" x14ac:dyDescent="0.15">
      <c r="A49" s="18"/>
      <c r="B49" s="19"/>
      <c r="C49" s="19"/>
      <c r="D49" s="19"/>
      <c r="E49" s="19"/>
      <c r="F49" s="19"/>
      <c r="G49" s="19"/>
      <c r="H49" s="19"/>
      <c r="I49" s="20"/>
      <c r="K49" s="18"/>
      <c r="L49" s="19"/>
      <c r="M49" s="19"/>
      <c r="N49" s="19"/>
      <c r="O49" s="19"/>
      <c r="P49" s="19"/>
      <c r="Q49" s="20"/>
    </row>
    <row r="52" spans="1:17" ht="15.75" customHeight="1" x14ac:dyDescent="0.15">
      <c r="A52" s="5" t="s">
        <v>34</v>
      </c>
    </row>
    <row r="54" spans="1:17" ht="15.75" customHeight="1" x14ac:dyDescent="0.2">
      <c r="B54" s="24" t="s">
        <v>58</v>
      </c>
    </row>
    <row r="55" spans="1:17" ht="15.75" customHeight="1" x14ac:dyDescent="0.2">
      <c r="B55" s="24" t="s">
        <v>59</v>
      </c>
    </row>
    <row r="56" spans="1:17" ht="15.75" customHeight="1" x14ac:dyDescent="0.2">
      <c r="B56" s="24" t="s">
        <v>60</v>
      </c>
    </row>
    <row r="57" spans="1:17" ht="15.75" customHeight="1" x14ac:dyDescent="0.2">
      <c r="B57" s="24" t="s">
        <v>61</v>
      </c>
    </row>
    <row r="58" spans="1:17" ht="15.75" customHeight="1" x14ac:dyDescent="0.2">
      <c r="B58" s="24" t="s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A8877-DF7C-D445-95F3-6282D9E02231}">
  <sheetPr>
    <outlinePr summaryBelow="0" summaryRight="0"/>
  </sheetPr>
  <dimension ref="A2:Q49"/>
  <sheetViews>
    <sheetView workbookViewId="0">
      <selection activeCell="E41" sqref="E41"/>
    </sheetView>
  </sheetViews>
  <sheetFormatPr baseColWidth="10" defaultColWidth="12.6640625" defaultRowHeight="15.75" customHeight="1" x14ac:dyDescent="0.15"/>
  <cols>
    <col min="1" max="1" width="20.1640625" customWidth="1"/>
    <col min="5" max="5" width="12.6640625" customWidth="1"/>
  </cols>
  <sheetData>
    <row r="2" spans="1:9" ht="15.75" customHeight="1" x14ac:dyDescent="0.15">
      <c r="A2" s="1"/>
      <c r="B2" s="2"/>
      <c r="C2" s="2"/>
      <c r="D2" s="2"/>
      <c r="E2" s="2"/>
      <c r="F2" s="2"/>
      <c r="G2" s="2"/>
      <c r="H2" s="2"/>
      <c r="I2" s="3"/>
    </row>
    <row r="3" spans="1:9" ht="15.75" customHeight="1" x14ac:dyDescent="0.15">
      <c r="A3" s="4" t="s">
        <v>0</v>
      </c>
      <c r="E3" s="5" t="s">
        <v>1</v>
      </c>
      <c r="I3" s="6"/>
    </row>
    <row r="4" spans="1:9" ht="15.75" customHeight="1" x14ac:dyDescent="0.15">
      <c r="A4" s="7"/>
      <c r="B4" s="8" t="s">
        <v>2</v>
      </c>
      <c r="I4" s="6"/>
    </row>
    <row r="5" spans="1:9" ht="15.75" customHeight="1" x14ac:dyDescent="0.15">
      <c r="A5" s="7"/>
      <c r="E5" s="9" t="s">
        <v>3</v>
      </c>
      <c r="F5" s="9" t="s">
        <v>4</v>
      </c>
      <c r="G5" s="9" t="s">
        <v>5</v>
      </c>
      <c r="I5" s="6"/>
    </row>
    <row r="6" spans="1:9" ht="15.75" customHeight="1" x14ac:dyDescent="0.15">
      <c r="A6" s="4" t="s">
        <v>53</v>
      </c>
      <c r="I6" s="6"/>
    </row>
    <row r="7" spans="1:9" ht="15.75" customHeight="1" x14ac:dyDescent="0.15">
      <c r="A7" s="7" t="s">
        <v>6</v>
      </c>
      <c r="B7" s="10">
        <v>65</v>
      </c>
      <c r="C7" s="9" t="s">
        <v>7</v>
      </c>
      <c r="E7" s="11">
        <v>0</v>
      </c>
      <c r="F7" s="12">
        <v>0.2</v>
      </c>
      <c r="G7" s="11">
        <v>0.25</v>
      </c>
      <c r="I7" s="6"/>
    </row>
    <row r="8" spans="1:9" ht="15.75" customHeight="1" x14ac:dyDescent="0.15">
      <c r="A8" s="7" t="s">
        <v>8</v>
      </c>
      <c r="B8" s="13">
        <v>10</v>
      </c>
      <c r="C8" s="9" t="s">
        <v>7</v>
      </c>
      <c r="E8" s="11">
        <v>0</v>
      </c>
      <c r="F8" s="12">
        <v>0.8</v>
      </c>
      <c r="G8" s="11">
        <v>0.75</v>
      </c>
      <c r="I8" s="6"/>
    </row>
    <row r="9" spans="1:9" ht="15.75" customHeight="1" x14ac:dyDescent="0.15">
      <c r="A9" s="7" t="s">
        <v>9</v>
      </c>
      <c r="B9" s="13">
        <v>1</v>
      </c>
      <c r="C9" s="9" t="s">
        <v>7</v>
      </c>
      <c r="E9" s="11">
        <v>1</v>
      </c>
      <c r="F9" s="11">
        <v>0</v>
      </c>
      <c r="G9" s="11">
        <v>0</v>
      </c>
      <c r="I9" s="6"/>
    </row>
    <row r="10" spans="1:9" ht="15.75" customHeight="1" x14ac:dyDescent="0.15">
      <c r="A10" s="7"/>
      <c r="I10" s="6"/>
    </row>
    <row r="11" spans="1:9" ht="15.75" customHeight="1" x14ac:dyDescent="0.15">
      <c r="A11" s="7"/>
      <c r="I11" s="6"/>
    </row>
    <row r="12" spans="1:9" ht="15.75" customHeight="1" x14ac:dyDescent="0.15">
      <c r="A12" s="7"/>
      <c r="I12" s="6"/>
    </row>
    <row r="13" spans="1:9" ht="15.75" customHeight="1" x14ac:dyDescent="0.15">
      <c r="A13" s="4" t="s">
        <v>63</v>
      </c>
      <c r="I13" s="6"/>
    </row>
    <row r="14" spans="1:9" ht="15.75" customHeight="1" x14ac:dyDescent="0.15">
      <c r="A14" s="7" t="s">
        <v>10</v>
      </c>
      <c r="B14" s="13">
        <v>1200</v>
      </c>
      <c r="C14" s="9" t="s">
        <v>7</v>
      </c>
      <c r="E14" s="11">
        <v>0</v>
      </c>
      <c r="F14" s="11">
        <v>0.02</v>
      </c>
      <c r="G14" s="11">
        <v>0.02</v>
      </c>
      <c r="I14" s="6"/>
    </row>
    <row r="15" spans="1:9" ht="15.75" customHeight="1" x14ac:dyDescent="0.15">
      <c r="A15" s="7" t="s">
        <v>8</v>
      </c>
      <c r="B15" s="13">
        <v>0.185</v>
      </c>
      <c r="C15" s="9" t="s">
        <v>7</v>
      </c>
      <c r="E15" s="11">
        <v>0</v>
      </c>
      <c r="F15" s="11">
        <v>0.98</v>
      </c>
      <c r="G15" s="11">
        <v>0.98</v>
      </c>
      <c r="I15" s="6"/>
    </row>
    <row r="16" spans="1:9" ht="15.75" customHeight="1" x14ac:dyDescent="0.15">
      <c r="A16" s="7" t="s">
        <v>11</v>
      </c>
      <c r="B16" s="13">
        <v>6.6E-4</v>
      </c>
      <c r="C16" s="9" t="s">
        <v>7</v>
      </c>
      <c r="E16" s="11">
        <v>1</v>
      </c>
      <c r="F16" s="11">
        <v>0</v>
      </c>
      <c r="G16" s="11">
        <v>0</v>
      </c>
      <c r="I16" s="6"/>
    </row>
    <row r="17" spans="1:17" ht="15.75" customHeight="1" x14ac:dyDescent="0.15">
      <c r="A17" s="7"/>
      <c r="B17" s="9"/>
      <c r="C17" s="9"/>
      <c r="E17" s="21"/>
      <c r="F17" s="21"/>
      <c r="G17" s="21"/>
      <c r="I17" s="6"/>
    </row>
    <row r="18" spans="1:17" ht="15.75" customHeight="1" x14ac:dyDescent="0.15">
      <c r="A18" s="7"/>
      <c r="I18" s="6"/>
    </row>
    <row r="19" spans="1:17" ht="15.75" customHeight="1" x14ac:dyDescent="0.15">
      <c r="A19" s="4" t="s">
        <v>54</v>
      </c>
      <c r="I19" s="6"/>
    </row>
    <row r="20" spans="1:17" ht="15.75" customHeight="1" x14ac:dyDescent="0.15">
      <c r="A20" s="7" t="s">
        <v>10</v>
      </c>
      <c r="B20" s="13">
        <v>20</v>
      </c>
      <c r="C20" s="9" t="s">
        <v>7</v>
      </c>
      <c r="E20" s="11">
        <v>0</v>
      </c>
      <c r="F20" s="11">
        <v>0</v>
      </c>
      <c r="G20" s="11">
        <v>1</v>
      </c>
      <c r="I20" s="6"/>
    </row>
    <row r="21" spans="1:17" ht="15.75" customHeight="1" x14ac:dyDescent="0.15">
      <c r="A21" s="7" t="s">
        <v>12</v>
      </c>
      <c r="B21" s="13">
        <v>1</v>
      </c>
      <c r="C21" s="9" t="s">
        <v>7</v>
      </c>
      <c r="E21" s="11">
        <v>1</v>
      </c>
      <c r="F21" s="11">
        <v>1</v>
      </c>
      <c r="G21" s="11">
        <v>0</v>
      </c>
      <c r="I21" s="6"/>
    </row>
    <row r="22" spans="1:17" ht="15.75" customHeight="1" x14ac:dyDescent="0.15">
      <c r="A22" s="7"/>
      <c r="B22" s="9"/>
      <c r="C22" s="9"/>
      <c r="E22" s="21"/>
      <c r="F22" s="21"/>
      <c r="G22" s="21"/>
      <c r="I22" s="6"/>
    </row>
    <row r="23" spans="1:17" ht="15.75" customHeight="1" x14ac:dyDescent="0.15">
      <c r="A23" s="4" t="s">
        <v>55</v>
      </c>
      <c r="I23" s="6"/>
    </row>
    <row r="24" spans="1:17" ht="15.75" customHeight="1" x14ac:dyDescent="0.15">
      <c r="A24" s="7" t="s">
        <v>10</v>
      </c>
      <c r="B24" s="13">
        <v>5</v>
      </c>
      <c r="C24" s="9" t="s">
        <v>7</v>
      </c>
      <c r="E24" s="11">
        <v>0</v>
      </c>
      <c r="F24" s="11">
        <v>0.05</v>
      </c>
      <c r="G24" s="11">
        <v>0.05</v>
      </c>
      <c r="I24" s="6"/>
    </row>
    <row r="25" spans="1:17" ht="15.75" customHeight="1" x14ac:dyDescent="0.15">
      <c r="A25" s="7"/>
      <c r="B25" s="9"/>
      <c r="C25" s="9"/>
      <c r="E25" s="21"/>
      <c r="F25" s="21"/>
      <c r="G25" s="21"/>
      <c r="I25" s="6"/>
    </row>
    <row r="26" spans="1:17" ht="15.75" customHeight="1" x14ac:dyDescent="0.15">
      <c r="A26" s="4" t="s">
        <v>56</v>
      </c>
      <c r="B26" s="9"/>
      <c r="C26" s="9"/>
      <c r="E26" s="21"/>
      <c r="F26" s="21"/>
      <c r="G26" s="21"/>
      <c r="I26" s="6"/>
    </row>
    <row r="27" spans="1:17" ht="15.75" customHeight="1" x14ac:dyDescent="0.15">
      <c r="A27" s="7" t="s">
        <v>10</v>
      </c>
      <c r="B27" s="13">
        <v>5</v>
      </c>
      <c r="C27" s="9" t="s">
        <v>7</v>
      </c>
      <c r="E27" s="11">
        <v>0</v>
      </c>
      <c r="F27" s="11">
        <v>0.05</v>
      </c>
      <c r="G27" s="11">
        <v>0.05</v>
      </c>
      <c r="I27" s="6"/>
    </row>
    <row r="28" spans="1:17" ht="15.75" customHeight="1" x14ac:dyDescent="0.15">
      <c r="A28" s="7"/>
      <c r="I28" s="6"/>
    </row>
    <row r="29" spans="1:17" ht="15.75" customHeight="1" x14ac:dyDescent="0.15">
      <c r="A29" s="4" t="s">
        <v>13</v>
      </c>
      <c r="I29" s="6"/>
      <c r="K29" s="1"/>
      <c r="L29" s="2"/>
      <c r="M29" s="2"/>
      <c r="N29" s="2"/>
      <c r="O29" s="2"/>
      <c r="P29" s="2"/>
      <c r="Q29" s="3"/>
    </row>
    <row r="30" spans="1:17" ht="15.75" customHeight="1" x14ac:dyDescent="0.15">
      <c r="A30" s="7" t="s">
        <v>14</v>
      </c>
      <c r="B30" s="13">
        <v>300</v>
      </c>
      <c r="C30" s="9" t="s">
        <v>15</v>
      </c>
      <c r="E30" s="11">
        <v>0</v>
      </c>
      <c r="F30" s="11">
        <v>0</v>
      </c>
      <c r="G30" s="11">
        <v>0</v>
      </c>
      <c r="I30" s="6"/>
      <c r="K30" s="7"/>
      <c r="L30" s="14" t="s">
        <v>16</v>
      </c>
      <c r="M30" s="14"/>
      <c r="N30" s="14"/>
      <c r="O30" s="14" t="s">
        <v>17</v>
      </c>
      <c r="P30" s="14"/>
      <c r="Q30" s="6"/>
    </row>
    <row r="31" spans="1:17" ht="15.75" customHeight="1" x14ac:dyDescent="0.15">
      <c r="A31" s="7" t="s">
        <v>18</v>
      </c>
      <c r="B31" s="13">
        <v>5</v>
      </c>
      <c r="C31" s="9" t="s">
        <v>7</v>
      </c>
      <c r="E31" s="11">
        <v>0</v>
      </c>
      <c r="F31" s="11">
        <v>0.97</v>
      </c>
      <c r="G31" s="11">
        <v>0.97</v>
      </c>
      <c r="I31" s="6"/>
      <c r="K31" s="7"/>
      <c r="L31" s="14" t="str">
        <f>E5</f>
        <v>"off"</v>
      </c>
      <c r="M31" s="14">
        <f>SUMPRODUCT(B7:B33, E7:E33)</f>
        <v>2.0006599999999999</v>
      </c>
      <c r="N31" s="14" t="s">
        <v>7</v>
      </c>
      <c r="O31" s="15">
        <f t="shared" ref="O31:O33" si="0">$M$36/M31</f>
        <v>283.40647586296524</v>
      </c>
      <c r="P31" s="14" t="s">
        <v>19</v>
      </c>
      <c r="Q31" s="6"/>
    </row>
    <row r="32" spans="1:17" ht="15.75" customHeight="1" x14ac:dyDescent="0.15">
      <c r="A32" s="7" t="s">
        <v>20</v>
      </c>
      <c r="B32" s="13">
        <v>20</v>
      </c>
      <c r="C32" s="9" t="s">
        <v>7</v>
      </c>
      <c r="E32" s="11">
        <v>0</v>
      </c>
      <c r="F32" s="11">
        <v>0.02</v>
      </c>
      <c r="G32" s="11">
        <v>0.02</v>
      </c>
      <c r="I32" s="6"/>
      <c r="K32" s="7"/>
      <c r="L32" s="14" t="str">
        <f>F5</f>
        <v>"sensing"</v>
      </c>
      <c r="M32" s="14">
        <f>SUMPRODUCT(B7:B33, F7:F33)</f>
        <v>52.031300000000002</v>
      </c>
      <c r="N32" s="14" t="s">
        <v>7</v>
      </c>
      <c r="O32" s="15">
        <f t="shared" si="0"/>
        <v>10.897286825430077</v>
      </c>
      <c r="P32" s="14" t="s">
        <v>19</v>
      </c>
      <c r="Q32" s="6"/>
    </row>
    <row r="33" spans="1:17" ht="15.75" customHeight="1" x14ac:dyDescent="0.15">
      <c r="A33" s="7" t="s">
        <v>21</v>
      </c>
      <c r="B33" s="13">
        <v>10</v>
      </c>
      <c r="C33" s="9" t="s">
        <v>7</v>
      </c>
      <c r="E33" s="11">
        <v>0</v>
      </c>
      <c r="F33" s="11">
        <v>0.01</v>
      </c>
      <c r="G33" s="11">
        <v>0.01</v>
      </c>
      <c r="I33" s="6"/>
      <c r="K33" s="7"/>
      <c r="L33" s="14" t="str">
        <f>G5</f>
        <v>"interactive"</v>
      </c>
      <c r="M33" s="14">
        <f>SUMPRODUCT(B7:B33, G7:G33)</f>
        <v>73.781299999999987</v>
      </c>
      <c r="N33" s="14" t="s">
        <v>7</v>
      </c>
      <c r="O33" s="15">
        <f t="shared" si="0"/>
        <v>7.6848740805597098</v>
      </c>
      <c r="P33" s="14" t="s">
        <v>19</v>
      </c>
      <c r="Q33" s="6"/>
    </row>
    <row r="34" spans="1:17" ht="15.75" customHeight="1" x14ac:dyDescent="0.15">
      <c r="A34" s="7"/>
      <c r="I34" s="6"/>
      <c r="K34" s="7"/>
      <c r="Q34" s="6"/>
    </row>
    <row r="35" spans="1:17" ht="15.75" customHeight="1" x14ac:dyDescent="0.15">
      <c r="A35" s="4"/>
      <c r="E35" s="13">
        <v>16</v>
      </c>
      <c r="F35" s="13">
        <v>7</v>
      </c>
      <c r="G35" s="13">
        <v>1</v>
      </c>
      <c r="H35" s="9" t="s">
        <v>22</v>
      </c>
      <c r="I35" s="6"/>
      <c r="K35" s="7"/>
      <c r="L35" s="9" t="s">
        <v>23</v>
      </c>
      <c r="Q35" s="6"/>
    </row>
    <row r="36" spans="1:17" ht="15.75" customHeight="1" x14ac:dyDescent="0.15">
      <c r="A36" s="4" t="s">
        <v>24</v>
      </c>
      <c r="I36" s="6"/>
      <c r="K36" s="7"/>
      <c r="M36" s="9">
        <f>B37*B38*B39</f>
        <v>567</v>
      </c>
      <c r="N36" s="9" t="s">
        <v>25</v>
      </c>
      <c r="Q36" s="6"/>
    </row>
    <row r="37" spans="1:17" ht="15.75" customHeight="1" x14ac:dyDescent="0.15">
      <c r="A37" s="7" t="s">
        <v>26</v>
      </c>
      <c r="B37" s="13">
        <v>210</v>
      </c>
      <c r="C37" s="9" t="s">
        <v>27</v>
      </c>
      <c r="I37" s="6"/>
      <c r="K37" s="7"/>
      <c r="Q37" s="6"/>
    </row>
    <row r="38" spans="1:17" ht="15.75" customHeight="1" x14ac:dyDescent="0.15">
      <c r="A38" s="7" t="s">
        <v>28</v>
      </c>
      <c r="B38" s="13">
        <v>3</v>
      </c>
      <c r="C38" s="9" t="s">
        <v>29</v>
      </c>
      <c r="I38" s="6"/>
      <c r="K38" s="7"/>
      <c r="L38" s="16" t="s">
        <v>30</v>
      </c>
      <c r="M38" s="17">
        <f>M36/(E35*M31+F35*M32+G35*M33)</f>
        <v>1.2063548475550443</v>
      </c>
      <c r="N38" s="16" t="s">
        <v>31</v>
      </c>
      <c r="Q38" s="6"/>
    </row>
    <row r="39" spans="1:17" ht="15.75" customHeight="1" x14ac:dyDescent="0.15">
      <c r="A39" s="7" t="s">
        <v>32</v>
      </c>
      <c r="B39" s="11">
        <v>0.9</v>
      </c>
      <c r="I39" s="6"/>
      <c r="K39" s="7"/>
      <c r="L39" s="16" t="s">
        <v>33</v>
      </c>
      <c r="M39" s="17">
        <f>M38*24</f>
        <v>28.952516341321065</v>
      </c>
      <c r="N39" s="16" t="s">
        <v>19</v>
      </c>
      <c r="Q39" s="6"/>
    </row>
    <row r="40" spans="1:17" ht="15.75" customHeight="1" x14ac:dyDescent="0.15">
      <c r="A40" s="18"/>
      <c r="B40" s="19"/>
      <c r="C40" s="19"/>
      <c r="D40" s="19"/>
      <c r="E40" s="19"/>
      <c r="F40" s="19"/>
      <c r="G40" s="19"/>
      <c r="H40" s="19"/>
      <c r="I40" s="20"/>
      <c r="K40" s="18"/>
      <c r="L40" s="19"/>
      <c r="M40" s="19"/>
      <c r="N40" s="19"/>
      <c r="O40" s="19"/>
      <c r="P40" s="19"/>
      <c r="Q40" s="20"/>
    </row>
    <row r="43" spans="1:17" ht="15.75" customHeight="1" x14ac:dyDescent="0.15">
      <c r="A43" s="5" t="s">
        <v>34</v>
      </c>
    </row>
    <row r="45" spans="1:17" ht="15.75" customHeight="1" x14ac:dyDescent="0.2">
      <c r="B45" s="24" t="s">
        <v>58</v>
      </c>
    </row>
    <row r="46" spans="1:17" ht="15.75" customHeight="1" x14ac:dyDescent="0.2">
      <c r="B46" s="24" t="s">
        <v>59</v>
      </c>
    </row>
    <row r="47" spans="1:17" ht="15.75" customHeight="1" x14ac:dyDescent="0.2">
      <c r="B47" s="24" t="s">
        <v>60</v>
      </c>
    </row>
    <row r="48" spans="1:17" ht="15.75" customHeight="1" x14ac:dyDescent="0.2">
      <c r="B48" s="24" t="s">
        <v>61</v>
      </c>
    </row>
    <row r="49" spans="2:2" ht="15.75" customHeight="1" x14ac:dyDescent="0.2">
      <c r="B49" s="24" t="s">
        <v>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0:W118"/>
  <sheetViews>
    <sheetView topLeftCell="A43" workbookViewId="0">
      <selection activeCell="A64" sqref="A64"/>
    </sheetView>
  </sheetViews>
  <sheetFormatPr baseColWidth="10" defaultColWidth="12.6640625" defaultRowHeight="15.75" customHeight="1" x14ac:dyDescent="0.15"/>
  <sheetData>
    <row r="50" spans="1:23" ht="15.75" customHeight="1" x14ac:dyDescent="0.15">
      <c r="A50" s="9" t="s">
        <v>35</v>
      </c>
    </row>
    <row r="52" spans="1:23" ht="13" x14ac:dyDescent="0.15">
      <c r="A52" s="9" t="str">
        <f>'System Parameters Sensing'!A3</f>
        <v>System Parameters (defined by hardware)</v>
      </c>
      <c r="B52" s="9">
        <f>'System Parameters Sensing'!B3</f>
        <v>0</v>
      </c>
      <c r="C52" s="9">
        <f>'System Parameters Sensing'!C3</f>
        <v>0</v>
      </c>
      <c r="D52" s="9">
        <f>'System Parameters Sensing'!D3</f>
        <v>0</v>
      </c>
      <c r="T52" s="9" t="str">
        <f>'System Parameters Sensing'!E3</f>
        <v>Profiles (usage of each component mode - defined by software and usage)</v>
      </c>
      <c r="U52" s="9">
        <f>'System Parameters Sensing'!F3</f>
        <v>0</v>
      </c>
      <c r="V52" s="9">
        <f>'System Parameters Sensing'!G3</f>
        <v>0</v>
      </c>
      <c r="W52" s="9">
        <f>'System Parameters Sensing'!H3</f>
        <v>0</v>
      </c>
    </row>
    <row r="53" spans="1:23" ht="13" x14ac:dyDescent="0.15">
      <c r="A53" s="9">
        <f>'System Parameters Sensing'!A4</f>
        <v>0</v>
      </c>
      <c r="B53" s="9" t="str">
        <f>'System Parameters Sensing'!B4</f>
        <v>form the datasheets</v>
      </c>
      <c r="C53" s="9">
        <f>'System Parameters Sensing'!C4</f>
        <v>0</v>
      </c>
      <c r="D53" s="9">
        <f>'System Parameters Sensing'!D4</f>
        <v>0</v>
      </c>
      <c r="T53" s="9">
        <f>'System Parameters Sensing'!E4</f>
        <v>0</v>
      </c>
      <c r="U53" s="9">
        <f>'System Parameters Sensing'!F4</f>
        <v>0</v>
      </c>
      <c r="V53" s="9">
        <f>'System Parameters Sensing'!G4</f>
        <v>0</v>
      </c>
      <c r="W53" s="9">
        <f>'System Parameters Sensing'!H4</f>
        <v>0</v>
      </c>
    </row>
    <row r="54" spans="1:23" ht="13" x14ac:dyDescent="0.15">
      <c r="A54" s="9">
        <f>'System Parameters Sensing'!A5</f>
        <v>0</v>
      </c>
      <c r="B54" s="9">
        <f>'System Parameters Sensing'!B5</f>
        <v>0</v>
      </c>
      <c r="C54" s="9">
        <f>'System Parameters Sensing'!C5</f>
        <v>0</v>
      </c>
      <c r="D54" s="9">
        <f>'System Parameters Sensing'!D5</f>
        <v>0</v>
      </c>
      <c r="T54" s="9" t="str">
        <f>'System Parameters Sensing'!E5</f>
        <v>"off"</v>
      </c>
      <c r="U54" s="9" t="str">
        <f>'System Parameters Sensing'!F5</f>
        <v>"sensing"</v>
      </c>
      <c r="V54" s="9" t="str">
        <f>'System Parameters Sensing'!G5</f>
        <v>"interactive"</v>
      </c>
      <c r="W54" s="9">
        <f>'System Parameters Sensing'!H5</f>
        <v>0</v>
      </c>
    </row>
    <row r="55" spans="1:23" ht="13" x14ac:dyDescent="0.15">
      <c r="A55" s="9" t="str">
        <f>'System Parameters Sensing'!A6</f>
        <v>Processor(Xiao ESP32)</v>
      </c>
      <c r="B55" s="9">
        <f>'System Parameters Sensing'!B6</f>
        <v>0</v>
      </c>
      <c r="C55" s="9">
        <f>'System Parameters Sensing'!C6</f>
        <v>0</v>
      </c>
      <c r="D55" s="9">
        <f>'System Parameters Sensing'!D6</f>
        <v>0</v>
      </c>
      <c r="T55" s="9">
        <f>'System Parameters Sensing'!E6</f>
        <v>0</v>
      </c>
      <c r="U55" s="9">
        <f>'System Parameters Sensing'!F6</f>
        <v>0</v>
      </c>
      <c r="V55" s="9">
        <f>'System Parameters Sensing'!G6</f>
        <v>0</v>
      </c>
      <c r="W55" s="9">
        <f>'System Parameters Sensing'!H6</f>
        <v>0</v>
      </c>
    </row>
    <row r="56" spans="1:23" ht="13" x14ac:dyDescent="0.15">
      <c r="A56" s="9" t="str">
        <f>'System Parameters Sensing'!A7</f>
        <v>Active</v>
      </c>
      <c r="B56" s="9">
        <f>'System Parameters Sensing'!B7</f>
        <v>65</v>
      </c>
      <c r="C56" s="9" t="str">
        <f>'System Parameters Sensing'!C7</f>
        <v>mW</v>
      </c>
      <c r="D56" s="9">
        <f>$B56*0.9</f>
        <v>58.5</v>
      </c>
      <c r="E56" s="9">
        <f t="shared" ref="E56:O56" si="0">$B56</f>
        <v>65</v>
      </c>
      <c r="F56" s="9">
        <f t="shared" si="0"/>
        <v>65</v>
      </c>
      <c r="G56" s="9">
        <f t="shared" si="0"/>
        <v>65</v>
      </c>
      <c r="H56" s="9">
        <f t="shared" si="0"/>
        <v>65</v>
      </c>
      <c r="I56" s="9">
        <f t="shared" si="0"/>
        <v>65</v>
      </c>
      <c r="J56" s="9">
        <f t="shared" si="0"/>
        <v>65</v>
      </c>
      <c r="K56" s="9">
        <f t="shared" si="0"/>
        <v>65</v>
      </c>
      <c r="L56" s="9">
        <f t="shared" si="0"/>
        <v>65</v>
      </c>
      <c r="M56" s="9">
        <f t="shared" si="0"/>
        <v>65</v>
      </c>
      <c r="N56" s="9">
        <f t="shared" si="0"/>
        <v>65</v>
      </c>
      <c r="O56" s="9">
        <f t="shared" si="0"/>
        <v>65</v>
      </c>
      <c r="T56" s="21">
        <f>'System Parameters Sensing'!E7</f>
        <v>0</v>
      </c>
      <c r="U56" s="21">
        <f>'System Parameters Sensing'!F7</f>
        <v>0.2</v>
      </c>
      <c r="V56" s="21">
        <f>'System Parameters Sensing'!G7</f>
        <v>0.25</v>
      </c>
      <c r="W56" s="9">
        <f>'System Parameters Sensing'!H7</f>
        <v>0</v>
      </c>
    </row>
    <row r="57" spans="1:23" ht="13" x14ac:dyDescent="0.15">
      <c r="A57" s="9" t="str">
        <f>'System Parameters Sensing'!A8</f>
        <v>Idle</v>
      </c>
      <c r="B57" s="9">
        <f>'System Parameters Sensing'!B8</f>
        <v>10</v>
      </c>
      <c r="C57" s="9" t="str">
        <f>'System Parameters Sensing'!C8</f>
        <v>mW</v>
      </c>
      <c r="D57" s="9">
        <f t="shared" ref="D57:D76" si="1">$B57</f>
        <v>10</v>
      </c>
      <c r="E57" s="9">
        <f>$B57*0.9</f>
        <v>9</v>
      </c>
      <c r="F57" s="9">
        <f t="shared" ref="F57:O57" si="2">$B57</f>
        <v>10</v>
      </c>
      <c r="G57" s="9">
        <f t="shared" si="2"/>
        <v>10</v>
      </c>
      <c r="H57" s="9">
        <f t="shared" si="2"/>
        <v>10</v>
      </c>
      <c r="I57" s="9">
        <f t="shared" si="2"/>
        <v>10</v>
      </c>
      <c r="J57" s="9">
        <f t="shared" si="2"/>
        <v>10</v>
      </c>
      <c r="K57" s="9">
        <f t="shared" si="2"/>
        <v>10</v>
      </c>
      <c r="L57" s="9">
        <f t="shared" si="2"/>
        <v>10</v>
      </c>
      <c r="M57" s="9">
        <f t="shared" si="2"/>
        <v>10</v>
      </c>
      <c r="N57" s="9">
        <f t="shared" si="2"/>
        <v>10</v>
      </c>
      <c r="O57" s="9">
        <f t="shared" si="2"/>
        <v>10</v>
      </c>
      <c r="T57" s="21">
        <f>'System Parameters Sensing'!E8</f>
        <v>0</v>
      </c>
      <c r="U57" s="21">
        <f>'System Parameters Sensing'!F8</f>
        <v>0.8</v>
      </c>
      <c r="V57" s="21">
        <f>'System Parameters Sensing'!G8</f>
        <v>0.75</v>
      </c>
      <c r="W57" s="9">
        <f>'System Parameters Sensing'!H8</f>
        <v>0</v>
      </c>
    </row>
    <row r="58" spans="1:23" ht="13" x14ac:dyDescent="0.15">
      <c r="A58" s="9" t="str">
        <f>'System Parameters Sensing'!A9</f>
        <v>Sleep</v>
      </c>
      <c r="B58" s="9">
        <f>'System Parameters Sensing'!B9</f>
        <v>1</v>
      </c>
      <c r="C58" s="9" t="str">
        <f>'System Parameters Sensing'!C9</f>
        <v>mW</v>
      </c>
      <c r="D58" s="9">
        <f t="shared" si="1"/>
        <v>1</v>
      </c>
      <c r="E58" s="9">
        <f t="shared" ref="E58:E76" si="3">$B58</f>
        <v>1</v>
      </c>
      <c r="F58" s="9">
        <f>$B58*0.9</f>
        <v>0.9</v>
      </c>
      <c r="G58" s="9">
        <f t="shared" ref="G58:O58" si="4">$B58</f>
        <v>1</v>
      </c>
      <c r="H58" s="9">
        <f t="shared" si="4"/>
        <v>1</v>
      </c>
      <c r="I58" s="9">
        <f t="shared" si="4"/>
        <v>1</v>
      </c>
      <c r="J58" s="9">
        <f t="shared" si="4"/>
        <v>1</v>
      </c>
      <c r="K58" s="9">
        <f t="shared" si="4"/>
        <v>1</v>
      </c>
      <c r="L58" s="9">
        <f t="shared" si="4"/>
        <v>1</v>
      </c>
      <c r="M58" s="9">
        <f t="shared" si="4"/>
        <v>1</v>
      </c>
      <c r="N58" s="9">
        <f t="shared" si="4"/>
        <v>1</v>
      </c>
      <c r="O58" s="9">
        <f t="shared" si="4"/>
        <v>1</v>
      </c>
      <c r="T58" s="21">
        <f>'System Parameters Sensing'!E9</f>
        <v>1</v>
      </c>
      <c r="U58" s="21">
        <f>'System Parameters Sensing'!F9</f>
        <v>0</v>
      </c>
      <c r="V58" s="21">
        <f>'System Parameters Sensing'!G9</f>
        <v>0</v>
      </c>
      <c r="W58" s="9">
        <f>'System Parameters Sensing'!H9</f>
        <v>0</v>
      </c>
    </row>
    <row r="59" spans="1:23" ht="13" x14ac:dyDescent="0.15">
      <c r="A59" s="9">
        <f>'System Parameters Sensing'!A10</f>
        <v>0</v>
      </c>
      <c r="B59" s="9">
        <f>'System Parameters Sensing'!B10</f>
        <v>0</v>
      </c>
      <c r="C59" s="9">
        <f>'System Parameters Sensing'!C10</f>
        <v>0</v>
      </c>
      <c r="D59" s="9">
        <f t="shared" si="1"/>
        <v>0</v>
      </c>
      <c r="E59" s="9">
        <f t="shared" si="3"/>
        <v>0</v>
      </c>
      <c r="F59" s="9">
        <f t="shared" ref="F59:O59" si="5">$B59</f>
        <v>0</v>
      </c>
      <c r="G59" s="9">
        <f t="shared" si="5"/>
        <v>0</v>
      </c>
      <c r="H59" s="9">
        <f t="shared" si="5"/>
        <v>0</v>
      </c>
      <c r="I59" s="9">
        <f t="shared" si="5"/>
        <v>0</v>
      </c>
      <c r="J59" s="9">
        <f t="shared" si="5"/>
        <v>0</v>
      </c>
      <c r="K59" s="9">
        <f t="shared" si="5"/>
        <v>0</v>
      </c>
      <c r="L59" s="9">
        <f t="shared" si="5"/>
        <v>0</v>
      </c>
      <c r="M59" s="9">
        <f t="shared" si="5"/>
        <v>0</v>
      </c>
      <c r="N59" s="9">
        <f t="shared" si="5"/>
        <v>0</v>
      </c>
      <c r="O59" s="9">
        <f t="shared" si="5"/>
        <v>0</v>
      </c>
      <c r="T59" s="9">
        <f>'System Parameters Sensing'!E10</f>
        <v>0</v>
      </c>
      <c r="U59" s="9">
        <f>'System Parameters Sensing'!F10</f>
        <v>0</v>
      </c>
      <c r="V59" s="9">
        <f>'System Parameters Sensing'!G10</f>
        <v>0</v>
      </c>
      <c r="W59" s="9">
        <f>'System Parameters Sensing'!H10</f>
        <v>0</v>
      </c>
    </row>
    <row r="60" spans="1:23" ht="13" x14ac:dyDescent="0.15">
      <c r="A60" s="9" t="str">
        <f>'System Parameters Sensing'!A32</f>
        <v>LED1</v>
      </c>
      <c r="B60" s="9">
        <f>'System Parameters Sensing'!B32</f>
        <v>0</v>
      </c>
      <c r="C60" s="9">
        <f>'System Parameters Sensing'!C32</f>
        <v>0</v>
      </c>
      <c r="D60" s="9">
        <f t="shared" si="1"/>
        <v>0</v>
      </c>
      <c r="E60" s="9">
        <f t="shared" si="3"/>
        <v>0</v>
      </c>
      <c r="F60" s="9">
        <f t="shared" ref="F60:O60" si="6">$B60</f>
        <v>0</v>
      </c>
      <c r="G60" s="9">
        <f t="shared" si="6"/>
        <v>0</v>
      </c>
      <c r="H60" s="9">
        <f t="shared" si="6"/>
        <v>0</v>
      </c>
      <c r="I60" s="9">
        <f t="shared" si="6"/>
        <v>0</v>
      </c>
      <c r="J60" s="9">
        <f t="shared" si="6"/>
        <v>0</v>
      </c>
      <c r="K60" s="9">
        <f t="shared" si="6"/>
        <v>0</v>
      </c>
      <c r="L60" s="9">
        <f t="shared" si="6"/>
        <v>0</v>
      </c>
      <c r="M60" s="9">
        <f t="shared" si="6"/>
        <v>0</v>
      </c>
      <c r="N60" s="9">
        <f t="shared" si="6"/>
        <v>0</v>
      </c>
      <c r="O60" s="9">
        <f t="shared" si="6"/>
        <v>0</v>
      </c>
      <c r="T60" s="9">
        <f>'System Parameters Sensing'!E32</f>
        <v>0</v>
      </c>
      <c r="U60" s="9">
        <f>'System Parameters Sensing'!F32</f>
        <v>0</v>
      </c>
      <c r="V60" s="9">
        <f>'System Parameters Sensing'!G32</f>
        <v>0</v>
      </c>
      <c r="W60" s="9">
        <f>'System Parameters Sensing'!H11</f>
        <v>0</v>
      </c>
    </row>
    <row r="61" spans="1:23" ht="13" x14ac:dyDescent="0.15">
      <c r="A61" s="9" t="str">
        <f>'System Parameters Sensing'!A33</f>
        <v>On</v>
      </c>
      <c r="B61" s="9">
        <f>'System Parameters Sensing'!B33</f>
        <v>5</v>
      </c>
      <c r="C61" s="9" t="str">
        <f>'System Parameters Sensing'!C33</f>
        <v>mW</v>
      </c>
      <c r="D61" s="9">
        <f t="shared" si="1"/>
        <v>5</v>
      </c>
      <c r="E61" s="9">
        <f t="shared" si="3"/>
        <v>5</v>
      </c>
      <c r="F61" s="9">
        <f t="shared" ref="F61:F76" si="7">$B61</f>
        <v>5</v>
      </c>
      <c r="G61" s="9">
        <f>$B61*0.9</f>
        <v>4.5</v>
      </c>
      <c r="H61" s="9">
        <f t="shared" ref="H61:O61" si="8">$B61</f>
        <v>5</v>
      </c>
      <c r="I61" s="9">
        <f t="shared" si="8"/>
        <v>5</v>
      </c>
      <c r="J61" s="9">
        <f t="shared" si="8"/>
        <v>5</v>
      </c>
      <c r="K61" s="9">
        <f t="shared" si="8"/>
        <v>5</v>
      </c>
      <c r="L61" s="9">
        <f t="shared" si="8"/>
        <v>5</v>
      </c>
      <c r="M61" s="9">
        <f t="shared" si="8"/>
        <v>5</v>
      </c>
      <c r="N61" s="9">
        <f t="shared" si="8"/>
        <v>5</v>
      </c>
      <c r="O61" s="9">
        <f t="shared" si="8"/>
        <v>5</v>
      </c>
      <c r="T61" s="21">
        <f>'System Parameters Sensing'!E33</f>
        <v>0</v>
      </c>
      <c r="U61" s="21">
        <f>'System Parameters Sensing'!F33</f>
        <v>0.05</v>
      </c>
      <c r="V61" s="21">
        <f>'System Parameters Sensing'!G33</f>
        <v>0.05</v>
      </c>
      <c r="W61" s="9">
        <f>'System Parameters Sensing'!H12</f>
        <v>0</v>
      </c>
    </row>
    <row r="62" spans="1:23" ht="13" x14ac:dyDescent="0.15">
      <c r="A62" s="9">
        <f>'System Parameters Sensing'!A11</f>
        <v>0</v>
      </c>
      <c r="B62" s="9">
        <f>'System Parameters Sensing'!B11</f>
        <v>0</v>
      </c>
      <c r="C62" s="9">
        <f>'System Parameters Sensing'!C11</f>
        <v>0</v>
      </c>
      <c r="D62" s="9">
        <f t="shared" si="1"/>
        <v>0</v>
      </c>
      <c r="E62" s="9">
        <f t="shared" si="3"/>
        <v>0</v>
      </c>
      <c r="F62" s="9">
        <f t="shared" si="7"/>
        <v>0</v>
      </c>
      <c r="G62" s="9">
        <f t="shared" ref="G62:O62" si="9">$B62</f>
        <v>0</v>
      </c>
      <c r="H62" s="9">
        <f t="shared" si="9"/>
        <v>0</v>
      </c>
      <c r="I62" s="9">
        <f t="shared" si="9"/>
        <v>0</v>
      </c>
      <c r="J62" s="9">
        <f t="shared" si="9"/>
        <v>0</v>
      </c>
      <c r="K62" s="9">
        <f t="shared" si="9"/>
        <v>0</v>
      </c>
      <c r="L62" s="9">
        <f t="shared" si="9"/>
        <v>0</v>
      </c>
      <c r="M62" s="9">
        <f t="shared" si="9"/>
        <v>0</v>
      </c>
      <c r="N62" s="9">
        <f t="shared" si="9"/>
        <v>0</v>
      </c>
      <c r="O62" s="9">
        <f t="shared" si="9"/>
        <v>0</v>
      </c>
      <c r="T62" s="9">
        <f>'System Parameters Sensing'!E11</f>
        <v>0</v>
      </c>
      <c r="U62" s="9">
        <f>'System Parameters Sensing'!F11</f>
        <v>0</v>
      </c>
      <c r="V62" s="9">
        <f>'System Parameters Sensing'!G11</f>
        <v>0</v>
      </c>
      <c r="W62" s="9">
        <f>'System Parameters Sensing'!H13</f>
        <v>0</v>
      </c>
    </row>
    <row r="63" spans="1:23" ht="13" x14ac:dyDescent="0.15">
      <c r="A63" s="9">
        <f>'System Parameters Sensing'!A12</f>
        <v>0</v>
      </c>
      <c r="B63" s="9">
        <f>'System Parameters Sensing'!B12</f>
        <v>0</v>
      </c>
      <c r="C63" s="9">
        <f>'System Parameters Sensing'!C12</f>
        <v>0</v>
      </c>
      <c r="D63" s="9">
        <f t="shared" si="1"/>
        <v>0</v>
      </c>
      <c r="E63" s="9">
        <f t="shared" si="3"/>
        <v>0</v>
      </c>
      <c r="F63" s="9">
        <f t="shared" si="7"/>
        <v>0</v>
      </c>
      <c r="G63" s="9">
        <f t="shared" ref="G63:O63" si="10">$B63</f>
        <v>0</v>
      </c>
      <c r="H63" s="9">
        <f t="shared" si="10"/>
        <v>0</v>
      </c>
      <c r="I63" s="9">
        <f t="shared" si="10"/>
        <v>0</v>
      </c>
      <c r="J63" s="9">
        <f t="shared" si="10"/>
        <v>0</v>
      </c>
      <c r="K63" s="9">
        <f t="shared" si="10"/>
        <v>0</v>
      </c>
      <c r="L63" s="9">
        <f t="shared" si="10"/>
        <v>0</v>
      </c>
      <c r="M63" s="9">
        <f t="shared" si="10"/>
        <v>0</v>
      </c>
      <c r="N63" s="9">
        <f t="shared" si="10"/>
        <v>0</v>
      </c>
      <c r="O63" s="9">
        <f t="shared" si="10"/>
        <v>0</v>
      </c>
      <c r="T63" s="9">
        <f>'System Parameters Sensing'!E12</f>
        <v>0</v>
      </c>
      <c r="U63" s="9">
        <f>'System Parameters Sensing'!F12</f>
        <v>0</v>
      </c>
      <c r="V63" s="9">
        <f>'System Parameters Sensing'!G12</f>
        <v>0</v>
      </c>
      <c r="W63" s="9">
        <f>'System Parameters Sensing'!H14</f>
        <v>0</v>
      </c>
    </row>
    <row r="64" spans="1:23" ht="13" x14ac:dyDescent="0.15">
      <c r="A64" s="9" t="str">
        <f>'System Parameters Sensing'!A13</f>
        <v>Sensor(Velostat)</v>
      </c>
      <c r="B64" s="9">
        <f>'System Parameters Sensing'!B13</f>
        <v>0</v>
      </c>
      <c r="C64" s="9">
        <f>'System Parameters Sensing'!C13</f>
        <v>0</v>
      </c>
      <c r="D64" s="9">
        <f t="shared" si="1"/>
        <v>0</v>
      </c>
      <c r="E64" s="9">
        <f t="shared" si="3"/>
        <v>0</v>
      </c>
      <c r="F64" s="9">
        <f t="shared" si="7"/>
        <v>0</v>
      </c>
      <c r="G64" s="9">
        <f t="shared" ref="G64:O64" si="11">$B64</f>
        <v>0</v>
      </c>
      <c r="H64" s="9">
        <f t="shared" si="11"/>
        <v>0</v>
      </c>
      <c r="I64" s="9">
        <f t="shared" si="11"/>
        <v>0</v>
      </c>
      <c r="J64" s="9">
        <f t="shared" si="11"/>
        <v>0</v>
      </c>
      <c r="K64" s="9">
        <f t="shared" si="11"/>
        <v>0</v>
      </c>
      <c r="L64" s="9">
        <f t="shared" si="11"/>
        <v>0</v>
      </c>
      <c r="M64" s="9">
        <f t="shared" si="11"/>
        <v>0</v>
      </c>
      <c r="N64" s="9">
        <f t="shared" si="11"/>
        <v>0</v>
      </c>
      <c r="O64" s="9">
        <f t="shared" si="11"/>
        <v>0</v>
      </c>
      <c r="T64" s="9">
        <f>'System Parameters Sensing'!E13</f>
        <v>0</v>
      </c>
      <c r="U64" s="9">
        <f>'System Parameters Sensing'!F13</f>
        <v>0</v>
      </c>
      <c r="V64" s="9">
        <f>'System Parameters Sensing'!G13</f>
        <v>0</v>
      </c>
      <c r="W64" s="9">
        <f>'System Parameters Sensing'!H15</f>
        <v>0</v>
      </c>
    </row>
    <row r="65" spans="1:23" ht="13" x14ac:dyDescent="0.15">
      <c r="A65" s="9" t="str">
        <f>'System Parameters Sensing'!A14</f>
        <v>On</v>
      </c>
      <c r="B65" s="9">
        <f>'System Parameters Sensing'!B14</f>
        <v>5</v>
      </c>
      <c r="C65" s="9" t="str">
        <f>'System Parameters Sensing'!C14</f>
        <v>mW</v>
      </c>
      <c r="D65" s="9">
        <f t="shared" si="1"/>
        <v>5</v>
      </c>
      <c r="E65" s="9">
        <f t="shared" si="3"/>
        <v>5</v>
      </c>
      <c r="F65" s="9">
        <f t="shared" si="7"/>
        <v>5</v>
      </c>
      <c r="G65" s="9">
        <f t="shared" ref="G65:G76" si="12">$B65</f>
        <v>5</v>
      </c>
      <c r="H65" s="9">
        <f>$B65*0.9</f>
        <v>4.5</v>
      </c>
      <c r="I65" s="9">
        <f t="shared" ref="I65:O65" si="13">$B65</f>
        <v>5</v>
      </c>
      <c r="J65" s="9">
        <f t="shared" si="13"/>
        <v>5</v>
      </c>
      <c r="K65" s="9">
        <f t="shared" si="13"/>
        <v>5</v>
      </c>
      <c r="L65" s="9">
        <f t="shared" si="13"/>
        <v>5</v>
      </c>
      <c r="M65" s="9">
        <f t="shared" si="13"/>
        <v>5</v>
      </c>
      <c r="N65" s="9">
        <f t="shared" si="13"/>
        <v>5</v>
      </c>
      <c r="O65" s="9">
        <f t="shared" si="13"/>
        <v>5</v>
      </c>
      <c r="T65" s="21">
        <f>'System Parameters Sensing'!E14</f>
        <v>0</v>
      </c>
      <c r="U65" s="21">
        <f>'System Parameters Sensing'!F14</f>
        <v>0.5</v>
      </c>
      <c r="V65" s="21">
        <f>'System Parameters Sensing'!G14</f>
        <v>0.5</v>
      </c>
      <c r="W65" s="9">
        <f>'System Parameters Sensing'!H16</f>
        <v>0</v>
      </c>
    </row>
    <row r="66" spans="1:23" ht="13" x14ac:dyDescent="0.15">
      <c r="A66" s="9" t="str">
        <f>'System Parameters Sensing'!A15</f>
        <v>Idle</v>
      </c>
      <c r="B66" s="9">
        <f>'System Parameters Sensing'!B15</f>
        <v>2</v>
      </c>
      <c r="C66" s="9" t="str">
        <f>'System Parameters Sensing'!C15</f>
        <v>mW</v>
      </c>
      <c r="D66" s="9">
        <f t="shared" si="1"/>
        <v>2</v>
      </c>
      <c r="E66" s="9">
        <f t="shared" si="3"/>
        <v>2</v>
      </c>
      <c r="F66" s="9">
        <f t="shared" si="7"/>
        <v>2</v>
      </c>
      <c r="G66" s="9">
        <f t="shared" si="12"/>
        <v>2</v>
      </c>
      <c r="H66" s="9">
        <f t="shared" ref="H66:H76" si="14">$B66</f>
        <v>2</v>
      </c>
      <c r="I66" s="9">
        <f>$B66*0.9</f>
        <v>1.8</v>
      </c>
      <c r="J66" s="9">
        <f t="shared" ref="J66:O66" si="15">$B66</f>
        <v>2</v>
      </c>
      <c r="K66" s="9">
        <f t="shared" si="15"/>
        <v>2</v>
      </c>
      <c r="L66" s="9">
        <f t="shared" si="15"/>
        <v>2</v>
      </c>
      <c r="M66" s="9">
        <f t="shared" si="15"/>
        <v>2</v>
      </c>
      <c r="N66" s="9">
        <f t="shared" si="15"/>
        <v>2</v>
      </c>
      <c r="O66" s="9">
        <f t="shared" si="15"/>
        <v>2</v>
      </c>
      <c r="T66" s="21">
        <f>'System Parameters Sensing'!E15</f>
        <v>0</v>
      </c>
      <c r="U66" s="21">
        <f>'System Parameters Sensing'!F15</f>
        <v>0.5</v>
      </c>
      <c r="V66" s="21">
        <f>'System Parameters Sensing'!G15</f>
        <v>0.5</v>
      </c>
      <c r="W66" s="9">
        <f>'System Parameters Sensing'!H17</f>
        <v>0</v>
      </c>
    </row>
    <row r="67" spans="1:23" ht="13" x14ac:dyDescent="0.15">
      <c r="A67" s="9" t="str">
        <f>'System Parameters Sensing'!A16</f>
        <v>Off</v>
      </c>
      <c r="B67" s="9">
        <f>'System Parameters Sensing'!B16</f>
        <v>0</v>
      </c>
      <c r="C67" s="9" t="str">
        <f>'System Parameters Sensing'!C16</f>
        <v>mW</v>
      </c>
      <c r="D67" s="9">
        <f t="shared" si="1"/>
        <v>0</v>
      </c>
      <c r="E67" s="9">
        <f t="shared" si="3"/>
        <v>0</v>
      </c>
      <c r="F67" s="9">
        <f t="shared" si="7"/>
        <v>0</v>
      </c>
      <c r="G67" s="9">
        <f t="shared" si="12"/>
        <v>0</v>
      </c>
      <c r="H67" s="9">
        <f t="shared" si="14"/>
        <v>0</v>
      </c>
      <c r="I67" s="9">
        <f t="shared" ref="I67:I76" si="16">$B67</f>
        <v>0</v>
      </c>
      <c r="J67" s="9">
        <f>$B67*0.9</f>
        <v>0</v>
      </c>
      <c r="K67" s="9">
        <f t="shared" ref="K67:O67" si="17">$B67</f>
        <v>0</v>
      </c>
      <c r="L67" s="9">
        <f t="shared" si="17"/>
        <v>0</v>
      </c>
      <c r="M67" s="9">
        <f t="shared" si="17"/>
        <v>0</v>
      </c>
      <c r="N67" s="9">
        <f t="shared" si="17"/>
        <v>0</v>
      </c>
      <c r="O67" s="9">
        <f t="shared" si="17"/>
        <v>0</v>
      </c>
      <c r="T67" s="21">
        <f>'System Parameters Sensing'!E16</f>
        <v>1</v>
      </c>
      <c r="U67" s="21">
        <f>'System Parameters Sensing'!F16</f>
        <v>0</v>
      </c>
      <c r="V67" s="21">
        <f>'System Parameters Sensing'!G16</f>
        <v>0</v>
      </c>
      <c r="W67" s="9">
        <f>'System Parameters Sensing'!H18</f>
        <v>0</v>
      </c>
    </row>
    <row r="68" spans="1:23" ht="13" x14ac:dyDescent="0.15">
      <c r="A68" s="9">
        <f>'System Parameters Sensing'!A27</f>
        <v>0</v>
      </c>
      <c r="B68" s="9">
        <f>'System Parameters Sensing'!B27</f>
        <v>0</v>
      </c>
      <c r="C68" s="9">
        <f>'System Parameters Sensing'!C27</f>
        <v>0</v>
      </c>
      <c r="D68" s="9">
        <f t="shared" si="1"/>
        <v>0</v>
      </c>
      <c r="E68" s="9">
        <f t="shared" si="3"/>
        <v>0</v>
      </c>
      <c r="F68" s="9">
        <f t="shared" si="7"/>
        <v>0</v>
      </c>
      <c r="G68" s="9">
        <f t="shared" si="12"/>
        <v>0</v>
      </c>
      <c r="H68" s="9">
        <f t="shared" si="14"/>
        <v>0</v>
      </c>
      <c r="I68" s="9">
        <f t="shared" si="16"/>
        <v>0</v>
      </c>
      <c r="J68" s="9">
        <f t="shared" ref="J68:O68" si="18">$B68</f>
        <v>0</v>
      </c>
      <c r="K68" s="9">
        <f t="shared" si="18"/>
        <v>0</v>
      </c>
      <c r="L68" s="9">
        <f t="shared" si="18"/>
        <v>0</v>
      </c>
      <c r="M68" s="9">
        <f t="shared" si="18"/>
        <v>0</v>
      </c>
      <c r="N68" s="9">
        <f t="shared" si="18"/>
        <v>0</v>
      </c>
      <c r="O68" s="9">
        <f t="shared" si="18"/>
        <v>0</v>
      </c>
      <c r="T68" s="9">
        <f>'System Parameters Sensing'!E27</f>
        <v>0</v>
      </c>
      <c r="U68" s="9">
        <f>'System Parameters Sensing'!F27</f>
        <v>0</v>
      </c>
      <c r="V68" s="9">
        <f>'System Parameters Sensing'!G27</f>
        <v>0</v>
      </c>
      <c r="W68" s="9">
        <f>'System Parameters Sensing'!H29</f>
        <v>0</v>
      </c>
    </row>
    <row r="69" spans="1:23" ht="13" x14ac:dyDescent="0.15">
      <c r="A69" s="9" t="str">
        <f>'System Parameters Sensing'!A28</f>
        <v>Display(SSD1306)</v>
      </c>
      <c r="B69" s="9">
        <f>'System Parameters Sensing'!B28</f>
        <v>0</v>
      </c>
      <c r="C69" s="9">
        <f>'System Parameters Sensing'!C28</f>
        <v>0</v>
      </c>
      <c r="D69" s="9">
        <f t="shared" si="1"/>
        <v>0</v>
      </c>
      <c r="E69" s="9">
        <f t="shared" si="3"/>
        <v>0</v>
      </c>
      <c r="F69" s="9">
        <f t="shared" si="7"/>
        <v>0</v>
      </c>
      <c r="G69" s="9">
        <f t="shared" si="12"/>
        <v>0</v>
      </c>
      <c r="H69" s="9">
        <f t="shared" si="14"/>
        <v>0</v>
      </c>
      <c r="I69" s="9">
        <f t="shared" si="16"/>
        <v>0</v>
      </c>
      <c r="J69" s="9">
        <f t="shared" ref="J69:O69" si="19">$B69</f>
        <v>0</v>
      </c>
      <c r="K69" s="9">
        <f t="shared" si="19"/>
        <v>0</v>
      </c>
      <c r="L69" s="9">
        <f t="shared" si="19"/>
        <v>0</v>
      </c>
      <c r="M69" s="9">
        <f t="shared" si="19"/>
        <v>0</v>
      </c>
      <c r="N69" s="9">
        <f t="shared" si="19"/>
        <v>0</v>
      </c>
      <c r="O69" s="9">
        <f t="shared" si="19"/>
        <v>0</v>
      </c>
      <c r="T69" s="9">
        <f>'System Parameters Sensing'!E28</f>
        <v>0</v>
      </c>
      <c r="U69" s="9">
        <f>'System Parameters Sensing'!F28</f>
        <v>0</v>
      </c>
      <c r="V69" s="9">
        <f>'System Parameters Sensing'!G28</f>
        <v>0</v>
      </c>
      <c r="W69" s="9">
        <f>'System Parameters Sensing'!H30</f>
        <v>0</v>
      </c>
    </row>
    <row r="70" spans="1:23" ht="13" x14ac:dyDescent="0.15">
      <c r="A70" s="9" t="str">
        <f>'System Parameters Sensing'!A29</f>
        <v>On</v>
      </c>
      <c r="B70" s="9">
        <f>'System Parameters Sensing'!B29</f>
        <v>20</v>
      </c>
      <c r="C70" s="9" t="str">
        <f>'System Parameters Sensing'!C29</f>
        <v>mW</v>
      </c>
      <c r="D70" s="9">
        <f t="shared" si="1"/>
        <v>20</v>
      </c>
      <c r="E70" s="9">
        <f t="shared" si="3"/>
        <v>20</v>
      </c>
      <c r="F70" s="9">
        <f t="shared" si="7"/>
        <v>20</v>
      </c>
      <c r="G70" s="9">
        <f t="shared" si="12"/>
        <v>20</v>
      </c>
      <c r="H70" s="9">
        <f t="shared" si="14"/>
        <v>20</v>
      </c>
      <c r="I70" s="9">
        <f t="shared" si="16"/>
        <v>20</v>
      </c>
      <c r="J70" s="9">
        <f t="shared" ref="J70:J76" si="20">$B70</f>
        <v>20</v>
      </c>
      <c r="K70" s="9">
        <f>$B70*0.9</f>
        <v>18</v>
      </c>
      <c r="L70" s="9">
        <f t="shared" ref="L70:O70" si="21">$B70</f>
        <v>20</v>
      </c>
      <c r="M70" s="9">
        <f t="shared" si="21"/>
        <v>20</v>
      </c>
      <c r="N70" s="9">
        <f t="shared" si="21"/>
        <v>20</v>
      </c>
      <c r="O70" s="9">
        <f t="shared" si="21"/>
        <v>20</v>
      </c>
      <c r="T70" s="21">
        <f>'System Parameters Sensing'!E29</f>
        <v>0</v>
      </c>
      <c r="U70" s="21">
        <f>'System Parameters Sensing'!F29</f>
        <v>0</v>
      </c>
      <c r="V70" s="21">
        <f>'System Parameters Sensing'!G29</f>
        <v>1</v>
      </c>
      <c r="W70" s="9">
        <f>'System Parameters Sensing'!H32</f>
        <v>0</v>
      </c>
    </row>
    <row r="71" spans="1:23" ht="13" x14ac:dyDescent="0.15">
      <c r="A71" s="9" t="str">
        <f>'System Parameters Sensing'!A30</f>
        <v>Off (leakage)</v>
      </c>
      <c r="B71" s="9">
        <f>'System Parameters Sensing'!B30</f>
        <v>1</v>
      </c>
      <c r="C71" s="9" t="str">
        <f>'System Parameters Sensing'!C30</f>
        <v>mW</v>
      </c>
      <c r="D71" s="9">
        <f t="shared" si="1"/>
        <v>1</v>
      </c>
      <c r="E71" s="9">
        <f t="shared" si="3"/>
        <v>1</v>
      </c>
      <c r="F71" s="9">
        <f t="shared" si="7"/>
        <v>1</v>
      </c>
      <c r="G71" s="9">
        <f t="shared" si="12"/>
        <v>1</v>
      </c>
      <c r="H71" s="9">
        <f t="shared" si="14"/>
        <v>1</v>
      </c>
      <c r="I71" s="9">
        <f t="shared" si="16"/>
        <v>1</v>
      </c>
      <c r="J71" s="9">
        <f t="shared" si="20"/>
        <v>1</v>
      </c>
      <c r="K71" s="9">
        <f t="shared" ref="K71:K76" si="22">$B71</f>
        <v>1</v>
      </c>
      <c r="L71" s="9">
        <f>$B71*0.9</f>
        <v>0.9</v>
      </c>
      <c r="M71" s="9">
        <f t="shared" ref="M71:O71" si="23">$B71</f>
        <v>1</v>
      </c>
      <c r="N71" s="9">
        <f t="shared" si="23"/>
        <v>1</v>
      </c>
      <c r="O71" s="9">
        <f t="shared" si="23"/>
        <v>1</v>
      </c>
      <c r="T71" s="21">
        <f>'System Parameters Sensing'!E30</f>
        <v>1</v>
      </c>
      <c r="U71" s="21">
        <f>'System Parameters Sensing'!F30</f>
        <v>1</v>
      </c>
      <c r="V71" s="21">
        <f>'System Parameters Sensing'!G30</f>
        <v>0</v>
      </c>
      <c r="W71" s="9">
        <f>'System Parameters Sensing'!H33</f>
        <v>0</v>
      </c>
    </row>
    <row r="72" spans="1:23" ht="13" x14ac:dyDescent="0.15">
      <c r="A72" s="9">
        <f>'System Parameters Sensing'!A37</f>
        <v>0</v>
      </c>
      <c r="B72" s="9">
        <f>'System Parameters Sensing'!B37</f>
        <v>0</v>
      </c>
      <c r="C72" s="9">
        <f>'System Parameters Sensing'!C37</f>
        <v>0</v>
      </c>
      <c r="D72" s="9">
        <f t="shared" si="1"/>
        <v>0</v>
      </c>
      <c r="E72" s="9">
        <f t="shared" si="3"/>
        <v>0</v>
      </c>
      <c r="F72" s="9">
        <f t="shared" si="7"/>
        <v>0</v>
      </c>
      <c r="G72" s="9">
        <f t="shared" si="12"/>
        <v>0</v>
      </c>
      <c r="H72" s="9">
        <f t="shared" si="14"/>
        <v>0</v>
      </c>
      <c r="I72" s="9">
        <f t="shared" si="16"/>
        <v>0</v>
      </c>
      <c r="J72" s="9">
        <f t="shared" si="20"/>
        <v>0</v>
      </c>
      <c r="K72" s="9">
        <f t="shared" si="22"/>
        <v>0</v>
      </c>
      <c r="L72" s="9">
        <f t="shared" ref="L72:O72" si="24">$B72</f>
        <v>0</v>
      </c>
      <c r="M72" s="9">
        <f t="shared" si="24"/>
        <v>0</v>
      </c>
      <c r="N72" s="9">
        <f t="shared" si="24"/>
        <v>0</v>
      </c>
      <c r="O72" s="9">
        <f t="shared" si="24"/>
        <v>0</v>
      </c>
      <c r="T72" s="9">
        <f>'System Parameters Sensing'!E37</f>
        <v>0</v>
      </c>
      <c r="U72" s="9">
        <f>'System Parameters Sensing'!F37</f>
        <v>0</v>
      </c>
      <c r="V72" s="9">
        <f>'System Parameters Sensing'!G37</f>
        <v>0</v>
      </c>
      <c r="W72" s="9">
        <f>'System Parameters Sensing'!H37</f>
        <v>0</v>
      </c>
    </row>
    <row r="73" spans="1:23" ht="13" x14ac:dyDescent="0.15">
      <c r="A73" s="9" t="str">
        <f>'System Parameters Sensing'!A38</f>
        <v>Radio</v>
      </c>
      <c r="B73" s="9">
        <f>'System Parameters Sensing'!B38</f>
        <v>0</v>
      </c>
      <c r="C73" s="9">
        <f>'System Parameters Sensing'!C38</f>
        <v>0</v>
      </c>
      <c r="D73" s="9">
        <f t="shared" si="1"/>
        <v>0</v>
      </c>
      <c r="E73" s="9">
        <f t="shared" si="3"/>
        <v>0</v>
      </c>
      <c r="F73" s="9">
        <f t="shared" si="7"/>
        <v>0</v>
      </c>
      <c r="G73" s="9">
        <f t="shared" si="12"/>
        <v>0</v>
      </c>
      <c r="H73" s="9">
        <f t="shared" si="14"/>
        <v>0</v>
      </c>
      <c r="I73" s="9">
        <f t="shared" si="16"/>
        <v>0</v>
      </c>
      <c r="J73" s="9">
        <f t="shared" si="20"/>
        <v>0</v>
      </c>
      <c r="K73" s="9">
        <f t="shared" si="22"/>
        <v>0</v>
      </c>
      <c r="L73" s="9">
        <f t="shared" ref="L73:O73" si="25">$B73</f>
        <v>0</v>
      </c>
      <c r="M73" s="9">
        <f t="shared" si="25"/>
        <v>0</v>
      </c>
      <c r="N73" s="9">
        <f t="shared" si="25"/>
        <v>0</v>
      </c>
      <c r="O73" s="9">
        <f t="shared" si="25"/>
        <v>0</v>
      </c>
      <c r="T73" s="9">
        <f>'System Parameters Sensing'!E38</f>
        <v>0</v>
      </c>
      <c r="U73" s="9">
        <f>'System Parameters Sensing'!F38</f>
        <v>0</v>
      </c>
      <c r="V73" s="9">
        <f>'System Parameters Sensing'!G38</f>
        <v>0</v>
      </c>
      <c r="W73" s="9">
        <f>'System Parameters Sensing'!H38</f>
        <v>0</v>
      </c>
    </row>
    <row r="74" spans="1:23" ht="13" x14ac:dyDescent="0.15">
      <c r="A74" s="9" t="str">
        <f>'System Parameters Sensing'!A40</f>
        <v>Standby Power</v>
      </c>
      <c r="B74" s="9">
        <f>'System Parameters Sensing'!B40</f>
        <v>5</v>
      </c>
      <c r="C74" s="9" t="str">
        <f>'System Parameters Sensing'!C40</f>
        <v>mW</v>
      </c>
      <c r="D74" s="9">
        <f t="shared" si="1"/>
        <v>5</v>
      </c>
      <c r="E74" s="9">
        <f t="shared" si="3"/>
        <v>5</v>
      </c>
      <c r="F74" s="9">
        <f t="shared" si="7"/>
        <v>5</v>
      </c>
      <c r="G74" s="9">
        <f t="shared" si="12"/>
        <v>5</v>
      </c>
      <c r="H74" s="9">
        <f t="shared" si="14"/>
        <v>5</v>
      </c>
      <c r="I74" s="9">
        <f t="shared" si="16"/>
        <v>5</v>
      </c>
      <c r="J74" s="9">
        <f t="shared" si="20"/>
        <v>5</v>
      </c>
      <c r="K74" s="9">
        <f t="shared" si="22"/>
        <v>5</v>
      </c>
      <c r="L74" s="9">
        <f t="shared" ref="L74:L76" si="26">$B74</f>
        <v>5</v>
      </c>
      <c r="M74" s="9">
        <f>$B74*0.9</f>
        <v>4.5</v>
      </c>
      <c r="N74" s="9">
        <f t="shared" ref="N74:O74" si="27">$B74</f>
        <v>5</v>
      </c>
      <c r="O74" s="9">
        <f t="shared" si="27"/>
        <v>5</v>
      </c>
      <c r="T74" s="21">
        <f>'System Parameters Sensing'!E40</f>
        <v>0</v>
      </c>
      <c r="U74" s="21">
        <f>'System Parameters Sensing'!F40</f>
        <v>0.97</v>
      </c>
      <c r="V74" s="21">
        <f>'System Parameters Sensing'!G40</f>
        <v>0.97</v>
      </c>
      <c r="W74" s="9">
        <f>'System Parameters Sensing'!H40</f>
        <v>0</v>
      </c>
    </row>
    <row r="75" spans="1:23" ht="13" x14ac:dyDescent="0.15">
      <c r="A75" s="9" t="str">
        <f>'System Parameters Sensing'!A41</f>
        <v>TX Power</v>
      </c>
      <c r="B75" s="9">
        <f>'System Parameters Sensing'!B41</f>
        <v>20</v>
      </c>
      <c r="C75" s="9" t="str">
        <f>'System Parameters Sensing'!C41</f>
        <v>mW</v>
      </c>
      <c r="D75" s="9">
        <f t="shared" si="1"/>
        <v>20</v>
      </c>
      <c r="E75" s="9">
        <f t="shared" si="3"/>
        <v>20</v>
      </c>
      <c r="F75" s="9">
        <f t="shared" si="7"/>
        <v>20</v>
      </c>
      <c r="G75" s="9">
        <f t="shared" si="12"/>
        <v>20</v>
      </c>
      <c r="H75" s="9">
        <f t="shared" si="14"/>
        <v>20</v>
      </c>
      <c r="I75" s="9">
        <f t="shared" si="16"/>
        <v>20</v>
      </c>
      <c r="J75" s="9">
        <f t="shared" si="20"/>
        <v>20</v>
      </c>
      <c r="K75" s="9">
        <f t="shared" si="22"/>
        <v>20</v>
      </c>
      <c r="L75" s="9">
        <f t="shared" si="26"/>
        <v>20</v>
      </c>
      <c r="M75" s="9">
        <f t="shared" ref="M75:M76" si="28">$B75</f>
        <v>20</v>
      </c>
      <c r="N75" s="9">
        <f>$B75*0.9</f>
        <v>18</v>
      </c>
      <c r="O75" s="9">
        <f>$B75</f>
        <v>20</v>
      </c>
      <c r="T75" s="21">
        <f>'System Parameters Sensing'!E41</f>
        <v>0</v>
      </c>
      <c r="U75" s="21">
        <f>'System Parameters Sensing'!F41</f>
        <v>0.02</v>
      </c>
      <c r="V75" s="21">
        <f>'System Parameters Sensing'!G41</f>
        <v>0.02</v>
      </c>
      <c r="W75" s="9">
        <f>'System Parameters Sensing'!H41</f>
        <v>0</v>
      </c>
    </row>
    <row r="76" spans="1:23" ht="13" x14ac:dyDescent="0.15">
      <c r="A76" s="9" t="str">
        <f>'System Parameters Sensing'!A42</f>
        <v>RX Power</v>
      </c>
      <c r="B76" s="9">
        <f>'System Parameters Sensing'!B42</f>
        <v>10</v>
      </c>
      <c r="C76" s="9" t="str">
        <f>'System Parameters Sensing'!C42</f>
        <v>mW</v>
      </c>
      <c r="D76" s="9">
        <f t="shared" si="1"/>
        <v>10</v>
      </c>
      <c r="E76" s="9">
        <f t="shared" si="3"/>
        <v>10</v>
      </c>
      <c r="F76" s="9">
        <f t="shared" si="7"/>
        <v>10</v>
      </c>
      <c r="G76" s="9">
        <f t="shared" si="12"/>
        <v>10</v>
      </c>
      <c r="H76" s="9">
        <f t="shared" si="14"/>
        <v>10</v>
      </c>
      <c r="I76" s="9">
        <f t="shared" si="16"/>
        <v>10</v>
      </c>
      <c r="J76" s="9">
        <f t="shared" si="20"/>
        <v>10</v>
      </c>
      <c r="K76" s="9">
        <f t="shared" si="22"/>
        <v>10</v>
      </c>
      <c r="L76" s="9">
        <f t="shared" si="26"/>
        <v>10</v>
      </c>
      <c r="M76" s="9">
        <f t="shared" si="28"/>
        <v>10</v>
      </c>
      <c r="N76" s="9">
        <f>$B76</f>
        <v>10</v>
      </c>
      <c r="O76" s="9">
        <f>$B76*0.9</f>
        <v>9</v>
      </c>
      <c r="T76" s="21">
        <f>'System Parameters Sensing'!E42</f>
        <v>0</v>
      </c>
      <c r="U76" s="21">
        <f>'System Parameters Sensing'!F42</f>
        <v>0.01</v>
      </c>
      <c r="V76" s="21">
        <f>'System Parameters Sensing'!G42</f>
        <v>0.01</v>
      </c>
      <c r="W76" s="9">
        <f>'System Parameters Sensing'!H42</f>
        <v>0</v>
      </c>
    </row>
    <row r="77" spans="1:23" ht="13" x14ac:dyDescent="0.15">
      <c r="A77" s="9">
        <f>'System Parameters Sensing'!A43</f>
        <v>0</v>
      </c>
      <c r="B77" s="9">
        <f>'System Parameters Sensing'!B43</f>
        <v>0</v>
      </c>
      <c r="C77" s="9">
        <f>'System Parameters Sensing'!C43</f>
        <v>0</v>
      </c>
      <c r="D77" s="9">
        <f>'System Parameters Sensing'!D43</f>
        <v>0</v>
      </c>
      <c r="T77" s="9">
        <f>'System Parameters Sensing'!E43</f>
        <v>0</v>
      </c>
      <c r="U77" s="9">
        <f>'System Parameters Sensing'!F43</f>
        <v>0</v>
      </c>
      <c r="V77" s="9">
        <f>'System Parameters Sensing'!G43</f>
        <v>0</v>
      </c>
      <c r="W77" s="9">
        <f>'System Parameters Sensing'!H43</f>
        <v>0</v>
      </c>
    </row>
    <row r="78" spans="1:23" ht="13" x14ac:dyDescent="0.15">
      <c r="A78" s="9">
        <f>'System Parameters Sensing'!A44</f>
        <v>0</v>
      </c>
      <c r="B78" s="9">
        <f>'System Parameters Sensing'!B44</f>
        <v>0</v>
      </c>
      <c r="C78" s="9">
        <f>'System Parameters Sensing'!C44</f>
        <v>0</v>
      </c>
      <c r="D78" s="9">
        <f>'System Parameters Sensing'!D44</f>
        <v>0</v>
      </c>
      <c r="T78" s="9">
        <f>'System Parameters Sensing'!E44</f>
        <v>16</v>
      </c>
      <c r="U78" s="9">
        <f>'System Parameters Sensing'!F44</f>
        <v>7</v>
      </c>
      <c r="V78" s="9">
        <f>'System Parameters Sensing'!G44</f>
        <v>1</v>
      </c>
      <c r="W78" s="9" t="str">
        <f>'System Parameters Sensing'!H44</f>
        <v>hours/day typical usage</v>
      </c>
    </row>
    <row r="79" spans="1:23" ht="13" x14ac:dyDescent="0.15">
      <c r="A79" s="9" t="str">
        <f>'System Parameters Sensing'!A45</f>
        <v>Battery</v>
      </c>
      <c r="B79" s="9">
        <f>'System Parameters Sensing'!B45</f>
        <v>0</v>
      </c>
      <c r="C79" s="9">
        <f>'System Parameters Sensing'!C45</f>
        <v>0</v>
      </c>
      <c r="D79" s="9">
        <f>'System Parameters Sensing'!D45</f>
        <v>0</v>
      </c>
      <c r="T79" s="9">
        <f>'System Parameters Sensing'!E45</f>
        <v>0</v>
      </c>
      <c r="U79" s="9">
        <f>'System Parameters Sensing'!F45</f>
        <v>0</v>
      </c>
      <c r="V79" s="9">
        <f>'System Parameters Sensing'!G45</f>
        <v>0</v>
      </c>
      <c r="W79" s="9">
        <f>'System Parameters Sensing'!H45</f>
        <v>0</v>
      </c>
    </row>
    <row r="80" spans="1:23" ht="13" x14ac:dyDescent="0.15">
      <c r="A80" s="9" t="str">
        <f>'System Parameters Sensing'!A46</f>
        <v>Capacity</v>
      </c>
      <c r="B80" s="9">
        <f>'System Parameters Sensing'!B46</f>
        <v>210</v>
      </c>
      <c r="C80" s="9" t="str">
        <f>'System Parameters Sensing'!C46</f>
        <v>mAh</v>
      </c>
      <c r="D80" s="9">
        <f>'System Parameters Sensing'!D46</f>
        <v>0</v>
      </c>
      <c r="T80" s="9">
        <f>'System Parameters Sensing'!E46</f>
        <v>0</v>
      </c>
      <c r="U80" s="9">
        <f>'System Parameters Sensing'!F46</f>
        <v>0</v>
      </c>
      <c r="V80" s="9">
        <f>'System Parameters Sensing'!G46</f>
        <v>0</v>
      </c>
      <c r="W80" s="9">
        <f>'System Parameters Sensing'!H46</f>
        <v>0</v>
      </c>
    </row>
    <row r="81" spans="1:23" ht="13" x14ac:dyDescent="0.15">
      <c r="A81" s="9" t="str">
        <f>'System Parameters Sensing'!A47</f>
        <v>Nominal Voltage</v>
      </c>
      <c r="B81" s="9">
        <f>'System Parameters Sensing'!B47</f>
        <v>3</v>
      </c>
      <c r="C81" s="9" t="str">
        <f>'System Parameters Sensing'!C47</f>
        <v>V</v>
      </c>
      <c r="D81" s="9">
        <f>'System Parameters Sensing'!D47</f>
        <v>0</v>
      </c>
      <c r="T81" s="9">
        <f>'System Parameters Sensing'!E47</f>
        <v>0</v>
      </c>
      <c r="U81" s="9">
        <f>'System Parameters Sensing'!F47</f>
        <v>0</v>
      </c>
      <c r="V81" s="9">
        <f>'System Parameters Sensing'!G47</f>
        <v>0</v>
      </c>
      <c r="W81" s="9">
        <f>'System Parameters Sensing'!H47</f>
        <v>0</v>
      </c>
    </row>
    <row r="82" spans="1:23" ht="13" x14ac:dyDescent="0.15">
      <c r="A82" s="9" t="str">
        <f>'System Parameters Sensing'!A48</f>
        <v>Regulator Efficiency</v>
      </c>
      <c r="B82" s="21">
        <f>'System Parameters Sensing'!B48</f>
        <v>0.9</v>
      </c>
      <c r="C82" s="9">
        <f>'System Parameters Sensing'!C48</f>
        <v>0</v>
      </c>
      <c r="D82" s="9">
        <f>'System Parameters Sensing'!D48</f>
        <v>0</v>
      </c>
      <c r="T82" s="9">
        <f>'System Parameters Sensing'!E48</f>
        <v>0</v>
      </c>
      <c r="U82" s="9">
        <f>'System Parameters Sensing'!F48</f>
        <v>0</v>
      </c>
      <c r="V82" s="9">
        <f>'System Parameters Sensing'!G48</f>
        <v>0</v>
      </c>
      <c r="W82" s="9">
        <f>'System Parameters Sensing'!H48</f>
        <v>0</v>
      </c>
    </row>
    <row r="83" spans="1:23" ht="13" x14ac:dyDescent="0.15">
      <c r="A83" s="9">
        <f>'System Parameters Sensing'!A49</f>
        <v>0</v>
      </c>
      <c r="B83" s="9">
        <f>'System Parameters Sensing'!B49</f>
        <v>0</v>
      </c>
      <c r="C83" s="9">
        <f>'System Parameters Sensing'!C49</f>
        <v>0</v>
      </c>
      <c r="D83" s="9">
        <f>'System Parameters Sensing'!D49</f>
        <v>0</v>
      </c>
      <c r="O83" s="9">
        <f>'System Parameters Sensing'!E49</f>
        <v>0</v>
      </c>
      <c r="P83" s="9">
        <f>'System Parameters Sensing'!F49</f>
        <v>0</v>
      </c>
      <c r="Q83" s="9">
        <f>'System Parameters Sensing'!G49</f>
        <v>0</v>
      </c>
      <c r="R83" s="9">
        <f>'System Parameters Sensing'!H49</f>
        <v>0</v>
      </c>
      <c r="S83" s="9">
        <f>'System Parameters Sensing'!I49</f>
        <v>0</v>
      </c>
      <c r="T83" s="9">
        <f>'System Parameters Sensing'!J49</f>
        <v>0</v>
      </c>
      <c r="U83" s="9" t="e">
        <f t="shared" ref="U83:V83" si="29">#REF!</f>
        <v>#REF!</v>
      </c>
      <c r="V83" s="9" t="e">
        <f t="shared" si="29"/>
        <v>#REF!</v>
      </c>
    </row>
    <row r="84" spans="1:23" ht="13" x14ac:dyDescent="0.15">
      <c r="A84" s="9">
        <f>'System Parameters Sensing'!A50</f>
        <v>0</v>
      </c>
      <c r="B84" s="9">
        <f>'System Parameters Sensing'!B50</f>
        <v>0</v>
      </c>
      <c r="C84" s="9">
        <f>'System Parameters Sensing'!C50</f>
        <v>0</v>
      </c>
      <c r="D84" s="9">
        <f>'System Parameters Sensing'!D50</f>
        <v>0</v>
      </c>
      <c r="O84" s="9">
        <f>'System Parameters Sensing'!E50</f>
        <v>0</v>
      </c>
      <c r="P84" s="9">
        <f>'System Parameters Sensing'!F50</f>
        <v>0</v>
      </c>
      <c r="Q84" s="9">
        <f>'System Parameters Sensing'!G50</f>
        <v>0</v>
      </c>
      <c r="R84" s="9">
        <f>'System Parameters Sensing'!H50</f>
        <v>0</v>
      </c>
      <c r="S84" s="9">
        <f>'System Parameters Sensing'!I50</f>
        <v>0</v>
      </c>
      <c r="T84" s="9">
        <f>'System Parameters Sensing'!J50</f>
        <v>0</v>
      </c>
      <c r="U84" s="9" t="e">
        <f t="shared" ref="U84:V84" si="30">#REF!</f>
        <v>#REF!</v>
      </c>
      <c r="V84" s="9" t="e">
        <f t="shared" si="30"/>
        <v>#REF!</v>
      </c>
    </row>
    <row r="85" spans="1:23" ht="13" x14ac:dyDescent="0.15">
      <c r="A85" s="9">
        <f>'System Parameters Sensing'!A51</f>
        <v>0</v>
      </c>
      <c r="B85" s="9">
        <f>'System Parameters Sensing'!K38</f>
        <v>0</v>
      </c>
      <c r="C85" s="9">
        <f>'System Parameters Sensing'!L38</f>
        <v>0</v>
      </c>
      <c r="D85" s="9">
        <f>'System Parameters Sensing'!M38</f>
        <v>0</v>
      </c>
      <c r="O85" s="9">
        <f>'System Parameters Sensing'!N38</f>
        <v>0</v>
      </c>
      <c r="P85" s="9">
        <f>'System Parameters Sensing'!O38</f>
        <v>0</v>
      </c>
      <c r="Q85" s="9">
        <f>'System Parameters Sensing'!P38</f>
        <v>0</v>
      </c>
      <c r="R85" s="9">
        <f>'System Parameters Sensing'!Q38</f>
        <v>0</v>
      </c>
      <c r="S85" s="9">
        <f>'System Parameters Sensing'!I51</f>
        <v>0</v>
      </c>
      <c r="T85" s="9">
        <f>'System Parameters Sensing'!J51</f>
        <v>0</v>
      </c>
      <c r="U85" s="9" t="e">
        <f t="shared" ref="U85:V85" si="31">#REF!</f>
        <v>#REF!</v>
      </c>
      <c r="V85" s="9" t="e">
        <f t="shared" si="31"/>
        <v>#REF!</v>
      </c>
    </row>
    <row r="86" spans="1:23" ht="13" x14ac:dyDescent="0.15">
      <c r="A86" s="9" t="str">
        <f>'System Parameters Sensing'!A52</f>
        <v xml:space="preserve">REFLECTIONS : WHAT DID YOU LEARN FROM ANALYZING YOUR POWER.  TALK ABOUT SOME POTENTIAL TRADEOFFS. </v>
      </c>
      <c r="B86" s="9">
        <f>'System Parameters Sensing'!K39</f>
        <v>0</v>
      </c>
      <c r="C86" s="9" t="e">
        <f t="shared" ref="C86:D86" si="32">#REF!</f>
        <v>#REF!</v>
      </c>
      <c r="D86" s="9" t="e">
        <f t="shared" si="32"/>
        <v>#REF!</v>
      </c>
      <c r="O86" s="9" t="e">
        <f t="shared" ref="O86:Q86" si="33">#REF!</f>
        <v>#REF!</v>
      </c>
      <c r="P86" s="9" t="e">
        <f t="shared" si="33"/>
        <v>#REF!</v>
      </c>
      <c r="Q86" s="9" t="e">
        <f t="shared" si="33"/>
        <v>#REF!</v>
      </c>
      <c r="R86" s="9">
        <f>'System Parameters Sensing'!Q39</f>
        <v>0</v>
      </c>
      <c r="S86" s="9">
        <f>'System Parameters Sensing'!I52</f>
        <v>0</v>
      </c>
      <c r="T86" s="9">
        <f>'System Parameters Sensing'!J52</f>
        <v>0</v>
      </c>
      <c r="U86" s="9" t="e">
        <f t="shared" ref="U86:V86" si="34">#REF!</f>
        <v>#REF!</v>
      </c>
      <c r="V86" s="9" t="e">
        <f t="shared" si="34"/>
        <v>#REF!</v>
      </c>
    </row>
    <row r="87" spans="1:23" ht="13" x14ac:dyDescent="0.15">
      <c r="A87" s="9" t="str">
        <f>'System Parameters Sensing'!L39</f>
        <v>Total power in profile (mw)</v>
      </c>
      <c r="B87" s="9">
        <f>'System Parameters Sensing'!M39</f>
        <v>0</v>
      </c>
      <c r="C87" s="9">
        <f>'System Parameters Sensing'!N39</f>
        <v>0</v>
      </c>
      <c r="R87" s="9">
        <f>'System Parameters Sensing'!Q40</f>
        <v>0</v>
      </c>
      <c r="S87" s="9">
        <f>'System Parameters Sensing'!I53</f>
        <v>0</v>
      </c>
      <c r="T87" s="9">
        <f>'System Parameters Sensing'!J53</f>
        <v>0</v>
      </c>
      <c r="U87" s="9">
        <f>'System Parameters Sensing'!K53</f>
        <v>0</v>
      </c>
      <c r="V87" s="9">
        <f>'System Parameters Sensing'!L53</f>
        <v>0</v>
      </c>
    </row>
    <row r="88" spans="1:23" ht="13" x14ac:dyDescent="0.15">
      <c r="A88" s="9" t="str">
        <f>'System Parameters Sensing'!L40</f>
        <v>"off"</v>
      </c>
      <c r="B88" s="9">
        <f>SUMPRODUCT(B56:B76, $T56:$T76)</f>
        <v>2</v>
      </c>
      <c r="C88" s="9" t="str">
        <f>'System Parameters Sensing'!N40</f>
        <v>mW</v>
      </c>
      <c r="D88" s="9">
        <f t="shared" ref="D88:O88" si="35">SUMPRODUCT(D56:D76, $T56:$T76)</f>
        <v>2</v>
      </c>
      <c r="E88" s="9">
        <f t="shared" si="35"/>
        <v>2</v>
      </c>
      <c r="F88" s="9">
        <f t="shared" si="35"/>
        <v>1.9</v>
      </c>
      <c r="G88" s="9">
        <f t="shared" si="35"/>
        <v>2</v>
      </c>
      <c r="H88" s="9">
        <f t="shared" si="35"/>
        <v>2</v>
      </c>
      <c r="I88" s="9">
        <f t="shared" si="35"/>
        <v>2</v>
      </c>
      <c r="J88" s="9">
        <f t="shared" si="35"/>
        <v>2</v>
      </c>
      <c r="K88" s="9">
        <f t="shared" si="35"/>
        <v>2</v>
      </c>
      <c r="L88" s="9">
        <f t="shared" si="35"/>
        <v>1.9</v>
      </c>
      <c r="M88" s="9">
        <f t="shared" si="35"/>
        <v>2</v>
      </c>
      <c r="N88" s="9">
        <f t="shared" si="35"/>
        <v>2</v>
      </c>
      <c r="O88" s="9">
        <f t="shared" si="35"/>
        <v>2</v>
      </c>
      <c r="R88" s="9">
        <f>'System Parameters Sensing'!Q41</f>
        <v>0</v>
      </c>
      <c r="S88" s="9">
        <f>'System Parameters Sensing'!I54</f>
        <v>0</v>
      </c>
      <c r="T88" s="9">
        <f>'System Parameters Sensing'!J54</f>
        <v>0</v>
      </c>
      <c r="U88" s="9">
        <f>'System Parameters Sensing'!K54</f>
        <v>0</v>
      </c>
      <c r="V88" s="9">
        <f>'System Parameters Sensing'!L54</f>
        <v>0</v>
      </c>
    </row>
    <row r="89" spans="1:23" ht="13" x14ac:dyDescent="0.15">
      <c r="A89" s="9" t="str">
        <f>'System Parameters Sensing'!L41</f>
        <v>"sensing"</v>
      </c>
      <c r="B89" s="9">
        <f>SUMPRODUCT(B56:B76,$U56:$U76)</f>
        <v>31.1</v>
      </c>
      <c r="C89" s="9" t="str">
        <f>'System Parameters Sensing'!N41</f>
        <v>mW</v>
      </c>
      <c r="D89" s="9">
        <f t="shared" ref="D89:O89" si="36">SUMPRODUCT(D56:D76,$U56:$U76)</f>
        <v>29.800000000000004</v>
      </c>
      <c r="E89" s="9">
        <f t="shared" si="36"/>
        <v>30.299999999999997</v>
      </c>
      <c r="F89" s="9">
        <f t="shared" si="36"/>
        <v>31.1</v>
      </c>
      <c r="G89" s="9">
        <f t="shared" si="36"/>
        <v>31.075000000000003</v>
      </c>
      <c r="H89" s="9">
        <f t="shared" si="36"/>
        <v>30.85</v>
      </c>
      <c r="I89" s="9">
        <f t="shared" si="36"/>
        <v>31</v>
      </c>
      <c r="J89" s="9">
        <f t="shared" si="36"/>
        <v>31.1</v>
      </c>
      <c r="K89" s="9">
        <f t="shared" si="36"/>
        <v>31.1</v>
      </c>
      <c r="L89" s="9">
        <f t="shared" si="36"/>
        <v>31</v>
      </c>
      <c r="M89" s="9">
        <f t="shared" si="36"/>
        <v>30.615000000000002</v>
      </c>
      <c r="N89" s="9">
        <f t="shared" si="36"/>
        <v>31.060000000000002</v>
      </c>
      <c r="O89" s="9">
        <f t="shared" si="36"/>
        <v>31.09</v>
      </c>
      <c r="R89" s="9">
        <f>'System Parameters Sensing'!Q42</f>
        <v>0</v>
      </c>
      <c r="S89" s="9">
        <f>'System Parameters Sensing'!I55</f>
        <v>0</v>
      </c>
      <c r="T89" s="9">
        <f>'System Parameters Sensing'!J55</f>
        <v>0</v>
      </c>
      <c r="U89" s="9">
        <f>'System Parameters Sensing'!K55</f>
        <v>0</v>
      </c>
      <c r="V89" s="9">
        <f>'System Parameters Sensing'!L55</f>
        <v>0</v>
      </c>
    </row>
    <row r="90" spans="1:23" ht="13" x14ac:dyDescent="0.15">
      <c r="A90" s="9" t="str">
        <f>'System Parameters Sensing'!L42</f>
        <v>"interactive"</v>
      </c>
      <c r="B90" s="9">
        <f>SUMPRODUCT(B56:B76, $V56:$V76)</f>
        <v>52.85</v>
      </c>
      <c r="C90" s="9" t="str">
        <f>'System Parameters Sensing'!N42</f>
        <v>mW</v>
      </c>
      <c r="D90" s="9">
        <f t="shared" ref="D90:O90" si="37">SUMPRODUCT(D56:D76, $V56:$V76)</f>
        <v>51.225000000000001</v>
      </c>
      <c r="E90" s="9">
        <f t="shared" si="37"/>
        <v>52.1</v>
      </c>
      <c r="F90" s="9">
        <f t="shared" si="37"/>
        <v>52.85</v>
      </c>
      <c r="G90" s="9">
        <f t="shared" si="37"/>
        <v>52.825000000000003</v>
      </c>
      <c r="H90" s="9">
        <f t="shared" si="37"/>
        <v>52.6</v>
      </c>
      <c r="I90" s="9">
        <f t="shared" si="37"/>
        <v>52.75</v>
      </c>
      <c r="J90" s="9">
        <f t="shared" si="37"/>
        <v>52.85</v>
      </c>
      <c r="K90" s="9">
        <f t="shared" si="37"/>
        <v>50.85</v>
      </c>
      <c r="L90" s="9">
        <f t="shared" si="37"/>
        <v>52.85</v>
      </c>
      <c r="M90" s="9">
        <f t="shared" si="37"/>
        <v>52.365000000000002</v>
      </c>
      <c r="N90" s="9">
        <f t="shared" si="37"/>
        <v>52.81</v>
      </c>
      <c r="O90" s="9">
        <f t="shared" si="37"/>
        <v>52.84</v>
      </c>
      <c r="R90" s="9">
        <f>'System Parameters Sensing'!Q43</f>
        <v>0</v>
      </c>
      <c r="S90" s="9">
        <f>'System Parameters Sensing'!I56</f>
        <v>0</v>
      </c>
      <c r="T90" s="9">
        <f>'System Parameters Sensing'!J56</f>
        <v>0</v>
      </c>
      <c r="U90" s="9">
        <f>'System Parameters Sensing'!K56</f>
        <v>0</v>
      </c>
      <c r="V90" s="9">
        <f>'System Parameters Sensing'!L56</f>
        <v>0</v>
      </c>
    </row>
    <row r="91" spans="1:23" ht="13" x14ac:dyDescent="0.15">
      <c r="A91" s="9">
        <f>'System Parameters Sensing'!L43</f>
        <v>0</v>
      </c>
      <c r="B91" s="9">
        <f>'System Parameters Sensing'!M43</f>
        <v>0</v>
      </c>
      <c r="C91" s="9">
        <f>'System Parameters Sensing'!N43</f>
        <v>0</v>
      </c>
      <c r="D91" s="9">
        <f>'System Parameters Sensing'!O43</f>
        <v>0</v>
      </c>
      <c r="E91" s="9">
        <f>'System Parameters Sensing'!P43</f>
        <v>0</v>
      </c>
      <c r="F91" s="9">
        <f>'System Parameters Sensing'!Q44</f>
        <v>0</v>
      </c>
      <c r="G91" s="9">
        <f>'System Parameters Sensing'!I57</f>
        <v>0</v>
      </c>
      <c r="H91" s="9">
        <f>'System Parameters Sensing'!J57</f>
        <v>0</v>
      </c>
      <c r="I91" s="9">
        <f>'System Parameters Sensing'!K57</f>
        <v>0</v>
      </c>
      <c r="J91" s="9">
        <f>'System Parameters Sensing'!L57</f>
        <v>0</v>
      </c>
      <c r="K91" s="9">
        <f>'System Parameters Sensing'!M57</f>
        <v>0</v>
      </c>
      <c r="L91" s="9">
        <f>'System Parameters Sensing'!N57</f>
        <v>0</v>
      </c>
      <c r="M91" s="9">
        <f>'System Parameters Sensing'!O57</f>
        <v>0</v>
      </c>
      <c r="N91" s="9">
        <f>'System Parameters Sensing'!P57</f>
        <v>0</v>
      </c>
      <c r="O91" s="9">
        <f>'System Parameters Sensing'!Q57</f>
        <v>0</v>
      </c>
      <c r="R91" s="9">
        <f>'System Parameters Sensing'!Q44</f>
        <v>0</v>
      </c>
      <c r="S91" s="9">
        <f>'System Parameters Sensing'!I57</f>
        <v>0</v>
      </c>
      <c r="T91" s="9">
        <f>'System Parameters Sensing'!J57</f>
        <v>0</v>
      </c>
      <c r="U91" s="9">
        <f>'System Parameters Sensing'!K57</f>
        <v>0</v>
      </c>
      <c r="V91" s="9">
        <f>'System Parameters Sensing'!L57</f>
        <v>0</v>
      </c>
    </row>
    <row r="92" spans="1:23" ht="13" x14ac:dyDescent="0.15">
      <c r="A92" s="9" t="str">
        <f>'System Parameters Sensing'!L44</f>
        <v>Effective Battery Capacity</v>
      </c>
      <c r="B92" s="9">
        <f>'System Parameters Sensing'!M44</f>
        <v>0</v>
      </c>
      <c r="C92" s="9">
        <f>'System Parameters Sensing'!N44</f>
        <v>0</v>
      </c>
      <c r="D92" s="9">
        <f>'System Parameters Sensing'!O44</f>
        <v>0</v>
      </c>
      <c r="E92" s="9">
        <f>'System Parameters Sensing'!P44</f>
        <v>0</v>
      </c>
      <c r="F92" s="9">
        <f>'System Parameters Sensing'!Q45</f>
        <v>0</v>
      </c>
      <c r="G92" s="9">
        <f>'System Parameters Sensing'!I58</f>
        <v>0</v>
      </c>
      <c r="H92" s="9">
        <f>'System Parameters Sensing'!J58</f>
        <v>0</v>
      </c>
      <c r="I92" s="9">
        <f>'System Parameters Sensing'!K58</f>
        <v>0</v>
      </c>
      <c r="J92" s="9">
        <f>'System Parameters Sensing'!L58</f>
        <v>0</v>
      </c>
      <c r="K92" s="9">
        <f>'System Parameters Sensing'!M58</f>
        <v>0</v>
      </c>
      <c r="L92" s="9">
        <f>'System Parameters Sensing'!N58</f>
        <v>0</v>
      </c>
      <c r="M92" s="9">
        <f>'System Parameters Sensing'!O58</f>
        <v>0</v>
      </c>
      <c r="N92" s="9">
        <f>'System Parameters Sensing'!P58</f>
        <v>0</v>
      </c>
      <c r="O92" s="9">
        <f>'System Parameters Sensing'!Q58</f>
        <v>0</v>
      </c>
      <c r="P92" s="9">
        <f>'System Parameters Sensing'!O44</f>
        <v>0</v>
      </c>
      <c r="Q92" s="9">
        <f>'System Parameters Sensing'!P44</f>
        <v>0</v>
      </c>
      <c r="R92" s="9">
        <f>'System Parameters Sensing'!Q45</f>
        <v>0</v>
      </c>
      <c r="S92" s="9">
        <f>'System Parameters Sensing'!I58</f>
        <v>0</v>
      </c>
      <c r="T92" s="9">
        <f>'System Parameters Sensing'!J58</f>
        <v>0</v>
      </c>
      <c r="U92" s="9">
        <f>'System Parameters Sensing'!K58</f>
        <v>0</v>
      </c>
      <c r="V92" s="9">
        <f>'System Parameters Sensing'!L58</f>
        <v>0</v>
      </c>
    </row>
    <row r="93" spans="1:23" ht="13" x14ac:dyDescent="0.15">
      <c r="A93" s="9">
        <f>'System Parameters Sensing'!L45</f>
        <v>0</v>
      </c>
      <c r="B93" s="9">
        <f>B80*B81*B82</f>
        <v>567</v>
      </c>
      <c r="C93" s="9" t="str">
        <f>'System Parameters Sensing'!N45</f>
        <v>mW*h</v>
      </c>
      <c r="D93" s="9">
        <f t="shared" ref="D93:O93" si="38">$B93</f>
        <v>567</v>
      </c>
      <c r="E93" s="9">
        <f t="shared" si="38"/>
        <v>567</v>
      </c>
      <c r="F93" s="9">
        <f t="shared" si="38"/>
        <v>567</v>
      </c>
      <c r="G93" s="9">
        <f t="shared" si="38"/>
        <v>567</v>
      </c>
      <c r="H93" s="9">
        <f t="shared" si="38"/>
        <v>567</v>
      </c>
      <c r="I93" s="9">
        <f t="shared" si="38"/>
        <v>567</v>
      </c>
      <c r="J93" s="9">
        <f t="shared" si="38"/>
        <v>567</v>
      </c>
      <c r="K93" s="9">
        <f t="shared" si="38"/>
        <v>567</v>
      </c>
      <c r="L93" s="9">
        <f t="shared" si="38"/>
        <v>567</v>
      </c>
      <c r="M93" s="9">
        <f t="shared" si="38"/>
        <v>567</v>
      </c>
      <c r="N93" s="9">
        <f t="shared" si="38"/>
        <v>567</v>
      </c>
      <c r="O93" s="9">
        <f t="shared" si="38"/>
        <v>567</v>
      </c>
      <c r="P93" s="9">
        <f>'System Parameters Sensing'!O45</f>
        <v>0</v>
      </c>
      <c r="Q93" s="9">
        <f>'System Parameters Sensing'!P45</f>
        <v>0</v>
      </c>
      <c r="R93" s="9">
        <f>'System Parameters Sensing'!Q46</f>
        <v>0</v>
      </c>
      <c r="S93" s="9">
        <f>'System Parameters Sensing'!I59</f>
        <v>0</v>
      </c>
      <c r="T93" s="9">
        <f>'System Parameters Sensing'!J59</f>
        <v>0</v>
      </c>
      <c r="U93" s="9">
        <f>'System Parameters Sensing'!K59</f>
        <v>0</v>
      </c>
      <c r="V93" s="9">
        <f>'System Parameters Sensing'!L59</f>
        <v>0</v>
      </c>
    </row>
    <row r="94" spans="1:23" ht="13" x14ac:dyDescent="0.15">
      <c r="A94" s="9">
        <f>'System Parameters Sensing'!L46</f>
        <v>0</v>
      </c>
      <c r="B94" s="9">
        <f>'System Parameters Sensing'!M46</f>
        <v>0</v>
      </c>
      <c r="C94" s="9">
        <f>'System Parameters Sensing'!N46</f>
        <v>0</v>
      </c>
      <c r="D94" s="9">
        <f>'System Parameters Sensing'!O46</f>
        <v>0</v>
      </c>
      <c r="E94" s="9">
        <f>'System Parameters Sensing'!P46</f>
        <v>0</v>
      </c>
      <c r="F94" s="9">
        <f>'System Parameters Sensing'!Q47</f>
        <v>0</v>
      </c>
      <c r="G94" s="9">
        <f>'System Parameters Sensing'!I60</f>
        <v>0</v>
      </c>
      <c r="H94" s="9">
        <f>'System Parameters Sensing'!J60</f>
        <v>0</v>
      </c>
      <c r="I94" s="9">
        <f>'System Parameters Sensing'!K60</f>
        <v>0</v>
      </c>
      <c r="J94" s="9">
        <f>'System Parameters Sensing'!L60</f>
        <v>0</v>
      </c>
      <c r="K94" s="9">
        <f>'System Parameters Sensing'!M60</f>
        <v>0</v>
      </c>
      <c r="L94" s="9">
        <f>'System Parameters Sensing'!N60</f>
        <v>0</v>
      </c>
      <c r="M94" s="9">
        <f>'System Parameters Sensing'!O60</f>
        <v>0</v>
      </c>
      <c r="N94" s="9">
        <f>'System Parameters Sensing'!P60</f>
        <v>0</v>
      </c>
      <c r="O94" s="9">
        <f>'System Parameters Sensing'!Q60</f>
        <v>0</v>
      </c>
      <c r="P94" s="9">
        <f>'System Parameters Sensing'!O46</f>
        <v>0</v>
      </c>
      <c r="Q94" s="9">
        <f>'System Parameters Sensing'!P46</f>
        <v>0</v>
      </c>
      <c r="R94" s="9">
        <f>'System Parameters Sensing'!Q47</f>
        <v>0</v>
      </c>
      <c r="S94" s="9">
        <f>'System Parameters Sensing'!I60</f>
        <v>0</v>
      </c>
      <c r="T94" s="9">
        <f>'System Parameters Sensing'!J60</f>
        <v>0</v>
      </c>
      <c r="U94" s="9">
        <f>'System Parameters Sensing'!K60</f>
        <v>0</v>
      </c>
      <c r="V94" s="9">
        <f>'System Parameters Sensing'!L60</f>
        <v>0</v>
      </c>
    </row>
    <row r="95" spans="1:23" ht="13" x14ac:dyDescent="0.15">
      <c r="A95" s="9" t="str">
        <f>'System Parameters Sensing'!L47</f>
        <v>Days of Use</v>
      </c>
      <c r="B95" s="9">
        <f>B93/($T78*B88+$U78*B89+$V78*B90)</f>
        <v>1.8740704015865146</v>
      </c>
      <c r="C95" s="9" t="str">
        <f>'System Parameters Sensing'!N47</f>
        <v>days</v>
      </c>
      <c r="D95" s="9">
        <f t="shared" ref="D95:O95" si="39">D93/($T78*D88+$U78*D89+$V78*D90)</f>
        <v>1.9429452582883575</v>
      </c>
      <c r="E95" s="9">
        <f t="shared" si="39"/>
        <v>1.9142471303173532</v>
      </c>
      <c r="F95" s="9">
        <f t="shared" si="39"/>
        <v>1.8840338926732012</v>
      </c>
      <c r="G95" s="9">
        <f t="shared" si="39"/>
        <v>1.8753100711096411</v>
      </c>
      <c r="H95" s="9">
        <f t="shared" si="39"/>
        <v>1.8865413408750624</v>
      </c>
      <c r="I95" s="9">
        <f t="shared" si="39"/>
        <v>1.8790389395194698</v>
      </c>
      <c r="J95" s="9">
        <f t="shared" si="39"/>
        <v>1.8740704015865146</v>
      </c>
      <c r="K95" s="9">
        <f t="shared" si="39"/>
        <v>1.8865413408750624</v>
      </c>
      <c r="L95" s="9">
        <f t="shared" si="39"/>
        <v>1.8884263114071607</v>
      </c>
      <c r="M95" s="9">
        <f t="shared" si="39"/>
        <v>1.8984163123179427</v>
      </c>
      <c r="N95" s="9">
        <f t="shared" si="39"/>
        <v>1.8760546603580053</v>
      </c>
      <c r="O95" s="9">
        <f t="shared" si="39"/>
        <v>1.8745660726683637</v>
      </c>
      <c r="P95" s="9">
        <f>'System Parameters Sensing'!O47</f>
        <v>0</v>
      </c>
      <c r="Q95" s="9">
        <f>'System Parameters Sensing'!P47</f>
        <v>0</v>
      </c>
      <c r="R95" s="9">
        <f>'System Parameters Sensing'!Q48</f>
        <v>0</v>
      </c>
      <c r="S95" s="9">
        <f>'System Parameters Sensing'!I61</f>
        <v>0</v>
      </c>
      <c r="T95" s="9">
        <f>'System Parameters Sensing'!J61</f>
        <v>0</v>
      </c>
      <c r="U95" s="9">
        <f>'System Parameters Sensing'!K61</f>
        <v>0</v>
      </c>
      <c r="V95" s="9">
        <f>'System Parameters Sensing'!L61</f>
        <v>0</v>
      </c>
    </row>
    <row r="96" spans="1:23" ht="13" x14ac:dyDescent="0.15">
      <c r="A96" s="9" t="str">
        <f>'System Parameters Sensing'!L48</f>
        <v>Hours of Use</v>
      </c>
      <c r="B96" s="9">
        <f>B95*24</f>
        <v>44.977689638076349</v>
      </c>
      <c r="C96" s="9" t="str">
        <f>'System Parameters Sensing'!N48</f>
        <v>hours</v>
      </c>
      <c r="D96" s="9">
        <f t="shared" ref="D96:O96" si="40">D95*24</f>
        <v>46.630686198920579</v>
      </c>
      <c r="E96" s="9">
        <f t="shared" si="40"/>
        <v>45.941931127616478</v>
      </c>
      <c r="F96" s="9">
        <f t="shared" si="40"/>
        <v>45.216813424156825</v>
      </c>
      <c r="G96" s="9">
        <f t="shared" si="40"/>
        <v>45.007441706631383</v>
      </c>
      <c r="H96" s="9">
        <f t="shared" si="40"/>
        <v>45.276992181001496</v>
      </c>
      <c r="I96" s="9">
        <f t="shared" si="40"/>
        <v>45.096934548467274</v>
      </c>
      <c r="J96" s="9">
        <f t="shared" si="40"/>
        <v>44.977689638076349</v>
      </c>
      <c r="K96" s="9">
        <f t="shared" si="40"/>
        <v>45.276992181001496</v>
      </c>
      <c r="L96" s="9">
        <f t="shared" si="40"/>
        <v>45.322231473771858</v>
      </c>
      <c r="M96" s="9">
        <f t="shared" si="40"/>
        <v>45.561991495630622</v>
      </c>
      <c r="N96" s="9">
        <f t="shared" si="40"/>
        <v>45.025311848592125</v>
      </c>
      <c r="O96" s="9">
        <f t="shared" si="40"/>
        <v>44.989585744040731</v>
      </c>
      <c r="P96" s="9">
        <f>'System Parameters Sensing'!O48</f>
        <v>0</v>
      </c>
      <c r="Q96" s="9">
        <f>'System Parameters Sensing'!P48</f>
        <v>0</v>
      </c>
      <c r="R96" s="9">
        <f>'System Parameters Sensing'!Q49</f>
        <v>0</v>
      </c>
      <c r="S96" s="9">
        <f>'System Parameters Sensing'!I62</f>
        <v>0</v>
      </c>
      <c r="T96" s="9">
        <f>'System Parameters Sensing'!J62</f>
        <v>0</v>
      </c>
      <c r="U96" s="9">
        <f>'System Parameters Sensing'!K62</f>
        <v>0</v>
      </c>
      <c r="V96" s="9">
        <f>'System Parameters Sensing'!L62</f>
        <v>0</v>
      </c>
    </row>
    <row r="97" spans="1:22" ht="13" x14ac:dyDescent="0.15">
      <c r="A97" s="9">
        <f>'System Parameters Sensing'!A63</f>
        <v>0</v>
      </c>
      <c r="B97" s="9">
        <f>'System Parameters Sensing'!K50</f>
        <v>0</v>
      </c>
      <c r="C97" s="9">
        <f>'System Parameters Sensing'!L50</f>
        <v>0</v>
      </c>
      <c r="D97" s="9">
        <f>'System Parameters Sensing'!M50</f>
        <v>0</v>
      </c>
      <c r="O97" s="9">
        <f>'System Parameters Sensing'!N50</f>
        <v>0</v>
      </c>
      <c r="P97" s="9">
        <f>'System Parameters Sensing'!O50</f>
        <v>0</v>
      </c>
      <c r="Q97" s="9">
        <f>'System Parameters Sensing'!P50</f>
        <v>0</v>
      </c>
      <c r="R97" s="9">
        <f>'System Parameters Sensing'!Q50</f>
        <v>0</v>
      </c>
      <c r="S97" s="9">
        <f>'System Parameters Sensing'!I63</f>
        <v>0</v>
      </c>
      <c r="T97" s="9">
        <f>'System Parameters Sensing'!J63</f>
        <v>0</v>
      </c>
      <c r="U97" s="9">
        <f>'System Parameters Sensing'!K63</f>
        <v>0</v>
      </c>
      <c r="V97" s="9">
        <f>'System Parameters Sensing'!L63</f>
        <v>0</v>
      </c>
    </row>
    <row r="98" spans="1:22" ht="13" x14ac:dyDescent="0.15">
      <c r="A98" s="9" t="s">
        <v>36</v>
      </c>
      <c r="B98" s="9">
        <f>'System Parameters Sensing'!K51</f>
        <v>0</v>
      </c>
      <c r="C98" s="9">
        <f>'System Parameters Sensing'!L51</f>
        <v>0</v>
      </c>
      <c r="D98" s="22">
        <f t="shared" ref="D98:O98" si="41">D96/$B96-1</f>
        <v>3.6751477769210839E-2</v>
      </c>
      <c r="E98" s="22">
        <f t="shared" si="41"/>
        <v>2.1438217420661765E-2</v>
      </c>
      <c r="F98" s="22">
        <f t="shared" si="41"/>
        <v>5.3164977571023009E-3</v>
      </c>
      <c r="G98" s="22">
        <f t="shared" si="41"/>
        <v>6.6148503390106583E-4</v>
      </c>
      <c r="H98" s="22">
        <f t="shared" si="41"/>
        <v>6.6544668108468041E-3</v>
      </c>
      <c r="I98" s="22">
        <f t="shared" si="41"/>
        <v>2.651201325600816E-3</v>
      </c>
      <c r="J98" s="22">
        <f t="shared" si="41"/>
        <v>0</v>
      </c>
      <c r="K98" s="22">
        <f t="shared" si="41"/>
        <v>6.6544668108468041E-3</v>
      </c>
      <c r="L98" s="22">
        <f t="shared" si="41"/>
        <v>7.6602830974188407E-3</v>
      </c>
      <c r="M98" s="22">
        <f t="shared" si="41"/>
        <v>1.2990926440552997E-2</v>
      </c>
      <c r="N98" s="22">
        <f t="shared" si="41"/>
        <v>1.0587962809780471E-3</v>
      </c>
      <c r="O98" s="22">
        <f t="shared" si="41"/>
        <v>2.6448904023546049E-4</v>
      </c>
      <c r="P98" s="9">
        <f>'System Parameters Sensing'!O51</f>
        <v>0</v>
      </c>
      <c r="Q98" s="9">
        <f>'System Parameters Sensing'!P51</f>
        <v>0</v>
      </c>
      <c r="R98" s="9">
        <f>'System Parameters Sensing'!Q51</f>
        <v>0</v>
      </c>
      <c r="S98" s="9">
        <f>'System Parameters Sensing'!I64</f>
        <v>0</v>
      </c>
      <c r="T98" s="9">
        <f>'System Parameters Sensing'!J64</f>
        <v>0</v>
      </c>
      <c r="U98" s="9">
        <f>'System Parameters Sensing'!K64</f>
        <v>0</v>
      </c>
      <c r="V98" s="9">
        <f>'System Parameters Sensing'!L64</f>
        <v>0</v>
      </c>
    </row>
    <row r="99" spans="1:22" ht="13" x14ac:dyDescent="0.15">
      <c r="A99" s="9" t="s">
        <v>37</v>
      </c>
      <c r="B99" s="9">
        <f>'System Parameters Sensing'!K52</f>
        <v>0</v>
      </c>
      <c r="C99" s="9">
        <f>'System Parameters Sensing'!L52</f>
        <v>0</v>
      </c>
      <c r="D99" s="9" t="s">
        <v>38</v>
      </c>
      <c r="E99" s="9" t="s">
        <v>39</v>
      </c>
      <c r="F99" s="9" t="s">
        <v>40</v>
      </c>
      <c r="G99" s="9" t="s">
        <v>41</v>
      </c>
      <c r="H99" s="9" t="s">
        <v>42</v>
      </c>
      <c r="I99" s="9" t="s">
        <v>43</v>
      </c>
      <c r="J99" s="9" t="s">
        <v>44</v>
      </c>
      <c r="K99" s="9" t="s">
        <v>45</v>
      </c>
      <c r="L99" s="9" t="s">
        <v>46</v>
      </c>
      <c r="M99" s="9" t="s">
        <v>47</v>
      </c>
      <c r="N99" s="9" t="s">
        <v>48</v>
      </c>
      <c r="O99" s="9" t="s">
        <v>49</v>
      </c>
      <c r="P99" s="9">
        <f>'System Parameters Sensing'!O52</f>
        <v>0</v>
      </c>
      <c r="Q99" s="9">
        <f>'System Parameters Sensing'!P52</f>
        <v>0</v>
      </c>
      <c r="R99" s="9">
        <f>'System Parameters Sensing'!Q52</f>
        <v>0</v>
      </c>
      <c r="S99" s="9">
        <f>'System Parameters Sensing'!I65</f>
        <v>0</v>
      </c>
      <c r="T99" s="9">
        <f>'System Parameters Sensing'!J65</f>
        <v>0</v>
      </c>
      <c r="U99" s="9">
        <f>'System Parameters Sensing'!K65</f>
        <v>0</v>
      </c>
      <c r="V99" s="9">
        <f>'System Parameters Sensing'!L65</f>
        <v>0</v>
      </c>
    </row>
    <row r="100" spans="1:22" ht="13" x14ac:dyDescent="0.15">
      <c r="A100" s="9">
        <f>'System Parameters Sensing'!A66</f>
        <v>0</v>
      </c>
      <c r="B100" s="9">
        <f>'System Parameters Sensing'!B66</f>
        <v>0</v>
      </c>
      <c r="C100" s="9">
        <f>'System Parameters Sensing'!C66</f>
        <v>0</v>
      </c>
      <c r="D100" s="9">
        <f>'System Parameters Sensing'!D66</f>
        <v>0</v>
      </c>
      <c r="O100" s="9">
        <f>'System Parameters Sensing'!E66</f>
        <v>0</v>
      </c>
      <c r="P100" s="9">
        <f>'System Parameters Sensing'!F66</f>
        <v>0</v>
      </c>
      <c r="Q100" s="9">
        <f>'System Parameters Sensing'!G66</f>
        <v>0</v>
      </c>
      <c r="R100" s="9">
        <f>'System Parameters Sensing'!H66</f>
        <v>0</v>
      </c>
      <c r="S100" s="9">
        <f>'System Parameters Sensing'!I66</f>
        <v>0</v>
      </c>
      <c r="T100" s="9">
        <f>'System Parameters Sensing'!J66</f>
        <v>0</v>
      </c>
      <c r="U100" s="9">
        <f>'System Parameters Sensing'!K66</f>
        <v>0</v>
      </c>
      <c r="V100" s="9">
        <f>'System Parameters Sensing'!L66</f>
        <v>0</v>
      </c>
    </row>
    <row r="101" spans="1:22" ht="13" x14ac:dyDescent="0.15">
      <c r="A101" s="9">
        <f>'System Parameters Sensing'!A67</f>
        <v>0</v>
      </c>
      <c r="B101" s="9">
        <f>'System Parameters Sensing'!B67</f>
        <v>0</v>
      </c>
      <c r="C101" s="9">
        <f>'System Parameters Sensing'!C67</f>
        <v>0</v>
      </c>
      <c r="D101" s="9">
        <f>'System Parameters Sensing'!D67</f>
        <v>0</v>
      </c>
      <c r="O101" s="9">
        <f>'System Parameters Sensing'!E67</f>
        <v>0</v>
      </c>
      <c r="P101" s="9">
        <f>'System Parameters Sensing'!F67</f>
        <v>0</v>
      </c>
      <c r="Q101" s="9">
        <f>'System Parameters Sensing'!G67</f>
        <v>0</v>
      </c>
      <c r="R101" s="9">
        <f>'System Parameters Sensing'!H67</f>
        <v>0</v>
      </c>
      <c r="S101" s="9">
        <f>'System Parameters Sensing'!I67</f>
        <v>0</v>
      </c>
      <c r="T101" s="9">
        <f>'System Parameters Sensing'!J67</f>
        <v>0</v>
      </c>
      <c r="U101" s="9">
        <f>'System Parameters Sensing'!K67</f>
        <v>0</v>
      </c>
      <c r="V101" s="9">
        <f>'System Parameters Sensing'!L67</f>
        <v>0</v>
      </c>
    </row>
    <row r="102" spans="1:22" ht="13" x14ac:dyDescent="0.15">
      <c r="A102" s="9">
        <f>'System Parameters Sensing'!A68</f>
        <v>0</v>
      </c>
      <c r="B102" s="9">
        <f>'System Parameters Sensing'!B68</f>
        <v>0</v>
      </c>
      <c r="C102" s="9">
        <f>'System Parameters Sensing'!C68</f>
        <v>0</v>
      </c>
      <c r="D102" s="9">
        <f>'System Parameters Sensing'!D68</f>
        <v>0</v>
      </c>
      <c r="O102" s="9">
        <f>'System Parameters Sensing'!E68</f>
        <v>0</v>
      </c>
      <c r="P102" s="9">
        <f>'System Parameters Sensing'!F68</f>
        <v>0</v>
      </c>
      <c r="Q102" s="9">
        <f>'System Parameters Sensing'!G68</f>
        <v>0</v>
      </c>
      <c r="R102" s="9">
        <f>'System Parameters Sensing'!H68</f>
        <v>0</v>
      </c>
      <c r="S102" s="9">
        <f>'System Parameters Sensing'!I68</f>
        <v>0</v>
      </c>
      <c r="T102" s="9">
        <f>'System Parameters Sensing'!J68</f>
        <v>0</v>
      </c>
      <c r="U102" s="9">
        <f>'System Parameters Sensing'!K68</f>
        <v>0</v>
      </c>
      <c r="V102" s="9">
        <f>'System Parameters Sensing'!L68</f>
        <v>0</v>
      </c>
    </row>
    <row r="103" spans="1:22" ht="13" x14ac:dyDescent="0.15">
      <c r="A103" s="9">
        <f>'System Parameters Sensing'!A69</f>
        <v>0</v>
      </c>
      <c r="B103" s="9">
        <f>'System Parameters Sensing'!B69</f>
        <v>0</v>
      </c>
      <c r="C103" s="9">
        <f>'System Parameters Sensing'!C69</f>
        <v>0</v>
      </c>
      <c r="D103" s="9">
        <f>'System Parameters Sensing'!D69</f>
        <v>0</v>
      </c>
      <c r="O103" s="9">
        <f>'System Parameters Sensing'!E69</f>
        <v>0</v>
      </c>
      <c r="P103" s="9">
        <f>'System Parameters Sensing'!F69</f>
        <v>0</v>
      </c>
      <c r="Q103" s="9">
        <f>'System Parameters Sensing'!G69</f>
        <v>0</v>
      </c>
      <c r="R103" s="9">
        <f>'System Parameters Sensing'!H69</f>
        <v>0</v>
      </c>
      <c r="S103" s="9">
        <f>'System Parameters Sensing'!I69</f>
        <v>0</v>
      </c>
      <c r="T103" s="9">
        <f>'System Parameters Sensing'!J69</f>
        <v>0</v>
      </c>
      <c r="U103" s="9">
        <f>'System Parameters Sensing'!K69</f>
        <v>0</v>
      </c>
      <c r="V103" s="9">
        <f>'System Parameters Sensing'!L69</f>
        <v>0</v>
      </c>
    </row>
    <row r="104" spans="1:22" ht="13" x14ac:dyDescent="0.15">
      <c r="A104" s="9">
        <f>'System Parameters Sensing'!A70</f>
        <v>0</v>
      </c>
      <c r="B104" s="9">
        <f>'System Parameters Sensing'!B70</f>
        <v>0</v>
      </c>
      <c r="C104" s="9">
        <f>'System Parameters Sensing'!C70</f>
        <v>0</v>
      </c>
      <c r="D104" s="9">
        <f>'System Parameters Sensing'!D70</f>
        <v>0</v>
      </c>
      <c r="O104" s="9">
        <f>'System Parameters Sensing'!E70</f>
        <v>0</v>
      </c>
      <c r="P104" s="9">
        <f>'System Parameters Sensing'!F70</f>
        <v>0</v>
      </c>
      <c r="Q104" s="9">
        <f>'System Parameters Sensing'!G70</f>
        <v>0</v>
      </c>
      <c r="R104" s="9">
        <f>'System Parameters Sensing'!H70</f>
        <v>0</v>
      </c>
      <c r="S104" s="9">
        <f>'System Parameters Sensing'!I70</f>
        <v>0</v>
      </c>
      <c r="T104" s="9">
        <f>'System Parameters Sensing'!J70</f>
        <v>0</v>
      </c>
      <c r="U104" s="9">
        <f>'System Parameters Sensing'!K70</f>
        <v>0</v>
      </c>
      <c r="V104" s="9">
        <f>'System Parameters Sensing'!L70</f>
        <v>0</v>
      </c>
    </row>
    <row r="105" spans="1:22" ht="13" x14ac:dyDescent="0.15">
      <c r="A105" s="9">
        <f>'System Parameters Sensing'!A71</f>
        <v>0</v>
      </c>
      <c r="B105" s="9">
        <f>'System Parameters Sensing'!B71</f>
        <v>0</v>
      </c>
      <c r="C105" s="9">
        <f>'System Parameters Sensing'!C71</f>
        <v>0</v>
      </c>
      <c r="D105" s="9">
        <f>'System Parameters Sensing'!D71</f>
        <v>0</v>
      </c>
      <c r="O105" s="9">
        <f>'System Parameters Sensing'!E71</f>
        <v>0</v>
      </c>
      <c r="P105" s="9">
        <f>'System Parameters Sensing'!F71</f>
        <v>0</v>
      </c>
      <c r="Q105" s="9">
        <f>'System Parameters Sensing'!G71</f>
        <v>0</v>
      </c>
      <c r="R105" s="9">
        <f>'System Parameters Sensing'!H71</f>
        <v>0</v>
      </c>
      <c r="S105" s="9">
        <f>'System Parameters Sensing'!I71</f>
        <v>0</v>
      </c>
      <c r="T105" s="9">
        <f>'System Parameters Sensing'!J71</f>
        <v>0</v>
      </c>
      <c r="U105" s="9">
        <f>'System Parameters Sensing'!K71</f>
        <v>0</v>
      </c>
      <c r="V105" s="9">
        <f>'System Parameters Sensing'!L71</f>
        <v>0</v>
      </c>
    </row>
    <row r="106" spans="1:22" ht="13" x14ac:dyDescent="0.15">
      <c r="A106" s="9">
        <f>'System Parameters Sensing'!A72</f>
        <v>0</v>
      </c>
      <c r="B106" s="9">
        <f>'System Parameters Sensing'!B72</f>
        <v>0</v>
      </c>
      <c r="C106" s="9">
        <f>'System Parameters Sensing'!C72</f>
        <v>0</v>
      </c>
      <c r="D106" s="9">
        <f>'System Parameters Sensing'!D72</f>
        <v>0</v>
      </c>
      <c r="O106" s="9">
        <f>'System Parameters Sensing'!E72</f>
        <v>0</v>
      </c>
      <c r="P106" s="9">
        <f>'System Parameters Sensing'!F72</f>
        <v>0</v>
      </c>
      <c r="Q106" s="9">
        <f>'System Parameters Sensing'!G72</f>
        <v>0</v>
      </c>
      <c r="R106" s="9">
        <f>'System Parameters Sensing'!H72</f>
        <v>0</v>
      </c>
      <c r="S106" s="9">
        <f>'System Parameters Sensing'!I72</f>
        <v>0</v>
      </c>
      <c r="T106" s="9">
        <f>'System Parameters Sensing'!J72</f>
        <v>0</v>
      </c>
      <c r="U106" s="9">
        <f>'System Parameters Sensing'!K72</f>
        <v>0</v>
      </c>
      <c r="V106" s="9">
        <f>'System Parameters Sensing'!L72</f>
        <v>0</v>
      </c>
    </row>
    <row r="107" spans="1:22" ht="13" x14ac:dyDescent="0.15">
      <c r="A107" s="9">
        <f>'System Parameters Sensing'!A73</f>
        <v>0</v>
      </c>
      <c r="B107" s="9">
        <f>'System Parameters Sensing'!B73</f>
        <v>0</v>
      </c>
      <c r="C107" s="9">
        <f>'System Parameters Sensing'!C73</f>
        <v>0</v>
      </c>
      <c r="D107" s="9">
        <f>'System Parameters Sensing'!D73</f>
        <v>0</v>
      </c>
      <c r="O107" s="9">
        <f>'System Parameters Sensing'!E73</f>
        <v>0</v>
      </c>
      <c r="P107" s="9">
        <f>'System Parameters Sensing'!F73</f>
        <v>0</v>
      </c>
      <c r="Q107" s="9">
        <f>'System Parameters Sensing'!G73</f>
        <v>0</v>
      </c>
      <c r="R107" s="9">
        <f>'System Parameters Sensing'!H73</f>
        <v>0</v>
      </c>
      <c r="S107" s="9">
        <f>'System Parameters Sensing'!I73</f>
        <v>0</v>
      </c>
      <c r="T107" s="9">
        <f>'System Parameters Sensing'!J73</f>
        <v>0</v>
      </c>
      <c r="U107" s="9">
        <f>'System Parameters Sensing'!K73</f>
        <v>0</v>
      </c>
      <c r="V107" s="9">
        <f>'System Parameters Sensing'!L73</f>
        <v>0</v>
      </c>
    </row>
    <row r="108" spans="1:22" ht="13" x14ac:dyDescent="0.15">
      <c r="A108" s="9">
        <f>'System Parameters Sensing'!A74</f>
        <v>0</v>
      </c>
      <c r="B108" s="9">
        <f>'System Parameters Sensing'!B74</f>
        <v>0</v>
      </c>
      <c r="C108" s="9">
        <f>'System Parameters Sensing'!C74</f>
        <v>0</v>
      </c>
      <c r="D108" s="9">
        <f>'System Parameters Sensing'!D74</f>
        <v>0</v>
      </c>
      <c r="O108" s="9">
        <f>'System Parameters Sensing'!E74</f>
        <v>0</v>
      </c>
      <c r="P108" s="9">
        <f>'System Parameters Sensing'!F74</f>
        <v>0</v>
      </c>
      <c r="Q108" s="9">
        <f>'System Parameters Sensing'!G74</f>
        <v>0</v>
      </c>
      <c r="R108" s="9">
        <f>'System Parameters Sensing'!H74</f>
        <v>0</v>
      </c>
      <c r="S108" s="9">
        <f>'System Parameters Sensing'!I74</f>
        <v>0</v>
      </c>
      <c r="T108" s="9">
        <f>'System Parameters Sensing'!J74</f>
        <v>0</v>
      </c>
      <c r="U108" s="9">
        <f>'System Parameters Sensing'!K74</f>
        <v>0</v>
      </c>
      <c r="V108" s="9">
        <f>'System Parameters Sensing'!L74</f>
        <v>0</v>
      </c>
    </row>
    <row r="109" spans="1:22" ht="13" x14ac:dyDescent="0.15">
      <c r="A109" s="9">
        <f>'System Parameters Sensing'!A75</f>
        <v>0</v>
      </c>
      <c r="B109" s="9">
        <f>'System Parameters Sensing'!B75</f>
        <v>0</v>
      </c>
      <c r="C109" s="9">
        <f>'System Parameters Sensing'!C75</f>
        <v>0</v>
      </c>
      <c r="D109" s="9">
        <f>'System Parameters Sensing'!D75</f>
        <v>0</v>
      </c>
      <c r="O109" s="9">
        <f>'System Parameters Sensing'!E75</f>
        <v>0</v>
      </c>
      <c r="P109" s="9">
        <f>'System Parameters Sensing'!F75</f>
        <v>0</v>
      </c>
      <c r="Q109" s="9">
        <f>'System Parameters Sensing'!G75</f>
        <v>0</v>
      </c>
      <c r="R109" s="9">
        <f>'System Parameters Sensing'!H75</f>
        <v>0</v>
      </c>
      <c r="S109" s="9">
        <f>'System Parameters Sensing'!I75</f>
        <v>0</v>
      </c>
      <c r="T109" s="9">
        <f>'System Parameters Sensing'!J75</f>
        <v>0</v>
      </c>
      <c r="U109" s="9">
        <f>'System Parameters Sensing'!K75</f>
        <v>0</v>
      </c>
      <c r="V109" s="9">
        <f>'System Parameters Sensing'!L75</f>
        <v>0</v>
      </c>
    </row>
    <row r="110" spans="1:22" ht="13" x14ac:dyDescent="0.15">
      <c r="A110" s="9">
        <f>'System Parameters Sensing'!A76</f>
        <v>0</v>
      </c>
      <c r="B110" s="9">
        <f>'System Parameters Sensing'!B76</f>
        <v>0</v>
      </c>
      <c r="C110" s="9">
        <f>'System Parameters Sensing'!C76</f>
        <v>0</v>
      </c>
      <c r="D110" s="9">
        <f>'System Parameters Sensing'!D76</f>
        <v>0</v>
      </c>
      <c r="O110" s="9">
        <f>'System Parameters Sensing'!E76</f>
        <v>0</v>
      </c>
      <c r="P110" s="9">
        <f>'System Parameters Sensing'!F76</f>
        <v>0</v>
      </c>
      <c r="Q110" s="9">
        <f>'System Parameters Sensing'!G76</f>
        <v>0</v>
      </c>
      <c r="R110" s="9">
        <f>'System Parameters Sensing'!H76</f>
        <v>0</v>
      </c>
      <c r="S110" s="9">
        <f>'System Parameters Sensing'!I76</f>
        <v>0</v>
      </c>
      <c r="T110" s="9">
        <f>'System Parameters Sensing'!J76</f>
        <v>0</v>
      </c>
      <c r="U110" s="9">
        <f>'System Parameters Sensing'!K76</f>
        <v>0</v>
      </c>
      <c r="V110" s="9">
        <f>'System Parameters Sensing'!L76</f>
        <v>0</v>
      </c>
    </row>
    <row r="111" spans="1:22" ht="13" x14ac:dyDescent="0.15">
      <c r="A111" s="9">
        <f>'System Parameters Sensing'!A77</f>
        <v>0</v>
      </c>
      <c r="B111" s="9">
        <f>'System Parameters Sensing'!B77</f>
        <v>0</v>
      </c>
      <c r="C111" s="9">
        <f>'System Parameters Sensing'!C77</f>
        <v>0</v>
      </c>
      <c r="D111" s="9">
        <f>'System Parameters Sensing'!D77</f>
        <v>0</v>
      </c>
      <c r="O111" s="9">
        <f>'System Parameters Sensing'!E77</f>
        <v>0</v>
      </c>
      <c r="P111" s="9">
        <f>'System Parameters Sensing'!F77</f>
        <v>0</v>
      </c>
      <c r="Q111" s="9">
        <f>'System Parameters Sensing'!G77</f>
        <v>0</v>
      </c>
      <c r="R111" s="9">
        <f>'System Parameters Sensing'!H77</f>
        <v>0</v>
      </c>
      <c r="S111" s="9">
        <f>'System Parameters Sensing'!I77</f>
        <v>0</v>
      </c>
      <c r="T111" s="9">
        <f>'System Parameters Sensing'!J77</f>
        <v>0</v>
      </c>
      <c r="U111" s="9">
        <f>'System Parameters Sensing'!K77</f>
        <v>0</v>
      </c>
      <c r="V111" s="9">
        <f>'System Parameters Sensing'!L77</f>
        <v>0</v>
      </c>
    </row>
    <row r="112" spans="1:22" ht="13" x14ac:dyDescent="0.15">
      <c r="A112" s="9">
        <f>'System Parameters Sensing'!A78</f>
        <v>0</v>
      </c>
      <c r="B112" s="9">
        <f>'System Parameters Sensing'!B78</f>
        <v>0</v>
      </c>
      <c r="C112" s="9">
        <f>'System Parameters Sensing'!C78</f>
        <v>0</v>
      </c>
      <c r="D112" s="9">
        <f>'System Parameters Sensing'!D78</f>
        <v>0</v>
      </c>
      <c r="O112" s="9">
        <f>'System Parameters Sensing'!E78</f>
        <v>0</v>
      </c>
      <c r="P112" s="9">
        <f>'System Parameters Sensing'!F78</f>
        <v>0</v>
      </c>
      <c r="Q112" s="9">
        <f>'System Parameters Sensing'!G78</f>
        <v>0</v>
      </c>
      <c r="R112" s="9">
        <f>'System Parameters Sensing'!H78</f>
        <v>0</v>
      </c>
      <c r="S112" s="9">
        <f>'System Parameters Sensing'!I78</f>
        <v>0</v>
      </c>
      <c r="T112" s="9">
        <f>'System Parameters Sensing'!J78</f>
        <v>0</v>
      </c>
      <c r="U112" s="9">
        <f>'System Parameters Sensing'!K78</f>
        <v>0</v>
      </c>
      <c r="V112" s="9">
        <f>'System Parameters Sensing'!L78</f>
        <v>0</v>
      </c>
    </row>
    <row r="113" spans="1:22" ht="13" x14ac:dyDescent="0.15">
      <c r="A113" s="9">
        <f>'System Parameters Sensing'!A79</f>
        <v>0</v>
      </c>
      <c r="B113" s="9">
        <f>'System Parameters Sensing'!B79</f>
        <v>0</v>
      </c>
      <c r="C113" s="9">
        <f>'System Parameters Sensing'!C79</f>
        <v>0</v>
      </c>
      <c r="D113" s="9">
        <f>'System Parameters Sensing'!D79</f>
        <v>0</v>
      </c>
      <c r="O113" s="9">
        <f>'System Parameters Sensing'!E79</f>
        <v>0</v>
      </c>
      <c r="P113" s="9">
        <f>'System Parameters Sensing'!F79</f>
        <v>0</v>
      </c>
      <c r="Q113" s="9">
        <f>'System Parameters Sensing'!G79</f>
        <v>0</v>
      </c>
      <c r="R113" s="9">
        <f>'System Parameters Sensing'!H79</f>
        <v>0</v>
      </c>
      <c r="S113" s="9">
        <f>'System Parameters Sensing'!I79</f>
        <v>0</v>
      </c>
      <c r="T113" s="9">
        <f>'System Parameters Sensing'!J79</f>
        <v>0</v>
      </c>
      <c r="U113" s="9">
        <f>'System Parameters Sensing'!K79</f>
        <v>0</v>
      </c>
      <c r="V113" s="9">
        <f>'System Parameters Sensing'!L79</f>
        <v>0</v>
      </c>
    </row>
    <row r="114" spans="1:22" ht="13" x14ac:dyDescent="0.15">
      <c r="A114" s="9">
        <f>'System Parameters Sensing'!A80</f>
        <v>0</v>
      </c>
      <c r="B114" s="9">
        <f>'System Parameters Sensing'!B80</f>
        <v>0</v>
      </c>
      <c r="C114" s="9">
        <f>'System Parameters Sensing'!C80</f>
        <v>0</v>
      </c>
      <c r="D114" s="9">
        <f>'System Parameters Sensing'!D80</f>
        <v>0</v>
      </c>
      <c r="O114" s="9">
        <f>'System Parameters Sensing'!E80</f>
        <v>0</v>
      </c>
      <c r="P114" s="9">
        <f>'System Parameters Sensing'!F80</f>
        <v>0</v>
      </c>
      <c r="Q114" s="9">
        <f>'System Parameters Sensing'!G80</f>
        <v>0</v>
      </c>
      <c r="R114" s="9">
        <f>'System Parameters Sensing'!H80</f>
        <v>0</v>
      </c>
      <c r="S114" s="9">
        <f>'System Parameters Sensing'!I80</f>
        <v>0</v>
      </c>
      <c r="T114" s="9">
        <f>'System Parameters Sensing'!J80</f>
        <v>0</v>
      </c>
      <c r="U114" s="9">
        <f>'System Parameters Sensing'!K80</f>
        <v>0</v>
      </c>
      <c r="V114" s="9">
        <f>'System Parameters Sensing'!L80</f>
        <v>0</v>
      </c>
    </row>
    <row r="115" spans="1:22" ht="13" x14ac:dyDescent="0.15">
      <c r="A115" s="9">
        <f>'System Parameters Sensing'!A81</f>
        <v>0</v>
      </c>
      <c r="B115" s="9">
        <f>'System Parameters Sensing'!B81</f>
        <v>0</v>
      </c>
      <c r="C115" s="9">
        <f>'System Parameters Sensing'!C81</f>
        <v>0</v>
      </c>
      <c r="D115" s="9">
        <f>'System Parameters Sensing'!D81</f>
        <v>0</v>
      </c>
      <c r="O115" s="9">
        <f>'System Parameters Sensing'!E81</f>
        <v>0</v>
      </c>
      <c r="P115" s="9">
        <f>'System Parameters Sensing'!F81</f>
        <v>0</v>
      </c>
      <c r="Q115" s="9">
        <f>'System Parameters Sensing'!G81</f>
        <v>0</v>
      </c>
      <c r="R115" s="9">
        <f>'System Parameters Sensing'!H81</f>
        <v>0</v>
      </c>
      <c r="S115" s="9">
        <f>'System Parameters Sensing'!I81</f>
        <v>0</v>
      </c>
      <c r="T115" s="9">
        <f>'System Parameters Sensing'!J81</f>
        <v>0</v>
      </c>
      <c r="U115" s="9">
        <f>'System Parameters Sensing'!K81</f>
        <v>0</v>
      </c>
      <c r="V115" s="9">
        <f>'System Parameters Sensing'!L81</f>
        <v>0</v>
      </c>
    </row>
    <row r="116" spans="1:22" ht="13" x14ac:dyDescent="0.15">
      <c r="A116" s="9">
        <f>'System Parameters Sensing'!A82</f>
        <v>0</v>
      </c>
      <c r="B116" s="9">
        <f>'System Parameters Sensing'!B82</f>
        <v>0</v>
      </c>
      <c r="C116" s="9">
        <f>'System Parameters Sensing'!C82</f>
        <v>0</v>
      </c>
      <c r="D116" s="9">
        <f>'System Parameters Sensing'!D82</f>
        <v>0</v>
      </c>
      <c r="O116" s="9">
        <f>'System Parameters Sensing'!E82</f>
        <v>0</v>
      </c>
      <c r="P116" s="9">
        <f>'System Parameters Sensing'!F82</f>
        <v>0</v>
      </c>
      <c r="Q116" s="9">
        <f>'System Parameters Sensing'!G82</f>
        <v>0</v>
      </c>
      <c r="R116" s="9">
        <f>'System Parameters Sensing'!H82</f>
        <v>0</v>
      </c>
      <c r="S116" s="9">
        <f>'System Parameters Sensing'!I82</f>
        <v>0</v>
      </c>
      <c r="T116" s="9">
        <f>'System Parameters Sensing'!J82</f>
        <v>0</v>
      </c>
      <c r="U116" s="9">
        <f>'System Parameters Sensing'!K82</f>
        <v>0</v>
      </c>
      <c r="V116" s="9">
        <f>'System Parameters Sensing'!L82</f>
        <v>0</v>
      </c>
    </row>
    <row r="117" spans="1:22" ht="13" x14ac:dyDescent="0.15">
      <c r="A117" s="9">
        <f>'System Parameters Sensing'!A83</f>
        <v>0</v>
      </c>
      <c r="B117" s="9">
        <f>'System Parameters Sensing'!B83</f>
        <v>0</v>
      </c>
      <c r="C117" s="9">
        <f>'System Parameters Sensing'!C83</f>
        <v>0</v>
      </c>
      <c r="D117" s="9">
        <f>'System Parameters Sensing'!D83</f>
        <v>0</v>
      </c>
      <c r="O117" s="9">
        <f>'System Parameters Sensing'!E83</f>
        <v>0</v>
      </c>
      <c r="P117" s="9">
        <f>'System Parameters Sensing'!F83</f>
        <v>0</v>
      </c>
      <c r="Q117" s="9">
        <f>'System Parameters Sensing'!G83</f>
        <v>0</v>
      </c>
      <c r="R117" s="9">
        <f>'System Parameters Sensing'!H83</f>
        <v>0</v>
      </c>
      <c r="S117" s="9">
        <f>'System Parameters Sensing'!I83</f>
        <v>0</v>
      </c>
      <c r="T117" s="9">
        <f>'System Parameters Sensing'!J83</f>
        <v>0</v>
      </c>
      <c r="U117" s="9">
        <f>'System Parameters Sensing'!K83</f>
        <v>0</v>
      </c>
      <c r="V117" s="9">
        <f>'System Parameters Sensing'!L83</f>
        <v>0</v>
      </c>
    </row>
    <row r="118" spans="1:22" ht="13" x14ac:dyDescent="0.15">
      <c r="A118" s="9">
        <f>'System Parameters Sensing'!A84</f>
        <v>0</v>
      </c>
      <c r="B118" s="9">
        <f>'System Parameters Sensing'!B84</f>
        <v>0</v>
      </c>
      <c r="C118" s="9">
        <f>'System Parameters Sensing'!C84</f>
        <v>0</v>
      </c>
      <c r="D118" s="9">
        <f>'System Parameters Sensing'!D84</f>
        <v>0</v>
      </c>
      <c r="O118" s="9">
        <f>'System Parameters Sensing'!E84</f>
        <v>0</v>
      </c>
      <c r="P118" s="9">
        <f>'System Parameters Sensing'!F84</f>
        <v>0</v>
      </c>
      <c r="Q118" s="9">
        <f>'System Parameters Sensing'!G84</f>
        <v>0</v>
      </c>
      <c r="R118" s="9">
        <f>'System Parameters Sensing'!H84</f>
        <v>0</v>
      </c>
      <c r="S118" s="9">
        <f>'System Parameters Sensing'!I84</f>
        <v>0</v>
      </c>
      <c r="T118" s="9">
        <f>'System Parameters Sensing'!J84</f>
        <v>0</v>
      </c>
      <c r="U118" s="9">
        <f>'System Parameters Sensing'!K84</f>
        <v>0</v>
      </c>
      <c r="V118" s="9">
        <f>'System Parameters Sensing'!L84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System Parameters Sensing</vt:lpstr>
      <vt:lpstr>System Parameters Display</vt:lpstr>
      <vt:lpstr>Sensitivity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 峰吕</cp:lastModifiedBy>
  <dcterms:modified xsi:type="dcterms:W3CDTF">2024-02-07T06:55:15Z</dcterms:modified>
</cp:coreProperties>
</file>