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14"/>
  <workbookPr filterPrivacy="1"/>
  <xr:revisionPtr revIDLastSave="0" documentId="11_4D497B303BBACA00D80617EC1DFA6481E3D3B404" xr6:coauthVersionLast="45" xr6:coauthVersionMax="45" xr10:uidLastSave="{00000000-0000-0000-0000-000000000000}"/>
  <bookViews>
    <workbookView xWindow="0" yWindow="0" windowWidth="14730" windowHeight="11280" firstSheet="2" activeTab="2" xr2:uid="{00000000-000D-0000-FFFF-FFFF00000000}"/>
  </bookViews>
  <sheets>
    <sheet name="ginding" sheetId="1" r:id="rId1"/>
    <sheet name="HK" sheetId="2" r:id="rId2"/>
    <sheet name="lipase" sheetId="3" r:id="rId3"/>
  </sheets>
  <calcPr calcId="162913" calcCompleted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9" i="3" l="1"/>
  <c r="I88" i="3"/>
  <c r="I87" i="3"/>
  <c r="I85" i="3"/>
  <c r="I84" i="3"/>
  <c r="I83" i="3"/>
  <c r="I82" i="3"/>
  <c r="I81" i="3"/>
  <c r="I80" i="3"/>
  <c r="I79" i="3"/>
  <c r="I77" i="3"/>
  <c r="I76" i="3"/>
  <c r="I75" i="3"/>
  <c r="I74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50" i="3"/>
  <c r="I41" i="3"/>
  <c r="I40" i="3"/>
  <c r="I39" i="3"/>
  <c r="I37" i="3"/>
  <c r="I36" i="3"/>
  <c r="I35" i="3"/>
  <c r="I33" i="3"/>
  <c r="I32" i="3"/>
  <c r="I31" i="3"/>
  <c r="I29" i="3"/>
  <c r="I28" i="3"/>
  <c r="I27" i="3"/>
  <c r="I15" i="3"/>
  <c r="I16" i="3"/>
  <c r="I17" i="3"/>
  <c r="I14" i="3"/>
  <c r="I12" i="3"/>
  <c r="I11" i="3"/>
  <c r="I7" i="3"/>
  <c r="I8" i="3"/>
  <c r="I9" i="3"/>
  <c r="I6" i="3"/>
  <c r="I4" i="3"/>
  <c r="I3" i="3"/>
  <c r="J91" i="3" l="1"/>
  <c r="H59" i="3"/>
  <c r="H51" i="3"/>
  <c r="H11" i="3"/>
  <c r="H3" i="3"/>
  <c r="J104" i="3"/>
  <c r="J95" i="3"/>
  <c r="J100" i="3"/>
  <c r="G89" i="3"/>
  <c r="J99" i="3"/>
  <c r="J101" i="3"/>
  <c r="J103" i="3"/>
  <c r="J106" i="3"/>
  <c r="H89" i="3"/>
  <c r="H88" i="3"/>
  <c r="H87" i="3"/>
  <c r="H79" i="3"/>
  <c r="H86" i="3"/>
  <c r="H85" i="3"/>
  <c r="H84" i="3"/>
  <c r="H83" i="3"/>
  <c r="H82" i="3"/>
  <c r="G81" i="3"/>
  <c r="H81" i="3"/>
  <c r="H80" i="3"/>
  <c r="H78" i="3"/>
  <c r="H77" i="3"/>
  <c r="H76" i="3"/>
  <c r="H75" i="3"/>
  <c r="H74" i="3"/>
  <c r="G41" i="3"/>
  <c r="H41" i="3"/>
  <c r="H40" i="3"/>
  <c r="H39" i="3"/>
  <c r="H38" i="3"/>
  <c r="H37" i="3"/>
  <c r="H36" i="3"/>
  <c r="H35" i="3"/>
  <c r="H34" i="3"/>
  <c r="G33" i="3"/>
  <c r="H33" i="3"/>
  <c r="H32" i="3"/>
  <c r="H31" i="3"/>
  <c r="H30" i="3"/>
  <c r="H29" i="3"/>
  <c r="H28" i="3"/>
  <c r="H27" i="3"/>
  <c r="J94" i="3"/>
  <c r="J92" i="3"/>
  <c r="J90" i="3"/>
  <c r="J97" i="3"/>
  <c r="G65" i="3"/>
  <c r="H64" i="3"/>
  <c r="H63" i="3"/>
  <c r="H62" i="3"/>
  <c r="H61" i="3"/>
  <c r="H58" i="3"/>
  <c r="G57" i="3"/>
  <c r="H56" i="3"/>
  <c r="H55" i="3"/>
  <c r="H54" i="3"/>
  <c r="H53" i="3"/>
  <c r="H50" i="3"/>
  <c r="H8" i="3"/>
  <c r="H16" i="3"/>
  <c r="G17" i="3"/>
  <c r="H15" i="3"/>
  <c r="H14" i="3"/>
  <c r="H13" i="3"/>
  <c r="I13" i="3"/>
  <c r="H10" i="3"/>
  <c r="G9" i="3"/>
  <c r="H7" i="3"/>
  <c r="H6" i="3"/>
  <c r="H5" i="3"/>
  <c r="I5" i="3"/>
  <c r="H65" i="3"/>
  <c r="H57" i="3"/>
  <c r="H17" i="3"/>
  <c r="H9" i="3"/>
  <c r="H4" i="3"/>
  <c r="H12" i="3"/>
  <c r="H52" i="3"/>
  <c r="H60" i="3"/>
  <c r="H80" i="1"/>
  <c r="I80" i="1"/>
  <c r="H88" i="1"/>
  <c r="I88" i="1"/>
  <c r="I96" i="1"/>
  <c r="H79" i="1"/>
  <c r="I79" i="1"/>
  <c r="H87" i="1"/>
  <c r="I87" i="1"/>
  <c r="I95" i="1"/>
  <c r="J94" i="1"/>
  <c r="H78" i="1"/>
  <c r="I78" i="1"/>
  <c r="H86" i="1"/>
  <c r="I86" i="1"/>
  <c r="I94" i="1"/>
  <c r="J92" i="1"/>
  <c r="H76" i="1"/>
  <c r="I76" i="1"/>
  <c r="H84" i="1"/>
  <c r="I84" i="1"/>
  <c r="I92" i="1"/>
  <c r="H75" i="1"/>
  <c r="I75" i="1"/>
  <c r="H83" i="1"/>
  <c r="I83" i="1"/>
  <c r="I91" i="1"/>
  <c r="I90" i="1"/>
  <c r="H56" i="1"/>
  <c r="I56" i="1"/>
  <c r="H64" i="1"/>
  <c r="I64" i="1"/>
  <c r="I72" i="1"/>
  <c r="H55" i="1"/>
  <c r="I55" i="1"/>
  <c r="H63" i="1"/>
  <c r="I63" i="1"/>
  <c r="I71" i="1"/>
  <c r="H54" i="1"/>
  <c r="I54" i="1"/>
  <c r="H62" i="1"/>
  <c r="I62" i="1"/>
  <c r="I70" i="1"/>
  <c r="H52" i="1"/>
  <c r="I52" i="1"/>
  <c r="H60" i="1"/>
  <c r="I60" i="1"/>
  <c r="I68" i="1"/>
  <c r="H51" i="1"/>
  <c r="I51" i="1"/>
  <c r="H59" i="1"/>
  <c r="I59" i="1"/>
  <c r="I67" i="1"/>
  <c r="I66" i="1"/>
  <c r="H32" i="1"/>
  <c r="I32" i="1"/>
  <c r="H40" i="1"/>
  <c r="I40" i="1"/>
  <c r="I48" i="1"/>
  <c r="H31" i="1"/>
  <c r="I31" i="1"/>
  <c r="H39" i="1"/>
  <c r="I39" i="1"/>
  <c r="I47" i="1"/>
  <c r="H30" i="1"/>
  <c r="I30" i="1"/>
  <c r="H38" i="1"/>
  <c r="I38" i="1"/>
  <c r="I46" i="1"/>
  <c r="H28" i="1"/>
  <c r="I28" i="1"/>
  <c r="H36" i="1"/>
  <c r="I36" i="1"/>
  <c r="I44" i="1"/>
  <c r="H27" i="1"/>
  <c r="I27" i="1"/>
  <c r="H35" i="1"/>
  <c r="I35" i="1"/>
  <c r="I43" i="1"/>
  <c r="J90" i="1"/>
  <c r="H26" i="1"/>
  <c r="I26" i="1"/>
  <c r="H34" i="1"/>
  <c r="I34" i="1"/>
  <c r="I42" i="1"/>
  <c r="H3" i="1"/>
  <c r="I3" i="1"/>
  <c r="H11" i="1"/>
  <c r="I11" i="1"/>
  <c r="I19" i="1"/>
  <c r="H4" i="1"/>
  <c r="I4" i="1"/>
  <c r="H12" i="1"/>
  <c r="I12" i="1"/>
  <c r="I20" i="1"/>
  <c r="H6" i="1"/>
  <c r="I6" i="1"/>
  <c r="H14" i="1"/>
  <c r="I14" i="1"/>
  <c r="I22" i="1"/>
  <c r="H7" i="1"/>
  <c r="I7" i="1"/>
  <c r="H15" i="1"/>
  <c r="I15" i="1"/>
  <c r="I23" i="1"/>
  <c r="H8" i="1"/>
  <c r="I8" i="1"/>
  <c r="H16" i="1"/>
  <c r="I16" i="1"/>
  <c r="I24" i="1"/>
  <c r="H2" i="1"/>
  <c r="I2" i="1"/>
  <c r="I18" i="1"/>
  <c r="H85" i="1"/>
  <c r="H82" i="1"/>
  <c r="H77" i="1"/>
  <c r="I77" i="1"/>
  <c r="H74" i="1"/>
  <c r="I85" i="1"/>
  <c r="I93" i="1"/>
  <c r="H61" i="1"/>
  <c r="I61" i="1"/>
  <c r="H58" i="1"/>
  <c r="H53" i="1"/>
  <c r="I53" i="1"/>
  <c r="H50" i="1"/>
  <c r="H37" i="1"/>
  <c r="I37" i="1"/>
  <c r="H29" i="1"/>
  <c r="I29" i="1"/>
  <c r="H13" i="1"/>
  <c r="I13" i="1"/>
  <c r="H10" i="1"/>
  <c r="H5" i="1"/>
  <c r="I5" i="1"/>
  <c r="E4" i="2"/>
  <c r="F4" i="2"/>
  <c r="G4" i="2"/>
  <c r="E5" i="2"/>
  <c r="F5" i="2"/>
  <c r="G5" i="2"/>
  <c r="H5" i="2"/>
  <c r="I21" i="1"/>
  <c r="I45" i="1"/>
  <c r="I69" i="1"/>
  <c r="D5" i="2"/>
  <c r="D4" i="2"/>
  <c r="J97" i="1"/>
  <c r="G89" i="1"/>
  <c r="H89" i="1"/>
  <c r="I89" i="1"/>
  <c r="G81" i="1"/>
  <c r="H81" i="1"/>
  <c r="I81" i="1"/>
  <c r="I97" i="1"/>
  <c r="G65" i="1"/>
  <c r="H65" i="1"/>
  <c r="I65" i="1"/>
  <c r="G57" i="1"/>
  <c r="H57" i="1"/>
  <c r="I57" i="1"/>
  <c r="I73" i="1"/>
  <c r="G41" i="1"/>
  <c r="H41" i="1"/>
  <c r="I41" i="1"/>
  <c r="G33" i="1"/>
  <c r="H33" i="1"/>
  <c r="I33" i="1"/>
  <c r="G17" i="1"/>
  <c r="H17" i="1"/>
  <c r="I17" i="1"/>
  <c r="G9" i="1"/>
  <c r="H9" i="1"/>
  <c r="I9" i="1"/>
  <c r="I25" i="1"/>
  <c r="I49" i="1"/>
</calcChain>
</file>

<file path=xl/sharedStrings.xml><?xml version="1.0" encoding="utf-8"?>
<sst xmlns="http://schemas.openxmlformats.org/spreadsheetml/2006/main" count="685" uniqueCount="48">
  <si>
    <t>code</t>
  </si>
  <si>
    <t>weight(g)</t>
  </si>
  <si>
    <t>main_ingredient</t>
  </si>
  <si>
    <t>type</t>
  </si>
  <si>
    <t>Treatment</t>
  </si>
  <si>
    <t>component</t>
  </si>
  <si>
    <t>folate(ng)</t>
  </si>
  <si>
    <t>minus blank</t>
  </si>
  <si>
    <t>folate(µg/100 g FM)</t>
  </si>
  <si>
    <t>W1</t>
  </si>
  <si>
    <t>Whole Wheat</t>
  </si>
  <si>
    <t>Toast</t>
  </si>
  <si>
    <t xml:space="preserve">Average </t>
  </si>
  <si>
    <t>PGA</t>
  </si>
  <si>
    <t>10-HCO-H2</t>
  </si>
  <si>
    <t>10-HCO-PGA</t>
  </si>
  <si>
    <t>H4</t>
  </si>
  <si>
    <t>5-CH3-H4</t>
  </si>
  <si>
    <t>5-HCO-H4</t>
  </si>
  <si>
    <t>5,10-CH+-H4</t>
  </si>
  <si>
    <t>Total</t>
  </si>
  <si>
    <t>W2</t>
  </si>
  <si>
    <t>WG1</t>
  </si>
  <si>
    <t>Small</t>
  </si>
  <si>
    <t>WG2</t>
  </si>
  <si>
    <t>WG3</t>
  </si>
  <si>
    <t>R1</t>
  </si>
  <si>
    <t>Rye</t>
  </si>
  <si>
    <t>Flat</t>
  </si>
  <si>
    <t>R2</t>
  </si>
  <si>
    <t>R3</t>
  </si>
  <si>
    <t>RG1</t>
  </si>
  <si>
    <t>RG2</t>
  </si>
  <si>
    <t>RG3</t>
  </si>
  <si>
    <t>PTE3</t>
  </si>
  <si>
    <t>BLANK</t>
  </si>
  <si>
    <t>HK1</t>
  </si>
  <si>
    <t>HK2</t>
  </si>
  <si>
    <t>No Lipase</t>
  </si>
  <si>
    <t>RL1</t>
  </si>
  <si>
    <t>Lipase</t>
  </si>
  <si>
    <t>RL2</t>
  </si>
  <si>
    <t>RL3</t>
  </si>
  <si>
    <t>O1</t>
  </si>
  <si>
    <t>Oat</t>
  </si>
  <si>
    <t>O2</t>
  </si>
  <si>
    <t>OL1</t>
  </si>
  <si>
    <t>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</si>
</sst>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workbookViewId="0">
      <selection activeCell="N16" sqref="N16"/>
    </sheetView>
  </sheetViews>
  <sheetFormatPr defaultRowHeight="15"/>
  <cols>
    <col min="2" max="2" width="16" customWidth="1"/>
    <col min="5" max="5" width="14.140625" customWidth="1"/>
    <col min="6" max="6" width="11.7109375" customWidth="1"/>
    <col min="7" max="7" width="10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2.1960000000000002</v>
      </c>
      <c r="C2" t="s">
        <v>10</v>
      </c>
      <c r="D2" t="s">
        <v>11</v>
      </c>
      <c r="E2" t="s">
        <v>12</v>
      </c>
      <c r="F2" t="s">
        <v>13</v>
      </c>
      <c r="G2">
        <v>0.127</v>
      </c>
      <c r="H2">
        <f>G2-J$90</f>
        <v>3.3000000000000002E-2</v>
      </c>
      <c r="I2">
        <f>100*5*H2/(30*B2)</f>
        <v>0.25045537340619306</v>
      </c>
    </row>
    <row r="3" spans="1:9">
      <c r="A3" t="s">
        <v>9</v>
      </c>
      <c r="B3">
        <v>2.1960000000000002</v>
      </c>
      <c r="C3" t="s">
        <v>10</v>
      </c>
      <c r="D3" t="s">
        <v>11</v>
      </c>
      <c r="E3" t="s">
        <v>12</v>
      </c>
      <c r="F3" t="s">
        <v>14</v>
      </c>
      <c r="G3">
        <v>0.35499999999999998</v>
      </c>
      <c r="H3">
        <f>G3-J$91</f>
        <v>0.35499999999999998</v>
      </c>
      <c r="I3">
        <f t="shared" ref="I3:I17" si="0">100*5*H3/(30*B3)</f>
        <v>2.6942926533090463</v>
      </c>
    </row>
    <row r="4" spans="1:9">
      <c r="A4" t="s">
        <v>9</v>
      </c>
      <c r="B4">
        <v>2.1960000000000002</v>
      </c>
      <c r="C4" t="s">
        <v>10</v>
      </c>
      <c r="D4" t="s">
        <v>11</v>
      </c>
      <c r="E4" t="s">
        <v>12</v>
      </c>
      <c r="F4" t="s">
        <v>15</v>
      </c>
      <c r="G4">
        <v>0.58499999999999996</v>
      </c>
      <c r="H4">
        <f>G4-J$92</f>
        <v>0.45749999999999996</v>
      </c>
      <c r="I4">
        <f t="shared" si="0"/>
        <v>3.4722222222222214</v>
      </c>
    </row>
    <row r="5" spans="1:9">
      <c r="A5" t="s">
        <v>9</v>
      </c>
      <c r="B5">
        <v>2.1960000000000002</v>
      </c>
      <c r="C5" t="s">
        <v>10</v>
      </c>
      <c r="D5" t="s">
        <v>11</v>
      </c>
      <c r="E5" t="s">
        <v>12</v>
      </c>
      <c r="F5" t="s">
        <v>16</v>
      </c>
      <c r="H5">
        <f>G5-J$93</f>
        <v>0</v>
      </c>
      <c r="I5">
        <f t="shared" si="0"/>
        <v>0</v>
      </c>
    </row>
    <row r="6" spans="1:9">
      <c r="A6" t="s">
        <v>9</v>
      </c>
      <c r="B6">
        <v>2.1960000000000002</v>
      </c>
      <c r="C6" t="s">
        <v>10</v>
      </c>
      <c r="D6" t="s">
        <v>11</v>
      </c>
      <c r="E6" t="s">
        <v>12</v>
      </c>
      <c r="F6" t="s">
        <v>17</v>
      </c>
      <c r="G6">
        <v>0.13800000000000001</v>
      </c>
      <c r="H6">
        <f>G6-J$94</f>
        <v>5.4500000000000021E-2</v>
      </c>
      <c r="I6">
        <f t="shared" si="0"/>
        <v>0.41363084395871291</v>
      </c>
    </row>
    <row r="7" spans="1:9">
      <c r="A7" t="s">
        <v>9</v>
      </c>
      <c r="B7">
        <v>2.1960000000000002</v>
      </c>
      <c r="C7" t="s">
        <v>10</v>
      </c>
      <c r="D7" t="s">
        <v>11</v>
      </c>
      <c r="E7" t="s">
        <v>12</v>
      </c>
      <c r="F7" t="s">
        <v>18</v>
      </c>
      <c r="G7">
        <v>0.36</v>
      </c>
      <c r="H7">
        <f>G7-J$95</f>
        <v>0.36</v>
      </c>
      <c r="I7">
        <f t="shared" si="0"/>
        <v>2.7322404371584694</v>
      </c>
    </row>
    <row r="8" spans="1:9">
      <c r="A8" t="s">
        <v>9</v>
      </c>
      <c r="B8">
        <v>2.1960000000000002</v>
      </c>
      <c r="C8" t="s">
        <v>10</v>
      </c>
      <c r="D8" t="s">
        <v>11</v>
      </c>
      <c r="E8" t="s">
        <v>12</v>
      </c>
      <c r="F8" t="s">
        <v>19</v>
      </c>
      <c r="G8">
        <v>0.104</v>
      </c>
      <c r="H8">
        <f>G8-J$96</f>
        <v>0.104</v>
      </c>
      <c r="I8">
        <f t="shared" si="0"/>
        <v>0.78931390406800228</v>
      </c>
    </row>
    <row r="9" spans="1:9">
      <c r="A9" t="s">
        <v>9</v>
      </c>
      <c r="B9">
        <v>2.1960000000000002</v>
      </c>
      <c r="C9" t="s">
        <v>10</v>
      </c>
      <c r="D9" t="s">
        <v>11</v>
      </c>
      <c r="E9" t="s">
        <v>12</v>
      </c>
      <c r="F9" t="s">
        <v>20</v>
      </c>
      <c r="G9">
        <f>SUM(G2:G8)</f>
        <v>1.669</v>
      </c>
      <c r="H9">
        <f>G9-J$97</f>
        <v>1.3640000000000001</v>
      </c>
      <c r="I9">
        <f t="shared" si="0"/>
        <v>10.352155434122645</v>
      </c>
    </row>
    <row r="10" spans="1:9">
      <c r="A10" t="s">
        <v>21</v>
      </c>
      <c r="B10">
        <v>2.0430000000000001</v>
      </c>
      <c r="C10" t="s">
        <v>10</v>
      </c>
      <c r="D10" t="s">
        <v>11</v>
      </c>
      <c r="E10" t="s">
        <v>12</v>
      </c>
      <c r="F10" t="s">
        <v>13</v>
      </c>
      <c r="G10">
        <v>7.6999999999999999E-2</v>
      </c>
      <c r="H10">
        <f>G10-J$90</f>
        <v>-1.7000000000000001E-2</v>
      </c>
      <c r="I10">
        <v>0</v>
      </c>
    </row>
    <row r="11" spans="1:9">
      <c r="A11" t="s">
        <v>21</v>
      </c>
      <c r="B11">
        <v>2.0430000000000001</v>
      </c>
      <c r="C11" t="s">
        <v>10</v>
      </c>
      <c r="D11" t="s">
        <v>11</v>
      </c>
      <c r="E11" t="s">
        <v>12</v>
      </c>
      <c r="F11" t="s">
        <v>14</v>
      </c>
      <c r="G11">
        <v>0.29599999999999999</v>
      </c>
      <c r="H11">
        <f>G11-J$91</f>
        <v>0.29599999999999999</v>
      </c>
      <c r="I11">
        <f t="shared" si="0"/>
        <v>2.4147495513134278</v>
      </c>
    </row>
    <row r="12" spans="1:9">
      <c r="A12" t="s">
        <v>21</v>
      </c>
      <c r="B12">
        <v>2.0430000000000001</v>
      </c>
      <c r="C12" t="s">
        <v>10</v>
      </c>
      <c r="D12" t="s">
        <v>11</v>
      </c>
      <c r="E12" t="s">
        <v>12</v>
      </c>
      <c r="F12" t="s">
        <v>15</v>
      </c>
      <c r="G12">
        <v>0.51100000000000001</v>
      </c>
      <c r="H12">
        <f>G12-J$92</f>
        <v>0.38350000000000001</v>
      </c>
      <c r="I12">
        <f t="shared" si="0"/>
        <v>3.1285690977320928</v>
      </c>
    </row>
    <row r="13" spans="1:9">
      <c r="A13" t="s">
        <v>21</v>
      </c>
      <c r="B13">
        <v>2.0430000000000001</v>
      </c>
      <c r="C13" t="s">
        <v>10</v>
      </c>
      <c r="D13" t="s">
        <v>11</v>
      </c>
      <c r="E13" t="s">
        <v>12</v>
      </c>
      <c r="F13" t="s">
        <v>16</v>
      </c>
      <c r="H13">
        <f>G13-J$93</f>
        <v>0</v>
      </c>
      <c r="I13">
        <f t="shared" si="0"/>
        <v>0</v>
      </c>
    </row>
    <row r="14" spans="1:9">
      <c r="A14" t="s">
        <v>21</v>
      </c>
      <c r="B14">
        <v>2.0430000000000001</v>
      </c>
      <c r="C14" t="s">
        <v>10</v>
      </c>
      <c r="D14" t="s">
        <v>11</v>
      </c>
      <c r="E14" t="s">
        <v>12</v>
      </c>
      <c r="F14" t="s">
        <v>17</v>
      </c>
      <c r="G14">
        <v>0.126</v>
      </c>
      <c r="H14">
        <f>G14-J$94</f>
        <v>4.250000000000001E-2</v>
      </c>
      <c r="I14">
        <f t="shared" si="0"/>
        <v>0.34671235111763749</v>
      </c>
    </row>
    <row r="15" spans="1:9">
      <c r="A15" t="s">
        <v>21</v>
      </c>
      <c r="B15">
        <v>2.0430000000000001</v>
      </c>
      <c r="C15" t="s">
        <v>10</v>
      </c>
      <c r="D15" t="s">
        <v>11</v>
      </c>
      <c r="E15" t="s">
        <v>12</v>
      </c>
      <c r="F15" t="s">
        <v>18</v>
      </c>
      <c r="G15">
        <v>0.27600000000000002</v>
      </c>
      <c r="H15">
        <f>G15-J$95</f>
        <v>0.27600000000000002</v>
      </c>
      <c r="I15">
        <f t="shared" si="0"/>
        <v>2.2515907978463043</v>
      </c>
    </row>
    <row r="16" spans="1:9">
      <c r="A16" t="s">
        <v>21</v>
      </c>
      <c r="B16">
        <v>2.0430000000000001</v>
      </c>
      <c r="C16" t="s">
        <v>10</v>
      </c>
      <c r="D16" t="s">
        <v>11</v>
      </c>
      <c r="E16" t="s">
        <v>12</v>
      </c>
      <c r="F16" t="s">
        <v>19</v>
      </c>
      <c r="G16">
        <v>8.7999999999999995E-2</v>
      </c>
      <c r="H16">
        <f>G16-J$96</f>
        <v>8.7999999999999995E-2</v>
      </c>
      <c r="I16">
        <f t="shared" si="0"/>
        <v>0.71789851525534343</v>
      </c>
    </row>
    <row r="17" spans="1:9">
      <c r="A17" t="s">
        <v>21</v>
      </c>
      <c r="B17">
        <v>2.0430000000000001</v>
      </c>
      <c r="C17" t="s">
        <v>10</v>
      </c>
      <c r="D17" t="s">
        <v>11</v>
      </c>
      <c r="E17" t="s">
        <v>12</v>
      </c>
      <c r="F17" t="s">
        <v>20</v>
      </c>
      <c r="G17">
        <f>SUM(G10:G16)</f>
        <v>1.3740000000000001</v>
      </c>
      <c r="H17">
        <f>G17-J$97</f>
        <v>1.0690000000000002</v>
      </c>
      <c r="I17">
        <f t="shared" si="0"/>
        <v>8.7208353728177528</v>
      </c>
    </row>
    <row r="18" spans="1:9">
      <c r="I18">
        <f>AVERAGE(I2,I10)</f>
        <v>0.12522768670309653</v>
      </c>
    </row>
    <row r="19" spans="1:9">
      <c r="I19">
        <f t="shared" ref="I19:I25" si="1">AVERAGE(I3,I11)</f>
        <v>2.5545211023112371</v>
      </c>
    </row>
    <row r="20" spans="1:9">
      <c r="I20">
        <f t="shared" si="1"/>
        <v>3.3003956599771573</v>
      </c>
    </row>
    <row r="21" spans="1:9">
      <c r="I21">
        <f t="shared" si="1"/>
        <v>0</v>
      </c>
    </row>
    <row r="22" spans="1:9">
      <c r="I22">
        <f t="shared" si="1"/>
        <v>0.3801715975381752</v>
      </c>
    </row>
    <row r="23" spans="1:9">
      <c r="I23">
        <f t="shared" si="1"/>
        <v>2.4919156175023867</v>
      </c>
    </row>
    <row r="24" spans="1:9">
      <c r="I24">
        <f t="shared" si="1"/>
        <v>0.75360620966167291</v>
      </c>
    </row>
    <row r="25" spans="1:9">
      <c r="I25">
        <f t="shared" si="1"/>
        <v>9.5364954034701981</v>
      </c>
    </row>
    <row r="26" spans="1:9">
      <c r="A26" t="s">
        <v>22</v>
      </c>
      <c r="B26">
        <v>2.048</v>
      </c>
      <c r="C26" t="s">
        <v>10</v>
      </c>
      <c r="D26" t="s">
        <v>11</v>
      </c>
      <c r="E26" t="s">
        <v>23</v>
      </c>
      <c r="F26" t="s">
        <v>13</v>
      </c>
      <c r="G26">
        <v>0.123</v>
      </c>
      <c r="H26">
        <f>G26-J$90</f>
        <v>2.8999999999999998E-2</v>
      </c>
      <c r="I26">
        <f>100*5*H26/(30*B26)</f>
        <v>0.23600260416666666</v>
      </c>
    </row>
    <row r="27" spans="1:9">
      <c r="A27" t="s">
        <v>22</v>
      </c>
      <c r="B27">
        <v>2.048</v>
      </c>
      <c r="C27" t="s">
        <v>10</v>
      </c>
      <c r="D27" t="s">
        <v>11</v>
      </c>
      <c r="E27" t="s">
        <v>23</v>
      </c>
      <c r="F27" t="s">
        <v>14</v>
      </c>
      <c r="G27">
        <v>0.35699999999999998</v>
      </c>
      <c r="H27">
        <f>G27-J$91</f>
        <v>0.35699999999999998</v>
      </c>
      <c r="I27">
        <f t="shared" ref="I27:I41" si="2">100*5*H27/(30*B27)</f>
        <v>2.9052734375</v>
      </c>
    </row>
    <row r="28" spans="1:9">
      <c r="A28" t="s">
        <v>22</v>
      </c>
      <c r="B28">
        <v>2.048</v>
      </c>
      <c r="C28" t="s">
        <v>10</v>
      </c>
      <c r="D28" t="s">
        <v>11</v>
      </c>
      <c r="E28" t="s">
        <v>23</v>
      </c>
      <c r="F28" t="s">
        <v>15</v>
      </c>
      <c r="G28">
        <v>0.57999999999999996</v>
      </c>
      <c r="H28">
        <f>G28-J$92</f>
        <v>0.45249999999999996</v>
      </c>
      <c r="I28">
        <f t="shared" si="2"/>
        <v>3.682454427083333</v>
      </c>
    </row>
    <row r="29" spans="1:9">
      <c r="A29" t="s">
        <v>22</v>
      </c>
      <c r="B29">
        <v>2.048</v>
      </c>
      <c r="C29" t="s">
        <v>10</v>
      </c>
      <c r="D29" t="s">
        <v>11</v>
      </c>
      <c r="E29" t="s">
        <v>23</v>
      </c>
      <c r="F29" t="s">
        <v>16</v>
      </c>
      <c r="H29">
        <f>G29-J$93</f>
        <v>0</v>
      </c>
      <c r="I29">
        <f t="shared" si="2"/>
        <v>0</v>
      </c>
    </row>
    <row r="30" spans="1:9">
      <c r="A30" t="s">
        <v>22</v>
      </c>
      <c r="B30">
        <v>2.048</v>
      </c>
      <c r="C30" t="s">
        <v>10</v>
      </c>
      <c r="D30" t="s">
        <v>11</v>
      </c>
      <c r="E30" t="s">
        <v>23</v>
      </c>
      <c r="F30" t="s">
        <v>17</v>
      </c>
      <c r="G30">
        <v>0.126</v>
      </c>
      <c r="H30">
        <f>G30-J$94</f>
        <v>4.250000000000001E-2</v>
      </c>
      <c r="I30">
        <f t="shared" si="2"/>
        <v>0.34586588541666674</v>
      </c>
    </row>
    <row r="31" spans="1:9">
      <c r="A31" t="s">
        <v>22</v>
      </c>
      <c r="B31">
        <v>2.048</v>
      </c>
      <c r="C31" t="s">
        <v>10</v>
      </c>
      <c r="D31" t="s">
        <v>11</v>
      </c>
      <c r="E31" t="s">
        <v>23</v>
      </c>
      <c r="F31" t="s">
        <v>18</v>
      </c>
      <c r="G31">
        <v>0.34399999999999997</v>
      </c>
      <c r="H31">
        <f>G31-J$95</f>
        <v>0.34399999999999997</v>
      </c>
      <c r="I31">
        <f t="shared" si="2"/>
        <v>2.799479166666667</v>
      </c>
    </row>
    <row r="32" spans="1:9">
      <c r="A32" t="s">
        <v>22</v>
      </c>
      <c r="B32">
        <v>2.048</v>
      </c>
      <c r="C32" t="s">
        <v>10</v>
      </c>
      <c r="D32" t="s">
        <v>11</v>
      </c>
      <c r="E32" t="s">
        <v>23</v>
      </c>
      <c r="F32" t="s">
        <v>19</v>
      </c>
      <c r="G32">
        <v>7.0000000000000007E-2</v>
      </c>
      <c r="H32">
        <f>G32-J$96</f>
        <v>7.0000000000000007E-2</v>
      </c>
      <c r="I32">
        <f t="shared" si="2"/>
        <v>0.56966145833333337</v>
      </c>
    </row>
    <row r="33" spans="1:9">
      <c r="A33" t="s">
        <v>22</v>
      </c>
      <c r="B33">
        <v>2.048</v>
      </c>
      <c r="C33" t="s">
        <v>10</v>
      </c>
      <c r="D33" t="s">
        <v>11</v>
      </c>
      <c r="E33" t="s">
        <v>23</v>
      </c>
      <c r="F33" t="s">
        <v>20</v>
      </c>
      <c r="G33">
        <f>SUM(G26:G32)</f>
        <v>1.5999999999999999</v>
      </c>
      <c r="H33">
        <f>G33-J$97</f>
        <v>1.2949999999999999</v>
      </c>
      <c r="I33">
        <f t="shared" si="2"/>
        <v>10.538736979166668</v>
      </c>
    </row>
    <row r="34" spans="1:9">
      <c r="A34" t="s">
        <v>24</v>
      </c>
      <c r="B34">
        <v>2.2160000000000002</v>
      </c>
      <c r="C34" t="s">
        <v>10</v>
      </c>
      <c r="D34" t="s">
        <v>11</v>
      </c>
      <c r="E34" t="s">
        <v>23</v>
      </c>
      <c r="F34" t="s">
        <v>13</v>
      </c>
      <c r="G34">
        <v>0.13700000000000001</v>
      </c>
      <c r="H34">
        <f>G34-J$90</f>
        <v>4.300000000000001E-2</v>
      </c>
      <c r="I34">
        <f t="shared" si="2"/>
        <v>0.32340553549939832</v>
      </c>
    </row>
    <row r="35" spans="1:9">
      <c r="A35" t="s">
        <v>24</v>
      </c>
      <c r="B35">
        <v>2.2160000000000002</v>
      </c>
      <c r="C35" t="s">
        <v>10</v>
      </c>
      <c r="D35" t="s">
        <v>11</v>
      </c>
      <c r="E35" t="s">
        <v>23</v>
      </c>
      <c r="F35" t="s">
        <v>14</v>
      </c>
      <c r="G35">
        <v>0.28799999999999998</v>
      </c>
      <c r="H35">
        <f>G35-J$91</f>
        <v>0.28799999999999998</v>
      </c>
      <c r="I35">
        <f t="shared" si="2"/>
        <v>2.1660649819494582</v>
      </c>
    </row>
    <row r="36" spans="1:9">
      <c r="A36" t="s">
        <v>24</v>
      </c>
      <c r="B36">
        <v>2.2160000000000002</v>
      </c>
      <c r="C36" t="s">
        <v>10</v>
      </c>
      <c r="D36" t="s">
        <v>11</v>
      </c>
      <c r="E36" t="s">
        <v>23</v>
      </c>
      <c r="F36" t="s">
        <v>15</v>
      </c>
      <c r="G36">
        <v>0.61899999999999999</v>
      </c>
      <c r="H36">
        <f>G36-J$92</f>
        <v>0.49149999999999999</v>
      </c>
      <c r="I36">
        <f t="shared" si="2"/>
        <v>3.6966004813477737</v>
      </c>
    </row>
    <row r="37" spans="1:9">
      <c r="A37" t="s">
        <v>24</v>
      </c>
      <c r="B37">
        <v>2.2160000000000002</v>
      </c>
      <c r="C37" t="s">
        <v>10</v>
      </c>
      <c r="D37" t="s">
        <v>11</v>
      </c>
      <c r="E37" t="s">
        <v>23</v>
      </c>
      <c r="F37" t="s">
        <v>16</v>
      </c>
      <c r="H37">
        <f>G37-J$93</f>
        <v>0</v>
      </c>
      <c r="I37">
        <f t="shared" si="2"/>
        <v>0</v>
      </c>
    </row>
    <row r="38" spans="1:9">
      <c r="A38" t="s">
        <v>24</v>
      </c>
      <c r="B38">
        <v>2.2160000000000002</v>
      </c>
      <c r="C38" t="s">
        <v>10</v>
      </c>
      <c r="D38" t="s">
        <v>11</v>
      </c>
      <c r="E38" t="s">
        <v>23</v>
      </c>
      <c r="F38" t="s">
        <v>17</v>
      </c>
      <c r="G38">
        <v>0.13400000000000001</v>
      </c>
      <c r="H38">
        <f>G38-J$94</f>
        <v>5.0500000000000017E-2</v>
      </c>
      <c r="I38">
        <f t="shared" si="2"/>
        <v>0.37981347773766555</v>
      </c>
    </row>
    <row r="39" spans="1:9">
      <c r="A39" t="s">
        <v>24</v>
      </c>
      <c r="B39">
        <v>2.2160000000000002</v>
      </c>
      <c r="C39" t="s">
        <v>10</v>
      </c>
      <c r="D39" t="s">
        <v>11</v>
      </c>
      <c r="E39" t="s">
        <v>23</v>
      </c>
      <c r="F39" t="s">
        <v>18</v>
      </c>
      <c r="G39">
        <v>0.32500000000000001</v>
      </c>
      <c r="H39">
        <f>G39-J$95</f>
        <v>0.32500000000000001</v>
      </c>
      <c r="I39">
        <f t="shared" si="2"/>
        <v>2.444344163658243</v>
      </c>
    </row>
    <row r="40" spans="1:9">
      <c r="A40" t="s">
        <v>24</v>
      </c>
      <c r="B40">
        <v>2.2160000000000002</v>
      </c>
      <c r="C40" t="s">
        <v>10</v>
      </c>
      <c r="D40" t="s">
        <v>11</v>
      </c>
      <c r="E40" t="s">
        <v>23</v>
      </c>
      <c r="F40" t="s">
        <v>19</v>
      </c>
      <c r="G40">
        <v>0.11</v>
      </c>
      <c r="H40">
        <f>G40-J$96</f>
        <v>0.11</v>
      </c>
      <c r="I40">
        <f t="shared" si="2"/>
        <v>0.82731648616125142</v>
      </c>
    </row>
    <row r="41" spans="1:9">
      <c r="A41" t="s">
        <v>25</v>
      </c>
      <c r="B41">
        <v>2.2160000000000002</v>
      </c>
      <c r="C41" t="s">
        <v>10</v>
      </c>
      <c r="D41" t="s">
        <v>11</v>
      </c>
      <c r="E41" t="s">
        <v>23</v>
      </c>
      <c r="F41" t="s">
        <v>20</v>
      </c>
      <c r="G41">
        <f>SUM(G34:G40)</f>
        <v>1.613</v>
      </c>
      <c r="H41">
        <f>G41-J$97</f>
        <v>1.3080000000000001</v>
      </c>
      <c r="I41">
        <f t="shared" si="2"/>
        <v>9.8375451263537901</v>
      </c>
    </row>
    <row r="42" spans="1:9">
      <c r="I42">
        <f>AVERAGE(I26,I34)</f>
        <v>0.27970406983303248</v>
      </c>
    </row>
    <row r="43" spans="1:9">
      <c r="I43">
        <f t="shared" ref="I43:I49" si="3">AVERAGE(I27,I35)</f>
        <v>2.5356692097247291</v>
      </c>
    </row>
    <row r="44" spans="1:9">
      <c r="I44">
        <f t="shared" si="3"/>
        <v>3.6895274542155532</v>
      </c>
    </row>
    <row r="45" spans="1:9">
      <c r="I45">
        <f t="shared" si="3"/>
        <v>0</v>
      </c>
    </row>
    <row r="46" spans="1:9">
      <c r="I46">
        <f t="shared" si="3"/>
        <v>0.36283968157716617</v>
      </c>
    </row>
    <row r="47" spans="1:9">
      <c r="I47">
        <f t="shared" si="3"/>
        <v>2.6219116651624548</v>
      </c>
    </row>
    <row r="48" spans="1:9">
      <c r="I48">
        <f t="shared" si="3"/>
        <v>0.69848897224729245</v>
      </c>
    </row>
    <row r="49" spans="1:9">
      <c r="I49">
        <f t="shared" si="3"/>
        <v>10.18814105276023</v>
      </c>
    </row>
    <row r="50" spans="1:9">
      <c r="A50" t="s">
        <v>26</v>
      </c>
      <c r="B50">
        <v>2.2330000000000001</v>
      </c>
      <c r="C50" t="s">
        <v>27</v>
      </c>
      <c r="D50" t="s">
        <v>28</v>
      </c>
      <c r="E50" t="s">
        <v>12</v>
      </c>
      <c r="F50" t="s">
        <v>13</v>
      </c>
      <c r="H50">
        <f>G50-J$90</f>
        <v>-9.4E-2</v>
      </c>
      <c r="I50">
        <v>0</v>
      </c>
    </row>
    <row r="51" spans="1:9">
      <c r="A51" t="s">
        <v>26</v>
      </c>
      <c r="B51">
        <v>2.2330000000000001</v>
      </c>
      <c r="C51" t="s">
        <v>27</v>
      </c>
      <c r="D51" t="s">
        <v>28</v>
      </c>
      <c r="E51" t="s">
        <v>12</v>
      </c>
      <c r="F51" t="s">
        <v>14</v>
      </c>
      <c r="G51">
        <v>0.47</v>
      </c>
      <c r="H51">
        <f>G51-J$91</f>
        <v>0.47</v>
      </c>
      <c r="I51">
        <f t="shared" ref="I51:I65" si="4">100*5*H51/(30*B51)</f>
        <v>3.5079862666069559</v>
      </c>
    </row>
    <row r="52" spans="1:9">
      <c r="A52" t="s">
        <v>26</v>
      </c>
      <c r="B52">
        <v>2.2330000000000001</v>
      </c>
      <c r="C52" t="s">
        <v>27</v>
      </c>
      <c r="D52" t="s">
        <v>28</v>
      </c>
      <c r="E52" t="s">
        <v>12</v>
      </c>
      <c r="F52" t="s">
        <v>15</v>
      </c>
      <c r="G52">
        <v>0.49199999999999999</v>
      </c>
      <c r="H52">
        <f>G52-J$92</f>
        <v>0.36449999999999999</v>
      </c>
      <c r="I52">
        <f t="shared" si="4"/>
        <v>2.7205553067622028</v>
      </c>
    </row>
    <row r="53" spans="1:9">
      <c r="A53" t="s">
        <v>26</v>
      </c>
      <c r="B53">
        <v>2.2330000000000001</v>
      </c>
      <c r="C53" t="s">
        <v>27</v>
      </c>
      <c r="D53" t="s">
        <v>28</v>
      </c>
      <c r="E53" t="s">
        <v>12</v>
      </c>
      <c r="F53" t="s">
        <v>16</v>
      </c>
      <c r="H53">
        <f>G53-J$93</f>
        <v>0</v>
      </c>
      <c r="I53">
        <f t="shared" si="4"/>
        <v>0</v>
      </c>
    </row>
    <row r="54" spans="1:9">
      <c r="A54" t="s">
        <v>26</v>
      </c>
      <c r="B54">
        <v>2.2330000000000001</v>
      </c>
      <c r="C54" t="s">
        <v>27</v>
      </c>
      <c r="D54" t="s">
        <v>28</v>
      </c>
      <c r="E54" t="s">
        <v>12</v>
      </c>
      <c r="F54" t="s">
        <v>17</v>
      </c>
      <c r="G54">
        <v>0.26100000000000001</v>
      </c>
      <c r="H54">
        <f>G54-J$94</f>
        <v>0.17750000000000002</v>
      </c>
      <c r="I54">
        <f t="shared" si="4"/>
        <v>1.3248246006866697</v>
      </c>
    </row>
    <row r="55" spans="1:9">
      <c r="A55" t="s">
        <v>26</v>
      </c>
      <c r="B55">
        <v>2.2330000000000001</v>
      </c>
      <c r="C55" t="s">
        <v>27</v>
      </c>
      <c r="D55" t="s">
        <v>28</v>
      </c>
      <c r="E55" t="s">
        <v>12</v>
      </c>
      <c r="F55" t="s">
        <v>18</v>
      </c>
      <c r="G55">
        <v>0.16700000000000001</v>
      </c>
      <c r="H55">
        <f>G55-J$95</f>
        <v>0.16700000000000001</v>
      </c>
      <c r="I55">
        <f t="shared" si="4"/>
        <v>1.2464546947305566</v>
      </c>
    </row>
    <row r="56" spans="1:9">
      <c r="A56" t="s">
        <v>26</v>
      </c>
      <c r="B56">
        <v>2.2330000000000001</v>
      </c>
      <c r="C56" t="s">
        <v>27</v>
      </c>
      <c r="D56" t="s">
        <v>28</v>
      </c>
      <c r="E56" t="s">
        <v>12</v>
      </c>
      <c r="F56" t="s">
        <v>19</v>
      </c>
      <c r="G56">
        <v>8.3000000000000004E-2</v>
      </c>
      <c r="H56">
        <f>G56-J$96</f>
        <v>8.3000000000000004E-2</v>
      </c>
      <c r="I56">
        <f t="shared" si="4"/>
        <v>0.61949544708165394</v>
      </c>
    </row>
    <row r="57" spans="1:9">
      <c r="A57" t="s">
        <v>26</v>
      </c>
      <c r="B57">
        <v>2.2330000000000001</v>
      </c>
      <c r="C57" t="s">
        <v>27</v>
      </c>
      <c r="D57" t="s">
        <v>28</v>
      </c>
      <c r="E57" t="s">
        <v>12</v>
      </c>
      <c r="F57" t="s">
        <v>20</v>
      </c>
      <c r="G57">
        <f>SUM(G50:G56)</f>
        <v>1.4729999999999999</v>
      </c>
      <c r="H57">
        <f>G57-J$97</f>
        <v>1.1679999999999999</v>
      </c>
      <c r="I57">
        <f t="shared" si="4"/>
        <v>8.7177190625466476</v>
      </c>
    </row>
    <row r="58" spans="1:9">
      <c r="A58" t="s">
        <v>29</v>
      </c>
      <c r="B58">
        <v>2.3690000000000002</v>
      </c>
      <c r="C58" t="s">
        <v>27</v>
      </c>
      <c r="D58" t="s">
        <v>28</v>
      </c>
      <c r="E58" t="s">
        <v>12</v>
      </c>
      <c r="F58" t="s">
        <v>13</v>
      </c>
      <c r="H58">
        <f>G58-J$90</f>
        <v>-9.4E-2</v>
      </c>
      <c r="I58">
        <v>0</v>
      </c>
    </row>
    <row r="59" spans="1:9">
      <c r="A59" t="s">
        <v>29</v>
      </c>
      <c r="B59">
        <v>2.3690000000000002</v>
      </c>
      <c r="C59" t="s">
        <v>27</v>
      </c>
      <c r="D59" t="s">
        <v>28</v>
      </c>
      <c r="E59" t="s">
        <v>12</v>
      </c>
      <c r="F59" t="s">
        <v>14</v>
      </c>
      <c r="G59">
        <v>0.52600000000000002</v>
      </c>
      <c r="H59">
        <f>G59-J$91</f>
        <v>0.52600000000000002</v>
      </c>
      <c r="I59">
        <f t="shared" si="4"/>
        <v>3.7005768960180099</v>
      </c>
    </row>
    <row r="60" spans="1:9">
      <c r="A60" t="s">
        <v>29</v>
      </c>
      <c r="B60">
        <v>2.3690000000000002</v>
      </c>
      <c r="C60" t="s">
        <v>27</v>
      </c>
      <c r="D60" t="s">
        <v>28</v>
      </c>
      <c r="E60" t="s">
        <v>12</v>
      </c>
      <c r="F60" t="s">
        <v>15</v>
      </c>
      <c r="G60">
        <v>0.48799999999999999</v>
      </c>
      <c r="H60">
        <f>G60-J$92</f>
        <v>0.36049999999999999</v>
      </c>
      <c r="I60">
        <f t="shared" si="4"/>
        <v>2.5362318840579707</v>
      </c>
    </row>
    <row r="61" spans="1:9">
      <c r="A61" t="s">
        <v>29</v>
      </c>
      <c r="B61">
        <v>2.3690000000000002</v>
      </c>
      <c r="C61" t="s">
        <v>27</v>
      </c>
      <c r="D61" t="s">
        <v>28</v>
      </c>
      <c r="E61" t="s">
        <v>12</v>
      </c>
      <c r="F61" t="s">
        <v>16</v>
      </c>
      <c r="H61">
        <f>G61-J$93</f>
        <v>0</v>
      </c>
      <c r="I61">
        <f t="shared" si="4"/>
        <v>0</v>
      </c>
    </row>
    <row r="62" spans="1:9">
      <c r="A62" t="s">
        <v>29</v>
      </c>
      <c r="B62">
        <v>2.3690000000000002</v>
      </c>
      <c r="C62" t="s">
        <v>27</v>
      </c>
      <c r="D62" t="s">
        <v>28</v>
      </c>
      <c r="E62" t="s">
        <v>12</v>
      </c>
      <c r="F62" t="s">
        <v>17</v>
      </c>
      <c r="G62">
        <v>0.26300000000000001</v>
      </c>
      <c r="H62">
        <f>G62-J$94</f>
        <v>0.17950000000000002</v>
      </c>
      <c r="I62">
        <f t="shared" si="4"/>
        <v>1.2628394540593781</v>
      </c>
    </row>
    <row r="63" spans="1:9">
      <c r="A63" t="s">
        <v>29</v>
      </c>
      <c r="B63">
        <v>2.3690000000000002</v>
      </c>
      <c r="C63" t="s">
        <v>27</v>
      </c>
      <c r="D63" t="s">
        <v>28</v>
      </c>
      <c r="E63" t="s">
        <v>12</v>
      </c>
      <c r="F63" t="s">
        <v>18</v>
      </c>
      <c r="G63">
        <v>0.14899999999999999</v>
      </c>
      <c r="H63">
        <f>G63-J$95</f>
        <v>0.14899999999999999</v>
      </c>
      <c r="I63">
        <f t="shared" si="4"/>
        <v>1.0482622766286758</v>
      </c>
    </row>
    <row r="64" spans="1:9">
      <c r="A64" t="s">
        <v>29</v>
      </c>
      <c r="B64">
        <v>2.3690000000000002</v>
      </c>
      <c r="C64" t="s">
        <v>27</v>
      </c>
      <c r="D64" t="s">
        <v>28</v>
      </c>
      <c r="E64" t="s">
        <v>12</v>
      </c>
      <c r="F64" t="s">
        <v>19</v>
      </c>
      <c r="G64">
        <v>7.8E-2</v>
      </c>
      <c r="H64">
        <f>G64-J$96</f>
        <v>7.8E-2</v>
      </c>
      <c r="I64">
        <f t="shared" si="4"/>
        <v>0.54875474883917263</v>
      </c>
    </row>
    <row r="65" spans="1:9" ht="17.25" customHeight="1">
      <c r="A65" t="s">
        <v>30</v>
      </c>
      <c r="B65">
        <v>2.3690000000000002</v>
      </c>
      <c r="C65" t="s">
        <v>27</v>
      </c>
      <c r="D65" t="s">
        <v>28</v>
      </c>
      <c r="E65" t="s">
        <v>12</v>
      </c>
      <c r="F65" t="s">
        <v>20</v>
      </c>
      <c r="G65">
        <f>SUM(G58:G64)</f>
        <v>1.5040000000000002</v>
      </c>
      <c r="H65">
        <f>G65-J$97</f>
        <v>1.1990000000000003</v>
      </c>
      <c r="I65">
        <f t="shared" si="4"/>
        <v>8.4353454340790783</v>
      </c>
    </row>
    <row r="66" spans="1:9">
      <c r="I66">
        <f>AVERAGE(I50,I58)</f>
        <v>0</v>
      </c>
    </row>
    <row r="67" spans="1:9">
      <c r="I67">
        <f t="shared" ref="I67:I73" si="5">AVERAGE(I51,I59)</f>
        <v>3.6042815813124829</v>
      </c>
    </row>
    <row r="68" spans="1:9">
      <c r="I68">
        <f t="shared" si="5"/>
        <v>2.6283935954100865</v>
      </c>
    </row>
    <row r="69" spans="1:9">
      <c r="I69">
        <f t="shared" si="5"/>
        <v>0</v>
      </c>
    </row>
    <row r="70" spans="1:9">
      <c r="I70">
        <f t="shared" si="5"/>
        <v>1.2938320273730239</v>
      </c>
    </row>
    <row r="71" spans="1:9">
      <c r="I71">
        <f t="shared" si="5"/>
        <v>1.1473584856796162</v>
      </c>
    </row>
    <row r="72" spans="1:9">
      <c r="I72">
        <f t="shared" si="5"/>
        <v>0.58412509796041334</v>
      </c>
    </row>
    <row r="73" spans="1:9">
      <c r="I73">
        <f t="shared" si="5"/>
        <v>8.5765322483128621</v>
      </c>
    </row>
    <row r="74" spans="1:9">
      <c r="A74" t="s">
        <v>31</v>
      </c>
      <c r="B74">
        <v>2.274</v>
      </c>
      <c r="C74" t="s">
        <v>27</v>
      </c>
      <c r="D74" t="s">
        <v>28</v>
      </c>
      <c r="E74" t="s">
        <v>23</v>
      </c>
      <c r="F74" t="s">
        <v>13</v>
      </c>
      <c r="H74">
        <f>G74-J$90</f>
        <v>-9.4E-2</v>
      </c>
      <c r="I74">
        <v>0</v>
      </c>
    </row>
    <row r="75" spans="1:9">
      <c r="A75" t="s">
        <v>31</v>
      </c>
      <c r="B75">
        <v>2.274</v>
      </c>
      <c r="C75" t="s">
        <v>27</v>
      </c>
      <c r="D75" t="s">
        <v>28</v>
      </c>
      <c r="E75" t="s">
        <v>23</v>
      </c>
      <c r="F75" t="s">
        <v>14</v>
      </c>
      <c r="G75">
        <v>0.47699999999999998</v>
      </c>
      <c r="H75">
        <f>G75-J$91</f>
        <v>0.47699999999999998</v>
      </c>
      <c r="I75">
        <f t="shared" ref="I75:I89" si="6">100*5*H75/(30*B75)</f>
        <v>3.4960422163588389</v>
      </c>
    </row>
    <row r="76" spans="1:9">
      <c r="A76" t="s">
        <v>31</v>
      </c>
      <c r="B76">
        <v>2.274</v>
      </c>
      <c r="C76" t="s">
        <v>27</v>
      </c>
      <c r="D76" t="s">
        <v>28</v>
      </c>
      <c r="E76" t="s">
        <v>23</v>
      </c>
      <c r="F76" t="s">
        <v>15</v>
      </c>
      <c r="G76">
        <v>0.48699999999999999</v>
      </c>
      <c r="H76">
        <f>G76-J$92</f>
        <v>0.35949999999999999</v>
      </c>
      <c r="I76">
        <f t="shared" si="6"/>
        <v>2.6348578129580766</v>
      </c>
    </row>
    <row r="77" spans="1:9">
      <c r="A77" t="s">
        <v>31</v>
      </c>
      <c r="B77">
        <v>2.274</v>
      </c>
      <c r="C77" t="s">
        <v>27</v>
      </c>
      <c r="D77" t="s">
        <v>28</v>
      </c>
      <c r="E77" t="s">
        <v>23</v>
      </c>
      <c r="F77" t="s">
        <v>16</v>
      </c>
      <c r="H77">
        <f>G77-J$93</f>
        <v>0</v>
      </c>
      <c r="I77">
        <f t="shared" si="6"/>
        <v>0</v>
      </c>
    </row>
    <row r="78" spans="1:9">
      <c r="A78" t="s">
        <v>31</v>
      </c>
      <c r="B78">
        <v>2.274</v>
      </c>
      <c r="C78" t="s">
        <v>27</v>
      </c>
      <c r="D78" t="s">
        <v>28</v>
      </c>
      <c r="E78" t="s">
        <v>23</v>
      </c>
      <c r="F78" t="s">
        <v>17</v>
      </c>
      <c r="G78">
        <v>0.25600000000000001</v>
      </c>
      <c r="H78">
        <f>G78-J$94</f>
        <v>0.17250000000000001</v>
      </c>
      <c r="I78">
        <f t="shared" si="6"/>
        <v>1.2642919964819703</v>
      </c>
    </row>
    <row r="79" spans="1:9">
      <c r="A79" t="s">
        <v>31</v>
      </c>
      <c r="B79">
        <v>2.274</v>
      </c>
      <c r="C79" t="s">
        <v>27</v>
      </c>
      <c r="D79" t="s">
        <v>28</v>
      </c>
      <c r="E79" t="s">
        <v>23</v>
      </c>
      <c r="F79" t="s">
        <v>18</v>
      </c>
      <c r="G79">
        <v>0.157</v>
      </c>
      <c r="H79">
        <f>G79-J$95</f>
        <v>0.157</v>
      </c>
      <c r="I79">
        <f t="shared" si="6"/>
        <v>1.1506889475227207</v>
      </c>
    </row>
    <row r="80" spans="1:9">
      <c r="A80" t="s">
        <v>31</v>
      </c>
      <c r="B80">
        <v>2.274</v>
      </c>
      <c r="C80" t="s">
        <v>27</v>
      </c>
      <c r="D80" t="s">
        <v>28</v>
      </c>
      <c r="E80" t="s">
        <v>23</v>
      </c>
      <c r="F80" t="s">
        <v>19</v>
      </c>
      <c r="G80">
        <v>0.09</v>
      </c>
      <c r="H80">
        <f>G80-J$96</f>
        <v>0.09</v>
      </c>
      <c r="I80">
        <f t="shared" si="6"/>
        <v>0.65963060686015829</v>
      </c>
    </row>
    <row r="81" spans="1:12">
      <c r="A81" t="s">
        <v>31</v>
      </c>
      <c r="B81">
        <v>2.274</v>
      </c>
      <c r="C81" t="s">
        <v>27</v>
      </c>
      <c r="D81" t="s">
        <v>28</v>
      </c>
      <c r="E81" t="s">
        <v>23</v>
      </c>
      <c r="F81" t="s">
        <v>20</v>
      </c>
      <c r="G81">
        <f>SUM(G74:G80)</f>
        <v>1.4670000000000001</v>
      </c>
      <c r="H81">
        <f>G81-J$97</f>
        <v>1.1620000000000001</v>
      </c>
      <c r="I81">
        <f t="shared" si="6"/>
        <v>8.5165640574611565</v>
      </c>
    </row>
    <row r="82" spans="1:12">
      <c r="A82" t="s">
        <v>32</v>
      </c>
      <c r="B82">
        <v>2.4</v>
      </c>
      <c r="C82" t="s">
        <v>27</v>
      </c>
      <c r="D82" t="s">
        <v>28</v>
      </c>
      <c r="E82" t="s">
        <v>23</v>
      </c>
      <c r="F82" t="s">
        <v>13</v>
      </c>
      <c r="H82">
        <f>G82-J$90</f>
        <v>-9.4E-2</v>
      </c>
      <c r="I82">
        <v>0</v>
      </c>
    </row>
    <row r="83" spans="1:12">
      <c r="A83" t="s">
        <v>32</v>
      </c>
      <c r="B83">
        <v>2.4</v>
      </c>
      <c r="C83" t="s">
        <v>27</v>
      </c>
      <c r="D83" t="s">
        <v>28</v>
      </c>
      <c r="E83" t="s">
        <v>23</v>
      </c>
      <c r="F83" t="s">
        <v>14</v>
      </c>
      <c r="G83">
        <v>0.51900000000000002</v>
      </c>
      <c r="H83">
        <f>G83-J$91</f>
        <v>0.51900000000000002</v>
      </c>
      <c r="I83">
        <f t="shared" si="6"/>
        <v>3.6041666666666665</v>
      </c>
    </row>
    <row r="84" spans="1:12">
      <c r="A84" t="s">
        <v>32</v>
      </c>
      <c r="B84">
        <v>2.4</v>
      </c>
      <c r="C84" t="s">
        <v>27</v>
      </c>
      <c r="D84" t="s">
        <v>28</v>
      </c>
      <c r="E84" t="s">
        <v>23</v>
      </c>
      <c r="F84" t="s">
        <v>15</v>
      </c>
      <c r="G84">
        <v>0.502</v>
      </c>
      <c r="H84">
        <f>G84-J$92</f>
        <v>0.3745</v>
      </c>
      <c r="I84">
        <f t="shared" si="6"/>
        <v>2.6006944444444446</v>
      </c>
    </row>
    <row r="85" spans="1:12">
      <c r="A85" t="s">
        <v>32</v>
      </c>
      <c r="B85">
        <v>2.4</v>
      </c>
      <c r="C85" t="s">
        <v>27</v>
      </c>
      <c r="D85" t="s">
        <v>28</v>
      </c>
      <c r="E85" t="s">
        <v>23</v>
      </c>
      <c r="F85" t="s">
        <v>16</v>
      </c>
      <c r="H85">
        <f>G85-J$93</f>
        <v>0</v>
      </c>
      <c r="I85">
        <f t="shared" si="6"/>
        <v>0</v>
      </c>
    </row>
    <row r="86" spans="1:12">
      <c r="A86" t="s">
        <v>32</v>
      </c>
      <c r="B86">
        <v>2.4</v>
      </c>
      <c r="C86" t="s">
        <v>27</v>
      </c>
      <c r="D86" t="s">
        <v>28</v>
      </c>
      <c r="E86" t="s">
        <v>23</v>
      </c>
      <c r="F86" t="s">
        <v>17</v>
      </c>
      <c r="G86">
        <v>0.26300000000000001</v>
      </c>
      <c r="H86">
        <f>G86-J$94</f>
        <v>0.17950000000000002</v>
      </c>
      <c r="I86">
        <f t="shared" si="6"/>
        <v>1.2465277777777779</v>
      </c>
    </row>
    <row r="87" spans="1:12">
      <c r="A87" t="s">
        <v>32</v>
      </c>
      <c r="B87">
        <v>2.4</v>
      </c>
      <c r="C87" t="s">
        <v>27</v>
      </c>
      <c r="D87" t="s">
        <v>28</v>
      </c>
      <c r="E87" t="s">
        <v>23</v>
      </c>
      <c r="F87" t="s">
        <v>18</v>
      </c>
      <c r="G87">
        <v>0.156</v>
      </c>
      <c r="H87">
        <f>G87-J$95</f>
        <v>0.156</v>
      </c>
      <c r="I87">
        <f t="shared" si="6"/>
        <v>1.0833333333333333</v>
      </c>
    </row>
    <row r="88" spans="1:12">
      <c r="A88" t="s">
        <v>32</v>
      </c>
      <c r="B88">
        <v>2.4</v>
      </c>
      <c r="C88" t="s">
        <v>27</v>
      </c>
      <c r="D88" t="s">
        <v>28</v>
      </c>
      <c r="E88" t="s">
        <v>23</v>
      </c>
      <c r="F88" t="s">
        <v>19</v>
      </c>
      <c r="G88">
        <v>8.8999999999999996E-2</v>
      </c>
      <c r="H88">
        <f>G88-J$96</f>
        <v>8.8999999999999996E-2</v>
      </c>
      <c r="I88">
        <f t="shared" si="6"/>
        <v>0.61805555555555558</v>
      </c>
    </row>
    <row r="89" spans="1:12">
      <c r="A89" t="s">
        <v>33</v>
      </c>
      <c r="B89">
        <v>2.4</v>
      </c>
      <c r="C89" t="s">
        <v>27</v>
      </c>
      <c r="D89" t="s">
        <v>28</v>
      </c>
      <c r="E89" t="s">
        <v>23</v>
      </c>
      <c r="F89" t="s">
        <v>20</v>
      </c>
      <c r="G89">
        <f>SUM(G82:G88)</f>
        <v>1.5289999999999997</v>
      </c>
      <c r="H89">
        <f>G89-J$97</f>
        <v>1.2239999999999998</v>
      </c>
      <c r="I89">
        <f t="shared" si="6"/>
        <v>8.4999999999999982</v>
      </c>
    </row>
    <row r="90" spans="1:12">
      <c r="F90" t="s">
        <v>13</v>
      </c>
      <c r="I90">
        <f>AVERAGE(I74,I82)</f>
        <v>0</v>
      </c>
      <c r="J90">
        <f>AVERAGE(K90,L90)</f>
        <v>9.4E-2</v>
      </c>
      <c r="K90">
        <v>9.4E-2</v>
      </c>
    </row>
    <row r="91" spans="1:12">
      <c r="F91" t="s">
        <v>14</v>
      </c>
      <c r="I91">
        <f t="shared" ref="I91:I97" si="7">AVERAGE(I75,I83)</f>
        <v>3.5501044415127527</v>
      </c>
    </row>
    <row r="92" spans="1:12">
      <c r="F92" t="s">
        <v>15</v>
      </c>
      <c r="I92">
        <f t="shared" si="7"/>
        <v>2.6177761287012604</v>
      </c>
      <c r="J92">
        <f>AVERAGE(K92,L92)</f>
        <v>0.1275</v>
      </c>
      <c r="K92">
        <v>0.13300000000000001</v>
      </c>
      <c r="L92">
        <v>0.122</v>
      </c>
    </row>
    <row r="93" spans="1:12">
      <c r="F93" t="s">
        <v>16</v>
      </c>
      <c r="I93">
        <f t="shared" si="7"/>
        <v>0</v>
      </c>
    </row>
    <row r="94" spans="1:12">
      <c r="F94" t="s">
        <v>17</v>
      </c>
      <c r="I94">
        <f t="shared" si="7"/>
        <v>1.2554098871298742</v>
      </c>
      <c r="J94">
        <f>AVERAGE(K94,L94)</f>
        <v>8.3499999999999991E-2</v>
      </c>
      <c r="K94">
        <v>0.08</v>
      </c>
      <c r="L94">
        <v>8.6999999999999994E-2</v>
      </c>
    </row>
    <row r="95" spans="1:12">
      <c r="F95" t="s">
        <v>18</v>
      </c>
      <c r="I95">
        <f t="shared" si="7"/>
        <v>1.117011140428027</v>
      </c>
    </row>
    <row r="96" spans="1:12">
      <c r="F96" t="s">
        <v>19</v>
      </c>
      <c r="I96">
        <f t="shared" si="7"/>
        <v>0.63884308120785693</v>
      </c>
    </row>
    <row r="97" spans="9:10">
      <c r="I97">
        <f t="shared" si="7"/>
        <v>8.5082820287305765</v>
      </c>
      <c r="J97">
        <f>SUM(J90:J96)</f>
        <v>0.30499999999999999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zoomScaleNormal="150" zoomScaleSheetLayoutView="100" workbookViewId="0">
      <selection activeCell="H6" sqref="H6"/>
    </sheetView>
  </sheetViews>
  <sheetFormatPr defaultRowHeight="15"/>
  <sheetData>
    <row r="1" spans="1:8">
      <c r="B1" t="s">
        <v>34</v>
      </c>
      <c r="C1" t="s">
        <v>13</v>
      </c>
    </row>
    <row r="2" spans="1:8">
      <c r="A2" t="s">
        <v>35</v>
      </c>
      <c r="B2">
        <v>9218</v>
      </c>
      <c r="C2">
        <v>2249</v>
      </c>
    </row>
    <row r="3" spans="1:8">
      <c r="A3" t="s">
        <v>34</v>
      </c>
      <c r="B3">
        <v>1337426</v>
      </c>
      <c r="C3">
        <v>5149</v>
      </c>
    </row>
    <row r="4" spans="1:8">
      <c r="A4" t="s">
        <v>36</v>
      </c>
      <c r="B4">
        <v>17014</v>
      </c>
      <c r="C4">
        <v>1249658</v>
      </c>
      <c r="D4">
        <f>B4-B$2</f>
        <v>7796</v>
      </c>
      <c r="E4">
        <f>C4-C$2</f>
        <v>1247409</v>
      </c>
      <c r="F4">
        <f>E4-C$3</f>
        <v>1242260</v>
      </c>
      <c r="G4">
        <f>F4/B$3</f>
        <v>0.92884391360718277</v>
      </c>
    </row>
    <row r="5" spans="1:8">
      <c r="A5" t="s">
        <v>37</v>
      </c>
      <c r="B5">
        <v>12105</v>
      </c>
      <c r="C5">
        <v>1252268</v>
      </c>
      <c r="D5">
        <f>B5-B$2</f>
        <v>2887</v>
      </c>
      <c r="E5">
        <f>C5-C$2</f>
        <v>1250019</v>
      </c>
      <c r="F5">
        <f>E5-C$3</f>
        <v>1244870</v>
      </c>
      <c r="G5">
        <f>F5/B$3</f>
        <v>0.93079542344772725</v>
      </c>
      <c r="H5">
        <f>AVERAGE(G4:G5)</f>
        <v>0.92981966852745501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6"/>
  <sheetViews>
    <sheetView tabSelected="1" workbookViewId="0">
      <selection activeCell="N18" sqref="N18"/>
    </sheetView>
  </sheetViews>
  <sheetFormatPr defaultRowHeight="15"/>
  <cols>
    <col min="2" max="2" width="16" customWidth="1"/>
    <col min="5" max="5" width="14.140625" customWidth="1"/>
    <col min="6" max="6" width="11.7109375" customWidth="1"/>
    <col min="7" max="7" width="10.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26</v>
      </c>
      <c r="B2">
        <v>5.0609999999999999</v>
      </c>
      <c r="C2" t="s">
        <v>27</v>
      </c>
      <c r="D2" t="s">
        <v>11</v>
      </c>
      <c r="E2" t="s">
        <v>38</v>
      </c>
      <c r="F2" t="s">
        <v>13</v>
      </c>
      <c r="I2">
        <v>0</v>
      </c>
    </row>
    <row r="3" spans="1:9">
      <c r="A3" t="s">
        <v>26</v>
      </c>
      <c r="B3">
        <v>5.0609999999999999</v>
      </c>
      <c r="C3" t="s">
        <v>27</v>
      </c>
      <c r="D3" t="s">
        <v>11</v>
      </c>
      <c r="E3" t="s">
        <v>38</v>
      </c>
      <c r="F3" t="s">
        <v>14</v>
      </c>
      <c r="G3">
        <v>0.52300000000000002</v>
      </c>
      <c r="H3">
        <f>G3-J$91</f>
        <v>0.28850000000000003</v>
      </c>
      <c r="I3">
        <f>100*4*5*H3/(30*B3)</f>
        <v>3.8003029704274529</v>
      </c>
    </row>
    <row r="4" spans="1:9">
      <c r="A4" t="s">
        <v>26</v>
      </c>
      <c r="B4">
        <v>5.0609999999999999</v>
      </c>
      <c r="C4" t="s">
        <v>27</v>
      </c>
      <c r="D4" t="s">
        <v>11</v>
      </c>
      <c r="E4" t="s">
        <v>38</v>
      </c>
      <c r="F4" t="s">
        <v>15</v>
      </c>
      <c r="G4">
        <v>0.76800000000000002</v>
      </c>
      <c r="H4">
        <f>G4-J$92</f>
        <v>0.48750000000000004</v>
      </c>
      <c r="I4">
        <f>100*4*5*H4/(30*B4)</f>
        <v>6.4216557992491614</v>
      </c>
    </row>
    <row r="5" spans="1:9">
      <c r="A5" t="s">
        <v>26</v>
      </c>
      <c r="B5">
        <v>5.0609999999999999</v>
      </c>
      <c r="C5" t="s">
        <v>27</v>
      </c>
      <c r="D5" t="s">
        <v>11</v>
      </c>
      <c r="E5" t="s">
        <v>38</v>
      </c>
      <c r="F5" t="s">
        <v>16</v>
      </c>
      <c r="H5">
        <f>G5-J$93</f>
        <v>0</v>
      </c>
      <c r="I5">
        <f t="shared" ref="I3:I17" si="0">100*5*H5/(30*B5)</f>
        <v>0</v>
      </c>
    </row>
    <row r="6" spans="1:9">
      <c r="A6" t="s">
        <v>26</v>
      </c>
      <c r="B6">
        <v>5.0609999999999999</v>
      </c>
      <c r="C6" t="s">
        <v>27</v>
      </c>
      <c r="D6" t="s">
        <v>11</v>
      </c>
      <c r="E6" t="s">
        <v>38</v>
      </c>
      <c r="F6" t="s">
        <v>17</v>
      </c>
      <c r="G6">
        <v>9.0999999999999998E-2</v>
      </c>
      <c r="H6">
        <f>G6-J$94</f>
        <v>6.4999999999999919E-3</v>
      </c>
      <c r="I6">
        <f>100*4*5*H6/(30*B6)</f>
        <v>8.5622077323322041E-2</v>
      </c>
    </row>
    <row r="7" spans="1:9">
      <c r="A7" t="s">
        <v>26</v>
      </c>
      <c r="B7">
        <v>5.0609999999999999</v>
      </c>
      <c r="C7" t="s">
        <v>27</v>
      </c>
      <c r="D7" t="s">
        <v>11</v>
      </c>
      <c r="E7" t="s">
        <v>38</v>
      </c>
      <c r="F7" t="s">
        <v>18</v>
      </c>
      <c r="G7">
        <v>0.154</v>
      </c>
      <c r="H7">
        <f>G7-J$95</f>
        <v>6.3E-2</v>
      </c>
      <c r="I7">
        <f t="shared" ref="I7:I17" si="1">100*4*5*H7/(30*B7)</f>
        <v>0.82987551867219922</v>
      </c>
    </row>
    <row r="8" spans="1:9">
      <c r="A8" t="s">
        <v>26</v>
      </c>
      <c r="B8">
        <v>5.0609999999999999</v>
      </c>
      <c r="C8" t="s">
        <v>27</v>
      </c>
      <c r="D8" t="s">
        <v>11</v>
      </c>
      <c r="E8" t="s">
        <v>38</v>
      </c>
      <c r="F8" t="s">
        <v>19</v>
      </c>
      <c r="G8">
        <v>8.5999999999999993E-2</v>
      </c>
      <c r="H8">
        <f>G8-J$96</f>
        <v>8.5999999999999993E-2</v>
      </c>
      <c r="I8">
        <f t="shared" si="1"/>
        <v>1.1328459461239546</v>
      </c>
    </row>
    <row r="9" spans="1:9">
      <c r="A9" t="s">
        <v>26</v>
      </c>
      <c r="B9">
        <v>5.0609999999999999</v>
      </c>
      <c r="C9" t="s">
        <v>27</v>
      </c>
      <c r="D9" t="s">
        <v>11</v>
      </c>
      <c r="E9" t="s">
        <v>38</v>
      </c>
      <c r="F9" t="s">
        <v>20</v>
      </c>
      <c r="G9">
        <f>SUM(G2:G8)</f>
        <v>1.6219999999999999</v>
      </c>
      <c r="H9">
        <f>G9-J$97</f>
        <v>0.92199999999999993</v>
      </c>
      <c r="I9">
        <f t="shared" si="1"/>
        <v>12.145162352631232</v>
      </c>
    </row>
    <row r="10" spans="1:9">
      <c r="A10" t="s">
        <v>29</v>
      </c>
      <c r="B10">
        <v>5.0609999999999999</v>
      </c>
      <c r="C10" t="s">
        <v>27</v>
      </c>
      <c r="D10" t="s">
        <v>11</v>
      </c>
      <c r="E10" t="s">
        <v>38</v>
      </c>
      <c r="F10" t="s">
        <v>13</v>
      </c>
      <c r="G10">
        <v>7.6999999999999999E-2</v>
      </c>
      <c r="H10">
        <f>G10-J$90</f>
        <v>6.7500000000000004E-2</v>
      </c>
      <c r="I10">
        <v>0</v>
      </c>
    </row>
    <row r="11" spans="1:9">
      <c r="A11" t="s">
        <v>29</v>
      </c>
      <c r="B11">
        <v>5.0609999999999999</v>
      </c>
      <c r="C11" t="s">
        <v>27</v>
      </c>
      <c r="D11" t="s">
        <v>11</v>
      </c>
      <c r="E11" t="s">
        <v>38</v>
      </c>
      <c r="F11" t="s">
        <v>14</v>
      </c>
      <c r="G11">
        <v>0.46899999999999997</v>
      </c>
      <c r="H11">
        <f>G11-J$91</f>
        <v>0.23449999999999999</v>
      </c>
      <c r="I11">
        <f t="shared" si="1"/>
        <v>3.0889810972798526</v>
      </c>
    </row>
    <row r="12" spans="1:9">
      <c r="A12" t="s">
        <v>29</v>
      </c>
      <c r="B12">
        <v>5.0609999999999999</v>
      </c>
      <c r="C12" t="s">
        <v>27</v>
      </c>
      <c r="D12" t="s">
        <v>11</v>
      </c>
      <c r="E12" t="s">
        <v>38</v>
      </c>
      <c r="F12" t="s">
        <v>15</v>
      </c>
      <c r="G12">
        <v>0.71099999999999997</v>
      </c>
      <c r="H12">
        <f>G12-J$92</f>
        <v>0.43049999999999999</v>
      </c>
      <c r="I12">
        <f t="shared" si="1"/>
        <v>5.6708160442600279</v>
      </c>
    </row>
    <row r="13" spans="1:9">
      <c r="A13" t="s">
        <v>29</v>
      </c>
      <c r="B13">
        <v>5.0609999999999999</v>
      </c>
      <c r="C13" t="s">
        <v>27</v>
      </c>
      <c r="D13" t="s">
        <v>11</v>
      </c>
      <c r="E13" t="s">
        <v>38</v>
      </c>
      <c r="F13" t="s">
        <v>16</v>
      </c>
      <c r="H13">
        <f>G13-J$93</f>
        <v>0</v>
      </c>
      <c r="I13">
        <f t="shared" si="0"/>
        <v>0</v>
      </c>
    </row>
    <row r="14" spans="1:9">
      <c r="A14" t="s">
        <v>29</v>
      </c>
      <c r="B14">
        <v>5.0609999999999999</v>
      </c>
      <c r="C14" t="s">
        <v>27</v>
      </c>
      <c r="D14" t="s">
        <v>11</v>
      </c>
      <c r="E14" t="s">
        <v>38</v>
      </c>
      <c r="F14" t="s">
        <v>17</v>
      </c>
      <c r="G14">
        <v>8.6999999999999994E-2</v>
      </c>
      <c r="H14">
        <f>G14-J$94</f>
        <v>2.4999999999999883E-3</v>
      </c>
      <c r="I14">
        <f t="shared" si="1"/>
        <v>3.2931568201277593E-2</v>
      </c>
    </row>
    <row r="15" spans="1:9">
      <c r="A15" t="s">
        <v>29</v>
      </c>
      <c r="B15">
        <v>5.0609999999999999</v>
      </c>
      <c r="C15" t="s">
        <v>27</v>
      </c>
      <c r="D15" t="s">
        <v>11</v>
      </c>
      <c r="E15" t="s">
        <v>38</v>
      </c>
      <c r="F15" t="s">
        <v>18</v>
      </c>
      <c r="G15">
        <v>0.13900000000000001</v>
      </c>
      <c r="H15">
        <f>G15-J$95</f>
        <v>4.8000000000000015E-2</v>
      </c>
      <c r="I15">
        <f t="shared" si="1"/>
        <v>0.63228610946453301</v>
      </c>
    </row>
    <row r="16" spans="1:9">
      <c r="A16" t="s">
        <v>29</v>
      </c>
      <c r="B16">
        <v>5.0609999999999999</v>
      </c>
      <c r="C16" t="s">
        <v>27</v>
      </c>
      <c r="D16" t="s">
        <v>11</v>
      </c>
      <c r="E16" t="s">
        <v>38</v>
      </c>
      <c r="F16" t="s">
        <v>19</v>
      </c>
      <c r="G16">
        <v>8.1000000000000003E-2</v>
      </c>
      <c r="H16">
        <f>G16-J$96</f>
        <v>8.1000000000000003E-2</v>
      </c>
      <c r="I16">
        <f t="shared" si="1"/>
        <v>1.0669828097213991</v>
      </c>
    </row>
    <row r="17" spans="1:9">
      <c r="A17" t="s">
        <v>29</v>
      </c>
      <c r="B17">
        <v>5.0609999999999999</v>
      </c>
      <c r="C17" t="s">
        <v>27</v>
      </c>
      <c r="D17" t="s">
        <v>11</v>
      </c>
      <c r="E17" t="s">
        <v>38</v>
      </c>
      <c r="F17" t="s">
        <v>20</v>
      </c>
      <c r="G17">
        <f>SUM(G10:G16)</f>
        <v>1.5639999999999998</v>
      </c>
      <c r="H17">
        <f>G17-J$97</f>
        <v>0.86399999999999988</v>
      </c>
      <c r="I17">
        <f t="shared" si="1"/>
        <v>11.381149970361589</v>
      </c>
    </row>
    <row r="26" spans="1:9">
      <c r="A26" t="s">
        <v>39</v>
      </c>
      <c r="B26">
        <v>5.07</v>
      </c>
      <c r="C26" t="s">
        <v>27</v>
      </c>
      <c r="D26" t="s">
        <v>11</v>
      </c>
      <c r="E26" t="s">
        <v>40</v>
      </c>
      <c r="F26" t="s">
        <v>13</v>
      </c>
      <c r="I26">
        <v>0</v>
      </c>
    </row>
    <row r="27" spans="1:9">
      <c r="A27" t="s">
        <v>39</v>
      </c>
      <c r="B27">
        <v>5.07</v>
      </c>
      <c r="C27" t="s">
        <v>27</v>
      </c>
      <c r="D27" t="s">
        <v>11</v>
      </c>
      <c r="E27" t="s">
        <v>40</v>
      </c>
      <c r="F27" t="s">
        <v>14</v>
      </c>
      <c r="G27">
        <v>0.46800000000000003</v>
      </c>
      <c r="H27">
        <f>G27-J$100</f>
        <v>0.18850000000000006</v>
      </c>
      <c r="I27">
        <f>100*4*5*H27/(30*B27)</f>
        <v>2.4786324786324792</v>
      </c>
    </row>
    <row r="28" spans="1:9">
      <c r="A28" t="s">
        <v>39</v>
      </c>
      <c r="B28">
        <v>5.07</v>
      </c>
      <c r="C28" t="s">
        <v>27</v>
      </c>
      <c r="D28" t="s">
        <v>11</v>
      </c>
      <c r="E28" t="s">
        <v>40</v>
      </c>
      <c r="F28" t="s">
        <v>15</v>
      </c>
      <c r="G28">
        <v>0.875</v>
      </c>
      <c r="H28">
        <f>G28-J$101</f>
        <v>0.34699999999999998</v>
      </c>
      <c r="I28">
        <f>100*4*5*H28/(30*B28)</f>
        <v>4.5627876397107157</v>
      </c>
    </row>
    <row r="29" spans="1:9">
      <c r="A29" t="s">
        <v>39</v>
      </c>
      <c r="B29">
        <v>5.07</v>
      </c>
      <c r="C29" t="s">
        <v>27</v>
      </c>
      <c r="D29" t="s">
        <v>11</v>
      </c>
      <c r="E29" t="s">
        <v>40</v>
      </c>
      <c r="F29" t="s">
        <v>16</v>
      </c>
      <c r="H29">
        <f>G29-J$102</f>
        <v>0</v>
      </c>
      <c r="I29">
        <f t="shared" ref="I29:I41" si="2">100*5*H29/(30*B29)</f>
        <v>0</v>
      </c>
    </row>
    <row r="30" spans="1:9">
      <c r="A30" t="s">
        <v>39</v>
      </c>
      <c r="B30">
        <v>5.07</v>
      </c>
      <c r="C30" t="s">
        <v>27</v>
      </c>
      <c r="D30" t="s">
        <v>11</v>
      </c>
      <c r="E30" t="s">
        <v>40</v>
      </c>
      <c r="F30" t="s">
        <v>17</v>
      </c>
      <c r="G30">
        <v>0.23200000000000001</v>
      </c>
      <c r="H30">
        <f>G30-J$103</f>
        <v>-9.35E-2</v>
      </c>
      <c r="I30">
        <v>0</v>
      </c>
    </row>
    <row r="31" spans="1:9">
      <c r="A31" t="s">
        <v>39</v>
      </c>
      <c r="B31">
        <v>5.07</v>
      </c>
      <c r="C31" t="s">
        <v>27</v>
      </c>
      <c r="D31" t="s">
        <v>11</v>
      </c>
      <c r="E31" t="s">
        <v>40</v>
      </c>
      <c r="F31" t="s">
        <v>18</v>
      </c>
      <c r="G31">
        <v>0.13400000000000001</v>
      </c>
      <c r="H31">
        <f>G31-J$104</f>
        <v>3.7500000000000006E-2</v>
      </c>
      <c r="I31">
        <f t="shared" ref="I31:I41" si="3">100*4*5*H31/(30*B31)</f>
        <v>0.49309664694280081</v>
      </c>
    </row>
    <row r="32" spans="1:9">
      <c r="A32" t="s">
        <v>39</v>
      </c>
      <c r="B32">
        <v>5.07</v>
      </c>
      <c r="C32" t="s">
        <v>27</v>
      </c>
      <c r="D32" t="s">
        <v>11</v>
      </c>
      <c r="E32" t="s">
        <v>40</v>
      </c>
      <c r="F32" t="s">
        <v>19</v>
      </c>
      <c r="G32">
        <v>8.4000000000000005E-2</v>
      </c>
      <c r="H32">
        <f>G32-J$105</f>
        <v>8.4000000000000005E-2</v>
      </c>
      <c r="I32">
        <f t="shared" si="3"/>
        <v>1.1045364891518736</v>
      </c>
    </row>
    <row r="33" spans="1:9">
      <c r="A33" t="s">
        <v>39</v>
      </c>
      <c r="B33">
        <v>5.07</v>
      </c>
      <c r="C33" t="s">
        <v>27</v>
      </c>
      <c r="D33" t="s">
        <v>11</v>
      </c>
      <c r="E33" t="s">
        <v>40</v>
      </c>
      <c r="F33" t="s">
        <v>20</v>
      </c>
      <c r="G33">
        <f>SUM(G26:G32)</f>
        <v>1.7930000000000001</v>
      </c>
      <c r="H33">
        <f>G33-J$106</f>
        <v>0.46050000000000013</v>
      </c>
      <c r="I33">
        <f t="shared" si="3"/>
        <v>6.055226824457594</v>
      </c>
    </row>
    <row r="34" spans="1:9">
      <c r="A34" t="s">
        <v>41</v>
      </c>
      <c r="B34">
        <v>5.048</v>
      </c>
      <c r="C34" t="s">
        <v>27</v>
      </c>
      <c r="D34" t="s">
        <v>11</v>
      </c>
      <c r="E34" t="s">
        <v>40</v>
      </c>
      <c r="F34" t="s">
        <v>13</v>
      </c>
      <c r="H34">
        <f>G34-J$99</f>
        <v>-0.10300000000000001</v>
      </c>
      <c r="I34">
        <v>0</v>
      </c>
    </row>
    <row r="35" spans="1:9">
      <c r="A35" t="s">
        <v>41</v>
      </c>
      <c r="B35">
        <v>5.048</v>
      </c>
      <c r="C35" t="s">
        <v>27</v>
      </c>
      <c r="D35" t="s">
        <v>11</v>
      </c>
      <c r="E35" t="s">
        <v>40</v>
      </c>
      <c r="F35" t="s">
        <v>14</v>
      </c>
      <c r="G35">
        <v>0.46500000000000002</v>
      </c>
      <c r="H35">
        <f>G35-J$100</f>
        <v>0.18550000000000005</v>
      </c>
      <c r="I35">
        <f t="shared" si="3"/>
        <v>2.4498151082937145</v>
      </c>
    </row>
    <row r="36" spans="1:9">
      <c r="A36" t="s">
        <v>41</v>
      </c>
      <c r="B36">
        <v>5.048</v>
      </c>
      <c r="C36" t="s">
        <v>27</v>
      </c>
      <c r="D36" t="s">
        <v>11</v>
      </c>
      <c r="E36" t="s">
        <v>40</v>
      </c>
      <c r="F36" t="s">
        <v>15</v>
      </c>
      <c r="G36">
        <v>0.87</v>
      </c>
      <c r="H36">
        <f>G36-J$101</f>
        <v>0.34199999999999997</v>
      </c>
      <c r="I36">
        <f t="shared" si="3"/>
        <v>4.5166402535657681</v>
      </c>
    </row>
    <row r="37" spans="1:9">
      <c r="A37" t="s">
        <v>41</v>
      </c>
      <c r="B37">
        <v>5.048</v>
      </c>
      <c r="C37" t="s">
        <v>27</v>
      </c>
      <c r="D37" t="s">
        <v>11</v>
      </c>
      <c r="E37" t="s">
        <v>40</v>
      </c>
      <c r="F37" t="s">
        <v>16</v>
      </c>
      <c r="H37">
        <f>G37-J$102</f>
        <v>0</v>
      </c>
      <c r="I37">
        <f t="shared" si="2"/>
        <v>0</v>
      </c>
    </row>
    <row r="38" spans="1:9">
      <c r="A38" t="s">
        <v>41</v>
      </c>
      <c r="B38">
        <v>5.048</v>
      </c>
      <c r="C38" t="s">
        <v>27</v>
      </c>
      <c r="D38" t="s">
        <v>11</v>
      </c>
      <c r="E38" t="s">
        <v>40</v>
      </c>
      <c r="F38" t="s">
        <v>17</v>
      </c>
      <c r="G38">
        <v>0.23499999999999999</v>
      </c>
      <c r="H38">
        <f>G38-J$103</f>
        <v>-9.0500000000000025E-2</v>
      </c>
      <c r="I38">
        <v>0</v>
      </c>
    </row>
    <row r="39" spans="1:9">
      <c r="A39" t="s">
        <v>41</v>
      </c>
      <c r="B39">
        <v>5.048</v>
      </c>
      <c r="C39" t="s">
        <v>27</v>
      </c>
      <c r="D39" t="s">
        <v>11</v>
      </c>
      <c r="E39" t="s">
        <v>40</v>
      </c>
      <c r="F39" t="s">
        <v>18</v>
      </c>
      <c r="G39">
        <v>0.16400000000000001</v>
      </c>
      <c r="H39">
        <f>G39-J$104</f>
        <v>6.7500000000000004E-2</v>
      </c>
      <c r="I39">
        <f t="shared" si="3"/>
        <v>0.89144215530903326</v>
      </c>
    </row>
    <row r="40" spans="1:9">
      <c r="A40" t="s">
        <v>41</v>
      </c>
      <c r="B40">
        <v>5.048</v>
      </c>
      <c r="C40" t="s">
        <v>27</v>
      </c>
      <c r="D40" t="s">
        <v>11</v>
      </c>
      <c r="E40" t="s">
        <v>40</v>
      </c>
      <c r="F40" t="s">
        <v>19</v>
      </c>
      <c r="G40">
        <v>8.4000000000000005E-2</v>
      </c>
      <c r="H40">
        <f>G40-J$105</f>
        <v>8.4000000000000005E-2</v>
      </c>
      <c r="I40">
        <f t="shared" si="3"/>
        <v>1.1093502377179081</v>
      </c>
    </row>
    <row r="41" spans="1:9">
      <c r="A41" t="s">
        <v>42</v>
      </c>
      <c r="B41">
        <v>5.048</v>
      </c>
      <c r="C41" t="s">
        <v>27</v>
      </c>
      <c r="D41" t="s">
        <v>11</v>
      </c>
      <c r="E41" t="s">
        <v>40</v>
      </c>
      <c r="F41" t="s">
        <v>20</v>
      </c>
      <c r="G41">
        <f>SUM(G34:G40)</f>
        <v>1.8179999999999998</v>
      </c>
      <c r="H41">
        <f>G41-J$106</f>
        <v>0.48549999999999982</v>
      </c>
      <c r="I41">
        <f t="shared" si="3"/>
        <v>6.4117802430005257</v>
      </c>
    </row>
    <row r="50" spans="1:9">
      <c r="A50" t="s">
        <v>43</v>
      </c>
      <c r="B50">
        <v>5.0540000000000003</v>
      </c>
      <c r="C50" t="s">
        <v>44</v>
      </c>
      <c r="D50" t="s">
        <v>28</v>
      </c>
      <c r="E50" t="s">
        <v>38</v>
      </c>
      <c r="F50" t="s">
        <v>13</v>
      </c>
      <c r="G50">
        <v>0.28399999999999997</v>
      </c>
      <c r="H50">
        <f>G50-J$90</f>
        <v>0.27449999999999997</v>
      </c>
      <c r="I50">
        <f>100*4*5*H50/(30*B50)</f>
        <v>3.6208943411159469</v>
      </c>
    </row>
    <row r="51" spans="1:9">
      <c r="A51" t="s">
        <v>43</v>
      </c>
      <c r="B51">
        <v>5.0540000000000003</v>
      </c>
      <c r="C51" t="s">
        <v>44</v>
      </c>
      <c r="D51" t="s">
        <v>28</v>
      </c>
      <c r="E51" t="s">
        <v>38</v>
      </c>
      <c r="F51" t="s">
        <v>14</v>
      </c>
      <c r="G51">
        <v>0.318</v>
      </c>
      <c r="H51">
        <f>G51-J$91</f>
        <v>8.3500000000000019E-2</v>
      </c>
      <c r="I51">
        <f t="shared" ref="I51:I65" si="4">100*4*5*H51/(30*B51)</f>
        <v>1.1014378050389133</v>
      </c>
    </row>
    <row r="52" spans="1:9">
      <c r="A52" t="s">
        <v>43</v>
      </c>
      <c r="B52">
        <v>5.0540000000000003</v>
      </c>
      <c r="C52" t="s">
        <v>44</v>
      </c>
      <c r="D52" t="s">
        <v>28</v>
      </c>
      <c r="E52" t="s">
        <v>38</v>
      </c>
      <c r="F52" t="s">
        <v>15</v>
      </c>
      <c r="G52">
        <v>0.65100000000000002</v>
      </c>
      <c r="H52">
        <f>G52-J$92</f>
        <v>0.37050000000000005</v>
      </c>
      <c r="I52">
        <f t="shared" si="4"/>
        <v>4.8872180451127827</v>
      </c>
    </row>
    <row r="53" spans="1:9">
      <c r="A53" t="s">
        <v>43</v>
      </c>
      <c r="B53">
        <v>5.0540000000000003</v>
      </c>
      <c r="C53" t="s">
        <v>44</v>
      </c>
      <c r="D53" t="s">
        <v>28</v>
      </c>
      <c r="E53" t="s">
        <v>38</v>
      </c>
      <c r="F53" t="s">
        <v>16</v>
      </c>
      <c r="H53">
        <f>G53-J$93</f>
        <v>0</v>
      </c>
      <c r="I53">
        <f t="shared" si="4"/>
        <v>0</v>
      </c>
    </row>
    <row r="54" spans="1:9">
      <c r="A54" t="s">
        <v>43</v>
      </c>
      <c r="B54">
        <v>5.0540000000000003</v>
      </c>
      <c r="C54" t="s">
        <v>44</v>
      </c>
      <c r="D54" t="s">
        <v>28</v>
      </c>
      <c r="E54" t="s">
        <v>38</v>
      </c>
      <c r="F54" t="s">
        <v>17</v>
      </c>
      <c r="G54">
        <v>8.7999999999999995E-2</v>
      </c>
      <c r="H54">
        <f>G54-J$94</f>
        <v>3.4999999999999892E-3</v>
      </c>
      <c r="I54">
        <f t="shared" si="4"/>
        <v>4.6168051708217771E-2</v>
      </c>
    </row>
    <row r="55" spans="1:9">
      <c r="A55" t="s">
        <v>43</v>
      </c>
      <c r="B55">
        <v>5.0540000000000003</v>
      </c>
      <c r="C55" t="s">
        <v>44</v>
      </c>
      <c r="D55" t="s">
        <v>28</v>
      </c>
      <c r="E55" t="s">
        <v>38</v>
      </c>
      <c r="F55" t="s">
        <v>18</v>
      </c>
      <c r="G55">
        <v>0.217</v>
      </c>
      <c r="H55">
        <f>G55-J$95</f>
        <v>0.126</v>
      </c>
      <c r="I55">
        <f t="shared" si="4"/>
        <v>1.6620498614958448</v>
      </c>
    </row>
    <row r="56" spans="1:9">
      <c r="A56" t="s">
        <v>43</v>
      </c>
      <c r="B56">
        <v>5.0540000000000003</v>
      </c>
      <c r="C56" t="s">
        <v>44</v>
      </c>
      <c r="D56" t="s">
        <v>28</v>
      </c>
      <c r="E56" t="s">
        <v>38</v>
      </c>
      <c r="F56" t="s">
        <v>19</v>
      </c>
      <c r="G56">
        <v>6.6000000000000003E-2</v>
      </c>
      <c r="H56">
        <f>G56-J$96</f>
        <v>6.6000000000000003E-2</v>
      </c>
      <c r="I56">
        <f t="shared" si="4"/>
        <v>0.8705975464978235</v>
      </c>
    </row>
    <row r="57" spans="1:9">
      <c r="A57" t="s">
        <v>43</v>
      </c>
      <c r="B57">
        <v>5.0540000000000003</v>
      </c>
      <c r="C57" t="s">
        <v>44</v>
      </c>
      <c r="D57" t="s">
        <v>28</v>
      </c>
      <c r="E57" t="s">
        <v>38</v>
      </c>
      <c r="F57" t="s">
        <v>20</v>
      </c>
      <c r="G57">
        <f>SUM(G50:G56)</f>
        <v>1.6240000000000003</v>
      </c>
      <c r="H57">
        <f>G57-J$97</f>
        <v>0.92400000000000038</v>
      </c>
      <c r="I57">
        <f t="shared" si="4"/>
        <v>12.188365650969534</v>
      </c>
    </row>
    <row r="58" spans="1:9">
      <c r="A58" t="s">
        <v>45</v>
      </c>
      <c r="B58">
        <v>5.069</v>
      </c>
      <c r="C58" t="s">
        <v>44</v>
      </c>
      <c r="D58" t="s">
        <v>28</v>
      </c>
      <c r="E58" t="s">
        <v>38</v>
      </c>
      <c r="F58" t="s">
        <v>13</v>
      </c>
      <c r="G58">
        <v>0.30199999999999999</v>
      </c>
      <c r="H58">
        <f>G58-J$90</f>
        <v>0.29249999999999998</v>
      </c>
      <c r="I58">
        <f t="shared" si="4"/>
        <v>3.8469126060366938</v>
      </c>
    </row>
    <row r="59" spans="1:9">
      <c r="A59" t="s">
        <v>45</v>
      </c>
      <c r="B59">
        <v>5.069</v>
      </c>
      <c r="C59" t="s">
        <v>44</v>
      </c>
      <c r="D59" t="s">
        <v>28</v>
      </c>
      <c r="E59" t="s">
        <v>38</v>
      </c>
      <c r="F59" t="s">
        <v>14</v>
      </c>
      <c r="G59">
        <v>0.38400000000000001</v>
      </c>
      <c r="H59">
        <f>G59-J$91</f>
        <v>0.14950000000000002</v>
      </c>
      <c r="I59">
        <f t="shared" si="4"/>
        <v>1.9661997764187549</v>
      </c>
    </row>
    <row r="60" spans="1:9">
      <c r="A60" t="s">
        <v>45</v>
      </c>
      <c r="B60">
        <v>5.069</v>
      </c>
      <c r="C60" t="s">
        <v>44</v>
      </c>
      <c r="D60" t="s">
        <v>28</v>
      </c>
      <c r="E60" t="s">
        <v>38</v>
      </c>
      <c r="F60" t="s">
        <v>15</v>
      </c>
      <c r="G60">
        <v>0.67</v>
      </c>
      <c r="H60">
        <f>G60-J$92</f>
        <v>0.38950000000000007</v>
      </c>
      <c r="I60">
        <f t="shared" si="4"/>
        <v>5.1226408890642476</v>
      </c>
    </row>
    <row r="61" spans="1:9">
      <c r="A61" t="s">
        <v>45</v>
      </c>
      <c r="B61">
        <v>5.069</v>
      </c>
      <c r="C61" t="s">
        <v>44</v>
      </c>
      <c r="D61" t="s">
        <v>28</v>
      </c>
      <c r="E61" t="s">
        <v>38</v>
      </c>
      <c r="F61" t="s">
        <v>16</v>
      </c>
      <c r="H61">
        <f>G61-J$93</f>
        <v>0</v>
      </c>
      <c r="I61">
        <f t="shared" si="4"/>
        <v>0</v>
      </c>
    </row>
    <row r="62" spans="1:9">
      <c r="A62" t="s">
        <v>45</v>
      </c>
      <c r="B62">
        <v>5.069</v>
      </c>
      <c r="C62" t="s">
        <v>44</v>
      </c>
      <c r="D62" t="s">
        <v>28</v>
      </c>
      <c r="E62" t="s">
        <v>38</v>
      </c>
      <c r="F62" t="s">
        <v>17</v>
      </c>
      <c r="G62">
        <v>9.6000000000000002E-2</v>
      </c>
      <c r="H62">
        <f>G62-J$94</f>
        <v>1.1499999999999996E-2</v>
      </c>
      <c r="I62">
        <f t="shared" si="4"/>
        <v>0.15124613664759645</v>
      </c>
    </row>
    <row r="63" spans="1:9">
      <c r="A63" t="s">
        <v>45</v>
      </c>
      <c r="B63">
        <v>5.069</v>
      </c>
      <c r="C63" t="s">
        <v>44</v>
      </c>
      <c r="D63" t="s">
        <v>28</v>
      </c>
      <c r="E63" t="s">
        <v>38</v>
      </c>
      <c r="F63" t="s">
        <v>18</v>
      </c>
      <c r="G63">
        <v>0.22800000000000001</v>
      </c>
      <c r="H63">
        <f>G63-J$95</f>
        <v>0.13700000000000001</v>
      </c>
      <c r="I63">
        <f t="shared" si="4"/>
        <v>1.8018018018018018</v>
      </c>
    </row>
    <row r="64" spans="1:9">
      <c r="A64" t="s">
        <v>45</v>
      </c>
      <c r="B64">
        <v>5.069</v>
      </c>
      <c r="C64" t="s">
        <v>44</v>
      </c>
      <c r="D64" t="s">
        <v>28</v>
      </c>
      <c r="E64" t="s">
        <v>38</v>
      </c>
      <c r="F64" t="s">
        <v>19</v>
      </c>
      <c r="G64">
        <v>6.3E-2</v>
      </c>
      <c r="H64">
        <f>G64-J$96</f>
        <v>6.3E-2</v>
      </c>
      <c r="I64">
        <f t="shared" si="4"/>
        <v>0.8285657920694417</v>
      </c>
    </row>
    <row r="65" spans="1:9" ht="17.25" customHeight="1">
      <c r="A65" t="s">
        <v>45</v>
      </c>
      <c r="B65">
        <v>5.069</v>
      </c>
      <c r="C65" t="s">
        <v>44</v>
      </c>
      <c r="D65" t="s">
        <v>28</v>
      </c>
      <c r="E65" t="s">
        <v>38</v>
      </c>
      <c r="F65" t="s">
        <v>20</v>
      </c>
      <c r="G65">
        <f>SUM(G58:G64)</f>
        <v>1.7429999999999999</v>
      </c>
      <c r="H65">
        <f>G65-J$97</f>
        <v>1.0429999999999999</v>
      </c>
      <c r="I65">
        <f t="shared" si="4"/>
        <v>13.717367002038536</v>
      </c>
    </row>
    <row r="74" spans="1:9">
      <c r="A74" t="s">
        <v>46</v>
      </c>
      <c r="B74">
        <v>5.0389999999999997</v>
      </c>
      <c r="C74" t="s">
        <v>44</v>
      </c>
      <c r="D74" t="s">
        <v>28</v>
      </c>
      <c r="E74" t="s">
        <v>40</v>
      </c>
      <c r="F74" t="s">
        <v>13</v>
      </c>
      <c r="G74">
        <v>0.40100000000000002</v>
      </c>
      <c r="H74">
        <f>G74-J$99</f>
        <v>0.29800000000000004</v>
      </c>
      <c r="I74">
        <f>100*4*5*H74/(30*B74)</f>
        <v>3.942581199973541</v>
      </c>
    </row>
    <row r="75" spans="1:9">
      <c r="A75" t="s">
        <v>46</v>
      </c>
      <c r="B75">
        <v>5.0389999999999997</v>
      </c>
      <c r="C75" t="s">
        <v>44</v>
      </c>
      <c r="D75" t="s">
        <v>28</v>
      </c>
      <c r="E75" t="s">
        <v>40</v>
      </c>
      <c r="F75" t="s">
        <v>14</v>
      </c>
      <c r="G75">
        <v>0.38400000000000001</v>
      </c>
      <c r="H75">
        <f>G75-J$100</f>
        <v>0.10450000000000004</v>
      </c>
      <c r="I75">
        <f t="shared" ref="I75:I89" si="5">100*4*5*H75/(30*B75)</f>
        <v>1.3825494476417286</v>
      </c>
    </row>
    <row r="76" spans="1:9">
      <c r="A76" t="s">
        <v>46</v>
      </c>
      <c r="B76">
        <v>5.0389999999999997</v>
      </c>
      <c r="C76" t="s">
        <v>44</v>
      </c>
      <c r="D76" t="s">
        <v>28</v>
      </c>
      <c r="E76" t="s">
        <v>40</v>
      </c>
      <c r="F76" t="s">
        <v>15</v>
      </c>
      <c r="G76">
        <v>0.85899999999999999</v>
      </c>
      <c r="H76">
        <f>G76-J$101</f>
        <v>0.33099999999999996</v>
      </c>
      <c r="I76">
        <f t="shared" si="5"/>
        <v>4.3791757623867165</v>
      </c>
    </row>
    <row r="77" spans="1:9">
      <c r="A77" t="s">
        <v>46</v>
      </c>
      <c r="B77">
        <v>5.0389999999999997</v>
      </c>
      <c r="C77" t="s">
        <v>44</v>
      </c>
      <c r="D77" t="s">
        <v>28</v>
      </c>
      <c r="E77" t="s">
        <v>40</v>
      </c>
      <c r="F77" t="s">
        <v>16</v>
      </c>
      <c r="H77">
        <f>G77-J$102</f>
        <v>0</v>
      </c>
      <c r="I77">
        <f t="shared" si="5"/>
        <v>0</v>
      </c>
    </row>
    <row r="78" spans="1:9">
      <c r="A78" t="s">
        <v>46</v>
      </c>
      <c r="B78">
        <v>5.0389999999999997</v>
      </c>
      <c r="C78" t="s">
        <v>44</v>
      </c>
      <c r="D78" t="s">
        <v>28</v>
      </c>
      <c r="E78" t="s">
        <v>40</v>
      </c>
      <c r="F78" t="s">
        <v>17</v>
      </c>
      <c r="G78">
        <v>0.24</v>
      </c>
      <c r="H78">
        <f>G78-J$103</f>
        <v>-8.550000000000002E-2</v>
      </c>
      <c r="I78">
        <v>0</v>
      </c>
    </row>
    <row r="79" spans="1:9">
      <c r="A79" t="s">
        <v>46</v>
      </c>
      <c r="B79">
        <v>5.0389999999999997</v>
      </c>
      <c r="C79" t="s">
        <v>44</v>
      </c>
      <c r="D79" t="s">
        <v>28</v>
      </c>
      <c r="E79" t="s">
        <v>40</v>
      </c>
      <c r="F79" t="s">
        <v>18</v>
      </c>
      <c r="G79">
        <v>0.25</v>
      </c>
      <c r="H79">
        <f>G79-J$104</f>
        <v>0.1535</v>
      </c>
      <c r="I79">
        <f t="shared" si="5"/>
        <v>2.0308262221340216</v>
      </c>
    </row>
    <row r="80" spans="1:9">
      <c r="A80" t="s">
        <v>46</v>
      </c>
      <c r="B80">
        <v>5.0389999999999997</v>
      </c>
      <c r="C80" t="s">
        <v>44</v>
      </c>
      <c r="D80" t="s">
        <v>28</v>
      </c>
      <c r="E80" t="s">
        <v>40</v>
      </c>
      <c r="F80" t="s">
        <v>19</v>
      </c>
      <c r="G80">
        <v>7.0999999999999994E-2</v>
      </c>
      <c r="H80">
        <f>G80-J$105</f>
        <v>7.0999999999999994E-2</v>
      </c>
      <c r="I80">
        <f t="shared" si="5"/>
        <v>0.93933981610107831</v>
      </c>
    </row>
    <row r="81" spans="1:12">
      <c r="A81" t="s">
        <v>46</v>
      </c>
      <c r="B81">
        <v>5.0389999999999997</v>
      </c>
      <c r="C81" t="s">
        <v>44</v>
      </c>
      <c r="D81" t="s">
        <v>28</v>
      </c>
      <c r="E81" t="s">
        <v>40</v>
      </c>
      <c r="F81" t="s">
        <v>20</v>
      </c>
      <c r="G81">
        <f>SUM(G74:G80)</f>
        <v>2.2050000000000005</v>
      </c>
      <c r="H81">
        <f>G81-J$106</f>
        <v>0.8725000000000005</v>
      </c>
      <c r="I81">
        <f t="shared" si="5"/>
        <v>11.543295627439313</v>
      </c>
    </row>
    <row r="82" spans="1:12">
      <c r="A82" t="s">
        <v>47</v>
      </c>
      <c r="B82">
        <v>5.01</v>
      </c>
      <c r="C82" t="s">
        <v>44</v>
      </c>
      <c r="D82" t="s">
        <v>28</v>
      </c>
      <c r="E82" t="s">
        <v>40</v>
      </c>
      <c r="F82" t="s">
        <v>13</v>
      </c>
      <c r="G82">
        <v>0.33500000000000002</v>
      </c>
      <c r="H82">
        <f>G82-J$99</f>
        <v>0.23200000000000001</v>
      </c>
      <c r="I82">
        <f t="shared" si="5"/>
        <v>3.0871590153027282</v>
      </c>
    </row>
    <row r="83" spans="1:12">
      <c r="A83" t="s">
        <v>47</v>
      </c>
      <c r="B83">
        <v>5.01</v>
      </c>
      <c r="C83" t="s">
        <v>44</v>
      </c>
      <c r="D83" t="s">
        <v>28</v>
      </c>
      <c r="E83" t="s">
        <v>40</v>
      </c>
      <c r="F83" t="s">
        <v>14</v>
      </c>
      <c r="G83">
        <v>0.33800000000000002</v>
      </c>
      <c r="H83">
        <f>G83-J$100</f>
        <v>5.8500000000000052E-2</v>
      </c>
      <c r="I83">
        <f t="shared" si="5"/>
        <v>0.77844311377245579</v>
      </c>
    </row>
    <row r="84" spans="1:12">
      <c r="A84" t="s">
        <v>47</v>
      </c>
      <c r="B84">
        <v>5.01</v>
      </c>
      <c r="C84" t="s">
        <v>44</v>
      </c>
      <c r="D84" t="s">
        <v>28</v>
      </c>
      <c r="E84" t="s">
        <v>40</v>
      </c>
      <c r="F84" t="s">
        <v>15</v>
      </c>
      <c r="G84">
        <v>0.80400000000000005</v>
      </c>
      <c r="H84">
        <f>G84-J$101</f>
        <v>0.27600000000000002</v>
      </c>
      <c r="I84">
        <f t="shared" si="5"/>
        <v>3.6726546906187627</v>
      </c>
    </row>
    <row r="85" spans="1:12">
      <c r="A85" t="s">
        <v>47</v>
      </c>
      <c r="B85">
        <v>5.01</v>
      </c>
      <c r="C85" t="s">
        <v>44</v>
      </c>
      <c r="D85" t="s">
        <v>28</v>
      </c>
      <c r="E85" t="s">
        <v>40</v>
      </c>
      <c r="F85" t="s">
        <v>16</v>
      </c>
      <c r="H85">
        <f>G85-J$102</f>
        <v>0</v>
      </c>
      <c r="I85">
        <f t="shared" si="5"/>
        <v>0</v>
      </c>
    </row>
    <row r="86" spans="1:12">
      <c r="A86" t="s">
        <v>47</v>
      </c>
      <c r="B86">
        <v>5.01</v>
      </c>
      <c r="C86" t="s">
        <v>44</v>
      </c>
      <c r="D86" t="s">
        <v>28</v>
      </c>
      <c r="E86" t="s">
        <v>40</v>
      </c>
      <c r="F86" t="s">
        <v>17</v>
      </c>
      <c r="G86">
        <v>0.24299999999999999</v>
      </c>
      <c r="H86">
        <f>G86-J$103</f>
        <v>-8.2500000000000018E-2</v>
      </c>
      <c r="I86">
        <v>0</v>
      </c>
    </row>
    <row r="87" spans="1:12">
      <c r="A87" t="s">
        <v>47</v>
      </c>
      <c r="B87">
        <v>5.01</v>
      </c>
      <c r="C87" t="s">
        <v>44</v>
      </c>
      <c r="D87" t="s">
        <v>28</v>
      </c>
      <c r="E87" t="s">
        <v>40</v>
      </c>
      <c r="F87" t="s">
        <v>18</v>
      </c>
      <c r="G87">
        <v>0.23100000000000001</v>
      </c>
      <c r="H87">
        <f>G87-J$104</f>
        <v>0.13450000000000001</v>
      </c>
      <c r="I87">
        <f t="shared" si="5"/>
        <v>1.7897538256819696</v>
      </c>
    </row>
    <row r="88" spans="1:12">
      <c r="A88" t="s">
        <v>47</v>
      </c>
      <c r="B88">
        <v>5.01</v>
      </c>
      <c r="C88" t="s">
        <v>44</v>
      </c>
      <c r="D88" t="s">
        <v>28</v>
      </c>
      <c r="E88" t="s">
        <v>40</v>
      </c>
      <c r="F88" t="s">
        <v>19</v>
      </c>
      <c r="G88">
        <v>7.5999999999999998E-2</v>
      </c>
      <c r="H88">
        <f>G88-J$105</f>
        <v>7.5999999999999998E-2</v>
      </c>
      <c r="I88">
        <f t="shared" si="5"/>
        <v>1.0113107119095144</v>
      </c>
    </row>
    <row r="89" spans="1:12">
      <c r="A89" t="s">
        <v>47</v>
      </c>
      <c r="B89">
        <v>5.01</v>
      </c>
      <c r="C89" t="s">
        <v>44</v>
      </c>
      <c r="D89" t="s">
        <v>28</v>
      </c>
      <c r="E89" t="s">
        <v>40</v>
      </c>
      <c r="F89" t="s">
        <v>20</v>
      </c>
      <c r="G89">
        <f>SUM(G82:G88)</f>
        <v>2.0270000000000001</v>
      </c>
      <c r="H89">
        <f>G89-J$106</f>
        <v>0.69450000000000012</v>
      </c>
      <c r="I89">
        <f t="shared" si="5"/>
        <v>9.2415169660678664</v>
      </c>
    </row>
    <row r="90" spans="1:12">
      <c r="F90" t="s">
        <v>13</v>
      </c>
      <c r="J90">
        <f>AVERAGE(K90,L90)</f>
        <v>9.4999999999999998E-3</v>
      </c>
      <c r="K90">
        <v>1.0999999999999999E-2</v>
      </c>
      <c r="L90">
        <v>8.0000000000000002E-3</v>
      </c>
    </row>
    <row r="91" spans="1:12">
      <c r="F91" t="s">
        <v>14</v>
      </c>
      <c r="J91">
        <f>AVERAGE(K91,L91)</f>
        <v>0.23449999999999999</v>
      </c>
      <c r="K91">
        <v>0.23300000000000001</v>
      </c>
      <c r="L91">
        <v>0.23599999999999999</v>
      </c>
    </row>
    <row r="92" spans="1:12">
      <c r="F92" t="s">
        <v>15</v>
      </c>
      <c r="J92">
        <f>AVERAGE(K92,L92)</f>
        <v>0.28049999999999997</v>
      </c>
      <c r="K92">
        <v>0.27700000000000002</v>
      </c>
      <c r="L92">
        <v>0.28399999999999997</v>
      </c>
    </row>
    <row r="93" spans="1:12">
      <c r="F93" t="s">
        <v>16</v>
      </c>
    </row>
    <row r="94" spans="1:12">
      <c r="F94" t="s">
        <v>17</v>
      </c>
      <c r="J94">
        <f>AVERAGE(K94,L94)</f>
        <v>8.4500000000000006E-2</v>
      </c>
      <c r="K94">
        <v>8.4000000000000005E-2</v>
      </c>
      <c r="L94">
        <v>8.5000000000000006E-2</v>
      </c>
    </row>
    <row r="95" spans="1:12">
      <c r="F95" t="s">
        <v>18</v>
      </c>
      <c r="J95">
        <f>AVERAGE(K95,L95)</f>
        <v>9.0999999999999998E-2</v>
      </c>
      <c r="K95">
        <v>9.0999999999999998E-2</v>
      </c>
    </row>
    <row r="96" spans="1:12">
      <c r="F96" t="s">
        <v>19</v>
      </c>
    </row>
    <row r="97" spans="6:12">
      <c r="J97">
        <f>SUM(J90:J96)</f>
        <v>0.7</v>
      </c>
    </row>
    <row r="99" spans="6:12">
      <c r="F99" t="s">
        <v>13</v>
      </c>
      <c r="J99">
        <f>AVERAGE(K99,L99)</f>
        <v>0.10300000000000001</v>
      </c>
      <c r="K99">
        <v>0.113</v>
      </c>
      <c r="L99">
        <v>9.2999999999999999E-2</v>
      </c>
    </row>
    <row r="100" spans="6:12">
      <c r="F100" t="s">
        <v>14</v>
      </c>
      <c r="J100">
        <f>AVERAGE(K100,L100)</f>
        <v>0.27949999999999997</v>
      </c>
      <c r="K100">
        <v>0.309</v>
      </c>
      <c r="L100">
        <v>0.25</v>
      </c>
    </row>
    <row r="101" spans="6:12">
      <c r="F101" t="s">
        <v>15</v>
      </c>
      <c r="J101">
        <f>AVERAGE(K101,L101)</f>
        <v>0.52800000000000002</v>
      </c>
      <c r="K101">
        <v>0.54100000000000004</v>
      </c>
      <c r="L101">
        <v>0.51500000000000001</v>
      </c>
    </row>
    <row r="102" spans="6:12">
      <c r="F102" t="s">
        <v>16</v>
      </c>
    </row>
    <row r="103" spans="6:12">
      <c r="F103" t="s">
        <v>17</v>
      </c>
      <c r="J103">
        <f>AVERAGE(K103,L103)</f>
        <v>0.32550000000000001</v>
      </c>
      <c r="K103">
        <v>0.33200000000000002</v>
      </c>
      <c r="L103">
        <v>0.31900000000000001</v>
      </c>
    </row>
    <row r="104" spans="6:12">
      <c r="F104" t="s">
        <v>18</v>
      </c>
      <c r="J104">
        <f>AVERAGE(K104,L104)</f>
        <v>9.6500000000000002E-2</v>
      </c>
      <c r="K104">
        <v>0.1</v>
      </c>
      <c r="L104">
        <v>9.2999999999999999E-2</v>
      </c>
    </row>
    <row r="105" spans="6:12">
      <c r="F105" t="s">
        <v>19</v>
      </c>
    </row>
    <row r="106" spans="6:12">
      <c r="J106">
        <f>SUM(J99:J105)</f>
        <v>1.3325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Liu, Fengyuan</cp:lastModifiedBy>
  <cp:revision/>
  <dcterms:created xsi:type="dcterms:W3CDTF">2015-06-05T18:17:20Z</dcterms:created>
  <dcterms:modified xsi:type="dcterms:W3CDTF">2020-07-17T18:09:22Z</dcterms:modified>
  <cp:category/>
  <cp:contentStatus/>
</cp:coreProperties>
</file>