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X-Sensors\Projects\DesertFox\"/>
    </mc:Choice>
  </mc:AlternateContent>
  <xr:revisionPtr revIDLastSave="0" documentId="13_ncr:1_{DDE3C682-7574-4431-9B5B-3E3FC2E8BCF3}" xr6:coauthVersionLast="47" xr6:coauthVersionMax="47" xr10:uidLastSave="{00000000-0000-0000-0000-000000000000}"/>
  <bookViews>
    <workbookView xWindow="-120" yWindow="-120" windowWidth="38640" windowHeight="21840" activeTab="3" xr2:uid="{DA7F0526-E971-491B-94EE-EB2F0748009D}"/>
  </bookViews>
  <sheets>
    <sheet name="Plot_Weissbad" sheetId="1" r:id="rId1"/>
    <sheet name="Proto2_Weissbad" sheetId="2" r:id="rId2"/>
    <sheet name="Plot_Basel" sheetId="5" r:id="rId3"/>
    <sheet name="Proto3_Basel" sheetId="3" r:id="rId4"/>
  </sheets>
  <definedNames>
    <definedName name="ExterneDaten_1" localSheetId="1" hidden="1">Proto2_Weissbad!$A$1:$D$65</definedName>
    <definedName name="ExterneDaten_2" localSheetId="3" hidden="1">Proto3_Basel!$A$1:$D$10</definedName>
    <definedName name="solver_adj" localSheetId="1" hidden="1">Proto2_Weissbad!$J$1:$J$2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Proto2_Weissbad!$K$1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B27" i="2"/>
  <c r="B28" i="2"/>
  <c r="B29" i="2"/>
  <c r="B30" i="2"/>
  <c r="B31" i="2"/>
  <c r="B32" i="2"/>
  <c r="B33" i="2"/>
  <c r="B34" i="2"/>
  <c r="E34" i="2" s="1"/>
  <c r="B35" i="2"/>
  <c r="E35" i="2" s="1"/>
  <c r="B36" i="2"/>
  <c r="B37" i="2"/>
  <c r="B38" i="2"/>
  <c r="B39" i="2"/>
  <c r="B40" i="2"/>
  <c r="B41" i="2"/>
  <c r="B42" i="2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B51" i="2"/>
  <c r="B52" i="2"/>
  <c r="B53" i="2"/>
  <c r="B54" i="2"/>
  <c r="B55" i="2"/>
  <c r="B56" i="2"/>
  <c r="B57" i="2"/>
  <c r="E57" i="2" s="1"/>
  <c r="B58" i="2"/>
  <c r="E58" i="2" s="1"/>
  <c r="B59" i="2"/>
  <c r="E59" i="2" s="1"/>
  <c r="B60" i="2"/>
  <c r="E60" i="2" s="1"/>
  <c r="B61" i="2"/>
  <c r="B62" i="2"/>
  <c r="B63" i="2"/>
  <c r="B64" i="2"/>
  <c r="E64" i="2" s="1"/>
  <c r="B65" i="2"/>
  <c r="E2" i="2"/>
  <c r="E3" i="2"/>
  <c r="E4" i="2"/>
  <c r="E5" i="2"/>
  <c r="E6" i="2"/>
  <c r="E7" i="2"/>
  <c r="E8" i="2"/>
  <c r="E9" i="2"/>
  <c r="E26" i="2"/>
  <c r="E27" i="2"/>
  <c r="E28" i="2"/>
  <c r="E29" i="2"/>
  <c r="E30" i="2"/>
  <c r="E31" i="2"/>
  <c r="E32" i="2"/>
  <c r="E33" i="2"/>
  <c r="E36" i="2"/>
  <c r="E37" i="2"/>
  <c r="E38" i="2"/>
  <c r="E39" i="2"/>
  <c r="E40" i="2"/>
  <c r="E41" i="2"/>
  <c r="E42" i="2"/>
  <c r="E50" i="2"/>
  <c r="E51" i="2"/>
  <c r="E52" i="2"/>
  <c r="E53" i="2"/>
  <c r="E54" i="2"/>
  <c r="E55" i="2"/>
  <c r="E56" i="2"/>
  <c r="E61" i="2"/>
  <c r="E62" i="2"/>
  <c r="E63" i="2"/>
  <c r="E6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B2" i="3"/>
  <c r="B3" i="3"/>
  <c r="B4" i="3"/>
  <c r="B5" i="3"/>
  <c r="B6" i="3"/>
  <c r="B7" i="3"/>
  <c r="B8" i="3"/>
  <c r="B9" i="3"/>
  <c r="B10" i="3"/>
  <c r="E2" i="3"/>
  <c r="E3" i="3"/>
  <c r="E4" i="3"/>
  <c r="E5" i="3"/>
  <c r="E6" i="3"/>
  <c r="E7" i="3"/>
  <c r="E8" i="3"/>
  <c r="E9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C4C48-E88D-4452-ABA0-65C69945A350}" keepAlive="1" interval="5" name="Abfrage - query?limit=100&amp;skip=0" description="Verbindung mit der Abfrage 'query?limit=100&amp;skip=0' in der Arbeitsmappe." type="5" refreshedVersion="7" background="1" refreshOnLoad="1">
    <dbPr connection="Provider=Microsoft.Mashup.OleDb.1;Data Source=$Workbook$;Location=&quot;query?limit=100&amp;skip=0&quot;;Extended Properties=&quot;&quot;" command="SELECT * FROM [query?limit=100&amp;skip=0]"/>
  </connection>
  <connection id="2" xr16:uid="{9DA40309-4DBF-48F2-9F31-59CAF5D0C947}" keepAlive="1" interval="10" name="Abfrage - query?limit=100&amp;skip=0 (2)" description="Verbindung mit der Abfrage 'query?limit=100&amp;skip=0 (2)' in der Arbeitsmappe." type="5" refreshedVersion="7" background="1" saveData="1">
    <dbPr connection="Provider=Microsoft.Mashup.OleDb.1;Data Source=$Workbook$;Location=&quot;query?limit=100&amp;skip=0 (2)&quot;;Extended Properties=&quot;&quot;" command="SELECT * FROM [query?limit=100&amp;skip=0 (2)]"/>
  </connection>
</connections>
</file>

<file path=xl/sharedStrings.xml><?xml version="1.0" encoding="utf-8"?>
<sst xmlns="http://schemas.openxmlformats.org/spreadsheetml/2006/main" count="17" uniqueCount="16">
  <si>
    <t>Spalte2</t>
  </si>
  <si>
    <t>Spalte3</t>
  </si>
  <si>
    <t>Spalte4</t>
  </si>
  <si>
    <t>Spalte1</t>
  </si>
  <si>
    <t>Column1.timestamp</t>
  </si>
  <si>
    <t>Column1.data.batteryLevel</t>
  </si>
  <si>
    <t>Column1.data.load</t>
  </si>
  <si>
    <t>2022-11-23T11:48:00.849+00:00</t>
  </si>
  <si>
    <t>2022-11-23T10:48:43.822+00:00</t>
  </si>
  <si>
    <t>2022-11-23T10:45:47.480+00:00</t>
  </si>
  <si>
    <t>2022-11-23T10:36:39.163+00:00</t>
  </si>
  <si>
    <t>2022-11-23T10:25:18.111+00:00</t>
  </si>
  <si>
    <t>2022-11-23T10:14:34.036+00:00</t>
  </si>
  <si>
    <t>2022-11-23T12:31:24.701+00:00</t>
  </si>
  <si>
    <t>2022-11-23T14:29:52.011+00:00</t>
  </si>
  <si>
    <t>2022-11-23T13:30:35.108+00:00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</si>
</sst>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\(dd/mm/yy\)\ hh:mm"/>
    <numFmt numFmtId="166" formatCode="0.00000"/>
    <numFmt numFmtId="167" formatCode="dd/mm/yy\,\ hh:mm"/>
    <numFmt numFmtId="168" formatCode="0.0"/>
  </numFmts>
  <fonts count="3" x14ac:knownFonts="1">
    <font>
      <sz val="11"/>
      <color theme="1"/>
      <name val="Calibri"/>
      <family val="2"/>
      <scheme val="minor"/>
    </font>
    <font>
      <sz val="9.9"/>
      <color rgb="FF222222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5">
    <dxf>
      <numFmt numFmtId="168" formatCode="0.0"/>
    </dxf>
    <dxf>
      <numFmt numFmtId="167" formatCode="dd/mm/yy\,\ hh:mm"/>
    </dxf>
    <dxf>
      <font>
        <sz val="9.9"/>
        <color rgb="FF222222"/>
        <name val="Courier New"/>
        <family val="3"/>
        <scheme val="none"/>
      </font>
      <numFmt numFmtId="167" formatCode="dd/mm/yy\,\ hh:mm"/>
      <alignment horizontal="general" vertical="center" textRotation="0" wrapText="0" indent="0" justifyLastLine="0" shrinkToFit="0" readingOrder="0"/>
    </dxf>
    <dxf>
      <numFmt numFmtId="0" formatCode="General"/>
    </dxf>
    <dxf>
      <font>
        <sz val="9.9"/>
        <color rgb="FF222222"/>
        <name val="Courier New"/>
        <family val="3"/>
        <scheme val="none"/>
      </font>
      <numFmt numFmtId="167" formatCode="dd/mm/yy\,\ hh:mm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D807"/>
      <color rgb="FF4F4B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000"/>
              <a:t>Spannkraft [kN] an Prototyp-Messstelle </a:t>
            </a:r>
            <a:r>
              <a:rPr lang="de-CH" sz="2000" b="1" i="0" u="none" strike="noStrike" baseline="0">
                <a:effectLst/>
              </a:rPr>
              <a:t>Weissbad, AI</a:t>
            </a:r>
            <a:r>
              <a:rPr lang="de-CH" sz="2000" b="0" i="0" u="none" strike="noStrike" baseline="0">
                <a:effectLst/>
              </a:rPr>
              <a:t> </a:t>
            </a:r>
            <a:r>
              <a:rPr lang="de-CH" sz="2000" baseline="0"/>
              <a:t> </a:t>
            </a:r>
            <a:endParaRPr lang="de-CH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092453870755759E-2"/>
          <c:y val="8.2905832324092432E-2"/>
          <c:w val="0.91248663902656468"/>
          <c:h val="0.659428908089281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CD807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4F4B49"/>
              </a:solidFill>
              <a:ln w="9525">
                <a:solidFill>
                  <a:srgbClr val="4F4B4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97168254849623E-2"/>
                  <c:y val="2.2377624839936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6-489A-BA1B-C281A45ED648}"/>
                </c:ext>
              </c:extLst>
            </c:dLbl>
            <c:dLbl>
              <c:idx val="2"/>
              <c:layout>
                <c:manualLayout>
                  <c:x val="-2.3589380215461687E-2"/>
                  <c:y val="2.486196275214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C6-489A-BA1B-C281A45ED648}"/>
                </c:ext>
              </c:extLst>
            </c:dLbl>
            <c:dLbl>
              <c:idx val="4"/>
              <c:layout>
                <c:manualLayout>
                  <c:x val="-2.488159217607375E-2"/>
                  <c:y val="2.486196275214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C6-489A-BA1B-C281A45ED648}"/>
                </c:ext>
              </c:extLst>
            </c:dLbl>
            <c:dLbl>
              <c:idx val="7"/>
              <c:layout>
                <c:manualLayout>
                  <c:x val="-2.4881592176073844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C6-489A-BA1B-C281A45ED648}"/>
                </c:ext>
              </c:extLst>
            </c:dLbl>
            <c:dLbl>
              <c:idx val="9"/>
              <c:layout>
                <c:manualLayout>
                  <c:x val="-2.488159217607375E-2"/>
                  <c:y val="2.486196275214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C6-489A-BA1B-C281A45ED648}"/>
                </c:ext>
              </c:extLst>
            </c:dLbl>
            <c:dLbl>
              <c:idx val="11"/>
              <c:layout>
                <c:manualLayout>
                  <c:x val="-2.3589380215461687E-2"/>
                  <c:y val="2.7346300664354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6-489A-BA1B-C281A45ED648}"/>
                </c:ext>
              </c:extLst>
            </c:dLbl>
            <c:dLbl>
              <c:idx val="13"/>
              <c:layout>
                <c:manualLayout>
                  <c:x val="-2.4881592176073844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C6-489A-BA1B-C281A45ED648}"/>
                </c:ext>
              </c:extLst>
            </c:dLbl>
            <c:dLbl>
              <c:idx val="15"/>
              <c:layout>
                <c:manualLayout>
                  <c:x val="-2.488159217607375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C6-489A-BA1B-C281A45ED648}"/>
                </c:ext>
              </c:extLst>
            </c:dLbl>
            <c:dLbl>
              <c:idx val="17"/>
              <c:layout>
                <c:manualLayout>
                  <c:x val="-2.6269689578560088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C6-489A-BA1B-C281A45ED648}"/>
                </c:ext>
              </c:extLst>
            </c:dLbl>
            <c:dLbl>
              <c:idx val="19"/>
              <c:layout>
                <c:manualLayout>
                  <c:x val="-2.4972743712467715E-2"/>
                  <c:y val="2.486196275214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2D-4C40-AFEA-ED488D910C43}"/>
                </c:ext>
              </c:extLst>
            </c:dLbl>
            <c:dLbl>
              <c:idx val="21"/>
              <c:layout>
                <c:manualLayout>
                  <c:x val="-2.4972743712467715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2D-4C40-AFEA-ED488D910C43}"/>
                </c:ext>
              </c:extLst>
            </c:dLbl>
            <c:dLbl>
              <c:idx val="23"/>
              <c:layout>
                <c:manualLayout>
                  <c:x val="-2.6269689578559994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D3-402F-9F63-DB63606F46F7}"/>
                </c:ext>
              </c:extLst>
            </c:dLbl>
            <c:dLbl>
              <c:idx val="25"/>
              <c:layout>
                <c:manualLayout>
                  <c:x val="-2.6269689578560088E-2"/>
                  <c:y val="2.2377624839936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2D-4C40-AFEA-ED488D910C43}"/>
                </c:ext>
              </c:extLst>
            </c:dLbl>
            <c:dLbl>
              <c:idx val="27"/>
              <c:layout>
                <c:manualLayout>
                  <c:x val="-2.4972743712467715E-2"/>
                  <c:y val="2.486196275214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2D-4C40-AFEA-ED488D910C43}"/>
                </c:ext>
              </c:extLst>
            </c:dLbl>
            <c:dLbl>
              <c:idx val="29"/>
              <c:layout>
                <c:manualLayout>
                  <c:x val="-2.4972743712467761E-2"/>
                  <c:y val="2.486196275214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2D-4C40-AFEA-ED488D910C43}"/>
                </c:ext>
              </c:extLst>
            </c:dLbl>
            <c:dLbl>
              <c:idx val="31"/>
              <c:layout>
                <c:manualLayout>
                  <c:x val="-2.6269689578560042E-2"/>
                  <c:y val="2.7346300664354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2D-4C40-AFEA-ED488D910C43}"/>
                </c:ext>
              </c:extLst>
            </c:dLbl>
            <c:dLbl>
              <c:idx val="33"/>
              <c:layout>
                <c:manualLayout>
                  <c:x val="-2.6269689578560042E-2"/>
                  <c:y val="2.9830638576564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2D-4C40-AFEA-ED488D910C43}"/>
                </c:ext>
              </c:extLst>
            </c:dLbl>
            <c:dLbl>
              <c:idx val="35"/>
              <c:layout>
                <c:manualLayout>
                  <c:x val="-2.4972743712467715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F4-4EFB-BC20-0D7CA786FD7C}"/>
                </c:ext>
              </c:extLst>
            </c:dLbl>
            <c:dLbl>
              <c:idx val="37"/>
              <c:layout>
                <c:manualLayout>
                  <c:x val="-2.497274371246774E-2"/>
                  <c:y val="2.7346300664355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C6-489A-BA1B-C281A45ED648}"/>
                </c:ext>
              </c:extLst>
            </c:dLbl>
            <c:dLbl>
              <c:idx val="39"/>
              <c:layout>
                <c:manualLayout>
                  <c:x val="-2.497274371246774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7C6-489A-BA1B-C281A45ED648}"/>
                </c:ext>
              </c:extLst>
            </c:dLbl>
            <c:dLbl>
              <c:idx val="41"/>
              <c:layout>
                <c:manualLayout>
                  <c:x val="-2.497274371246774E-2"/>
                  <c:y val="2.7346300664354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C6-489A-BA1B-C281A45ED648}"/>
                </c:ext>
              </c:extLst>
            </c:dLbl>
            <c:dLbl>
              <c:idx val="42"/>
              <c:layout>
                <c:manualLayout>
                  <c:x val="9.6532000393841587E-4"/>
                  <c:y val="0.106845113855054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7C6-489A-BA1B-C281A45ED648}"/>
                </c:ext>
              </c:extLst>
            </c:dLbl>
            <c:dLbl>
              <c:idx val="43"/>
              <c:layout>
                <c:manualLayout>
                  <c:x val="3.3360320664592366E-2"/>
                  <c:y val="-4.9668174614135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7C6-489A-BA1B-C281A45ED648}"/>
                </c:ext>
              </c:extLst>
            </c:dLbl>
            <c:dLbl>
              <c:idx val="45"/>
              <c:layout>
                <c:manualLayout>
                  <c:x val="-2.4900611999142213E-2"/>
                  <c:y val="4.225232813761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37-4167-BD92-CC7BEE19C490}"/>
                </c:ext>
              </c:extLst>
            </c:dLbl>
            <c:dLbl>
              <c:idx val="46"/>
              <c:layout>
                <c:manualLayout>
                  <c:x val="3.9839320796723129E-2"/>
                  <c:y val="-7.4511553736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C6-489A-BA1B-C281A45ED648}"/>
                </c:ext>
              </c:extLst>
            </c:dLbl>
            <c:dLbl>
              <c:idx val="47"/>
              <c:layout>
                <c:manualLayout>
                  <c:x val="3.4656120691018526E-2"/>
                  <c:y val="-9.4386257033903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7C6-489A-BA1B-C281A45ED648}"/>
                </c:ext>
              </c:extLst>
            </c:dLbl>
            <c:dLbl>
              <c:idx val="48"/>
              <c:layout>
                <c:manualLayout>
                  <c:x val="-1.0696880233897019E-2"/>
                  <c:y val="-9.687059494611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C6-489A-BA1B-C281A45ED648}"/>
                </c:ext>
              </c:extLst>
            </c:dLbl>
            <c:dLbl>
              <c:idx val="49"/>
              <c:layout>
                <c:manualLayout>
                  <c:x val="-3.5317080735994023E-2"/>
                  <c:y val="-6.7058539999600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7C6-489A-BA1B-C281A45ED648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7C6-489A-BA1B-C281A45ED648}"/>
                </c:ext>
              </c:extLst>
            </c:dLbl>
            <c:dLbl>
              <c:idx val="52"/>
              <c:layout>
                <c:manualLayout>
                  <c:x val="1.4648968282998644E-2"/>
                  <c:y val="-2.7309133404251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7C6-489A-BA1B-C281A45ED648}"/>
                </c:ext>
              </c:extLst>
            </c:dLbl>
            <c:dLbl>
              <c:idx val="53"/>
              <c:layout>
                <c:manualLayout>
                  <c:x val="1.5944768309424803E-2"/>
                  <c:y val="-5.463685043855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7C6-489A-BA1B-C281A45ED648}"/>
                </c:ext>
              </c:extLst>
            </c:dLbl>
            <c:dLbl>
              <c:idx val="54"/>
              <c:layout>
                <c:manualLayout>
                  <c:x val="1.9832168388703275E-2"/>
                  <c:y val="-9.1901919121694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7C6-489A-BA1B-C281A45ED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Proto2_Weissbad!$E$2:$E$65</c:f>
              <c:numCache>
                <c:formatCode>dd/mm/yy\,\ hh:mm</c:formatCode>
                <c:ptCount val="64"/>
                <c:pt idx="0">
                  <c:v>44888.614710648144</c:v>
                </c:pt>
                <c:pt idx="1">
                  <c:v>44888.573333333334</c:v>
                </c:pt>
                <c:pt idx="2">
                  <c:v>44888.531921296293</c:v>
                </c:pt>
                <c:pt idx="3">
                  <c:v>44888.49050925926</c:v>
                </c:pt>
                <c:pt idx="4">
                  <c:v>44888.448969907404</c:v>
                </c:pt>
                <c:pt idx="5">
                  <c:v>44888.407476851848</c:v>
                </c:pt>
                <c:pt idx="6">
                  <c:v>44888.366041666661</c:v>
                </c:pt>
                <c:pt idx="7">
                  <c:v>44888.324629629627</c:v>
                </c:pt>
                <c:pt idx="8">
                  <c:v>44888.28324074074</c:v>
                </c:pt>
                <c:pt idx="9">
                  <c:v>44888.241851851846</c:v>
                </c:pt>
                <c:pt idx="10">
                  <c:v>44888.159166666665</c:v>
                </c:pt>
                <c:pt idx="11">
                  <c:v>44888.117777777778</c:v>
                </c:pt>
                <c:pt idx="12">
                  <c:v>44888.076342592591</c:v>
                </c:pt>
                <c:pt idx="13">
                  <c:v>44888.034965277773</c:v>
                </c:pt>
                <c:pt idx="14">
                  <c:v>44887.952233796292</c:v>
                </c:pt>
                <c:pt idx="15">
                  <c:v>44887.910833333328</c:v>
                </c:pt>
                <c:pt idx="16">
                  <c:v>44887.869432870371</c:v>
                </c:pt>
                <c:pt idx="17">
                  <c:v>44887.828020833331</c:v>
                </c:pt>
                <c:pt idx="18">
                  <c:v>44887.78660879629</c:v>
                </c:pt>
                <c:pt idx="19">
                  <c:v>44887.74523148148</c:v>
                </c:pt>
                <c:pt idx="20">
                  <c:v>44887.703831018516</c:v>
                </c:pt>
                <c:pt idx="21">
                  <c:v>44887.662465277775</c:v>
                </c:pt>
                <c:pt idx="22">
                  <c:v>44887.621099537035</c:v>
                </c:pt>
                <c:pt idx="23">
                  <c:v>44887.579710648148</c:v>
                </c:pt>
                <c:pt idx="24">
                  <c:v>44887.538298611107</c:v>
                </c:pt>
                <c:pt idx="25">
                  <c:v>44887.496886574074</c:v>
                </c:pt>
                <c:pt idx="26">
                  <c:v>44887.455451388887</c:v>
                </c:pt>
                <c:pt idx="27">
                  <c:v>44887.413969907408</c:v>
                </c:pt>
                <c:pt idx="28">
                  <c:v>44887.372569444444</c:v>
                </c:pt>
                <c:pt idx="29">
                  <c:v>44887.33118055555</c:v>
                </c:pt>
                <c:pt idx="30">
                  <c:v>44887.289756944439</c:v>
                </c:pt>
                <c:pt idx="31">
                  <c:v>44887.248333333329</c:v>
                </c:pt>
                <c:pt idx="32">
                  <c:v>44887.206921296296</c:v>
                </c:pt>
                <c:pt idx="33">
                  <c:v>44887.165520833332</c:v>
                </c:pt>
                <c:pt idx="34">
                  <c:v>44887.124108796292</c:v>
                </c:pt>
                <c:pt idx="35">
                  <c:v>44887.082708333328</c:v>
                </c:pt>
                <c:pt idx="36">
                  <c:v>44887.041307870371</c:v>
                </c:pt>
                <c:pt idx="37">
                  <c:v>44886.999895833331</c:v>
                </c:pt>
                <c:pt idx="38">
                  <c:v>44886.958472222221</c:v>
                </c:pt>
                <c:pt idx="39">
                  <c:v>44886.91706018518</c:v>
                </c:pt>
                <c:pt idx="40">
                  <c:v>44886.875659722216</c:v>
                </c:pt>
                <c:pt idx="41">
                  <c:v>44886.834189814814</c:v>
                </c:pt>
                <c:pt idx="42">
                  <c:v>44886.79274305555</c:v>
                </c:pt>
                <c:pt idx="43">
                  <c:v>44886.751342592594</c:v>
                </c:pt>
                <c:pt idx="44">
                  <c:v>44886.71</c:v>
                </c:pt>
                <c:pt idx="45">
                  <c:v>44886.668668981481</c:v>
                </c:pt>
                <c:pt idx="46">
                  <c:v>44886.62736111111</c:v>
                </c:pt>
                <c:pt idx="47">
                  <c:v>44886.585995370369</c:v>
                </c:pt>
                <c:pt idx="48">
                  <c:v>44886.544699074075</c:v>
                </c:pt>
                <c:pt idx="49">
                  <c:v>44886.503229166665</c:v>
                </c:pt>
                <c:pt idx="50">
                  <c:v>44886.462071759255</c:v>
                </c:pt>
                <c:pt idx="51">
                  <c:v>44886.447094907402</c:v>
                </c:pt>
                <c:pt idx="52">
                  <c:v>#N/A</c:v>
                </c:pt>
                <c:pt idx="53">
                  <c:v>#N/A</c:v>
                </c:pt>
                <c:pt idx="54">
                  <c:v>44886.439374999994</c:v>
                </c:pt>
                <c:pt idx="55">
                  <c:v>44886.437094907407</c:v>
                </c:pt>
                <c:pt idx="56">
                  <c:v>44886.43368055555</c:v>
                </c:pt>
                <c:pt idx="57">
                  <c:v>44886.43001157407</c:v>
                </c:pt>
                <c:pt idx="58">
                  <c:v>44886.427187499998</c:v>
                </c:pt>
                <c:pt idx="59">
                  <c:v>44886.417928240735</c:v>
                </c:pt>
                <c:pt idx="60">
                  <c:v>44886.416805555556</c:v>
                </c:pt>
                <c:pt idx="61">
                  <c:v>44886.411956018514</c:v>
                </c:pt>
                <c:pt idx="62">
                  <c:v>44886.409942129627</c:v>
                </c:pt>
                <c:pt idx="63">
                  <c:v>#N/A</c:v>
                </c:pt>
              </c:numCache>
            </c:numRef>
          </c:xVal>
          <c:yVal>
            <c:numRef>
              <c:f>Proto2_Weissbad!$F$2:$F$65</c:f>
              <c:numCache>
                <c:formatCode>0.0</c:formatCode>
                <c:ptCount val="64"/>
                <c:pt idx="0">
                  <c:v>199.363</c:v>
                </c:pt>
                <c:pt idx="1">
                  <c:v>199.411</c:v>
                </c:pt>
                <c:pt idx="2">
                  <c:v>199.47200000000001</c:v>
                </c:pt>
                <c:pt idx="3">
                  <c:v>199.51900000000001</c:v>
                </c:pt>
                <c:pt idx="4">
                  <c:v>199.548</c:v>
                </c:pt>
                <c:pt idx="5">
                  <c:v>199.56200000000001</c:v>
                </c:pt>
                <c:pt idx="6">
                  <c:v>199.602</c:v>
                </c:pt>
                <c:pt idx="7">
                  <c:v>199.679</c:v>
                </c:pt>
                <c:pt idx="8">
                  <c:v>199.816</c:v>
                </c:pt>
                <c:pt idx="9">
                  <c:v>199.977</c:v>
                </c:pt>
                <c:pt idx="10">
                  <c:v>200.34200000000001</c:v>
                </c:pt>
                <c:pt idx="11">
                  <c:v>200.44</c:v>
                </c:pt>
                <c:pt idx="12">
                  <c:v>200.52799999999999</c:v>
                </c:pt>
                <c:pt idx="13">
                  <c:v>200.607</c:v>
                </c:pt>
                <c:pt idx="14">
                  <c:v>200.93199999999999</c:v>
                </c:pt>
                <c:pt idx="15">
                  <c:v>201.042</c:v>
                </c:pt>
                <c:pt idx="16">
                  <c:v>201.143</c:v>
                </c:pt>
                <c:pt idx="17">
                  <c:v>201.25200000000001</c:v>
                </c:pt>
                <c:pt idx="18">
                  <c:v>201.36799999999999</c:v>
                </c:pt>
                <c:pt idx="19">
                  <c:v>201.50299999999999</c:v>
                </c:pt>
                <c:pt idx="20">
                  <c:v>201.63900000000001</c:v>
                </c:pt>
                <c:pt idx="21">
                  <c:v>201.81899999999999</c:v>
                </c:pt>
                <c:pt idx="22">
                  <c:v>202.00200000000001</c:v>
                </c:pt>
                <c:pt idx="23">
                  <c:v>202.17</c:v>
                </c:pt>
                <c:pt idx="24">
                  <c:v>202.285</c:v>
                </c:pt>
                <c:pt idx="25">
                  <c:v>202.429</c:v>
                </c:pt>
                <c:pt idx="26">
                  <c:v>202.51400000000001</c:v>
                </c:pt>
                <c:pt idx="27">
                  <c:v>202.55099999999999</c:v>
                </c:pt>
                <c:pt idx="28">
                  <c:v>202.64</c:v>
                </c:pt>
                <c:pt idx="29">
                  <c:v>202.72900000000001</c:v>
                </c:pt>
                <c:pt idx="30">
                  <c:v>202.86099999999999</c:v>
                </c:pt>
                <c:pt idx="31">
                  <c:v>202.99100000000001</c:v>
                </c:pt>
                <c:pt idx="32">
                  <c:v>203.125</c:v>
                </c:pt>
                <c:pt idx="33">
                  <c:v>203.27099999999999</c:v>
                </c:pt>
                <c:pt idx="34">
                  <c:v>203.375</c:v>
                </c:pt>
                <c:pt idx="35">
                  <c:v>203.49</c:v>
                </c:pt>
                <c:pt idx="36">
                  <c:v>203.63200000000001</c:v>
                </c:pt>
                <c:pt idx="37">
                  <c:v>203.78700000000001</c:v>
                </c:pt>
                <c:pt idx="38">
                  <c:v>203.928</c:v>
                </c:pt>
                <c:pt idx="39">
                  <c:v>204.102</c:v>
                </c:pt>
                <c:pt idx="40">
                  <c:v>204.30099999999999</c:v>
                </c:pt>
                <c:pt idx="41">
                  <c:v>204.51499999999999</c:v>
                </c:pt>
                <c:pt idx="42">
                  <c:v>204.72800000000001</c:v>
                </c:pt>
                <c:pt idx="43">
                  <c:v>205.00299999999999</c:v>
                </c:pt>
                <c:pt idx="44">
                  <c:v>205.345</c:v>
                </c:pt>
                <c:pt idx="45">
                  <c:v>205.803</c:v>
                </c:pt>
                <c:pt idx="46">
                  <c:v>206.28899999999999</c:v>
                </c:pt>
                <c:pt idx="47">
                  <c:v>206.816</c:v>
                </c:pt>
                <c:pt idx="48">
                  <c:v>207.50299999999999</c:v>
                </c:pt>
                <c:pt idx="49">
                  <c:v>208.58799999999999</c:v>
                </c:pt>
                <c:pt idx="50">
                  <c:v>210.71899999999999</c:v>
                </c:pt>
                <c:pt idx="51">
                  <c:v>215.27199999999999</c:v>
                </c:pt>
                <c:pt idx="52">
                  <c:v>#N/A</c:v>
                </c:pt>
                <c:pt idx="53">
                  <c:v>#N/A</c:v>
                </c:pt>
                <c:pt idx="54">
                  <c:v>215.715</c:v>
                </c:pt>
                <c:pt idx="55">
                  <c:v>215.92699999999999</c:v>
                </c:pt>
                <c:pt idx="56">
                  <c:v>216.321</c:v>
                </c:pt>
                <c:pt idx="57">
                  <c:v>216.71299999999999</c:v>
                </c:pt>
                <c:pt idx="58">
                  <c:v>175.90299999999999</c:v>
                </c:pt>
                <c:pt idx="59">
                  <c:v>-0.78800000000000003</c:v>
                </c:pt>
                <c:pt idx="60">
                  <c:v>0.27200000000000002</c:v>
                </c:pt>
                <c:pt idx="61">
                  <c:v>2.5999999999999999E-2</c:v>
                </c:pt>
                <c:pt idx="62">
                  <c:v>1.4999999999999999E-2</c:v>
                </c:pt>
                <c:pt idx="6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1-4241-A24E-750F6E76CA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126736"/>
        <c:axId val="618114672"/>
      </c:scatterChart>
      <c:valAx>
        <c:axId val="618126736"/>
        <c:scaling>
          <c:orientation val="minMax"/>
          <c:min val="44886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\,\ h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114672"/>
        <c:crossesAt val="0"/>
        <c:crossBetween val="midCat"/>
        <c:majorUnit val="4.1666666666666012E-2"/>
        <c:minorUnit val="1.0416500000000002E-2"/>
      </c:valAx>
      <c:valAx>
        <c:axId val="618114672"/>
        <c:scaling>
          <c:orientation val="minMax"/>
          <c:max val="26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Spannkraft</a:t>
                </a:r>
                <a:r>
                  <a:rPr lang="en-US" sz="1600" baseline="0"/>
                  <a:t> [kN]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1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&amp;L&amp;18AMT-Ankermesstechnik
Bertiswilstrasse 52
6023 Rothenburg LU&amp;Z&amp;I
&amp;R&amp;18Messstelle 21-1
Weissbadstr. 40 
9057 Appenzell</c:oddHeader>
    </c:headerFooter>
    <c:pageMargins b="0.78740157499999996" l="0.7" r="0.7" t="0.78740157499999996" header="0.3" footer="0.3"/>
    <c:pageSetup orientation="landscape"/>
    <c:legacyDrawingHF r:id="rId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000"/>
              <a:t>Spannkraft [kN] an Prototyp-Messstelle </a:t>
            </a:r>
            <a:r>
              <a:rPr lang="de-CH" sz="2000" b="1" i="0" u="none" strike="noStrike" baseline="0">
                <a:effectLst/>
              </a:rPr>
              <a:t>Weissbad, AI</a:t>
            </a:r>
            <a:r>
              <a:rPr lang="de-CH" sz="2000" b="0" i="0" u="none" strike="noStrike" baseline="0">
                <a:effectLst/>
              </a:rPr>
              <a:t> </a:t>
            </a:r>
            <a:r>
              <a:rPr lang="de-CH" sz="2000" baseline="0"/>
              <a:t> </a:t>
            </a:r>
            <a:endParaRPr lang="de-CH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092453870755759E-2"/>
          <c:y val="8.2905832324092432E-2"/>
          <c:w val="0.91248663902656468"/>
          <c:h val="0.659428908089281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CD807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4F4B49"/>
              </a:solidFill>
              <a:ln w="9525">
                <a:solidFill>
                  <a:srgbClr val="4F4B49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2.4822758258351112E-2"/>
                  <c:y val="-3.7246485053088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E-4C37-AB51-B8602D5BD8CC}"/>
                </c:ext>
              </c:extLst>
            </c:dLbl>
            <c:dLbl>
              <c:idx val="4"/>
              <c:layout>
                <c:manualLayout>
                  <c:x val="1.5765699911436438E-2"/>
                  <c:y val="4.473666604982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E-4C37-AB51-B8602D5BD8CC}"/>
                </c:ext>
              </c:extLst>
            </c:dLbl>
            <c:dLbl>
              <c:idx val="6"/>
              <c:layout>
                <c:manualLayout>
                  <c:x val="-3.0813457301267611E-2"/>
                  <c:y val="5.218967978644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E5E-4C37-AB51-B8602D5BD8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Proto3_Basel!$B$2:$B$10</c:f>
              <c:numCache>
                <c:formatCode>dd/mm/yy\,\ hh:mm</c:formatCode>
                <c:ptCount val="9"/>
                <c:pt idx="0">
                  <c:v>44888.645740740736</c:v>
                </c:pt>
                <c:pt idx="1">
                  <c:v>44888.604571759257</c:v>
                </c:pt>
                <c:pt idx="2">
                  <c:v>44888.563472222217</c:v>
                </c:pt>
                <c:pt idx="3">
                  <c:v>44888.533333333333</c:v>
                </c:pt>
                <c:pt idx="4">
                  <c:v>44888.492164351846</c:v>
                </c:pt>
                <c:pt idx="5">
                  <c:v>44888.490127314813</c:v>
                </c:pt>
                <c:pt idx="6">
                  <c:v>44888.483784722222</c:v>
                </c:pt>
                <c:pt idx="7">
                  <c:v>44888.475902777776</c:v>
                </c:pt>
                <c:pt idx="8">
                  <c:v>44888.468449074069</c:v>
                </c:pt>
              </c:numCache>
            </c:numRef>
          </c:xVal>
          <c:yVal>
            <c:numRef>
              <c:f>Proto3_Basel!$E$2:$E$10</c:f>
              <c:numCache>
                <c:formatCode>General</c:formatCode>
                <c:ptCount val="9"/>
                <c:pt idx="0">
                  <c:v>437.339</c:v>
                </c:pt>
                <c:pt idx="1">
                  <c:v>439.291</c:v>
                </c:pt>
                <c:pt idx="2">
                  <c:v>440.49099999999999</c:v>
                </c:pt>
                <c:pt idx="3">
                  <c:v>441.49099999999999</c:v>
                </c:pt>
                <c:pt idx="4">
                  <c:v>442.82499999999999</c:v>
                </c:pt>
                <c:pt idx="5">
                  <c:v>444.02499999999998</c:v>
                </c:pt>
                <c:pt idx="6">
                  <c:v>435.60899999999998</c:v>
                </c:pt>
                <c:pt idx="7">
                  <c:v>435.70299999999997</c:v>
                </c:pt>
                <c:pt idx="8">
                  <c:v>361.25799999999998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E5E-4C37-AB51-B8602D5B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126736"/>
        <c:axId val="618114672"/>
      </c:scatterChart>
      <c:valAx>
        <c:axId val="618126736"/>
        <c:scaling>
          <c:orientation val="minMax"/>
          <c:min val="44888.458333333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\,\ h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114672"/>
        <c:crossesAt val="0"/>
        <c:crossBetween val="midCat"/>
        <c:majorUnit val="4.1666666600000013E-2"/>
        <c:minorUnit val="1.0416666600000001E-2"/>
      </c:valAx>
      <c:valAx>
        <c:axId val="61811467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Spannkraft</a:t>
                </a:r>
                <a:r>
                  <a:rPr lang="en-US" sz="1600" baseline="0"/>
                  <a:t> [kN]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1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&amp;L&amp;18AMT-Ankermesstechnik
Bertiswilstrasse 52
6023 Rothenburg LU&amp;Z&amp;I
&amp;R&amp;18Messstelle 21-1
Weissbadstr. 40 
9057 Appenzell</c:oddHeader>
      <c:oddFooter>&amp;LSeite &amp;S/&amp;A&amp;Z&amp;P&amp;N&amp;R&amp;D</c:oddFooter>
    </c:headerFooter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147431</xdr:rowOff>
    </xdr:from>
    <xdr:to>
      <xdr:col>10</xdr:col>
      <xdr:colOff>1609395</xdr:colOff>
      <xdr:row>27</xdr:row>
      <xdr:rowOff>115957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EFB2CC3-941B-4B94-BC64-D38C2169C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147431</xdr:rowOff>
    </xdr:from>
    <xdr:to>
      <xdr:col>10</xdr:col>
      <xdr:colOff>1609395</xdr:colOff>
      <xdr:row>27</xdr:row>
      <xdr:rowOff>115957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C9295F-1056-4245-A540-48CEDAEF3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removeDataOnSave="1" connectionId="1" xr16:uid="{3C62D8CF-364A-4D2B-A4E5-73F5D975C309}" autoFormatId="16" applyNumberFormats="0" applyBorderFormats="0" applyFontFormats="0" applyPatternFormats="0" applyAlignmentFormats="0" applyWidthHeightFormats="0">
  <queryTableRefresh nextId="16" unboundColumnsRight="2">
    <queryTableFields count="6">
      <queryTableField id="1" name="Column1.timestamp" tableColumnId="1"/>
      <queryTableField id="4" dataBound="0" tableColumnId="4"/>
      <queryTableField id="9" name="Column1.data.batteryLevel" tableColumnId="2"/>
      <queryTableField id="10" name="Column1.data.load" tableColumnId="3"/>
      <queryTableField id="12" dataBound="0" tableColumnId="6"/>
      <queryTableField id="13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F86F9674-B4A6-443D-B6DF-7FA70CE8532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.timestamp" tableColumnId="1"/>
      <queryTableField id="4" dataBound="0" tableColumnId="4"/>
      <queryTableField id="2" name="Column1.data.batteryLevel" tableColumnId="2"/>
      <queryTableField id="3" name="Column1.data.load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9633C-5406-44F3-B6ED-8ACC6F7CD523}" name="query_limit_100_skip_0" displayName="query_limit_100_skip_0" ref="A1:F65" tableType="queryTable" totalsRowShown="0">
  <autoFilter ref="A1:F65" xr:uid="{5A79633C-5406-44F3-B6ED-8ACC6F7CD523}"/>
  <tableColumns count="6">
    <tableColumn id="1" xr3:uid="{8AD5196D-C6B7-46CC-BAFC-1D34ED686632}" uniqueName="1" name="Column1.timestamp" queryTableFieldId="1"/>
    <tableColumn id="4" xr3:uid="{0801DBA5-AA91-43A3-83E2-BC5DDF68653C}" uniqueName="4" name="Spalte2" queryTableFieldId="4" dataDxfId="2">
      <calculatedColumnFormula>DATEVALUE(LEFT(query_limit_100_skip_0[[#This Row],[Column1.timestamp]],10))+TIMEVALUE(MID(query_limit_100_skip_0[[#This Row],[Column1.timestamp]],12,8))+(1/24)</calculatedColumnFormula>
    </tableColumn>
    <tableColumn id="2" xr3:uid="{631DE70C-C2E5-4FC0-8582-473A52717F20}" uniqueName="2" name="Column1.data.batteryLevel" queryTableFieldId="9"/>
    <tableColumn id="3" xr3:uid="{47134337-AB14-433B-B8E9-6DB557BCC54C}" uniqueName="3" name="Column1.data.load" queryTableFieldId="10"/>
    <tableColumn id="6" xr3:uid="{98BDDD16-9F15-4035-A703-D63569FF57E1}" uniqueName="6" name="Spalte4" queryTableFieldId="12" dataDxfId="1">
      <calculatedColumnFormula>IF(AND(query_limit_100_skip_0[[#This Row],[Column1.data.load]]&gt;-5000,query_limit_100_skip_0[[#This Row],[Column1.data.load]]&lt;230000),query_limit_100_skip_0[[#This Row],[Spalte2]],NA())</calculatedColumnFormula>
    </tableColumn>
    <tableColumn id="7" xr3:uid="{4AE5A700-08F6-428E-BD78-C64BF70C44A3}" uniqueName="7" name="Spalte3" queryTableFieldId="13" dataDxfId="0">
      <calculatedColumnFormula>IF(AND(query_limit_100_skip_0[[#This Row],[Column1.data.load]]&gt;-5000,query_limit_100_skip_0[[#This Row],[Column1.data.load]]&lt;230000),query_limit_100_skip_0[[#This Row],[Column1.data.load]]/1000,NA())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8768EE-C76E-4C93-9F37-E017C8E51F1F}" name="query_limit_100_skip_0__2" displayName="query_limit_100_skip_0__2" ref="A1:E10" tableType="queryTable" totalsRowShown="0">
  <autoFilter ref="A1:E10" xr:uid="{348768EE-C76E-4C93-9F37-E017C8E51F1F}"/>
  <tableColumns count="5">
    <tableColumn id="1" xr3:uid="{638D13A8-F95E-498A-A2EA-709EDC55FB6D}" uniqueName="1" name="Column1.timestamp" queryTableFieldId="1"/>
    <tableColumn id="4" xr3:uid="{AE022393-F480-4D73-8FB6-DEA01AE9CD8F}" uniqueName="4" name="Spalte1" queryTableFieldId="4" dataDxfId="4">
      <calculatedColumnFormula>DATEVALUE(LEFT(query_limit_100_skip_0__2[[#This Row],[Column1.timestamp]],10))+TIMEVALUE(MID(query_limit_100_skip_0__2[[#This Row],[Column1.timestamp]],12,8))+(1/24)</calculatedColumnFormula>
    </tableColumn>
    <tableColumn id="2" xr3:uid="{E1AF2C36-FE8D-414B-A47A-A60FC339AFB5}" uniqueName="2" name="Column1.data.batteryLevel" queryTableFieldId="2"/>
    <tableColumn id="3" xr3:uid="{FC87DD27-D5D6-4051-870E-0753FB8D0E88}" uniqueName="3" name="Column1.data.load" queryTableFieldId="3"/>
    <tableColumn id="5" xr3:uid="{F41CB6DD-77E0-43AD-9623-5F23D25C63CD}" uniqueName="5" name="Spalte2" queryTableFieldId="5" dataDxfId="3">
      <calculatedColumnFormula>query_limit_100_skip_0__2[[#This Row],[Column1.data.load]]/1000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5971-52C9-4C0A-8A23-A4165E0FE224}">
  <dimension ref="A1"/>
  <sheetViews>
    <sheetView view="pageLayout" zoomScale="145" zoomScaleNormal="115" zoomScalePageLayoutView="145" workbookViewId="0">
      <selection activeCell="M21" sqref="M21"/>
    </sheetView>
  </sheetViews>
  <sheetFormatPr baseColWidth="10" defaultRowHeight="15" x14ac:dyDescent="0.25"/>
  <cols>
    <col min="11" max="11" width="22.7109375" customWidth="1"/>
  </cols>
  <sheetData/>
  <pageMargins left="0.7" right="0.7" top="1.2787356321839081" bottom="0.78740157499999996" header="0.3" footer="0.3"/>
  <pageSetup paperSize="9" scale="95" orientation="landscape" r:id="rId1"/>
  <headerFooter>
    <oddHeader>&amp;L&amp;18AMT-Ankermesstechnik
Bertiswilstrasse 52
6023 Rothenburg LU&amp;C&amp;G
&amp;R&amp;18Messstelle 21-1
Weissbadstr. 40 
9057 Appenzell</oddHeader>
    <oddFooter>&amp;LSeite &amp;P/&amp;N&amp;C&amp;Z&amp;F&amp;R&amp;D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66AB-D609-4D95-8833-5E8D4B15FB4F}">
  <dimension ref="A1:G72"/>
  <sheetViews>
    <sheetView zoomScale="85" zoomScaleNormal="85" workbookViewId="0">
      <selection sqref="A1:F65"/>
    </sheetView>
  </sheetViews>
  <sheetFormatPr baseColWidth="10" defaultRowHeight="15" x14ac:dyDescent="0.25"/>
  <cols>
    <col min="1" max="1" width="28.140625" bestFit="1" customWidth="1"/>
    <col min="2" max="2" width="19" style="3" bestFit="1" customWidth="1"/>
    <col min="3" max="3" width="27.5703125" style="2" bestFit="1" customWidth="1"/>
    <col min="4" max="4" width="20.140625" style="2" bestFit="1" customWidth="1"/>
    <col min="5" max="5" width="13.7109375" bestFit="1" customWidth="1"/>
    <col min="6" max="6" width="10" bestFit="1" customWidth="1"/>
    <col min="7" max="7" width="15.140625" bestFit="1" customWidth="1"/>
  </cols>
  <sheetData>
    <row r="1" spans="1:7" x14ac:dyDescent="0.25">
      <c r="A1"/>
      <c r="B1" s="3" t="s">
        <v>0</v>
      </c>
      <c r="C1"/>
      <c r="D1"/>
      <c r="E1" t="s">
        <v>2</v>
      </c>
      <c r="F1" t="s">
        <v>1</v>
      </c>
    </row>
    <row r="2" spans="1:7" x14ac:dyDescent="0.25">
      <c r="A2"/>
      <c r="B2" s="5">
        <f>DATEVALUE(LEFT(query_limit_100_skip_0[[#This Row],[Column1.timestamp]],10))+TIMEVALUE(MID(query_limit_100_skip_0[[#This Row],[Column1.timestamp]],12,8))+(1/24)</f>
        <v>44888.614710648144</v>
      </c>
      <c r="C2"/>
      <c r="D2"/>
      <c r="E2" s="6">
        <f>IF(AND(query_limit_100_skip_0[[#This Row],[Column1.data.load]]&gt;-5000,query_limit_100_skip_0[[#This Row],[Column1.data.load]]&lt;230000),query_limit_100_skip_0[[#This Row],[Spalte2]],NA())</f>
        <v>44888.614710648144</v>
      </c>
      <c r="F2" s="7">
        <f>IF(AND(query_limit_100_skip_0[[#This Row],[Column1.data.load]]&gt;-5000,query_limit_100_skip_0[[#This Row],[Column1.data.load]]&lt;230000),query_limit_100_skip_0[[#This Row],[Column1.data.load]]/1000,NA())</f>
        <v>199.363</v>
      </c>
      <c r="G2" s="4"/>
    </row>
    <row r="3" spans="1:7" x14ac:dyDescent="0.25">
      <c r="A3"/>
      <c r="B3" s="5">
        <f>DATEVALUE(LEFT(query_limit_100_skip_0[[#This Row],[Column1.timestamp]],10))+TIMEVALUE(MID(query_limit_100_skip_0[[#This Row],[Column1.timestamp]],12,8))+(1/24)</f>
        <v>44888.573333333334</v>
      </c>
      <c r="C3"/>
      <c r="D3"/>
      <c r="E3" s="6">
        <f>IF(AND(query_limit_100_skip_0[[#This Row],[Column1.data.load]]&gt;-5000,query_limit_100_skip_0[[#This Row],[Column1.data.load]]&lt;230000),query_limit_100_skip_0[[#This Row],[Spalte2]],NA())</f>
        <v>44888.573333333334</v>
      </c>
      <c r="F3" s="7">
        <f>IF(AND(query_limit_100_skip_0[[#This Row],[Column1.data.load]]&gt;-5000,query_limit_100_skip_0[[#This Row],[Column1.data.load]]&lt;230000),query_limit_100_skip_0[[#This Row],[Column1.data.load]]/1000,NA())</f>
        <v>199.411</v>
      </c>
    </row>
    <row r="4" spans="1:7" x14ac:dyDescent="0.25">
      <c r="A4"/>
      <c r="B4" s="5">
        <f>DATEVALUE(LEFT(query_limit_100_skip_0[[#This Row],[Column1.timestamp]],10))+TIMEVALUE(MID(query_limit_100_skip_0[[#This Row],[Column1.timestamp]],12,8))+(1/24)</f>
        <v>44888.531921296293</v>
      </c>
      <c r="C4"/>
      <c r="D4"/>
      <c r="E4" s="6">
        <f>IF(AND(query_limit_100_skip_0[[#This Row],[Column1.data.load]]&gt;-5000,query_limit_100_skip_0[[#This Row],[Column1.data.load]]&lt;230000),query_limit_100_skip_0[[#This Row],[Spalte2]],NA())</f>
        <v>44888.531921296293</v>
      </c>
      <c r="F4" s="7">
        <f>IF(AND(query_limit_100_skip_0[[#This Row],[Column1.data.load]]&gt;-5000,query_limit_100_skip_0[[#This Row],[Column1.data.load]]&lt;230000),query_limit_100_skip_0[[#This Row],[Column1.data.load]]/1000,NA())</f>
        <v>199.47200000000001</v>
      </c>
      <c r="G4" s="4"/>
    </row>
    <row r="5" spans="1:7" x14ac:dyDescent="0.25">
      <c r="A5"/>
      <c r="B5" s="5">
        <f>DATEVALUE(LEFT(query_limit_100_skip_0[[#This Row],[Column1.timestamp]],10))+TIMEVALUE(MID(query_limit_100_skip_0[[#This Row],[Column1.timestamp]],12,8))+(1/24)</f>
        <v>44888.49050925926</v>
      </c>
      <c r="C5"/>
      <c r="D5"/>
      <c r="E5" s="6">
        <f>IF(AND(query_limit_100_skip_0[[#This Row],[Column1.data.load]]&gt;-5000,query_limit_100_skip_0[[#This Row],[Column1.data.load]]&lt;230000),query_limit_100_skip_0[[#This Row],[Spalte2]],NA())</f>
        <v>44888.49050925926</v>
      </c>
      <c r="F5" s="7">
        <f>IF(AND(query_limit_100_skip_0[[#This Row],[Column1.data.load]]&gt;-5000,query_limit_100_skip_0[[#This Row],[Column1.data.load]]&lt;230000),query_limit_100_skip_0[[#This Row],[Column1.data.load]]/1000,NA())</f>
        <v>199.51900000000001</v>
      </c>
      <c r="G5" s="4"/>
    </row>
    <row r="6" spans="1:7" x14ac:dyDescent="0.25">
      <c r="A6"/>
      <c r="B6" s="5">
        <f>DATEVALUE(LEFT(query_limit_100_skip_0[[#This Row],[Column1.timestamp]],10))+TIMEVALUE(MID(query_limit_100_skip_0[[#This Row],[Column1.timestamp]],12,8))+(1/24)</f>
        <v>44888.448969907404</v>
      </c>
      <c r="C6"/>
      <c r="D6"/>
      <c r="E6" s="6">
        <f>IF(AND(query_limit_100_skip_0[[#This Row],[Column1.data.load]]&gt;-5000,query_limit_100_skip_0[[#This Row],[Column1.data.load]]&lt;230000),query_limit_100_skip_0[[#This Row],[Spalte2]],NA())</f>
        <v>44888.448969907404</v>
      </c>
      <c r="F6" s="7">
        <f>IF(AND(query_limit_100_skip_0[[#This Row],[Column1.data.load]]&gt;-5000,query_limit_100_skip_0[[#This Row],[Column1.data.load]]&lt;230000),query_limit_100_skip_0[[#This Row],[Column1.data.load]]/1000,NA())</f>
        <v>199.548</v>
      </c>
      <c r="G6" s="4"/>
    </row>
    <row r="7" spans="1:7" x14ac:dyDescent="0.25">
      <c r="A7"/>
      <c r="B7" s="5">
        <f>DATEVALUE(LEFT(query_limit_100_skip_0[[#This Row],[Column1.timestamp]],10))+TIMEVALUE(MID(query_limit_100_skip_0[[#This Row],[Column1.timestamp]],12,8))+(1/24)</f>
        <v>44888.407476851848</v>
      </c>
      <c r="C7"/>
      <c r="D7"/>
      <c r="E7" s="6">
        <f>IF(AND(query_limit_100_skip_0[[#This Row],[Column1.data.load]]&gt;-5000,query_limit_100_skip_0[[#This Row],[Column1.data.load]]&lt;230000),query_limit_100_skip_0[[#This Row],[Spalte2]],NA())</f>
        <v>44888.407476851848</v>
      </c>
      <c r="F7" s="7">
        <f>IF(AND(query_limit_100_skip_0[[#This Row],[Column1.data.load]]&gt;-5000,query_limit_100_skip_0[[#This Row],[Column1.data.load]]&lt;230000),query_limit_100_skip_0[[#This Row],[Column1.data.load]]/1000,NA())</f>
        <v>199.56200000000001</v>
      </c>
      <c r="G7" s="4"/>
    </row>
    <row r="8" spans="1:7" x14ac:dyDescent="0.25">
      <c r="A8"/>
      <c r="B8" s="5">
        <f>DATEVALUE(LEFT(query_limit_100_skip_0[[#This Row],[Column1.timestamp]],10))+TIMEVALUE(MID(query_limit_100_skip_0[[#This Row],[Column1.timestamp]],12,8))+(1/24)</f>
        <v>44888.366041666661</v>
      </c>
      <c r="C8"/>
      <c r="D8"/>
      <c r="E8" s="6">
        <f>IF(AND(query_limit_100_skip_0[[#This Row],[Column1.data.load]]&gt;-5000,query_limit_100_skip_0[[#This Row],[Column1.data.load]]&lt;230000),query_limit_100_skip_0[[#This Row],[Spalte2]],NA())</f>
        <v>44888.366041666661</v>
      </c>
      <c r="F8" s="7">
        <f>IF(AND(query_limit_100_skip_0[[#This Row],[Column1.data.load]]&gt;-5000,query_limit_100_skip_0[[#This Row],[Column1.data.load]]&lt;230000),query_limit_100_skip_0[[#This Row],[Column1.data.load]]/1000,NA())</f>
        <v>199.602</v>
      </c>
      <c r="G8" s="4"/>
    </row>
    <row r="9" spans="1:7" x14ac:dyDescent="0.25">
      <c r="A9"/>
      <c r="B9" s="5">
        <f>DATEVALUE(LEFT(query_limit_100_skip_0[[#This Row],[Column1.timestamp]],10))+TIMEVALUE(MID(query_limit_100_skip_0[[#This Row],[Column1.timestamp]],12,8))+(1/24)</f>
        <v>44888.324629629627</v>
      </c>
      <c r="C9"/>
      <c r="D9"/>
      <c r="E9" s="6">
        <f>IF(AND(query_limit_100_skip_0[[#This Row],[Column1.data.load]]&gt;-5000,query_limit_100_skip_0[[#This Row],[Column1.data.load]]&lt;230000),query_limit_100_skip_0[[#This Row],[Spalte2]],NA())</f>
        <v>44888.324629629627</v>
      </c>
      <c r="F9" s="7">
        <f>IF(AND(query_limit_100_skip_0[[#This Row],[Column1.data.load]]&gt;-5000,query_limit_100_skip_0[[#This Row],[Column1.data.load]]&lt;230000),query_limit_100_skip_0[[#This Row],[Column1.data.load]]/1000,NA())</f>
        <v>199.679</v>
      </c>
    </row>
    <row r="10" spans="1:7" x14ac:dyDescent="0.25">
      <c r="A10"/>
      <c r="B10" s="5">
        <f>DATEVALUE(LEFT(query_limit_100_skip_0[[#This Row],[Column1.timestamp]],10))+TIMEVALUE(MID(query_limit_100_skip_0[[#This Row],[Column1.timestamp]],12,8))+(1/24)</f>
        <v>44888.28324074074</v>
      </c>
      <c r="C10"/>
      <c r="D10"/>
      <c r="E10" s="6">
        <f>IF(AND(query_limit_100_skip_0[[#This Row],[Column1.data.load]]&gt;-5000,query_limit_100_skip_0[[#This Row],[Column1.data.load]]&lt;230000),query_limit_100_skip_0[[#This Row],[Spalte2]],NA())</f>
        <v>44888.28324074074</v>
      </c>
      <c r="F10" s="7">
        <f>IF(AND(query_limit_100_skip_0[[#This Row],[Column1.data.load]]&gt;-5000,query_limit_100_skip_0[[#This Row],[Column1.data.load]]&lt;230000),query_limit_100_skip_0[[#This Row],[Column1.data.load]]/1000,NA())</f>
        <v>199.816</v>
      </c>
    </row>
    <row r="11" spans="1:7" x14ac:dyDescent="0.25">
      <c r="A11"/>
      <c r="B11" s="5">
        <f>DATEVALUE(LEFT(query_limit_100_skip_0[[#This Row],[Column1.timestamp]],10))+TIMEVALUE(MID(query_limit_100_skip_0[[#This Row],[Column1.timestamp]],12,8))+(1/24)</f>
        <v>44888.241851851846</v>
      </c>
      <c r="C11"/>
      <c r="D11"/>
      <c r="E11" s="6">
        <f>IF(AND(query_limit_100_skip_0[[#This Row],[Column1.data.load]]&gt;-5000,query_limit_100_skip_0[[#This Row],[Column1.data.load]]&lt;230000),query_limit_100_skip_0[[#This Row],[Spalte2]],NA())</f>
        <v>44888.241851851846</v>
      </c>
      <c r="F11" s="7">
        <f>IF(AND(query_limit_100_skip_0[[#This Row],[Column1.data.load]]&gt;-5000,query_limit_100_skip_0[[#This Row],[Column1.data.load]]&lt;230000),query_limit_100_skip_0[[#This Row],[Column1.data.load]]/1000,NA())</f>
        <v>199.977</v>
      </c>
    </row>
    <row r="12" spans="1:7" x14ac:dyDescent="0.25">
      <c r="A12"/>
      <c r="B12" s="5">
        <f>DATEVALUE(LEFT(query_limit_100_skip_0[[#This Row],[Column1.timestamp]],10))+TIMEVALUE(MID(query_limit_100_skip_0[[#This Row],[Column1.timestamp]],12,8))+(1/24)</f>
        <v>44888.159166666665</v>
      </c>
      <c r="C12"/>
      <c r="D12"/>
      <c r="E12" s="6">
        <f>IF(AND(query_limit_100_skip_0[[#This Row],[Column1.data.load]]&gt;-5000,query_limit_100_skip_0[[#This Row],[Column1.data.load]]&lt;230000),query_limit_100_skip_0[[#This Row],[Spalte2]],NA())</f>
        <v>44888.159166666665</v>
      </c>
      <c r="F12" s="7">
        <f>IF(AND(query_limit_100_skip_0[[#This Row],[Column1.data.load]]&gt;-5000,query_limit_100_skip_0[[#This Row],[Column1.data.load]]&lt;230000),query_limit_100_skip_0[[#This Row],[Column1.data.load]]/1000,NA())</f>
        <v>200.34200000000001</v>
      </c>
    </row>
    <row r="13" spans="1:7" x14ac:dyDescent="0.25">
      <c r="A13"/>
      <c r="B13" s="5">
        <f>DATEVALUE(LEFT(query_limit_100_skip_0[[#This Row],[Column1.timestamp]],10))+TIMEVALUE(MID(query_limit_100_skip_0[[#This Row],[Column1.timestamp]],12,8))+(1/24)</f>
        <v>44888.117777777778</v>
      </c>
      <c r="C13"/>
      <c r="D13"/>
      <c r="E13" s="6">
        <f>IF(AND(query_limit_100_skip_0[[#This Row],[Column1.data.load]]&gt;-5000,query_limit_100_skip_0[[#This Row],[Column1.data.load]]&lt;230000),query_limit_100_skip_0[[#This Row],[Spalte2]],NA())</f>
        <v>44888.117777777778</v>
      </c>
      <c r="F13" s="7">
        <f>IF(AND(query_limit_100_skip_0[[#This Row],[Column1.data.load]]&gt;-5000,query_limit_100_skip_0[[#This Row],[Column1.data.load]]&lt;230000),query_limit_100_skip_0[[#This Row],[Column1.data.load]]/1000,NA())</f>
        <v>200.44</v>
      </c>
    </row>
    <row r="14" spans="1:7" x14ac:dyDescent="0.25">
      <c r="A14"/>
      <c r="B14" s="5">
        <f>DATEVALUE(LEFT(query_limit_100_skip_0[[#This Row],[Column1.timestamp]],10))+TIMEVALUE(MID(query_limit_100_skip_0[[#This Row],[Column1.timestamp]],12,8))+(1/24)</f>
        <v>44888.076342592591</v>
      </c>
      <c r="C14"/>
      <c r="D14"/>
      <c r="E14" s="6">
        <f>IF(AND(query_limit_100_skip_0[[#This Row],[Column1.data.load]]&gt;-5000,query_limit_100_skip_0[[#This Row],[Column1.data.load]]&lt;230000),query_limit_100_skip_0[[#This Row],[Spalte2]],NA())</f>
        <v>44888.076342592591</v>
      </c>
      <c r="F14" s="7">
        <f>IF(AND(query_limit_100_skip_0[[#This Row],[Column1.data.load]]&gt;-5000,query_limit_100_skip_0[[#This Row],[Column1.data.load]]&lt;230000),query_limit_100_skip_0[[#This Row],[Column1.data.load]]/1000,NA())</f>
        <v>200.52799999999999</v>
      </c>
    </row>
    <row r="15" spans="1:7" x14ac:dyDescent="0.25">
      <c r="A15"/>
      <c r="B15" s="5">
        <f>DATEVALUE(LEFT(query_limit_100_skip_0[[#This Row],[Column1.timestamp]],10))+TIMEVALUE(MID(query_limit_100_skip_0[[#This Row],[Column1.timestamp]],12,8))+(1/24)</f>
        <v>44888.034965277773</v>
      </c>
      <c r="C15"/>
      <c r="D15"/>
      <c r="E15" s="6">
        <f>IF(AND(query_limit_100_skip_0[[#This Row],[Column1.data.load]]&gt;-5000,query_limit_100_skip_0[[#This Row],[Column1.data.load]]&lt;230000),query_limit_100_skip_0[[#This Row],[Spalte2]],NA())</f>
        <v>44888.034965277773</v>
      </c>
      <c r="F15" s="7">
        <f>IF(AND(query_limit_100_skip_0[[#This Row],[Column1.data.load]]&gt;-5000,query_limit_100_skip_0[[#This Row],[Column1.data.load]]&lt;230000),query_limit_100_skip_0[[#This Row],[Column1.data.load]]/1000,NA())</f>
        <v>200.607</v>
      </c>
    </row>
    <row r="16" spans="1:7" x14ac:dyDescent="0.25">
      <c r="A16"/>
      <c r="B16" s="5">
        <f>DATEVALUE(LEFT(query_limit_100_skip_0[[#This Row],[Column1.timestamp]],10))+TIMEVALUE(MID(query_limit_100_skip_0[[#This Row],[Column1.timestamp]],12,8))+(1/24)</f>
        <v>44887.952233796292</v>
      </c>
      <c r="C16"/>
      <c r="D16"/>
      <c r="E16" s="6">
        <f>IF(AND(query_limit_100_skip_0[[#This Row],[Column1.data.load]]&gt;-5000,query_limit_100_skip_0[[#This Row],[Column1.data.load]]&lt;230000),query_limit_100_skip_0[[#This Row],[Spalte2]],NA())</f>
        <v>44887.952233796292</v>
      </c>
      <c r="F16" s="7">
        <f>IF(AND(query_limit_100_skip_0[[#This Row],[Column1.data.load]]&gt;-5000,query_limit_100_skip_0[[#This Row],[Column1.data.load]]&lt;230000),query_limit_100_skip_0[[#This Row],[Column1.data.load]]/1000,NA())</f>
        <v>200.93199999999999</v>
      </c>
    </row>
    <row r="17" spans="1:6" x14ac:dyDescent="0.25">
      <c r="A17"/>
      <c r="B17" s="5">
        <f>DATEVALUE(LEFT(query_limit_100_skip_0[[#This Row],[Column1.timestamp]],10))+TIMEVALUE(MID(query_limit_100_skip_0[[#This Row],[Column1.timestamp]],12,8))+(1/24)</f>
        <v>44887.910833333328</v>
      </c>
      <c r="C17"/>
      <c r="D17"/>
      <c r="E17" s="6">
        <f>IF(AND(query_limit_100_skip_0[[#This Row],[Column1.data.load]]&gt;-5000,query_limit_100_skip_0[[#This Row],[Column1.data.load]]&lt;230000),query_limit_100_skip_0[[#This Row],[Spalte2]],NA())</f>
        <v>44887.910833333328</v>
      </c>
      <c r="F17" s="7">
        <f>IF(AND(query_limit_100_skip_0[[#This Row],[Column1.data.load]]&gt;-5000,query_limit_100_skip_0[[#This Row],[Column1.data.load]]&lt;230000),query_limit_100_skip_0[[#This Row],[Column1.data.load]]/1000,NA())</f>
        <v>201.042</v>
      </c>
    </row>
    <row r="18" spans="1:6" x14ac:dyDescent="0.25">
      <c r="A18"/>
      <c r="B18" s="5">
        <f>DATEVALUE(LEFT(query_limit_100_skip_0[[#This Row],[Column1.timestamp]],10))+TIMEVALUE(MID(query_limit_100_skip_0[[#This Row],[Column1.timestamp]],12,8))+(1/24)</f>
        <v>44887.869432870371</v>
      </c>
      <c r="C18"/>
      <c r="D18"/>
      <c r="E18" s="6">
        <f>IF(AND(query_limit_100_skip_0[[#This Row],[Column1.data.load]]&gt;-5000,query_limit_100_skip_0[[#This Row],[Column1.data.load]]&lt;230000),query_limit_100_skip_0[[#This Row],[Spalte2]],NA())</f>
        <v>44887.869432870371</v>
      </c>
      <c r="F18" s="7">
        <f>IF(AND(query_limit_100_skip_0[[#This Row],[Column1.data.load]]&gt;-5000,query_limit_100_skip_0[[#This Row],[Column1.data.load]]&lt;230000),query_limit_100_skip_0[[#This Row],[Column1.data.load]]/1000,NA())</f>
        <v>201.143</v>
      </c>
    </row>
    <row r="19" spans="1:6" x14ac:dyDescent="0.25">
      <c r="A19"/>
      <c r="B19" s="5">
        <f>DATEVALUE(LEFT(query_limit_100_skip_0[[#This Row],[Column1.timestamp]],10))+TIMEVALUE(MID(query_limit_100_skip_0[[#This Row],[Column1.timestamp]],12,8))+(1/24)</f>
        <v>44887.828020833331</v>
      </c>
      <c r="C19"/>
      <c r="D19"/>
      <c r="E19" s="6">
        <f>IF(AND(query_limit_100_skip_0[[#This Row],[Column1.data.load]]&gt;-5000,query_limit_100_skip_0[[#This Row],[Column1.data.load]]&lt;230000),query_limit_100_skip_0[[#This Row],[Spalte2]],NA())</f>
        <v>44887.828020833331</v>
      </c>
      <c r="F19" s="7">
        <f>IF(AND(query_limit_100_skip_0[[#This Row],[Column1.data.load]]&gt;-5000,query_limit_100_skip_0[[#This Row],[Column1.data.load]]&lt;230000),query_limit_100_skip_0[[#This Row],[Column1.data.load]]/1000,NA())</f>
        <v>201.25200000000001</v>
      </c>
    </row>
    <row r="20" spans="1:6" x14ac:dyDescent="0.25">
      <c r="A20"/>
      <c r="B20" s="5">
        <f>DATEVALUE(LEFT(query_limit_100_skip_0[[#This Row],[Column1.timestamp]],10))+TIMEVALUE(MID(query_limit_100_skip_0[[#This Row],[Column1.timestamp]],12,8))+(1/24)</f>
        <v>44887.78660879629</v>
      </c>
      <c r="C20"/>
      <c r="D20"/>
      <c r="E20" s="6">
        <f>IF(AND(query_limit_100_skip_0[[#This Row],[Column1.data.load]]&gt;-5000,query_limit_100_skip_0[[#This Row],[Column1.data.load]]&lt;230000),query_limit_100_skip_0[[#This Row],[Spalte2]],NA())</f>
        <v>44887.78660879629</v>
      </c>
      <c r="F20" s="7">
        <f>IF(AND(query_limit_100_skip_0[[#This Row],[Column1.data.load]]&gt;-5000,query_limit_100_skip_0[[#This Row],[Column1.data.load]]&lt;230000),query_limit_100_skip_0[[#This Row],[Column1.data.load]]/1000,NA())</f>
        <v>201.36799999999999</v>
      </c>
    </row>
    <row r="21" spans="1:6" x14ac:dyDescent="0.25">
      <c r="A21"/>
      <c r="B21" s="5">
        <f>DATEVALUE(LEFT(query_limit_100_skip_0[[#This Row],[Column1.timestamp]],10))+TIMEVALUE(MID(query_limit_100_skip_0[[#This Row],[Column1.timestamp]],12,8))+(1/24)</f>
        <v>44887.74523148148</v>
      </c>
      <c r="C21"/>
      <c r="D21"/>
      <c r="E21" s="6">
        <f>IF(AND(query_limit_100_skip_0[[#This Row],[Column1.data.load]]&gt;-5000,query_limit_100_skip_0[[#This Row],[Column1.data.load]]&lt;230000),query_limit_100_skip_0[[#This Row],[Spalte2]],NA())</f>
        <v>44887.74523148148</v>
      </c>
      <c r="F21" s="7">
        <f>IF(AND(query_limit_100_skip_0[[#This Row],[Column1.data.load]]&gt;-5000,query_limit_100_skip_0[[#This Row],[Column1.data.load]]&lt;230000),query_limit_100_skip_0[[#This Row],[Column1.data.load]]/1000,NA())</f>
        <v>201.50299999999999</v>
      </c>
    </row>
    <row r="22" spans="1:6" x14ac:dyDescent="0.25">
      <c r="A22"/>
      <c r="B22" s="5">
        <f>DATEVALUE(LEFT(query_limit_100_skip_0[[#This Row],[Column1.timestamp]],10))+TIMEVALUE(MID(query_limit_100_skip_0[[#This Row],[Column1.timestamp]],12,8))+(1/24)</f>
        <v>44887.703831018516</v>
      </c>
      <c r="C22"/>
      <c r="D22"/>
      <c r="E22" s="6">
        <f>IF(AND(query_limit_100_skip_0[[#This Row],[Column1.data.load]]&gt;-5000,query_limit_100_skip_0[[#This Row],[Column1.data.load]]&lt;230000),query_limit_100_skip_0[[#This Row],[Spalte2]],NA())</f>
        <v>44887.703831018516</v>
      </c>
      <c r="F22" s="7">
        <f>IF(AND(query_limit_100_skip_0[[#This Row],[Column1.data.load]]&gt;-5000,query_limit_100_skip_0[[#This Row],[Column1.data.load]]&lt;230000),query_limit_100_skip_0[[#This Row],[Column1.data.load]]/1000,NA())</f>
        <v>201.63900000000001</v>
      </c>
    </row>
    <row r="23" spans="1:6" x14ac:dyDescent="0.25">
      <c r="A23"/>
      <c r="B23" s="5">
        <f>DATEVALUE(LEFT(query_limit_100_skip_0[[#This Row],[Column1.timestamp]],10))+TIMEVALUE(MID(query_limit_100_skip_0[[#This Row],[Column1.timestamp]],12,8))+(1/24)</f>
        <v>44887.662465277775</v>
      </c>
      <c r="C23"/>
      <c r="D23"/>
      <c r="E23" s="6">
        <f>IF(AND(query_limit_100_skip_0[[#This Row],[Column1.data.load]]&gt;-5000,query_limit_100_skip_0[[#This Row],[Column1.data.load]]&lt;230000),query_limit_100_skip_0[[#This Row],[Spalte2]],NA())</f>
        <v>44887.662465277775</v>
      </c>
      <c r="F23" s="7">
        <f>IF(AND(query_limit_100_skip_0[[#This Row],[Column1.data.load]]&gt;-5000,query_limit_100_skip_0[[#This Row],[Column1.data.load]]&lt;230000),query_limit_100_skip_0[[#This Row],[Column1.data.load]]/1000,NA())</f>
        <v>201.81899999999999</v>
      </c>
    </row>
    <row r="24" spans="1:6" x14ac:dyDescent="0.25">
      <c r="A24"/>
      <c r="B24" s="5">
        <f>DATEVALUE(LEFT(query_limit_100_skip_0[[#This Row],[Column1.timestamp]],10))+TIMEVALUE(MID(query_limit_100_skip_0[[#This Row],[Column1.timestamp]],12,8))+(1/24)</f>
        <v>44887.621099537035</v>
      </c>
      <c r="C24"/>
      <c r="D24"/>
      <c r="E24" s="6">
        <f>IF(AND(query_limit_100_skip_0[[#This Row],[Column1.data.load]]&gt;-5000,query_limit_100_skip_0[[#This Row],[Column1.data.load]]&lt;230000),query_limit_100_skip_0[[#This Row],[Spalte2]],NA())</f>
        <v>44887.621099537035</v>
      </c>
      <c r="F24" s="7">
        <f>IF(AND(query_limit_100_skip_0[[#This Row],[Column1.data.load]]&gt;-5000,query_limit_100_skip_0[[#This Row],[Column1.data.load]]&lt;230000),query_limit_100_skip_0[[#This Row],[Column1.data.load]]/1000,NA())</f>
        <v>202.00200000000001</v>
      </c>
    </row>
    <row r="25" spans="1:6" x14ac:dyDescent="0.25">
      <c r="A25"/>
      <c r="B25" s="5">
        <f>DATEVALUE(LEFT(query_limit_100_skip_0[[#This Row],[Column1.timestamp]],10))+TIMEVALUE(MID(query_limit_100_skip_0[[#This Row],[Column1.timestamp]],12,8))+(1/24)</f>
        <v>44887.579710648148</v>
      </c>
      <c r="C25"/>
      <c r="D25"/>
      <c r="E25" s="6">
        <f>IF(AND(query_limit_100_skip_0[[#This Row],[Column1.data.load]]&gt;-5000,query_limit_100_skip_0[[#This Row],[Column1.data.load]]&lt;230000),query_limit_100_skip_0[[#This Row],[Spalte2]],NA())</f>
        <v>44887.579710648148</v>
      </c>
      <c r="F25" s="7">
        <f>IF(AND(query_limit_100_skip_0[[#This Row],[Column1.data.load]]&gt;-5000,query_limit_100_skip_0[[#This Row],[Column1.data.load]]&lt;230000),query_limit_100_skip_0[[#This Row],[Column1.data.load]]/1000,NA())</f>
        <v>202.17</v>
      </c>
    </row>
    <row r="26" spans="1:6" x14ac:dyDescent="0.25">
      <c r="A26"/>
      <c r="B26" s="5">
        <f>DATEVALUE(LEFT(query_limit_100_skip_0[[#This Row],[Column1.timestamp]],10))+TIMEVALUE(MID(query_limit_100_skip_0[[#This Row],[Column1.timestamp]],12,8))+(1/24)</f>
        <v>44887.538298611107</v>
      </c>
      <c r="C26"/>
      <c r="D26"/>
      <c r="E26" s="6">
        <f>IF(AND(query_limit_100_skip_0[[#This Row],[Column1.data.load]]&gt;-5000,query_limit_100_skip_0[[#This Row],[Column1.data.load]]&lt;230000),query_limit_100_skip_0[[#This Row],[Spalte2]],NA())</f>
        <v>44887.538298611107</v>
      </c>
      <c r="F26" s="7">
        <f>IF(AND(query_limit_100_skip_0[[#This Row],[Column1.data.load]]&gt;-5000,query_limit_100_skip_0[[#This Row],[Column1.data.load]]&lt;230000),query_limit_100_skip_0[[#This Row],[Column1.data.load]]/1000,NA())</f>
        <v>202.285</v>
      </c>
    </row>
    <row r="27" spans="1:6" x14ac:dyDescent="0.25">
      <c r="A27"/>
      <c r="B27" s="5">
        <f>DATEVALUE(LEFT(query_limit_100_skip_0[[#This Row],[Column1.timestamp]],10))+TIMEVALUE(MID(query_limit_100_skip_0[[#This Row],[Column1.timestamp]],12,8))+(1/24)</f>
        <v>44887.496886574074</v>
      </c>
      <c r="C27"/>
      <c r="D27"/>
      <c r="E27" s="6">
        <f>IF(AND(query_limit_100_skip_0[[#This Row],[Column1.data.load]]&gt;-5000,query_limit_100_skip_0[[#This Row],[Column1.data.load]]&lt;230000),query_limit_100_skip_0[[#This Row],[Spalte2]],NA())</f>
        <v>44887.496886574074</v>
      </c>
      <c r="F27" s="7">
        <f>IF(AND(query_limit_100_skip_0[[#This Row],[Column1.data.load]]&gt;-5000,query_limit_100_skip_0[[#This Row],[Column1.data.load]]&lt;230000),query_limit_100_skip_0[[#This Row],[Column1.data.load]]/1000,NA())</f>
        <v>202.429</v>
      </c>
    </row>
    <row r="28" spans="1:6" x14ac:dyDescent="0.25">
      <c r="A28"/>
      <c r="B28" s="5">
        <f>DATEVALUE(LEFT(query_limit_100_skip_0[[#This Row],[Column1.timestamp]],10))+TIMEVALUE(MID(query_limit_100_skip_0[[#This Row],[Column1.timestamp]],12,8))+(1/24)</f>
        <v>44887.455451388887</v>
      </c>
      <c r="C28"/>
      <c r="D28"/>
      <c r="E28" s="6">
        <f>IF(AND(query_limit_100_skip_0[[#This Row],[Column1.data.load]]&gt;-5000,query_limit_100_skip_0[[#This Row],[Column1.data.load]]&lt;230000),query_limit_100_skip_0[[#This Row],[Spalte2]],NA())</f>
        <v>44887.455451388887</v>
      </c>
      <c r="F28" s="7">
        <f>IF(AND(query_limit_100_skip_0[[#This Row],[Column1.data.load]]&gt;-5000,query_limit_100_skip_0[[#This Row],[Column1.data.load]]&lt;230000),query_limit_100_skip_0[[#This Row],[Column1.data.load]]/1000,NA())</f>
        <v>202.51400000000001</v>
      </c>
    </row>
    <row r="29" spans="1:6" x14ac:dyDescent="0.25">
      <c r="A29"/>
      <c r="B29" s="5">
        <f>DATEVALUE(LEFT(query_limit_100_skip_0[[#This Row],[Column1.timestamp]],10))+TIMEVALUE(MID(query_limit_100_skip_0[[#This Row],[Column1.timestamp]],12,8))+(1/24)</f>
        <v>44887.413969907408</v>
      </c>
      <c r="C29"/>
      <c r="D29"/>
      <c r="E29" s="6">
        <f>IF(AND(query_limit_100_skip_0[[#This Row],[Column1.data.load]]&gt;-5000,query_limit_100_skip_0[[#This Row],[Column1.data.load]]&lt;230000),query_limit_100_skip_0[[#This Row],[Spalte2]],NA())</f>
        <v>44887.413969907408</v>
      </c>
      <c r="F29" s="7">
        <f>IF(AND(query_limit_100_skip_0[[#This Row],[Column1.data.load]]&gt;-5000,query_limit_100_skip_0[[#This Row],[Column1.data.load]]&lt;230000),query_limit_100_skip_0[[#This Row],[Column1.data.load]]/1000,NA())</f>
        <v>202.55099999999999</v>
      </c>
    </row>
    <row r="30" spans="1:6" x14ac:dyDescent="0.25">
      <c r="A30"/>
      <c r="B30" s="5">
        <f>DATEVALUE(LEFT(query_limit_100_skip_0[[#This Row],[Column1.timestamp]],10))+TIMEVALUE(MID(query_limit_100_skip_0[[#This Row],[Column1.timestamp]],12,8))+(1/24)</f>
        <v>44887.372569444444</v>
      </c>
      <c r="C30"/>
      <c r="D30"/>
      <c r="E30" s="6">
        <f>IF(AND(query_limit_100_skip_0[[#This Row],[Column1.data.load]]&gt;-5000,query_limit_100_skip_0[[#This Row],[Column1.data.load]]&lt;230000),query_limit_100_skip_0[[#This Row],[Spalte2]],NA())</f>
        <v>44887.372569444444</v>
      </c>
      <c r="F30" s="7">
        <f>IF(AND(query_limit_100_skip_0[[#This Row],[Column1.data.load]]&gt;-5000,query_limit_100_skip_0[[#This Row],[Column1.data.load]]&lt;230000),query_limit_100_skip_0[[#This Row],[Column1.data.load]]/1000,NA())</f>
        <v>202.64</v>
      </c>
    </row>
    <row r="31" spans="1:6" x14ac:dyDescent="0.25">
      <c r="A31"/>
      <c r="B31" s="5">
        <f>DATEVALUE(LEFT(query_limit_100_skip_0[[#This Row],[Column1.timestamp]],10))+TIMEVALUE(MID(query_limit_100_skip_0[[#This Row],[Column1.timestamp]],12,8))+(1/24)</f>
        <v>44887.33118055555</v>
      </c>
      <c r="C31"/>
      <c r="D31"/>
      <c r="E31" s="6">
        <f>IF(AND(query_limit_100_skip_0[[#This Row],[Column1.data.load]]&gt;-5000,query_limit_100_skip_0[[#This Row],[Column1.data.load]]&lt;230000),query_limit_100_skip_0[[#This Row],[Spalte2]],NA())</f>
        <v>44887.33118055555</v>
      </c>
      <c r="F31" s="7">
        <f>IF(AND(query_limit_100_skip_0[[#This Row],[Column1.data.load]]&gt;-5000,query_limit_100_skip_0[[#This Row],[Column1.data.load]]&lt;230000),query_limit_100_skip_0[[#This Row],[Column1.data.load]]/1000,NA())</f>
        <v>202.72900000000001</v>
      </c>
    </row>
    <row r="32" spans="1:6" x14ac:dyDescent="0.25">
      <c r="A32"/>
      <c r="B32" s="5">
        <f>DATEVALUE(LEFT(query_limit_100_skip_0[[#This Row],[Column1.timestamp]],10))+TIMEVALUE(MID(query_limit_100_skip_0[[#This Row],[Column1.timestamp]],12,8))+(1/24)</f>
        <v>44887.289756944439</v>
      </c>
      <c r="C32"/>
      <c r="D32"/>
      <c r="E32" s="6">
        <f>IF(AND(query_limit_100_skip_0[[#This Row],[Column1.data.load]]&gt;-5000,query_limit_100_skip_0[[#This Row],[Column1.data.load]]&lt;230000),query_limit_100_skip_0[[#This Row],[Spalte2]],NA())</f>
        <v>44887.289756944439</v>
      </c>
      <c r="F32" s="7">
        <f>IF(AND(query_limit_100_skip_0[[#This Row],[Column1.data.load]]&gt;-5000,query_limit_100_skip_0[[#This Row],[Column1.data.load]]&lt;230000),query_limit_100_skip_0[[#This Row],[Column1.data.load]]/1000,NA())</f>
        <v>202.86099999999999</v>
      </c>
    </row>
    <row r="33" spans="1:6" x14ac:dyDescent="0.25">
      <c r="A33"/>
      <c r="B33" s="5">
        <f>DATEVALUE(LEFT(query_limit_100_skip_0[[#This Row],[Column1.timestamp]],10))+TIMEVALUE(MID(query_limit_100_skip_0[[#This Row],[Column1.timestamp]],12,8))+(1/24)</f>
        <v>44887.248333333329</v>
      </c>
      <c r="C33"/>
      <c r="D33"/>
      <c r="E33" s="6">
        <f>IF(AND(query_limit_100_skip_0[[#This Row],[Column1.data.load]]&gt;-5000,query_limit_100_skip_0[[#This Row],[Column1.data.load]]&lt;230000),query_limit_100_skip_0[[#This Row],[Spalte2]],NA())</f>
        <v>44887.248333333329</v>
      </c>
      <c r="F33" s="7">
        <f>IF(AND(query_limit_100_skip_0[[#This Row],[Column1.data.load]]&gt;-5000,query_limit_100_skip_0[[#This Row],[Column1.data.load]]&lt;230000),query_limit_100_skip_0[[#This Row],[Column1.data.load]]/1000,NA())</f>
        <v>202.99100000000001</v>
      </c>
    </row>
    <row r="34" spans="1:6" x14ac:dyDescent="0.25">
      <c r="A34"/>
      <c r="B34" s="5">
        <f>DATEVALUE(LEFT(query_limit_100_skip_0[[#This Row],[Column1.timestamp]],10))+TIMEVALUE(MID(query_limit_100_skip_0[[#This Row],[Column1.timestamp]],12,8))+(1/24)</f>
        <v>44887.206921296296</v>
      </c>
      <c r="C34"/>
      <c r="D34"/>
      <c r="E34" s="6">
        <f>IF(AND(query_limit_100_skip_0[[#This Row],[Column1.data.load]]&gt;-5000,query_limit_100_skip_0[[#This Row],[Column1.data.load]]&lt;230000),query_limit_100_skip_0[[#This Row],[Spalte2]],NA())</f>
        <v>44887.206921296296</v>
      </c>
      <c r="F34" s="7">
        <f>IF(AND(query_limit_100_skip_0[[#This Row],[Column1.data.load]]&gt;-5000,query_limit_100_skip_0[[#This Row],[Column1.data.load]]&lt;230000),query_limit_100_skip_0[[#This Row],[Column1.data.load]]/1000,NA())</f>
        <v>203.125</v>
      </c>
    </row>
    <row r="35" spans="1:6" x14ac:dyDescent="0.25">
      <c r="A35"/>
      <c r="B35" s="5">
        <f>DATEVALUE(LEFT(query_limit_100_skip_0[[#This Row],[Column1.timestamp]],10))+TIMEVALUE(MID(query_limit_100_skip_0[[#This Row],[Column1.timestamp]],12,8))+(1/24)</f>
        <v>44887.165520833332</v>
      </c>
      <c r="C35"/>
      <c r="D35"/>
      <c r="E35" s="6">
        <f>IF(AND(query_limit_100_skip_0[[#This Row],[Column1.data.load]]&gt;-5000,query_limit_100_skip_0[[#This Row],[Column1.data.load]]&lt;230000),query_limit_100_skip_0[[#This Row],[Spalte2]],NA())</f>
        <v>44887.165520833332</v>
      </c>
      <c r="F35" s="7">
        <f>IF(AND(query_limit_100_skip_0[[#This Row],[Column1.data.load]]&gt;-5000,query_limit_100_skip_0[[#This Row],[Column1.data.load]]&lt;230000),query_limit_100_skip_0[[#This Row],[Column1.data.load]]/1000,NA())</f>
        <v>203.27099999999999</v>
      </c>
    </row>
    <row r="36" spans="1:6" x14ac:dyDescent="0.25">
      <c r="A36"/>
      <c r="B36" s="5">
        <f>DATEVALUE(LEFT(query_limit_100_skip_0[[#This Row],[Column1.timestamp]],10))+TIMEVALUE(MID(query_limit_100_skip_0[[#This Row],[Column1.timestamp]],12,8))+(1/24)</f>
        <v>44887.124108796292</v>
      </c>
      <c r="C36"/>
      <c r="D36"/>
      <c r="E36" s="6">
        <f>IF(AND(query_limit_100_skip_0[[#This Row],[Column1.data.load]]&gt;-5000,query_limit_100_skip_0[[#This Row],[Column1.data.load]]&lt;230000),query_limit_100_skip_0[[#This Row],[Spalte2]],NA())</f>
        <v>44887.124108796292</v>
      </c>
      <c r="F36" s="7">
        <f>IF(AND(query_limit_100_skip_0[[#This Row],[Column1.data.load]]&gt;-5000,query_limit_100_skip_0[[#This Row],[Column1.data.load]]&lt;230000),query_limit_100_skip_0[[#This Row],[Column1.data.load]]/1000,NA())</f>
        <v>203.375</v>
      </c>
    </row>
    <row r="37" spans="1:6" x14ac:dyDescent="0.25">
      <c r="A37"/>
      <c r="B37" s="5">
        <f>DATEVALUE(LEFT(query_limit_100_skip_0[[#This Row],[Column1.timestamp]],10))+TIMEVALUE(MID(query_limit_100_skip_0[[#This Row],[Column1.timestamp]],12,8))+(1/24)</f>
        <v>44887.082708333328</v>
      </c>
      <c r="C37"/>
      <c r="D37"/>
      <c r="E37" s="6">
        <f>IF(AND(query_limit_100_skip_0[[#This Row],[Column1.data.load]]&gt;-5000,query_limit_100_skip_0[[#This Row],[Column1.data.load]]&lt;230000),query_limit_100_skip_0[[#This Row],[Spalte2]],NA())</f>
        <v>44887.082708333328</v>
      </c>
      <c r="F37" s="7">
        <f>IF(AND(query_limit_100_skip_0[[#This Row],[Column1.data.load]]&gt;-5000,query_limit_100_skip_0[[#This Row],[Column1.data.load]]&lt;230000),query_limit_100_skip_0[[#This Row],[Column1.data.load]]/1000,NA())</f>
        <v>203.49</v>
      </c>
    </row>
    <row r="38" spans="1:6" x14ac:dyDescent="0.25">
      <c r="A38"/>
      <c r="B38" s="5">
        <f>DATEVALUE(LEFT(query_limit_100_skip_0[[#This Row],[Column1.timestamp]],10))+TIMEVALUE(MID(query_limit_100_skip_0[[#This Row],[Column1.timestamp]],12,8))+(1/24)</f>
        <v>44887.041307870371</v>
      </c>
      <c r="C38"/>
      <c r="D38"/>
      <c r="E38" s="6">
        <f>IF(AND(query_limit_100_skip_0[[#This Row],[Column1.data.load]]&gt;-5000,query_limit_100_skip_0[[#This Row],[Column1.data.load]]&lt;230000),query_limit_100_skip_0[[#This Row],[Spalte2]],NA())</f>
        <v>44887.041307870371</v>
      </c>
      <c r="F38" s="7">
        <f>IF(AND(query_limit_100_skip_0[[#This Row],[Column1.data.load]]&gt;-5000,query_limit_100_skip_0[[#This Row],[Column1.data.load]]&lt;230000),query_limit_100_skip_0[[#This Row],[Column1.data.load]]/1000,NA())</f>
        <v>203.63200000000001</v>
      </c>
    </row>
    <row r="39" spans="1:6" x14ac:dyDescent="0.25">
      <c r="A39"/>
      <c r="B39" s="5">
        <f>DATEVALUE(LEFT(query_limit_100_skip_0[[#This Row],[Column1.timestamp]],10))+TIMEVALUE(MID(query_limit_100_skip_0[[#This Row],[Column1.timestamp]],12,8))+(1/24)</f>
        <v>44886.999895833331</v>
      </c>
      <c r="C39"/>
      <c r="D39"/>
      <c r="E39" s="6">
        <f>IF(AND(query_limit_100_skip_0[[#This Row],[Column1.data.load]]&gt;-5000,query_limit_100_skip_0[[#This Row],[Column1.data.load]]&lt;230000),query_limit_100_skip_0[[#This Row],[Spalte2]],NA())</f>
        <v>44886.999895833331</v>
      </c>
      <c r="F39" s="7">
        <f>IF(AND(query_limit_100_skip_0[[#This Row],[Column1.data.load]]&gt;-5000,query_limit_100_skip_0[[#This Row],[Column1.data.load]]&lt;230000),query_limit_100_skip_0[[#This Row],[Column1.data.load]]/1000,NA())</f>
        <v>203.78700000000001</v>
      </c>
    </row>
    <row r="40" spans="1:6" x14ac:dyDescent="0.25">
      <c r="A40"/>
      <c r="B40" s="5">
        <f>DATEVALUE(LEFT(query_limit_100_skip_0[[#This Row],[Column1.timestamp]],10))+TIMEVALUE(MID(query_limit_100_skip_0[[#This Row],[Column1.timestamp]],12,8))+(1/24)</f>
        <v>44886.958472222221</v>
      </c>
      <c r="C40"/>
      <c r="D40"/>
      <c r="E40" s="6">
        <f>IF(AND(query_limit_100_skip_0[[#This Row],[Column1.data.load]]&gt;-5000,query_limit_100_skip_0[[#This Row],[Column1.data.load]]&lt;230000),query_limit_100_skip_0[[#This Row],[Spalte2]],NA())</f>
        <v>44886.958472222221</v>
      </c>
      <c r="F40" s="7">
        <f>IF(AND(query_limit_100_skip_0[[#This Row],[Column1.data.load]]&gt;-5000,query_limit_100_skip_0[[#This Row],[Column1.data.load]]&lt;230000),query_limit_100_skip_0[[#This Row],[Column1.data.load]]/1000,NA())</f>
        <v>203.928</v>
      </c>
    </row>
    <row r="41" spans="1:6" x14ac:dyDescent="0.25">
      <c r="A41"/>
      <c r="B41" s="5">
        <f>DATEVALUE(LEFT(query_limit_100_skip_0[[#This Row],[Column1.timestamp]],10))+TIMEVALUE(MID(query_limit_100_skip_0[[#This Row],[Column1.timestamp]],12,8))+(1/24)</f>
        <v>44886.91706018518</v>
      </c>
      <c r="C41"/>
      <c r="D41"/>
      <c r="E41" s="6">
        <f>IF(AND(query_limit_100_skip_0[[#This Row],[Column1.data.load]]&gt;-5000,query_limit_100_skip_0[[#This Row],[Column1.data.load]]&lt;230000),query_limit_100_skip_0[[#This Row],[Spalte2]],NA())</f>
        <v>44886.91706018518</v>
      </c>
      <c r="F41" s="7">
        <f>IF(AND(query_limit_100_skip_0[[#This Row],[Column1.data.load]]&gt;-5000,query_limit_100_skip_0[[#This Row],[Column1.data.load]]&lt;230000),query_limit_100_skip_0[[#This Row],[Column1.data.load]]/1000,NA())</f>
        <v>204.102</v>
      </c>
    </row>
    <row r="42" spans="1:6" x14ac:dyDescent="0.25">
      <c r="A42"/>
      <c r="B42" s="5">
        <f>DATEVALUE(LEFT(query_limit_100_skip_0[[#This Row],[Column1.timestamp]],10))+TIMEVALUE(MID(query_limit_100_skip_0[[#This Row],[Column1.timestamp]],12,8))+(1/24)</f>
        <v>44886.875659722216</v>
      </c>
      <c r="C42"/>
      <c r="D42"/>
      <c r="E42" s="6">
        <f>IF(AND(query_limit_100_skip_0[[#This Row],[Column1.data.load]]&gt;-5000,query_limit_100_skip_0[[#This Row],[Column1.data.load]]&lt;230000),query_limit_100_skip_0[[#This Row],[Spalte2]],NA())</f>
        <v>44886.875659722216</v>
      </c>
      <c r="F42" s="7">
        <f>IF(AND(query_limit_100_skip_0[[#This Row],[Column1.data.load]]&gt;-5000,query_limit_100_skip_0[[#This Row],[Column1.data.load]]&lt;230000),query_limit_100_skip_0[[#This Row],[Column1.data.load]]/1000,NA())</f>
        <v>204.30099999999999</v>
      </c>
    </row>
    <row r="43" spans="1:6" x14ac:dyDescent="0.25">
      <c r="A43"/>
      <c r="B43" s="5">
        <f>DATEVALUE(LEFT(query_limit_100_skip_0[[#This Row],[Column1.timestamp]],10))+TIMEVALUE(MID(query_limit_100_skip_0[[#This Row],[Column1.timestamp]],12,8))+(1/24)</f>
        <v>44886.834189814814</v>
      </c>
      <c r="C43"/>
      <c r="D43"/>
      <c r="E43" s="6">
        <f>IF(AND(query_limit_100_skip_0[[#This Row],[Column1.data.load]]&gt;-5000,query_limit_100_skip_0[[#This Row],[Column1.data.load]]&lt;230000),query_limit_100_skip_0[[#This Row],[Spalte2]],NA())</f>
        <v>44886.834189814814</v>
      </c>
      <c r="F43" s="7">
        <f>IF(AND(query_limit_100_skip_0[[#This Row],[Column1.data.load]]&gt;-5000,query_limit_100_skip_0[[#This Row],[Column1.data.load]]&lt;230000),query_limit_100_skip_0[[#This Row],[Column1.data.load]]/1000,NA())</f>
        <v>204.51499999999999</v>
      </c>
    </row>
    <row r="44" spans="1:6" x14ac:dyDescent="0.25">
      <c r="A44"/>
      <c r="B44" s="5">
        <f>DATEVALUE(LEFT(query_limit_100_skip_0[[#This Row],[Column1.timestamp]],10))+TIMEVALUE(MID(query_limit_100_skip_0[[#This Row],[Column1.timestamp]],12,8))+(1/24)</f>
        <v>44886.79274305555</v>
      </c>
      <c r="C44"/>
      <c r="D44"/>
      <c r="E44" s="6">
        <f>IF(AND(query_limit_100_skip_0[[#This Row],[Column1.data.load]]&gt;-5000,query_limit_100_skip_0[[#This Row],[Column1.data.load]]&lt;230000),query_limit_100_skip_0[[#This Row],[Spalte2]],NA())</f>
        <v>44886.79274305555</v>
      </c>
      <c r="F44" s="7">
        <f>IF(AND(query_limit_100_skip_0[[#This Row],[Column1.data.load]]&gt;-5000,query_limit_100_skip_0[[#This Row],[Column1.data.load]]&lt;230000),query_limit_100_skip_0[[#This Row],[Column1.data.load]]/1000,NA())</f>
        <v>204.72800000000001</v>
      </c>
    </row>
    <row r="45" spans="1:6" x14ac:dyDescent="0.25">
      <c r="A45"/>
      <c r="B45" s="5">
        <f>DATEVALUE(LEFT(query_limit_100_skip_0[[#This Row],[Column1.timestamp]],10))+TIMEVALUE(MID(query_limit_100_skip_0[[#This Row],[Column1.timestamp]],12,8))+(1/24)</f>
        <v>44886.751342592594</v>
      </c>
      <c r="C45"/>
      <c r="D45"/>
      <c r="E45" s="6">
        <f>IF(AND(query_limit_100_skip_0[[#This Row],[Column1.data.load]]&gt;-5000,query_limit_100_skip_0[[#This Row],[Column1.data.load]]&lt;230000),query_limit_100_skip_0[[#This Row],[Spalte2]],NA())</f>
        <v>44886.751342592594</v>
      </c>
      <c r="F45" s="7">
        <f>IF(AND(query_limit_100_skip_0[[#This Row],[Column1.data.load]]&gt;-5000,query_limit_100_skip_0[[#This Row],[Column1.data.load]]&lt;230000),query_limit_100_skip_0[[#This Row],[Column1.data.load]]/1000,NA())</f>
        <v>205.00299999999999</v>
      </c>
    </row>
    <row r="46" spans="1:6" x14ac:dyDescent="0.25">
      <c r="A46"/>
      <c r="B46" s="5">
        <f>DATEVALUE(LEFT(query_limit_100_skip_0[[#This Row],[Column1.timestamp]],10))+TIMEVALUE(MID(query_limit_100_skip_0[[#This Row],[Column1.timestamp]],12,8))+(1/24)</f>
        <v>44886.71</v>
      </c>
      <c r="C46"/>
      <c r="D46"/>
      <c r="E46" s="6">
        <f>IF(AND(query_limit_100_skip_0[[#This Row],[Column1.data.load]]&gt;-5000,query_limit_100_skip_0[[#This Row],[Column1.data.load]]&lt;230000),query_limit_100_skip_0[[#This Row],[Spalte2]],NA())</f>
        <v>44886.71</v>
      </c>
      <c r="F46" s="7">
        <f>IF(AND(query_limit_100_skip_0[[#This Row],[Column1.data.load]]&gt;-5000,query_limit_100_skip_0[[#This Row],[Column1.data.load]]&lt;230000),query_limit_100_skip_0[[#This Row],[Column1.data.load]]/1000,NA())</f>
        <v>205.345</v>
      </c>
    </row>
    <row r="47" spans="1:6" x14ac:dyDescent="0.25">
      <c r="A47"/>
      <c r="B47" s="5">
        <f>DATEVALUE(LEFT(query_limit_100_skip_0[[#This Row],[Column1.timestamp]],10))+TIMEVALUE(MID(query_limit_100_skip_0[[#This Row],[Column1.timestamp]],12,8))+(1/24)</f>
        <v>44886.668668981481</v>
      </c>
      <c r="C47"/>
      <c r="D47"/>
      <c r="E47" s="6">
        <f>IF(AND(query_limit_100_skip_0[[#This Row],[Column1.data.load]]&gt;-5000,query_limit_100_skip_0[[#This Row],[Column1.data.load]]&lt;230000),query_limit_100_skip_0[[#This Row],[Spalte2]],NA())</f>
        <v>44886.668668981481</v>
      </c>
      <c r="F47" s="7">
        <f>IF(AND(query_limit_100_skip_0[[#This Row],[Column1.data.load]]&gt;-5000,query_limit_100_skip_0[[#This Row],[Column1.data.load]]&lt;230000),query_limit_100_skip_0[[#This Row],[Column1.data.load]]/1000,NA())</f>
        <v>205.803</v>
      </c>
    </row>
    <row r="48" spans="1:6" x14ac:dyDescent="0.25">
      <c r="A48"/>
      <c r="B48" s="5">
        <f>DATEVALUE(LEFT(query_limit_100_skip_0[[#This Row],[Column1.timestamp]],10))+TIMEVALUE(MID(query_limit_100_skip_0[[#This Row],[Column1.timestamp]],12,8))+(1/24)</f>
        <v>44886.62736111111</v>
      </c>
      <c r="C48"/>
      <c r="D48"/>
      <c r="E48" s="6">
        <f>IF(AND(query_limit_100_skip_0[[#This Row],[Column1.data.load]]&gt;-5000,query_limit_100_skip_0[[#This Row],[Column1.data.load]]&lt;230000),query_limit_100_skip_0[[#This Row],[Spalte2]],NA())</f>
        <v>44886.62736111111</v>
      </c>
      <c r="F48" s="7">
        <f>IF(AND(query_limit_100_skip_0[[#This Row],[Column1.data.load]]&gt;-5000,query_limit_100_skip_0[[#This Row],[Column1.data.load]]&lt;230000),query_limit_100_skip_0[[#This Row],[Column1.data.load]]/1000,NA())</f>
        <v>206.28899999999999</v>
      </c>
    </row>
    <row r="49" spans="1:6" x14ac:dyDescent="0.25">
      <c r="A49"/>
      <c r="B49" s="5">
        <f>DATEVALUE(LEFT(query_limit_100_skip_0[[#This Row],[Column1.timestamp]],10))+TIMEVALUE(MID(query_limit_100_skip_0[[#This Row],[Column1.timestamp]],12,8))+(1/24)</f>
        <v>44886.585995370369</v>
      </c>
      <c r="C49"/>
      <c r="D49"/>
      <c r="E49" s="6">
        <f>IF(AND(query_limit_100_skip_0[[#This Row],[Column1.data.load]]&gt;-5000,query_limit_100_skip_0[[#This Row],[Column1.data.load]]&lt;230000),query_limit_100_skip_0[[#This Row],[Spalte2]],NA())</f>
        <v>44886.585995370369</v>
      </c>
      <c r="F49" s="7">
        <f>IF(AND(query_limit_100_skip_0[[#This Row],[Column1.data.load]]&gt;-5000,query_limit_100_skip_0[[#This Row],[Column1.data.load]]&lt;230000),query_limit_100_skip_0[[#This Row],[Column1.data.load]]/1000,NA())</f>
        <v>206.816</v>
      </c>
    </row>
    <row r="50" spans="1:6" x14ac:dyDescent="0.25">
      <c r="A50"/>
      <c r="B50" s="5">
        <f>DATEVALUE(LEFT(query_limit_100_skip_0[[#This Row],[Column1.timestamp]],10))+TIMEVALUE(MID(query_limit_100_skip_0[[#This Row],[Column1.timestamp]],12,8))+(1/24)</f>
        <v>44886.544699074075</v>
      </c>
      <c r="C50"/>
      <c r="D50"/>
      <c r="E50" s="6">
        <f>IF(AND(query_limit_100_skip_0[[#This Row],[Column1.data.load]]&gt;-5000,query_limit_100_skip_0[[#This Row],[Column1.data.load]]&lt;230000),query_limit_100_skip_0[[#This Row],[Spalte2]],NA())</f>
        <v>44886.544699074075</v>
      </c>
      <c r="F50" s="7">
        <f>IF(AND(query_limit_100_skip_0[[#This Row],[Column1.data.load]]&gt;-5000,query_limit_100_skip_0[[#This Row],[Column1.data.load]]&lt;230000),query_limit_100_skip_0[[#This Row],[Column1.data.load]]/1000,NA())</f>
        <v>207.50299999999999</v>
      </c>
    </row>
    <row r="51" spans="1:6" x14ac:dyDescent="0.25">
      <c r="A51"/>
      <c r="B51" s="5">
        <f>DATEVALUE(LEFT(query_limit_100_skip_0[[#This Row],[Column1.timestamp]],10))+TIMEVALUE(MID(query_limit_100_skip_0[[#This Row],[Column1.timestamp]],12,8))+(1/24)</f>
        <v>44886.503229166665</v>
      </c>
      <c r="C51"/>
      <c r="D51"/>
      <c r="E51" s="6">
        <f>IF(AND(query_limit_100_skip_0[[#This Row],[Column1.data.load]]&gt;-5000,query_limit_100_skip_0[[#This Row],[Column1.data.load]]&lt;230000),query_limit_100_skip_0[[#This Row],[Spalte2]],NA())</f>
        <v>44886.503229166665</v>
      </c>
      <c r="F51" s="7">
        <f>IF(AND(query_limit_100_skip_0[[#This Row],[Column1.data.load]]&gt;-5000,query_limit_100_skip_0[[#This Row],[Column1.data.load]]&lt;230000),query_limit_100_skip_0[[#This Row],[Column1.data.load]]/1000,NA())</f>
        <v>208.58799999999999</v>
      </c>
    </row>
    <row r="52" spans="1:6" x14ac:dyDescent="0.25">
      <c r="A52"/>
      <c r="B52" s="5">
        <f>DATEVALUE(LEFT(query_limit_100_skip_0[[#This Row],[Column1.timestamp]],10))+TIMEVALUE(MID(query_limit_100_skip_0[[#This Row],[Column1.timestamp]],12,8))+(1/24)</f>
        <v>44886.462071759255</v>
      </c>
      <c r="C52"/>
      <c r="D52"/>
      <c r="E52" s="6">
        <f>IF(AND(query_limit_100_skip_0[[#This Row],[Column1.data.load]]&gt;-5000,query_limit_100_skip_0[[#This Row],[Column1.data.load]]&lt;230000),query_limit_100_skip_0[[#This Row],[Spalte2]],NA())</f>
        <v>44886.462071759255</v>
      </c>
      <c r="F52" s="7">
        <f>IF(AND(query_limit_100_skip_0[[#This Row],[Column1.data.load]]&gt;-5000,query_limit_100_skip_0[[#This Row],[Column1.data.load]]&lt;230000),query_limit_100_skip_0[[#This Row],[Column1.data.load]]/1000,NA())</f>
        <v>210.71899999999999</v>
      </c>
    </row>
    <row r="53" spans="1:6" x14ac:dyDescent="0.25">
      <c r="A53"/>
      <c r="B53" s="5">
        <f>DATEVALUE(LEFT(query_limit_100_skip_0[[#This Row],[Column1.timestamp]],10))+TIMEVALUE(MID(query_limit_100_skip_0[[#This Row],[Column1.timestamp]],12,8))+(1/24)</f>
        <v>44886.447094907402</v>
      </c>
      <c r="C53"/>
      <c r="D53"/>
      <c r="E53" s="6">
        <f>IF(AND(query_limit_100_skip_0[[#This Row],[Column1.data.load]]&gt;-5000,query_limit_100_skip_0[[#This Row],[Column1.data.load]]&lt;230000),query_limit_100_skip_0[[#This Row],[Spalte2]],NA())</f>
        <v>44886.447094907402</v>
      </c>
      <c r="F53" s="7">
        <f>IF(AND(query_limit_100_skip_0[[#This Row],[Column1.data.load]]&gt;-5000,query_limit_100_skip_0[[#This Row],[Column1.data.load]]&lt;230000),query_limit_100_skip_0[[#This Row],[Column1.data.load]]/1000,NA())</f>
        <v>215.27199999999999</v>
      </c>
    </row>
    <row r="54" spans="1:6" x14ac:dyDescent="0.25">
      <c r="A54"/>
      <c r="B54" s="5">
        <f>DATEVALUE(LEFT(query_limit_100_skip_0[[#This Row],[Column1.timestamp]],10))+TIMEVALUE(MID(query_limit_100_skip_0[[#This Row],[Column1.timestamp]],12,8))+(1/24)</f>
        <v>44886.44190972222</v>
      </c>
      <c r="C54"/>
      <c r="D54"/>
      <c r="E54" s="6" t="e">
        <f>IF(AND(query_limit_100_skip_0[[#This Row],[Column1.data.load]]&gt;-5000,query_limit_100_skip_0[[#This Row],[Column1.data.load]]&lt;230000),query_limit_100_skip_0[[#This Row],[Spalte2]],NA())</f>
        <v>#N/A</v>
      </c>
      <c r="F54" s="7" t="e">
        <f>IF(AND(query_limit_100_skip_0[[#This Row],[Column1.data.load]]&gt;-5000,query_limit_100_skip_0[[#This Row],[Column1.data.load]]&lt;230000),query_limit_100_skip_0[[#This Row],[Column1.data.load]]/1000,NA())</f>
        <v>#N/A</v>
      </c>
    </row>
    <row r="55" spans="1:6" x14ac:dyDescent="0.25">
      <c r="A55"/>
      <c r="B55" s="5">
        <f>DATEVALUE(LEFT(query_limit_100_skip_0[[#This Row],[Column1.timestamp]],10))+TIMEVALUE(MID(query_limit_100_skip_0[[#This Row],[Column1.timestamp]],12,8))+(1/24)</f>
        <v>44886.441689814812</v>
      </c>
      <c r="C55"/>
      <c r="D55"/>
      <c r="E55" s="6" t="e">
        <f>IF(AND(query_limit_100_skip_0[[#This Row],[Column1.data.load]]&gt;-5000,query_limit_100_skip_0[[#This Row],[Column1.data.load]]&lt;230000),query_limit_100_skip_0[[#This Row],[Spalte2]],NA())</f>
        <v>#N/A</v>
      </c>
      <c r="F55" s="7" t="e">
        <f>IF(AND(query_limit_100_skip_0[[#This Row],[Column1.data.load]]&gt;-5000,query_limit_100_skip_0[[#This Row],[Column1.data.load]]&lt;230000),query_limit_100_skip_0[[#This Row],[Column1.data.load]]/1000,NA())</f>
        <v>#N/A</v>
      </c>
    </row>
    <row r="56" spans="1:6" x14ac:dyDescent="0.25">
      <c r="A56"/>
      <c r="B56" s="5">
        <f>DATEVALUE(LEFT(query_limit_100_skip_0[[#This Row],[Column1.timestamp]],10))+TIMEVALUE(MID(query_limit_100_skip_0[[#This Row],[Column1.timestamp]],12,8))+(1/24)</f>
        <v>44886.439374999994</v>
      </c>
      <c r="C56"/>
      <c r="D56"/>
      <c r="E56" s="6">
        <f>IF(AND(query_limit_100_skip_0[[#This Row],[Column1.data.load]]&gt;-5000,query_limit_100_skip_0[[#This Row],[Column1.data.load]]&lt;230000),query_limit_100_skip_0[[#This Row],[Spalte2]],NA())</f>
        <v>44886.439374999994</v>
      </c>
      <c r="F56" s="7">
        <f>IF(AND(query_limit_100_skip_0[[#This Row],[Column1.data.load]]&gt;-5000,query_limit_100_skip_0[[#This Row],[Column1.data.load]]&lt;230000),query_limit_100_skip_0[[#This Row],[Column1.data.load]]/1000,NA())</f>
        <v>215.715</v>
      </c>
    </row>
    <row r="57" spans="1:6" x14ac:dyDescent="0.25">
      <c r="A57"/>
      <c r="B57" s="5">
        <f>DATEVALUE(LEFT(query_limit_100_skip_0[[#This Row],[Column1.timestamp]],10))+TIMEVALUE(MID(query_limit_100_skip_0[[#This Row],[Column1.timestamp]],12,8))+(1/24)</f>
        <v>44886.437094907407</v>
      </c>
      <c r="C57"/>
      <c r="D57"/>
      <c r="E57" s="6">
        <f>IF(AND(query_limit_100_skip_0[[#This Row],[Column1.data.load]]&gt;-5000,query_limit_100_skip_0[[#This Row],[Column1.data.load]]&lt;230000),query_limit_100_skip_0[[#This Row],[Spalte2]],NA())</f>
        <v>44886.437094907407</v>
      </c>
      <c r="F57" s="7">
        <f>IF(AND(query_limit_100_skip_0[[#This Row],[Column1.data.load]]&gt;-5000,query_limit_100_skip_0[[#This Row],[Column1.data.load]]&lt;230000),query_limit_100_skip_0[[#This Row],[Column1.data.load]]/1000,NA())</f>
        <v>215.92699999999999</v>
      </c>
    </row>
    <row r="58" spans="1:6" x14ac:dyDescent="0.25">
      <c r="A58"/>
      <c r="B58" s="5">
        <f>DATEVALUE(LEFT(query_limit_100_skip_0[[#This Row],[Column1.timestamp]],10))+TIMEVALUE(MID(query_limit_100_skip_0[[#This Row],[Column1.timestamp]],12,8))+(1/24)</f>
        <v>44886.43368055555</v>
      </c>
      <c r="C58"/>
      <c r="D58"/>
      <c r="E58" s="6">
        <f>IF(AND(query_limit_100_skip_0[[#This Row],[Column1.data.load]]&gt;-5000,query_limit_100_skip_0[[#This Row],[Column1.data.load]]&lt;230000),query_limit_100_skip_0[[#This Row],[Spalte2]],NA())</f>
        <v>44886.43368055555</v>
      </c>
      <c r="F58" s="7">
        <f>IF(AND(query_limit_100_skip_0[[#This Row],[Column1.data.load]]&gt;-5000,query_limit_100_skip_0[[#This Row],[Column1.data.load]]&lt;230000),query_limit_100_skip_0[[#This Row],[Column1.data.load]]/1000,NA())</f>
        <v>216.321</v>
      </c>
    </row>
    <row r="59" spans="1:6" x14ac:dyDescent="0.25">
      <c r="A59"/>
      <c r="B59" s="5">
        <f>DATEVALUE(LEFT(query_limit_100_skip_0[[#This Row],[Column1.timestamp]],10))+TIMEVALUE(MID(query_limit_100_skip_0[[#This Row],[Column1.timestamp]],12,8))+(1/24)</f>
        <v>44886.43001157407</v>
      </c>
      <c r="C59"/>
      <c r="D59"/>
      <c r="E59" s="6">
        <f>IF(AND(query_limit_100_skip_0[[#This Row],[Column1.data.load]]&gt;-5000,query_limit_100_skip_0[[#This Row],[Column1.data.load]]&lt;230000),query_limit_100_skip_0[[#This Row],[Spalte2]],NA())</f>
        <v>44886.43001157407</v>
      </c>
      <c r="F59" s="7">
        <f>IF(AND(query_limit_100_skip_0[[#This Row],[Column1.data.load]]&gt;-5000,query_limit_100_skip_0[[#This Row],[Column1.data.load]]&lt;230000),query_limit_100_skip_0[[#This Row],[Column1.data.load]]/1000,NA())</f>
        <v>216.71299999999999</v>
      </c>
    </row>
    <row r="60" spans="1:6" x14ac:dyDescent="0.25">
      <c r="A60"/>
      <c r="B60" s="5">
        <f>DATEVALUE(LEFT(query_limit_100_skip_0[[#This Row],[Column1.timestamp]],10))+TIMEVALUE(MID(query_limit_100_skip_0[[#This Row],[Column1.timestamp]],12,8))+(1/24)</f>
        <v>44886.427187499998</v>
      </c>
      <c r="C60"/>
      <c r="D60"/>
      <c r="E60" s="6">
        <f>IF(AND(query_limit_100_skip_0[[#This Row],[Column1.data.load]]&gt;-5000,query_limit_100_skip_0[[#This Row],[Column1.data.load]]&lt;230000),query_limit_100_skip_0[[#This Row],[Spalte2]],NA())</f>
        <v>44886.427187499998</v>
      </c>
      <c r="F60" s="7">
        <f>IF(AND(query_limit_100_skip_0[[#This Row],[Column1.data.load]]&gt;-5000,query_limit_100_skip_0[[#This Row],[Column1.data.load]]&lt;230000),query_limit_100_skip_0[[#This Row],[Column1.data.load]]/1000,NA())</f>
        <v>175.90299999999999</v>
      </c>
    </row>
    <row r="61" spans="1:6" x14ac:dyDescent="0.25">
      <c r="A61"/>
      <c r="B61" s="5">
        <f>DATEVALUE(LEFT(query_limit_100_skip_0[[#This Row],[Column1.timestamp]],10))+TIMEVALUE(MID(query_limit_100_skip_0[[#This Row],[Column1.timestamp]],12,8))+(1/24)</f>
        <v>44886.417928240735</v>
      </c>
      <c r="C61"/>
      <c r="D61"/>
      <c r="E61" s="6">
        <f>IF(AND(query_limit_100_skip_0[[#This Row],[Column1.data.load]]&gt;-5000,query_limit_100_skip_0[[#This Row],[Column1.data.load]]&lt;230000),query_limit_100_skip_0[[#This Row],[Spalte2]],NA())</f>
        <v>44886.417928240735</v>
      </c>
      <c r="F61" s="7">
        <f>IF(AND(query_limit_100_skip_0[[#This Row],[Column1.data.load]]&gt;-5000,query_limit_100_skip_0[[#This Row],[Column1.data.load]]&lt;230000),query_limit_100_skip_0[[#This Row],[Column1.data.load]]/1000,NA())</f>
        <v>-0.78800000000000003</v>
      </c>
    </row>
    <row r="62" spans="1:6" x14ac:dyDescent="0.25">
      <c r="A62"/>
      <c r="B62" s="5">
        <f>DATEVALUE(LEFT(query_limit_100_skip_0[[#This Row],[Column1.timestamp]],10))+TIMEVALUE(MID(query_limit_100_skip_0[[#This Row],[Column1.timestamp]],12,8))+(1/24)</f>
        <v>44886.416805555556</v>
      </c>
      <c r="C62"/>
      <c r="D62"/>
      <c r="E62" s="6">
        <f>IF(AND(query_limit_100_skip_0[[#This Row],[Column1.data.load]]&gt;-5000,query_limit_100_skip_0[[#This Row],[Column1.data.load]]&lt;230000),query_limit_100_skip_0[[#This Row],[Spalte2]],NA())</f>
        <v>44886.416805555556</v>
      </c>
      <c r="F62" s="7">
        <f>IF(AND(query_limit_100_skip_0[[#This Row],[Column1.data.load]]&gt;-5000,query_limit_100_skip_0[[#This Row],[Column1.data.load]]&lt;230000),query_limit_100_skip_0[[#This Row],[Column1.data.load]]/1000,NA())</f>
        <v>0.27200000000000002</v>
      </c>
    </row>
    <row r="63" spans="1:6" x14ac:dyDescent="0.25">
      <c r="A63"/>
      <c r="B63" s="5">
        <f>DATEVALUE(LEFT(query_limit_100_skip_0[[#This Row],[Column1.timestamp]],10))+TIMEVALUE(MID(query_limit_100_skip_0[[#This Row],[Column1.timestamp]],12,8))+(1/24)</f>
        <v>44886.411956018514</v>
      </c>
      <c r="C63"/>
      <c r="D63"/>
      <c r="E63" s="6">
        <f>IF(AND(query_limit_100_skip_0[[#This Row],[Column1.data.load]]&gt;-5000,query_limit_100_skip_0[[#This Row],[Column1.data.load]]&lt;230000),query_limit_100_skip_0[[#This Row],[Spalte2]],NA())</f>
        <v>44886.411956018514</v>
      </c>
      <c r="F63" s="7">
        <f>IF(AND(query_limit_100_skip_0[[#This Row],[Column1.data.load]]&gt;-5000,query_limit_100_skip_0[[#This Row],[Column1.data.load]]&lt;230000),query_limit_100_skip_0[[#This Row],[Column1.data.load]]/1000,NA())</f>
        <v>2.5999999999999999E-2</v>
      </c>
    </row>
    <row r="64" spans="1:6" x14ac:dyDescent="0.25">
      <c r="A64"/>
      <c r="B64" s="5">
        <f>DATEVALUE(LEFT(query_limit_100_skip_0[[#This Row],[Column1.timestamp]],10))+TIMEVALUE(MID(query_limit_100_skip_0[[#This Row],[Column1.timestamp]],12,8))+(1/24)</f>
        <v>44886.409942129627</v>
      </c>
      <c r="C64"/>
      <c r="D64"/>
      <c r="E64" s="6">
        <f>IF(AND(query_limit_100_skip_0[[#This Row],[Column1.data.load]]&gt;-5000,query_limit_100_skip_0[[#This Row],[Column1.data.load]]&lt;230000),query_limit_100_skip_0[[#This Row],[Spalte2]],NA())</f>
        <v>44886.409942129627</v>
      </c>
      <c r="F64" s="7">
        <f>IF(AND(query_limit_100_skip_0[[#This Row],[Column1.data.load]]&gt;-5000,query_limit_100_skip_0[[#This Row],[Column1.data.load]]&lt;230000),query_limit_100_skip_0[[#This Row],[Column1.data.load]]/1000,NA())</f>
        <v>1.4999999999999999E-2</v>
      </c>
    </row>
    <row r="65" spans="1:6" x14ac:dyDescent="0.25">
      <c r="A65"/>
      <c r="B65" s="5">
        <f>DATEVALUE(LEFT(query_limit_100_skip_0[[#This Row],[Column1.timestamp]],10))+TIMEVALUE(MID(query_limit_100_skip_0[[#This Row],[Column1.timestamp]],12,8))+(1/24)</f>
        <v>44886.408969907403</v>
      </c>
      <c r="C65"/>
      <c r="D65"/>
      <c r="E65" s="6" t="e">
        <f>IF(AND(query_limit_100_skip_0[[#This Row],[Column1.data.load]]&gt;-5000,query_limit_100_skip_0[[#This Row],[Column1.data.load]]&lt;230000),query_limit_100_skip_0[[#This Row],[Spalte2]],NA())</f>
        <v>#N/A</v>
      </c>
      <c r="F65" s="7" t="e">
        <f>IF(AND(query_limit_100_skip_0[[#This Row],[Column1.data.load]]&gt;-5000,query_limit_100_skip_0[[#This Row],[Column1.data.load]]&lt;230000),query_limit_100_skip_0[[#This Row],[Column1.data.load]]/1000,NA())</f>
        <v>#N/A</v>
      </c>
    </row>
    <row r="66" spans="1:6" x14ac:dyDescent="0.25">
      <c r="F66" s="1"/>
    </row>
    <row r="67" spans="1:6" x14ac:dyDescent="0.25">
      <c r="F67" s="1"/>
    </row>
    <row r="68" spans="1:6" x14ac:dyDescent="0.25">
      <c r="F68" s="1"/>
    </row>
    <row r="69" spans="1:6" x14ac:dyDescent="0.25">
      <c r="F69" s="1"/>
    </row>
    <row r="70" spans="1:6" x14ac:dyDescent="0.25">
      <c r="F70" s="1"/>
    </row>
    <row r="71" spans="1:6" x14ac:dyDescent="0.25">
      <c r="F71" s="1"/>
    </row>
    <row r="72" spans="1:6" x14ac:dyDescent="0.25">
      <c r="F7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054C-2B76-4804-B931-2AA7013D7B16}">
  <dimension ref="A1"/>
  <sheetViews>
    <sheetView view="pageLayout" zoomScale="130" zoomScaleNormal="115" zoomScalePageLayoutView="130" workbookViewId="0">
      <selection activeCell="F31" sqref="F31"/>
    </sheetView>
  </sheetViews>
  <sheetFormatPr baseColWidth="10" defaultRowHeight="15" x14ac:dyDescent="0.25"/>
  <cols>
    <col min="11" max="11" width="22.7109375" customWidth="1"/>
  </cols>
  <sheetData/>
  <pageMargins left="0.7" right="0.7" top="1.2787356321839081" bottom="0.78740157499999996" header="0.3" footer="0.3"/>
  <pageSetup paperSize="9" scale="95" orientation="landscape" r:id="rId1"/>
  <headerFooter>
    <oddHeader>&amp;L&amp;18AMT-Ankermesstechnik
Bertiswilstrasse 52
6023 Rothenburg LU&amp;C&amp;G
&amp;R&amp;18Messstelle Prototyp
Basel</oddHeader>
    <oddFooter>&amp;LSeite &amp;P/&amp;N&amp;C&amp;Z&amp;F&amp;R&amp;D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6596-9719-4330-A93B-0C9AAA9438E3}">
  <dimension ref="A1:E10"/>
  <sheetViews>
    <sheetView tabSelected="1" workbookViewId="0">
      <selection sqref="A1:E8"/>
    </sheetView>
  </sheetViews>
  <sheetFormatPr baseColWidth="10" defaultRowHeight="15" x14ac:dyDescent="0.25"/>
  <cols>
    <col min="1" max="1" width="28.140625" bestFit="1" customWidth="1"/>
    <col min="2" max="2" width="18.28515625" bestFit="1" customWidth="1"/>
    <col min="3" max="3" width="27.5703125" bestFit="1" customWidth="1"/>
    <col min="4" max="4" width="20.140625" bestFit="1" customWidth="1"/>
    <col min="5" max="5" width="9.85546875" bestFit="1" customWidth="1"/>
  </cols>
  <sheetData>
    <row r="1" spans="1:5" x14ac:dyDescent="0.25">
      <c r="A1" t="s">
        <v>4</v>
      </c>
      <c r="B1" t="s">
        <v>3</v>
      </c>
      <c r="C1" t="s">
        <v>5</v>
      </c>
      <c r="D1" t="s">
        <v>6</v>
      </c>
      <c r="E1" t="s">
        <v>0</v>
      </c>
    </row>
    <row r="2" spans="1:5" x14ac:dyDescent="0.25">
      <c r="A2" t="s">
        <v>14</v>
      </c>
      <c r="B2" s="5">
        <f>DATEVALUE(LEFT(query_limit_100_skip_0__2[[#This Row],[Column1.timestamp]],10))+TIMEVALUE(MID(query_limit_100_skip_0__2[[#This Row],[Column1.timestamp]],12,8))+(1/24)</f>
        <v>44888.645740740736</v>
      </c>
      <c r="C2">
        <v>88</v>
      </c>
      <c r="D2">
        <v>437339</v>
      </c>
      <c r="E2" s="1">
        <f>query_limit_100_skip_0__2[[#This Row],[Column1.data.load]]/1000</f>
        <v>437.339</v>
      </c>
    </row>
    <row r="3" spans="1:5" x14ac:dyDescent="0.25">
      <c r="A3" t="s">
        <v>15</v>
      </c>
      <c r="B3" s="5">
        <f>DATEVALUE(LEFT(query_limit_100_skip_0__2[[#This Row],[Column1.timestamp]],10))+TIMEVALUE(MID(query_limit_100_skip_0__2[[#This Row],[Column1.timestamp]],12,8))+(1/24)</f>
        <v>44888.604571759257</v>
      </c>
      <c r="C3">
        <v>88</v>
      </c>
      <c r="D3">
        <v>439291</v>
      </c>
      <c r="E3" s="1">
        <f>query_limit_100_skip_0__2[[#This Row],[Column1.data.load]]/1000</f>
        <v>439.291</v>
      </c>
    </row>
    <row r="4" spans="1:5" x14ac:dyDescent="0.25">
      <c r="A4" t="s">
        <v>13</v>
      </c>
      <c r="B4" s="5">
        <f>DATEVALUE(LEFT(query_limit_100_skip_0__2[[#This Row],[Column1.timestamp]],10))+TIMEVALUE(MID(query_limit_100_skip_0__2[[#This Row],[Column1.timestamp]],12,8))+(1/24)</f>
        <v>44888.563472222217</v>
      </c>
      <c r="C4">
        <v>89</v>
      </c>
      <c r="D4">
        <v>440491</v>
      </c>
      <c r="E4" s="1">
        <f>query_limit_100_skip_0__2[[#This Row],[Column1.data.load]]/1000</f>
        <v>440.49099999999999</v>
      </c>
    </row>
    <row r="5" spans="1:5" x14ac:dyDescent="0.25">
      <c r="A5" t="s">
        <v>7</v>
      </c>
      <c r="B5" s="5">
        <f>DATEVALUE(LEFT(query_limit_100_skip_0__2[[#This Row],[Column1.timestamp]],10))+TIMEVALUE(MID(query_limit_100_skip_0__2[[#This Row],[Column1.timestamp]],12,8))+(1/24)</f>
        <v>44888.533333333333</v>
      </c>
      <c r="C5">
        <v>89</v>
      </c>
      <c r="D5">
        <v>441491</v>
      </c>
      <c r="E5" s="1">
        <f>query_limit_100_skip_0__2[[#This Row],[Column1.data.load]]/1000</f>
        <v>441.49099999999999</v>
      </c>
    </row>
    <row r="6" spans="1:5" x14ac:dyDescent="0.25">
      <c r="A6" t="s">
        <v>8</v>
      </c>
      <c r="B6" s="5">
        <f>DATEVALUE(LEFT(query_limit_100_skip_0__2[[#This Row],[Column1.timestamp]],10))+TIMEVALUE(MID(query_limit_100_skip_0__2[[#This Row],[Column1.timestamp]],12,8))+(1/24)</f>
        <v>44888.492164351846</v>
      </c>
      <c r="C6">
        <v>89</v>
      </c>
      <c r="D6">
        <v>442825</v>
      </c>
      <c r="E6" s="1">
        <f>query_limit_100_skip_0__2[[#This Row],[Column1.data.load]]/1000</f>
        <v>442.82499999999999</v>
      </c>
    </row>
    <row r="7" spans="1:5" x14ac:dyDescent="0.25">
      <c r="A7" t="s">
        <v>9</v>
      </c>
      <c r="B7" s="5">
        <f>DATEVALUE(LEFT(query_limit_100_skip_0__2[[#This Row],[Column1.timestamp]],10))+TIMEVALUE(MID(query_limit_100_skip_0__2[[#This Row],[Column1.timestamp]],12,8))+(1/24)</f>
        <v>44888.490127314813</v>
      </c>
      <c r="C7">
        <v>89</v>
      </c>
      <c r="D7">
        <v>444025</v>
      </c>
      <c r="E7" s="1">
        <f>query_limit_100_skip_0__2[[#This Row],[Column1.data.load]]/1000</f>
        <v>444.02499999999998</v>
      </c>
    </row>
    <row r="8" spans="1:5" x14ac:dyDescent="0.25">
      <c r="A8" t="s">
        <v>10</v>
      </c>
      <c r="B8" s="5">
        <f>DATEVALUE(LEFT(query_limit_100_skip_0__2[[#This Row],[Column1.timestamp]],10))+TIMEVALUE(MID(query_limit_100_skip_0__2[[#This Row],[Column1.timestamp]],12,8))+(1/24)</f>
        <v>44888.483784722222</v>
      </c>
      <c r="C8">
        <v>88</v>
      </c>
      <c r="D8">
        <v>435609</v>
      </c>
      <c r="E8" s="1">
        <f>query_limit_100_skip_0__2[[#This Row],[Column1.data.load]]/1000</f>
        <v>435.60899999999998</v>
      </c>
    </row>
    <row r="9" spans="1:5" x14ac:dyDescent="0.25">
      <c r="A9" t="s">
        <v>11</v>
      </c>
      <c r="B9" s="5">
        <f>DATEVALUE(LEFT(query_limit_100_skip_0__2[[#This Row],[Column1.timestamp]],10))+TIMEVALUE(MID(query_limit_100_skip_0__2[[#This Row],[Column1.timestamp]],12,8))+(1/24)</f>
        <v>44888.475902777776</v>
      </c>
      <c r="C9">
        <v>91</v>
      </c>
      <c r="D9">
        <v>435703</v>
      </c>
      <c r="E9" s="1">
        <f>query_limit_100_skip_0__2[[#This Row],[Column1.data.load]]/1000</f>
        <v>435.70299999999997</v>
      </c>
    </row>
    <row r="10" spans="1:5" x14ac:dyDescent="0.25">
      <c r="A10" t="s">
        <v>12</v>
      </c>
      <c r="B10" s="5">
        <f>DATEVALUE(LEFT(query_limit_100_skip_0__2[[#This Row],[Column1.timestamp]],10))+TIMEVALUE(MID(query_limit_100_skip_0__2[[#This Row],[Column1.timestamp]],12,8))+(1/24)</f>
        <v>44888.468449074069</v>
      </c>
      <c r="C10">
        <v>91</v>
      </c>
      <c r="D10">
        <v>361258</v>
      </c>
      <c r="E10" s="1">
        <f>query_limit_100_skip_0__2[[#This Row],[Column1.data.load]]/1000</f>
        <v>361.25799999999998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3 d d 5 f 6 - 7 1 2 1 - 4 5 4 d - 8 e 0 9 - e 0 9 e 3 c 9 c f 1 b d "   x m l n s = " h t t p : / / s c h e m a s . m i c r o s o f t . c o m / D a t a M a s h u p " > A A A A A N s E A A B Q S w M E F A A C A A g A A X x 3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A X x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8 d 1 W J Q f V Z 1 Q E A A B M G A A A T A B w A R m 9 y b X V s Y X M v U 2 V j d G l v b j E u b S C i G A A o o B Q A A A A A A A A A A A A A A A A A A A A A A A A A A A D t U + 9 r 2 z A Q / R 7 I / y A U K A 7 E s v y j t p N h B u s y t l E G W 8 M G K / 0 g 2 + d W R J Y 8 S c 6 S j f 3 v s + t m J W H r N s a + 1 W D r u H v y e 3 f c M 1 B Y r i S 6 G E 7 / y X g 0 H p k b p q F E E / y p B b 1 7 K n j N b e Z T e m L W v M k o R h k S Y M c j 1 D 1 v W x A C u s x r o y R 5 r o q 2 B m m d D 5 C T M y V t F x s H 3 1 j b m I X n s Y Y T t g b 5 h R G u v E 3 o l b D h B R i P B h F l B T t N k i K v C j r 3 j p j 3 1 C e W 1 2 A s q x t y b b O A B o H r + 2 7 g r 2 i 6 i J I F p a T D f h y P 8 A x d v g R W g j b Z 5 Q R v 3 Y 7 Z X c M O Z 7 j y k 6 q a + 3 k a + w l L 0 z l J g j I M q j J 2 4 y J i b h T G k Z v n O X W r x A 9 D l k R R x H x 8 d T W d z o a O J / i V R C u W 3 / a 9 V n I D 2 v L u 7 c f S p Q W Q F 1 r V 5 9 x Y Z x j O D F 0 0 g l s L m t w G z 3 Z v l L 3 h 8 t q Z z p B s h d h / l 1 u r 2 X s m W j B k q b X S 9 5 R L / R l 4 9 w c L 6 E y J t p b B P d 1 y 2 z B Z v o N C 6 X I o O r / U O E N 4 g P h d + B X / G G d f K J l l + F u f v o O Q g / I + O c A e k H Y H e V j f T x o 6 5 u i V 5 K y f 2 + 4 c N i B 6 g F C s P N T Y Q 8 k x 7 K A 4 3 J m O R 1 z + T v O f r D 9 y g u l / s U A c R m V 0 m u Z p N e + 2 7 i 8 t E K 7 o f B H G j x Z 4 t M A / W u A 7 U E s B A i 0 A F A A C A A g A A X x 3 V f j S H z K k A A A A 9 g A A A B I A A A A A A A A A A A A A A A A A A A A A A E N v b m Z p Z y 9 Q Y W N r Y W d l L n h t b F B L A Q I t A B Q A A g A I A A F 8 d 1 U P y u m r p A A A A O k A A A A T A A A A A A A A A A A A A A A A A P A A A A B b Q 2 9 u d G V u d F 9 U e X B l c 1 0 u e G 1 s U E s B A i 0 A F A A C A A g A A X x 3 V Y l B 9 V n V A Q A A E w Y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c A A A A A A A A J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l c n k l M 0 Z s a W 1 p d C U z R D E w M C U y N n N r a X A l M 0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Z X J 5 X 2 x p b W l 0 X z E w M F 9 z a 2 l w X z A i I C 8 + P E V u d H J 5 I F R 5 c G U 9 I k Z p b G x l Z E N v b X B s Z X R l U m V z d W x 0 V G 9 X b 3 J r c 2 h l Z X Q i I F Z h b H V l P S J s M S I g L z 4 8 R W 5 0 c n k g V H l w Z T 0 i U X V l c n l J R C I g V m F s d W U 9 I n M 5 N 2 I 4 M D I w N C 0 4 Y j U y L T Q 5 Y T M t O D Q 2 N S 0 2 Y j d k M z E z N G V k N 2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N U M T Q 6 M z I 6 M D M u M z E 2 M D Q x M F o i I C 8 + P E V u d H J 5 I F R 5 c G U 9 I k Z p b G x D b 3 V u d C I g V m F s d W U 9 I m w 2 N C I g L z 4 8 R W 5 0 c n k g V H l w Z T 0 i R m l s b E N v b H V t b l R 5 c G V z I i B W Y W x 1 Z T 0 i c 0 F B Q U E i I C 8 + P E V u d H J 5 I F R 5 c G U 9 I k F k Z G V k V G 9 E Y X R h T W 9 k Z W w i I F Z h b H V l P S J s M C I g L z 4 8 R W 5 0 c n k g V H l w Z T 0 i R m l s b E N v b H V t b k 5 h b W V z I i B W Y W x 1 Z T 0 i c 1 s m c X V v d D t D b 2 x 1 b W 4 x L n R p b W V z d G F t c C Z x d W 9 0 O y w m c X V v d D t D b 2 x 1 b W 4 x L m R h d G E u Y m F 0 d G V y e U x l d m V s J n F 1 b 3 Q 7 L C Z x d W 9 0 O 0 N v b H V t b j E u Z G F 0 Y S 5 s b 2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/ b G l t a X Q 9 M T A w X H U w M D I 2 c 2 t p c D 0 w L 0 F 1 d G 9 S Z W 1 v d m V k Q 2 9 s d W 1 u c z E u e 0 N v b H V t b j E u d G l t Z X N 0 Y W 1 w L D B 9 J n F 1 b 3 Q 7 L C Z x d W 9 0 O 1 N l Y 3 R p b 2 4 x L 3 F 1 Z X J 5 P 2 x p b W l 0 P T E w M F x 1 M D A y N n N r a X A 9 M C 9 B d X R v U m V t b 3 Z l Z E N v b H V t b n M x L n t D b 2 x 1 b W 4 x L m R h d G E u Y m F 0 d G V y e U x l d m V s L D F 9 J n F 1 b 3 Q 7 L C Z x d W 9 0 O 1 N l Y 3 R p b 2 4 x L 3 F 1 Z X J 5 P 2 x p b W l 0 P T E w M F x 1 M D A y N n N r a X A 9 M C 9 B d X R v U m V t b 3 Z l Z E N v b H V t b n M x L n t D b 2 x 1 b W 4 x L m R h d G E u b G 9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T 9 s a W 1 p d D 0 x M D B c d T A w M j Z z a 2 l w P T A v Q X V 0 b 1 J l b W 9 2 Z W R D b 2 x 1 b W 5 z M S 5 7 Q 2 9 s d W 1 u M S 5 0 a W 1 l c 3 R h b X A s M H 0 m c X V v d D s s J n F 1 b 3 Q 7 U 2 V j d G l v b j E v c X V l c n k / b G l t a X Q 9 M T A w X H U w M D I 2 c 2 t p c D 0 w L 0 F 1 d G 9 S Z W 1 v d m V k Q 2 9 s d W 1 u c z E u e 0 N v b H V t b j E u Z G F 0 Y S 5 i Y X R 0 Z X J 5 T G V 2 Z W w s M X 0 m c X V v d D s s J n F 1 b 3 Q 7 U 2 V j d G l v b j E v c X V l c n k / b G l t a X Q 9 M T A w X H U w M D I 2 c 2 t p c D 0 w L 0 F 1 d G 9 S Z W 1 v d m V k Q 2 9 s d W 1 u c z E u e 0 N v b H V t b j E u Z G F 0 Y S 5 s b 2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U z R m x p b W l 0 J T N E M T A w J T I 2 c 2 t p c C U z R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0 Z s a W 1 p d C U z R D E w M C U y N n N r a X A l M 0 Q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0 Z s a W 1 p d C U z R D E w M C U y N n N r a X A l M 0 Q w L 0 V y d 2 V p d G V y d G U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0 Z s a W 1 p d C U z R D E w M C U y N n N r a X A l M 0 Q w L 0 V y d 2 V p d G V y d G U l M j B D b 2 x 1 b W 4 x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z R m x p b W l 0 J T N E M T A w J T I 2 c 2 t p c C U z R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l c n l f b G l t a X R f M T A w X 3 N r a X B f M F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S 0 y M 1 Q x N D o z M D o 1 O S 4 w N T E 0 M T U 4 W i I g L z 4 8 R W 5 0 c n k g V H l w Z T 0 i U X V l c n l J R C I g V m F s d W U 9 I n N k M m R i Z D Q y Z i 0 4 N G I 3 L T Q z Z j c t Y j M 3 N i 0 4 Z j k 2 M j Z j M D U 5 Z W U i I C 8 + P E V u d H J 5 I F R 5 c G U 9 I k Z p b G x F c n J v c k N v d W 5 0 I i B W Y W x 1 Z T 0 i b D A i I C 8 + P E V u d H J 5 I F R 5 c G U 9 I k Z p b G x D b 2 x 1 b W 5 U e X B l c y I g V m F s d W U 9 I n N B Q U F B I i A v P j x F b n R y e S B U e X B l P S J G a W x s R X J y b 3 J D b 2 R l I i B W Y W x 1 Z T 0 i c 1 V u a 2 5 v d 2 4 i I C 8 + P E V u d H J 5 I F R 5 c G U 9 I k Z p b G x D b 2 x 1 b W 5 O Y W 1 l c y I g V m F s d W U 9 I n N b J n F 1 b 3 Q 7 Q 2 9 s d W 1 u M S 5 0 a W 1 l c 3 R h b X A m c X V v d D s s J n F 1 b 3 Q 7 Q 2 9 s d W 1 u M S 5 k Y X R h L m J h d H R l c n l M Z X Z l b C Z x d W 9 0 O y w m c X V v d D t D b 2 x 1 b W 4 x L m R h d G E u b G 9 h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P 2 x p b W l 0 P T E w M F x 1 M D A y N n N r a X A 9 M C A o M i k v Q X V 0 b 1 J l b W 9 2 Z W R D b 2 x 1 b W 5 z M S 5 7 Q 2 9 s d W 1 u M S 5 0 a W 1 l c 3 R h b X A s M H 0 m c X V v d D s s J n F 1 b 3 Q 7 U 2 V j d G l v b j E v c X V l c n k / b G l t a X Q 9 M T A w X H U w M D I 2 c 2 t p c D 0 w I C g y K S 9 B d X R v U m V t b 3 Z l Z E N v b H V t b n M x L n t D b 2 x 1 b W 4 x L m R h d G E u Y m F 0 d G V y e U x l d m V s L D F 9 J n F 1 b 3 Q 7 L C Z x d W 9 0 O 1 N l Y 3 R p b 2 4 x L 3 F 1 Z X J 5 P 2 x p b W l 0 P T E w M F x 1 M D A y N n N r a X A 9 M C A o M i k v Q X V 0 b 1 J l b W 9 2 Z W R D b 2 x 1 b W 5 z M S 5 7 Q 2 9 s d W 1 u M S 5 k Y X R h L m x v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n k / b G l t a X Q 9 M T A w X H U w M D I 2 c 2 t p c D 0 w I C g y K S 9 B d X R v U m V t b 3 Z l Z E N v b H V t b n M x L n t D b 2 x 1 b W 4 x L n R p b W V z d G F t c C w w f S Z x d W 9 0 O y w m c X V v d D t T Z W N 0 a W 9 u M S 9 x d W V y e T 9 s a W 1 p d D 0 x M D B c d T A w M j Z z a 2 l w P T A g K D I p L 0 F 1 d G 9 S Z W 1 v d m V k Q 2 9 s d W 1 u c z E u e 0 N v b H V t b j E u Z G F 0 Y S 5 i Y X R 0 Z X J 5 T G V 2 Z W w s M X 0 m c X V v d D s s J n F 1 b 3 Q 7 U 2 V j d G l v b j E v c X V l c n k / b G l t a X Q 9 M T A w X H U w M D I 2 c 2 t p c D 0 w I C g y K S 9 B d X R v U m V t b 3 Z l Z E N v b H V t b n M x L n t D b 2 x 1 b W 4 x L m R h d G E u b G 9 h Z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Z X J 5 J T N G b G l t a X Q l M 0 Q x M D A l M j Z z a 2 l w J T N E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z R m x p b W l 0 J T N E M T A w J T I 2 c 2 t p c C U z R D A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z R m x p b W l 0 J T N E M T A w J T I 2 c 2 t p c C U z R D A l M j A o M i k v R X J 3 Z W l 0 Z X J 0 Z S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z R m x p b W l 0 J T N E M T A w J T I 2 c 2 t p c C U z R D A l M j A o M i k v R X J 3 Z W l 0 Z X J 0 Z S U y M E N v b H V t b j E u Z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D i T t l 0 q O S 5 J d 3 E 8 S 0 T T 7 A A A A A A I A A A A A A B B m A A A A A Q A A I A A A A N 4 J j x + u L H W 9 X l m e g n p 8 F t 1 y V e d f F 5 o m l l K 6 w 5 A 5 v 9 1 b A A A A A A 6 A A A A A A g A A I A A A A G z t l 3 y 9 P Y 8 g c Y / r Q b q a m G e p D 8 m p U S X O Y r p 9 D b Z A S n S p U A A A A A 4 D L s X B q F x O 2 t l K J / Y F X 9 d l L U p 9 0 o a 5 x N d r T F Q I Z 7 9 h C C 7 D T i I H y c f U X c 5 O l d t f 6 N q j F / 6 s N i Z g j M P J e 0 h Q q k E Z 5 5 P Q + v R X H z m N u Q t / U O k H Q A A A A H Z T 8 P C e d M n 2 O 9 N O Z 1 Z V p T t E z i s q 2 0 U / c 1 R Y r 9 U C d P d m o E S r b Y j A f 6 N B 0 P D m 9 Z W A d 0 W F D H f r g 3 i 2 1 d J q z f L Z L c 4 = < / D a t a M a s h u p > 
</file>

<file path=customXml/itemProps1.xml><?xml version="1.0" encoding="utf-8"?>
<ds:datastoreItem xmlns:ds="http://schemas.openxmlformats.org/officeDocument/2006/customXml" ds:itemID="{CA24AF65-D470-4EAB-9FAD-C90201DA5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Plot_Weissbad</vt:lpstr>
      <vt:lpstr>Proto2_Weissbad</vt:lpstr>
      <vt:lpstr>Plot_Basel</vt:lpstr>
      <vt:lpstr>Proto3_Basel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 Huber</dc:creator>
  <cp:lastModifiedBy>Mirco</cp:lastModifiedBy>
  <cp:lastPrinted>2022-11-23T06:08:25Z</cp:lastPrinted>
  <dcterms:created xsi:type="dcterms:W3CDTF">2022-11-10T10:51:52Z</dcterms:created>
  <dcterms:modified xsi:type="dcterms:W3CDTF">2022-11-23T14:32:58Z</dcterms:modified>
</cp:coreProperties>
</file>