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2A7CC11C-1FD5-4E41-881B-790919495B1B}" xr6:coauthVersionLast="47" xr6:coauthVersionMax="47" xr10:uidLastSave="{00000000-0000-0000-0000-000000000000}"/>
  <bookViews>
    <workbookView xWindow="-120" yWindow="-120" windowWidth="51840" windowHeight="21120" tabRatio="780" activeTab="1" xr2:uid="{16EA9A20-0D63-4694-8194-00B2147553CC}"/>
  </bookViews>
  <sheets>
    <sheet name="AgendaToDo" sheetId="8" r:id="rId1"/>
    <sheet name="GrasslandsSouthwest" sheetId="6" r:id="rId2"/>
    <sheet name="Diagrams" sheetId="2" r:id="rId3"/>
    <sheet name="MinerOutputValu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6" l="1"/>
  <c r="O50" i="6" s="1"/>
  <c r="K50" i="6"/>
  <c r="G46" i="6"/>
  <c r="G45" i="6"/>
  <c r="S51" i="6"/>
  <c r="M51" i="6"/>
  <c r="O51" i="6" s="1"/>
  <c r="T51" i="6" s="1"/>
  <c r="H51" i="6"/>
  <c r="P51" i="6" s="1"/>
  <c r="S50" i="6"/>
  <c r="H50" i="6"/>
  <c r="S28" i="6"/>
  <c r="K28" i="6"/>
  <c r="H28" i="6"/>
  <c r="S27" i="6"/>
  <c r="H27" i="6"/>
  <c r="P41" i="6"/>
  <c r="O41" i="6"/>
  <c r="M42" i="6"/>
  <c r="M41" i="6"/>
  <c r="T41" i="6"/>
  <c r="S42" i="6"/>
  <c r="H42" i="6"/>
  <c r="S41" i="6"/>
  <c r="H41" i="6"/>
  <c r="G37" i="6"/>
  <c r="E16" i="6"/>
  <c r="J34" i="6"/>
  <c r="J33" i="6"/>
  <c r="J32" i="6"/>
  <c r="E15" i="6"/>
  <c r="S29" i="6"/>
  <c r="H29" i="6"/>
  <c r="P29" i="6" s="1"/>
  <c r="P27" i="6"/>
  <c r="O29" i="6"/>
  <c r="T29" i="6" s="1"/>
  <c r="G34" i="6" s="1"/>
  <c r="D27" i="5"/>
  <c r="D26" i="5"/>
  <c r="D25" i="5"/>
  <c r="D16" i="6" s="1"/>
  <c r="F35" i="8"/>
  <c r="F34" i="8"/>
  <c r="F33" i="8"/>
  <c r="N28" i="6"/>
  <c r="M28" i="6"/>
  <c r="O28" i="6" s="1"/>
  <c r="T28" i="6" s="1"/>
  <c r="G33" i="6" s="1"/>
  <c r="O27" i="6"/>
  <c r="T27" i="6" s="1"/>
  <c r="G32" i="6" s="1"/>
  <c r="P50" i="6" l="1"/>
  <c r="P42" i="6"/>
  <c r="O42" i="6"/>
  <c r="T42" i="6" s="1"/>
  <c r="P28" i="6"/>
  <c r="D15" i="6"/>
  <c r="D17" i="6"/>
  <c r="D20" i="6" s="1"/>
  <c r="D14" i="6"/>
  <c r="D13" i="6"/>
  <c r="E17" i="6"/>
</calcChain>
</file>

<file path=xl/sharedStrings.xml><?xml version="1.0" encoding="utf-8"?>
<sst xmlns="http://schemas.openxmlformats.org/spreadsheetml/2006/main" count="146" uniqueCount="59">
  <si>
    <t>Iron Ore</t>
  </si>
  <si>
    <t>Copper Ore</t>
  </si>
  <si>
    <t>Coal</t>
  </si>
  <si>
    <t>Limestone</t>
  </si>
  <si>
    <t>Concrete</t>
  </si>
  <si>
    <t>Iron</t>
  </si>
  <si>
    <t>Copper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</si>
  <si>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</si>
  <si>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</si>
  <si>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</si>
  <si>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</si>
  <si>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</si>
  <si>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</si>
  <si>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</si>
  <si>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</si>
  <si>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</si>
  <si>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</si>
  <si>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</si>
  <si>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</si>
  <si>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Copper Ingot</t>
  </si>
  <si>
    <t xml:space="preserve">Wire </t>
  </si>
  <si>
    <t>Caterium</t>
  </si>
  <si>
    <t xml:space="preserve">Input </t>
  </si>
  <si>
    <t>Input 2</t>
  </si>
  <si>
    <t>Grassland Regional Production</t>
  </si>
  <si>
    <t>Wire</t>
  </si>
  <si>
    <t>Input Type</t>
  </si>
  <si>
    <t>Iron Ingot</t>
  </si>
  <si>
    <t>Input 2 Type</t>
  </si>
  <si>
    <t>Overall Build Diagram</t>
  </si>
  <si>
    <t>OutputBuildings</t>
  </si>
  <si>
    <t>Input 1 Usage</t>
  </si>
  <si>
    <t>Input 2 Usage</t>
  </si>
  <si>
    <t>Iron Plate</t>
  </si>
  <si>
    <t>Output 1</t>
  </si>
  <si>
    <t>OutputPer 1</t>
  </si>
  <si>
    <t>Output 1 Type</t>
  </si>
  <si>
    <t>1. South Central / Central = Reinforced Plates</t>
  </si>
  <si>
    <t>2. SouthEast = Industrial Encased Pipes</t>
  </si>
  <si>
    <t>Ship to SW Computers</t>
  </si>
  <si>
    <t>Available Nodes</t>
  </si>
  <si>
    <t>Full Potential Output</t>
  </si>
  <si>
    <t>Cloud Sink</t>
  </si>
  <si>
    <t>Raw Resources</t>
  </si>
  <si>
    <t>Available</t>
  </si>
  <si>
    <t>Usable</t>
  </si>
  <si>
    <t>Ship Out</t>
  </si>
  <si>
    <t>Saving for Diamonds</t>
  </si>
  <si>
    <t>Raw Materials Processing</t>
  </si>
  <si>
    <t>ShardInput</t>
  </si>
  <si>
    <t>Shard Input 2</t>
  </si>
  <si>
    <t>OutputBuilds Shard</t>
  </si>
  <si>
    <t>Output Per Shard</t>
  </si>
  <si>
    <t>Processed Materials</t>
  </si>
  <si>
    <t>Remaining Raw Resources</t>
  </si>
  <si>
    <t>Assembler Processing</t>
  </si>
  <si>
    <t>Reinforced Iron Plates</t>
  </si>
  <si>
    <t>Cable</t>
  </si>
  <si>
    <t>Reinforced Iron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</si>
</sst>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2" fontId="1" fillId="4" borderId="0" xfId="4" applyNumberFormat="1" applyAlignment="1">
      <alignment horizontal="left"/>
    </xf>
    <xf numFmtId="0" fontId="1" fillId="4" borderId="0" xfId="4" applyAlignment="1">
      <alignment horizontal="left"/>
    </xf>
    <xf numFmtId="0" fontId="0" fillId="4" borderId="0" xfId="4" applyFont="1" applyAlignment="1">
      <alignment horizontal="left"/>
    </xf>
    <xf numFmtId="0" fontId="0" fillId="4" borderId="0" xfId="4" applyFont="1"/>
    <xf numFmtId="0" fontId="3" fillId="3" borderId="2" xfId="3" applyBorder="1"/>
    <xf numFmtId="0" fontId="1" fillId="4" borderId="2" xfId="4" applyBorder="1"/>
    <xf numFmtId="0" fontId="3" fillId="3" borderId="2" xfId="3" applyBorder="1" applyAlignment="1">
      <alignment horizontal="center"/>
    </xf>
    <xf numFmtId="0" fontId="5" fillId="0" borderId="0" xfId="0" applyFont="1"/>
    <xf numFmtId="0" fontId="5" fillId="7" borderId="0" xfId="0" applyFont="1" applyFill="1"/>
    <xf numFmtId="0" fontId="3" fillId="3" borderId="0" xfId="3" applyBorder="1"/>
    <xf numFmtId="0" fontId="3" fillId="3" borderId="5" xfId="3" applyBorder="1" applyAlignment="1">
      <alignment horizontal="center"/>
    </xf>
    <xf numFmtId="0" fontId="0" fillId="6" borderId="0" xfId="0" applyFill="1"/>
    <xf numFmtId="0" fontId="1" fillId="4" borderId="0" xfId="4" applyBorder="1"/>
    <xf numFmtId="0" fontId="1" fillId="4" borderId="2" xfId="4" applyBorder="1" applyAlignment="1">
      <alignment horizontal="left"/>
    </xf>
    <xf numFmtId="0" fontId="0" fillId="8" borderId="0" xfId="0" applyFill="1"/>
    <xf numFmtId="0" fontId="4" fillId="8" borderId="0" xfId="1" applyFont="1" applyFill="1" applyBorder="1" applyAlignment="1"/>
    <xf numFmtId="0" fontId="1" fillId="5" borderId="2" xfId="4" applyFill="1" applyBorder="1" applyAlignment="1">
      <alignment horizontal="left"/>
    </xf>
    <xf numFmtId="0" fontId="1" fillId="5" borderId="2" xfId="4" applyFill="1" applyBorder="1"/>
    <xf numFmtId="0" fontId="2" fillId="0" borderId="1" xfId="1" applyAlignment="1">
      <alignment horizontal="center"/>
    </xf>
    <xf numFmtId="0" fontId="3" fillId="3" borderId="0" xfId="3" applyAlignment="1">
      <alignment horizontal="center"/>
    </xf>
    <xf numFmtId="0" fontId="8" fillId="8" borderId="1" xfId="1" applyFont="1" applyFill="1" applyAlignment="1">
      <alignment horizontal="center" vertical="center"/>
    </xf>
    <xf numFmtId="0" fontId="3" fillId="2" borderId="6" xfId="2" applyBorder="1" applyAlignment="1">
      <alignment horizontal="center"/>
    </xf>
    <xf numFmtId="0" fontId="3" fillId="2" borderId="0" xfId="2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4" xfId="2" applyBorder="1" applyAlignment="1">
      <alignment horizontal="center"/>
    </xf>
    <xf numFmtId="0" fontId="7" fillId="8" borderId="0" xfId="1" applyFont="1" applyFill="1" applyBorder="1" applyAlignment="1">
      <alignment horizontal="center" vertic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12" sqref="E12:F35"/>
    </sheetView>
  </sheetViews>
  <sheetFormatPr defaultRowHeight="18.75" x14ac:dyDescent="0.3"/>
  <cols>
    <col min="1" max="2" width="9.140625" style="8"/>
    <col min="3" max="3" width="76.28515625" style="8" bestFit="1" customWidth="1"/>
    <col min="4" max="4" width="20.7109375" style="8" customWidth="1"/>
    <col min="5" max="5" width="37.85546875" style="8" bestFit="1" customWidth="1"/>
    <col min="6" max="6" width="31.5703125" style="8" bestFit="1" customWidth="1"/>
    <col min="7" max="7" width="21.5703125" style="8" bestFit="1" customWidth="1"/>
    <col min="8" max="8" width="11.5703125" style="8" bestFit="1" customWidth="1"/>
    <col min="9" max="9" width="22.7109375" style="8" bestFit="1" customWidth="1"/>
    <col min="10" max="10" width="11.5703125" style="8" bestFit="1" customWidth="1"/>
    <col min="11" max="11" width="30.140625" style="8" bestFit="1" customWidth="1"/>
    <col min="12" max="12" width="7.85546875" style="8" bestFit="1" customWidth="1"/>
    <col min="13" max="13" width="26" style="8" bestFit="1" customWidth="1"/>
    <col min="14" max="14" width="9.42578125" style="8" customWidth="1"/>
    <col min="15" max="15" width="24" style="8" bestFit="1" customWidth="1"/>
    <col min="16" max="16384" width="9.140625" style="8"/>
  </cols>
  <sheetData>
    <row r="1" spans="3:20" x14ac:dyDescent="0.3">
      <c r="E1"/>
      <c r="F1"/>
      <c r="G1"/>
      <c r="H1"/>
      <c r="I1"/>
      <c r="J1"/>
      <c r="K1"/>
      <c r="L1"/>
      <c r="M1"/>
    </row>
    <row r="2" spans="3:20" x14ac:dyDescent="0.3">
      <c r="C2" s="9" t="s">
        <v>37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 x14ac:dyDescent="0.3">
      <c r="C3" s="9" t="s">
        <v>38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 x14ac:dyDescent="0.3">
      <c r="C4" s="9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 x14ac:dyDescent="0.3"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 x14ac:dyDescent="0.3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 x14ac:dyDescent="0.3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 x14ac:dyDescent="0.3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 x14ac:dyDescent="0.3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x14ac:dyDescent="0.3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x14ac:dyDescent="0.3">
      <c r="E11"/>
      <c r="F11"/>
      <c r="G11"/>
      <c r="H11"/>
      <c r="I11"/>
      <c r="J11"/>
      <c r="K11"/>
      <c r="L11"/>
      <c r="M11"/>
      <c r="N11"/>
      <c r="O11"/>
      <c r="P11"/>
    </row>
    <row r="12" spans="3:20" ht="20.25" thickBot="1" x14ac:dyDescent="0.35">
      <c r="E12" s="19" t="s">
        <v>18</v>
      </c>
      <c r="F12" s="19"/>
      <c r="G12"/>
      <c r="H12"/>
      <c r="I12"/>
      <c r="J12"/>
      <c r="K12"/>
      <c r="L12"/>
      <c r="M12"/>
      <c r="N12"/>
      <c r="O12"/>
      <c r="P12"/>
    </row>
    <row r="13" spans="3:20" ht="19.5" thickTop="1" x14ac:dyDescent="0.3">
      <c r="E13" s="20" t="s">
        <v>17</v>
      </c>
      <c r="F13" s="20"/>
      <c r="G13"/>
      <c r="H13"/>
      <c r="I13"/>
      <c r="J13"/>
      <c r="K13"/>
      <c r="L13"/>
      <c r="M13"/>
      <c r="N13"/>
      <c r="O13"/>
      <c r="P13"/>
    </row>
    <row r="14" spans="3:20" x14ac:dyDescent="0.3">
      <c r="C14"/>
      <c r="E14" s="3" t="s">
        <v>16</v>
      </c>
      <c r="F14" s="4" t="s">
        <v>15</v>
      </c>
      <c r="G14"/>
      <c r="H14"/>
      <c r="I14"/>
      <c r="J14"/>
      <c r="K14"/>
      <c r="L14"/>
      <c r="M14"/>
      <c r="N14"/>
      <c r="O14"/>
      <c r="P14"/>
    </row>
    <row r="15" spans="3:20" x14ac:dyDescent="0.3">
      <c r="C15"/>
      <c r="D15"/>
      <c r="E15" s="3" t="s">
        <v>14</v>
      </c>
      <c r="F15" s="2">
        <v>30</v>
      </c>
      <c r="G15"/>
      <c r="H15"/>
      <c r="I15"/>
      <c r="J15"/>
      <c r="K15"/>
      <c r="L15"/>
      <c r="M15"/>
      <c r="N15"/>
      <c r="O15"/>
      <c r="P15"/>
    </row>
    <row r="16" spans="3:20" x14ac:dyDescent="0.3">
      <c r="C16"/>
      <c r="D16"/>
      <c r="E16" s="3" t="s">
        <v>13</v>
      </c>
      <c r="F16" s="2">
        <v>60</v>
      </c>
      <c r="G16"/>
      <c r="H16"/>
      <c r="I16"/>
      <c r="J16"/>
      <c r="K16"/>
      <c r="L16"/>
      <c r="M16"/>
      <c r="N16"/>
      <c r="O16"/>
      <c r="P16"/>
    </row>
    <row r="17" spans="3:19" x14ac:dyDescent="0.3">
      <c r="C17"/>
      <c r="D17"/>
      <c r="E17" s="3" t="s">
        <v>12</v>
      </c>
      <c r="F17" s="2">
        <v>120</v>
      </c>
      <c r="G17"/>
      <c r="H17"/>
      <c r="I17"/>
      <c r="J17"/>
      <c r="K17"/>
      <c r="L17"/>
      <c r="M17"/>
      <c r="N17"/>
      <c r="O17"/>
      <c r="P17"/>
    </row>
    <row r="18" spans="3:19" x14ac:dyDescent="0.3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 x14ac:dyDescent="0.3">
      <c r="C19"/>
      <c r="D19"/>
      <c r="E19" s="20" t="s">
        <v>11</v>
      </c>
      <c r="F19" s="20"/>
      <c r="G19"/>
      <c r="H19"/>
      <c r="I19"/>
      <c r="J19"/>
      <c r="K19"/>
      <c r="L19"/>
      <c r="M19"/>
      <c r="N19"/>
      <c r="O19"/>
      <c r="P19"/>
    </row>
    <row r="20" spans="3:19" x14ac:dyDescent="0.3">
      <c r="C20"/>
      <c r="D20"/>
      <c r="E20" s="2" t="s">
        <v>10</v>
      </c>
      <c r="F20" s="2" t="s">
        <v>7</v>
      </c>
      <c r="G20"/>
      <c r="H20"/>
      <c r="I20"/>
      <c r="J20"/>
      <c r="K20"/>
      <c r="L20"/>
      <c r="M20"/>
      <c r="N20"/>
      <c r="O20"/>
      <c r="P20"/>
    </row>
    <row r="21" spans="3:19" x14ac:dyDescent="0.3">
      <c r="C21"/>
      <c r="D21"/>
      <c r="E21" s="2">
        <v>0</v>
      </c>
      <c r="F21" s="1">
        <v>1</v>
      </c>
      <c r="G21"/>
      <c r="H21"/>
      <c r="I21"/>
      <c r="J21"/>
      <c r="K21"/>
      <c r="L21"/>
      <c r="M21"/>
      <c r="N21"/>
      <c r="O21"/>
      <c r="P21"/>
    </row>
    <row r="22" spans="3:19" x14ac:dyDescent="0.3">
      <c r="C22"/>
      <c r="D22"/>
      <c r="E22" s="2">
        <v>1</v>
      </c>
      <c r="F22" s="1">
        <v>1.5</v>
      </c>
      <c r="G22"/>
      <c r="H22"/>
      <c r="I22"/>
      <c r="J22"/>
      <c r="K22"/>
      <c r="L22"/>
      <c r="M22"/>
      <c r="N22"/>
      <c r="O22"/>
      <c r="P22"/>
    </row>
    <row r="23" spans="3:19" x14ac:dyDescent="0.3">
      <c r="C23"/>
      <c r="D23"/>
      <c r="E23" s="2">
        <v>2</v>
      </c>
      <c r="F23" s="1">
        <v>2</v>
      </c>
      <c r="G23"/>
      <c r="H23"/>
      <c r="I23"/>
      <c r="J23"/>
      <c r="K23"/>
      <c r="L23"/>
      <c r="M23"/>
      <c r="N23"/>
      <c r="O23"/>
      <c r="P23"/>
    </row>
    <row r="24" spans="3:19" x14ac:dyDescent="0.3">
      <c r="C24"/>
      <c r="D24"/>
      <c r="E24" s="2">
        <v>3</v>
      </c>
      <c r="F24" s="1">
        <v>2.5</v>
      </c>
      <c r="G24"/>
      <c r="H24"/>
      <c r="I24"/>
      <c r="J24"/>
      <c r="K24"/>
      <c r="L24"/>
      <c r="M24"/>
      <c r="N24"/>
      <c r="O24"/>
      <c r="P24"/>
    </row>
    <row r="25" spans="3:19" x14ac:dyDescent="0.3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 x14ac:dyDescent="0.3">
      <c r="C26"/>
      <c r="D26"/>
      <c r="E26" s="20" t="s">
        <v>9</v>
      </c>
      <c r="F26" s="20"/>
      <c r="G26"/>
      <c r="H26"/>
      <c r="I26"/>
      <c r="J26"/>
      <c r="K26"/>
      <c r="L26"/>
      <c r="M26"/>
      <c r="N26"/>
      <c r="O26"/>
      <c r="P26"/>
    </row>
    <row r="27" spans="3:19" x14ac:dyDescent="0.3">
      <c r="C27"/>
      <c r="D27"/>
      <c r="E27" s="2" t="s">
        <v>8</v>
      </c>
      <c r="F27" s="2" t="s">
        <v>7</v>
      </c>
      <c r="G27"/>
      <c r="H27"/>
      <c r="I27"/>
      <c r="J27"/>
      <c r="K27"/>
      <c r="L27"/>
      <c r="M27"/>
      <c r="N27"/>
      <c r="O27"/>
      <c r="P27"/>
    </row>
    <row r="28" spans="3:19" x14ac:dyDescent="0.3">
      <c r="C28"/>
      <c r="D28"/>
      <c r="E28" s="2">
        <v>1</v>
      </c>
      <c r="F28" s="1">
        <v>1</v>
      </c>
      <c r="G28"/>
      <c r="H28"/>
      <c r="I28"/>
      <c r="J28"/>
      <c r="K28"/>
      <c r="L28"/>
      <c r="M28"/>
      <c r="N28"/>
      <c r="O28"/>
      <c r="P28"/>
    </row>
    <row r="29" spans="3:19" x14ac:dyDescent="0.3">
      <c r="C29"/>
      <c r="D29"/>
      <c r="E29" s="2">
        <v>2</v>
      </c>
      <c r="F29" s="1">
        <v>2</v>
      </c>
      <c r="G29"/>
      <c r="H29"/>
      <c r="I29"/>
      <c r="J29"/>
      <c r="K29"/>
      <c r="L29"/>
      <c r="M29"/>
      <c r="N29"/>
      <c r="O29"/>
      <c r="P29"/>
    </row>
    <row r="30" spans="3:19" x14ac:dyDescent="0.3">
      <c r="C30"/>
      <c r="D30"/>
      <c r="E30" s="2">
        <v>3</v>
      </c>
      <c r="F30" s="1">
        <v>4</v>
      </c>
      <c r="G30"/>
      <c r="H30"/>
      <c r="I30"/>
      <c r="J30"/>
      <c r="K30"/>
      <c r="L30"/>
      <c r="M30"/>
      <c r="N30"/>
      <c r="O30"/>
      <c r="P30"/>
    </row>
    <row r="31" spans="3:19" x14ac:dyDescent="0.3">
      <c r="C31"/>
      <c r="E31"/>
      <c r="F31"/>
    </row>
    <row r="32" spans="3:19" x14ac:dyDescent="0.3">
      <c r="C32"/>
      <c r="E32" s="20" t="s">
        <v>41</v>
      </c>
      <c r="F32" s="20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 x14ac:dyDescent="0.3">
      <c r="C33"/>
      <c r="E33" s="2" t="s">
        <v>14</v>
      </c>
      <c r="F33" s="2">
        <f>F15*F24*F30</f>
        <v>300</v>
      </c>
      <c r="G33"/>
    </row>
    <row r="34" spans="3:21" x14ac:dyDescent="0.3">
      <c r="E34" s="2" t="s">
        <v>13</v>
      </c>
      <c r="F34" s="1">
        <f>F16*F24*F30</f>
        <v>600</v>
      </c>
    </row>
    <row r="35" spans="3:21" x14ac:dyDescent="0.3">
      <c r="E35" s="2" t="s">
        <v>12</v>
      </c>
      <c r="F35" s="1">
        <f>F17*F24*F30</f>
        <v>1200</v>
      </c>
    </row>
    <row r="36" spans="3:21" x14ac:dyDescent="0.3">
      <c r="T36"/>
      <c r="U36"/>
    </row>
    <row r="43" spans="3:21" x14ac:dyDescent="0.3">
      <c r="T43"/>
      <c r="U43"/>
    </row>
    <row r="44" spans="3:21" x14ac:dyDescent="0.3">
      <c r="T44"/>
      <c r="U44"/>
    </row>
  </sheetData>
  <mergeCells count="5">
    <mergeCell ref="E12:F12"/>
    <mergeCell ref="E13:F13"/>
    <mergeCell ref="E19:F19"/>
    <mergeCell ref="E26:F26"/>
    <mergeCell ref="E32:F32"/>
  </mergeCells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T51"/>
  <sheetViews>
    <sheetView tabSelected="1" topLeftCell="A15" zoomScaleNormal="100" workbookViewId="0">
      <selection activeCell="S55" sqref="S55"/>
    </sheetView>
  </sheetViews>
  <sheetFormatPr defaultRowHeight="15" x14ac:dyDescent="0.25"/>
  <cols>
    <col min="1" max="2" width="2.5703125" style="15" customWidth="1"/>
    <col min="3" max="3" width="25.85546875" style="15" bestFit="1" customWidth="1"/>
    <col min="4" max="4" width="15.85546875" style="15" bestFit="1" customWidth="1"/>
    <col min="5" max="5" width="12.140625" style="15" bestFit="1" customWidth="1"/>
    <col min="6" max="6" width="21.5703125" style="15" bestFit="1" customWidth="1"/>
    <col min="7" max="7" width="9.85546875" style="15" bestFit="1" customWidth="1"/>
    <col min="8" max="8" width="27.140625" style="15" bestFit="1" customWidth="1"/>
    <col min="9" max="9" width="29.140625" style="15" bestFit="1" customWidth="1"/>
    <col min="10" max="10" width="28.140625" style="15" bestFit="1" customWidth="1"/>
    <col min="11" max="11" width="14.85546875" style="15" bestFit="1" customWidth="1"/>
    <col min="12" max="12" width="29" style="15" bestFit="1" customWidth="1"/>
    <col min="13" max="13" width="31.85546875" style="15" bestFit="1" customWidth="1"/>
    <col min="14" max="15" width="16.28515625" style="15" bestFit="1" customWidth="1"/>
    <col min="16" max="16" width="27.140625" style="15" bestFit="1" customWidth="1"/>
    <col min="17" max="17" width="20" style="15" bestFit="1" customWidth="1"/>
    <col min="18" max="18" width="18.85546875" style="15" bestFit="1" customWidth="1"/>
    <col min="19" max="19" width="23.140625" style="15" bestFit="1" customWidth="1"/>
    <col min="20" max="20" width="14" style="15" bestFit="1" customWidth="1"/>
    <col min="21" max="21" width="16.140625" style="15" bestFit="1" customWidth="1"/>
    <col min="22" max="22" width="12.42578125" style="15" bestFit="1" customWidth="1"/>
    <col min="23" max="16384" width="9.140625" style="15"/>
  </cols>
  <sheetData>
    <row r="1" spans="3:19" ht="8.25" customHeight="1" x14ac:dyDescent="0.25"/>
    <row r="2" spans="3:19" ht="8.25" customHeight="1" x14ac:dyDescent="0.25"/>
    <row r="3" spans="3:19" ht="29.25" thickBot="1" x14ac:dyDescent="0.4">
      <c r="C3" s="21" t="s">
        <v>24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6"/>
      <c r="R3" s="16"/>
      <c r="S3" s="16"/>
    </row>
    <row r="4" spans="3:19" ht="24" thickTop="1" x14ac:dyDescent="0.35">
      <c r="Q4" s="16"/>
      <c r="R4" s="16"/>
      <c r="S4" s="16"/>
    </row>
    <row r="5" spans="3:19" x14ac:dyDescent="0.25">
      <c r="C5" s="24" t="s">
        <v>40</v>
      </c>
      <c r="D5" s="25"/>
      <c r="E5" s="25"/>
      <c r="F5" s="25"/>
      <c r="G5" s="25"/>
      <c r="H5" s="25"/>
    </row>
    <row r="6" spans="3:19" x14ac:dyDescent="0.25">
      <c r="C6" s="5" t="s">
        <v>16</v>
      </c>
      <c r="D6" s="5" t="s">
        <v>5</v>
      </c>
      <c r="E6" s="5" t="s">
        <v>6</v>
      </c>
      <c r="F6" s="5" t="s">
        <v>3</v>
      </c>
      <c r="G6" s="5" t="s">
        <v>2</v>
      </c>
      <c r="H6" s="10" t="s">
        <v>21</v>
      </c>
    </row>
    <row r="7" spans="3:19" x14ac:dyDescent="0.25">
      <c r="C7" s="6" t="s">
        <v>14</v>
      </c>
      <c r="D7" s="6">
        <v>8</v>
      </c>
      <c r="E7" s="6">
        <v>0</v>
      </c>
      <c r="F7" s="6">
        <v>2</v>
      </c>
      <c r="G7" s="6">
        <v>0</v>
      </c>
      <c r="H7" s="6">
        <v>0</v>
      </c>
    </row>
    <row r="8" spans="3:19" x14ac:dyDescent="0.25">
      <c r="C8" s="6" t="s">
        <v>13</v>
      </c>
      <c r="D8" s="6">
        <v>0</v>
      </c>
      <c r="E8" s="6">
        <v>2</v>
      </c>
      <c r="F8" s="6">
        <v>0</v>
      </c>
      <c r="G8" s="6">
        <v>0</v>
      </c>
      <c r="H8" s="6">
        <v>2</v>
      </c>
      <c r="I8" s="12" t="s">
        <v>39</v>
      </c>
    </row>
    <row r="9" spans="3:19" x14ac:dyDescent="0.25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</row>
    <row r="11" spans="3:19" x14ac:dyDescent="0.25">
      <c r="C11" s="24" t="s">
        <v>43</v>
      </c>
      <c r="D11" s="25"/>
    </row>
    <row r="12" spans="3:19" x14ac:dyDescent="0.25">
      <c r="C12" s="5" t="s">
        <v>16</v>
      </c>
      <c r="D12" s="5" t="s">
        <v>44</v>
      </c>
      <c r="E12" s="5" t="s">
        <v>45</v>
      </c>
    </row>
    <row r="13" spans="3:19" x14ac:dyDescent="0.25">
      <c r="C13" s="13" t="s">
        <v>5</v>
      </c>
      <c r="D13" s="6">
        <f>(D7*MinerOutputValues!D25) + (D8*MinerOutputValues!D26) + (D9*MinerOutputValues!D27)</f>
        <v>2400</v>
      </c>
      <c r="E13" s="18">
        <v>2400</v>
      </c>
    </row>
    <row r="14" spans="3:19" x14ac:dyDescent="0.25">
      <c r="C14" s="13" t="s">
        <v>6</v>
      </c>
      <c r="D14" s="6">
        <f>(E7*MinerOutputValues!D25) + (E8*MinerOutputValues!D26) + (E9*MinerOutputValues!D27)</f>
        <v>1200</v>
      </c>
      <c r="E14" s="18">
        <v>1200</v>
      </c>
    </row>
    <row r="15" spans="3:19" x14ac:dyDescent="0.25">
      <c r="C15" s="13" t="s">
        <v>3</v>
      </c>
      <c r="D15" s="6">
        <f>(F7*MinerOutputValues!D25) + (F8*MinerOutputValues!D26) + (F9*MinerOutputValues!D27)</f>
        <v>600</v>
      </c>
      <c r="E15" s="18">
        <f>D15</f>
        <v>600</v>
      </c>
    </row>
    <row r="16" spans="3:19" x14ac:dyDescent="0.25">
      <c r="C16" s="13" t="s">
        <v>2</v>
      </c>
      <c r="D16" s="6">
        <f>(G7*MinerOutputValues!D25) + (G8*MinerOutputValues!D26) + (G9*MinerOutputValues!D27)</f>
        <v>1200</v>
      </c>
      <c r="E16" s="18">
        <f>D16-D21</f>
        <v>0</v>
      </c>
      <c r="F16" s="12" t="s">
        <v>47</v>
      </c>
    </row>
    <row r="17" spans="3:20" x14ac:dyDescent="0.25">
      <c r="C17" s="13" t="s">
        <v>21</v>
      </c>
      <c r="D17" s="6">
        <f>(H7*MinerOutputValues!D25) + (H8*MinerOutputValues!D26) + (H9*MinerOutputValues!D27)</f>
        <v>1200</v>
      </c>
      <c r="E17" s="18">
        <f>D17-D20</f>
        <v>0</v>
      </c>
    </row>
    <row r="19" spans="3:20" x14ac:dyDescent="0.25">
      <c r="C19" s="24" t="s">
        <v>46</v>
      </c>
      <c r="D19" s="25"/>
    </row>
    <row r="20" spans="3:20" x14ac:dyDescent="0.25">
      <c r="C20" s="13" t="s">
        <v>21</v>
      </c>
      <c r="D20" s="6">
        <f>D17</f>
        <v>1200</v>
      </c>
    </row>
    <row r="21" spans="3:20" x14ac:dyDescent="0.25">
      <c r="C21" s="13" t="s">
        <v>2</v>
      </c>
      <c r="D21" s="6">
        <v>1200</v>
      </c>
    </row>
    <row r="25" spans="3:20" x14ac:dyDescent="0.25">
      <c r="F25" s="22" t="s">
        <v>48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3:20" x14ac:dyDescent="0.25">
      <c r="F26" s="5" t="s">
        <v>16</v>
      </c>
      <c r="G26" s="7" t="s">
        <v>22</v>
      </c>
      <c r="H26" s="7" t="s">
        <v>49</v>
      </c>
      <c r="I26" s="7" t="s">
        <v>26</v>
      </c>
      <c r="J26" s="7" t="s">
        <v>23</v>
      </c>
      <c r="K26" s="7" t="s">
        <v>50</v>
      </c>
      <c r="L26" s="7" t="s">
        <v>28</v>
      </c>
      <c r="M26" s="7" t="s">
        <v>31</v>
      </c>
      <c r="N26" s="11" t="s">
        <v>32</v>
      </c>
      <c r="O26" s="7" t="s">
        <v>30</v>
      </c>
      <c r="P26" s="7" t="s">
        <v>51</v>
      </c>
      <c r="Q26" s="7" t="s">
        <v>36</v>
      </c>
      <c r="R26" s="7" t="s">
        <v>35</v>
      </c>
      <c r="S26" s="7" t="s">
        <v>52</v>
      </c>
      <c r="T26" s="11" t="s">
        <v>34</v>
      </c>
    </row>
    <row r="27" spans="3:20" x14ac:dyDescent="0.25">
      <c r="F27" s="14" t="s">
        <v>27</v>
      </c>
      <c r="G27" s="14">
        <v>30</v>
      </c>
      <c r="H27" s="14">
        <f>G27*2</f>
        <v>60</v>
      </c>
      <c r="I27" s="14" t="s">
        <v>0</v>
      </c>
      <c r="J27" s="14"/>
      <c r="K27" s="14"/>
      <c r="L27" s="14"/>
      <c r="M27" s="14">
        <v>1200</v>
      </c>
      <c r="N27" s="14"/>
      <c r="O27" s="14">
        <f>M27/G27</f>
        <v>40</v>
      </c>
      <c r="P27" s="17">
        <f>M27/H27</f>
        <v>20</v>
      </c>
      <c r="Q27" s="14" t="s">
        <v>27</v>
      </c>
      <c r="R27" s="14">
        <v>30</v>
      </c>
      <c r="S27" s="14">
        <f>R27*2</f>
        <v>60</v>
      </c>
      <c r="T27" s="17">
        <f>R27*O27</f>
        <v>1200</v>
      </c>
    </row>
    <row r="28" spans="3:20" x14ac:dyDescent="0.25">
      <c r="F28" s="14" t="s">
        <v>19</v>
      </c>
      <c r="G28" s="14">
        <v>50</v>
      </c>
      <c r="H28" s="14">
        <f>G28*2</f>
        <v>100</v>
      </c>
      <c r="I28" s="14" t="s">
        <v>0</v>
      </c>
      <c r="J28" s="14">
        <v>50</v>
      </c>
      <c r="K28" s="14">
        <f>J28*2</f>
        <v>100</v>
      </c>
      <c r="L28" s="14" t="s">
        <v>1</v>
      </c>
      <c r="M28" s="14">
        <f>E14</f>
        <v>1200</v>
      </c>
      <c r="N28" s="14">
        <f>E14</f>
        <v>1200</v>
      </c>
      <c r="O28" s="14">
        <f>M28/G28</f>
        <v>24</v>
      </c>
      <c r="P28" s="17">
        <f>M28/H28</f>
        <v>12</v>
      </c>
      <c r="Q28" s="14" t="s">
        <v>19</v>
      </c>
      <c r="R28" s="14">
        <v>100</v>
      </c>
      <c r="S28" s="14">
        <f>R28*2</f>
        <v>200</v>
      </c>
      <c r="T28" s="17">
        <f>R28*O28</f>
        <v>2400</v>
      </c>
    </row>
    <row r="29" spans="3:20" x14ac:dyDescent="0.25">
      <c r="F29" s="14" t="s">
        <v>4</v>
      </c>
      <c r="G29" s="14">
        <v>45</v>
      </c>
      <c r="H29" s="14">
        <f t="shared" ref="H29" si="0">G29*2.5</f>
        <v>112.5</v>
      </c>
      <c r="I29" s="14" t="s">
        <v>3</v>
      </c>
      <c r="J29" s="14"/>
      <c r="K29" s="14"/>
      <c r="L29" s="14"/>
      <c r="M29" s="14">
        <v>600</v>
      </c>
      <c r="N29" s="14"/>
      <c r="O29" s="14">
        <f>M29/G29</f>
        <v>13.333333333333334</v>
      </c>
      <c r="P29" s="17">
        <f>M29/H29</f>
        <v>5.333333333333333</v>
      </c>
      <c r="Q29" s="14" t="s">
        <v>4</v>
      </c>
      <c r="R29" s="14">
        <v>15</v>
      </c>
      <c r="S29" s="14">
        <f>R29*2.5</f>
        <v>37.5</v>
      </c>
      <c r="T29" s="17">
        <f>R29*O29</f>
        <v>200</v>
      </c>
    </row>
    <row r="31" spans="3:20" x14ac:dyDescent="0.25">
      <c r="F31" s="22" t="s">
        <v>53</v>
      </c>
      <c r="G31" s="23"/>
      <c r="I31" s="22" t="s">
        <v>54</v>
      </c>
      <c r="J31" s="23"/>
    </row>
    <row r="32" spans="3:20" x14ac:dyDescent="0.25">
      <c r="F32" s="14" t="s">
        <v>27</v>
      </c>
      <c r="G32" s="17">
        <f>T27</f>
        <v>1200</v>
      </c>
      <c r="I32" s="14" t="s">
        <v>0</v>
      </c>
      <c r="J32" s="17">
        <f>E13-M27-M28</f>
        <v>0</v>
      </c>
    </row>
    <row r="33" spans="6:20" x14ac:dyDescent="0.25">
      <c r="F33" s="14" t="s">
        <v>19</v>
      </c>
      <c r="G33" s="17">
        <f>T28</f>
        <v>2400</v>
      </c>
      <c r="I33" s="14" t="s">
        <v>1</v>
      </c>
      <c r="J33" s="17">
        <f>E14-N28</f>
        <v>0</v>
      </c>
    </row>
    <row r="34" spans="6:20" x14ac:dyDescent="0.25">
      <c r="F34" s="14" t="s">
        <v>4</v>
      </c>
      <c r="G34" s="17">
        <f>T29</f>
        <v>200</v>
      </c>
      <c r="I34" s="14" t="s">
        <v>3</v>
      </c>
      <c r="J34" s="17">
        <f>E15-M29</f>
        <v>0</v>
      </c>
    </row>
    <row r="36" spans="6:20" x14ac:dyDescent="0.25">
      <c r="F36" s="24" t="s">
        <v>42</v>
      </c>
      <c r="G36" s="25"/>
    </row>
    <row r="37" spans="6:20" x14ac:dyDescent="0.25">
      <c r="F37" s="13" t="s">
        <v>4</v>
      </c>
      <c r="G37" s="6">
        <f>G34</f>
        <v>200</v>
      </c>
    </row>
    <row r="39" spans="6:20" x14ac:dyDescent="0.25">
      <c r="F39" s="22" t="s">
        <v>48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6:20" x14ac:dyDescent="0.25">
      <c r="F40" s="5" t="s">
        <v>16</v>
      </c>
      <c r="G40" s="7" t="s">
        <v>22</v>
      </c>
      <c r="H40" s="7" t="s">
        <v>49</v>
      </c>
      <c r="I40" s="7" t="s">
        <v>26</v>
      </c>
      <c r="J40" s="7" t="s">
        <v>23</v>
      </c>
      <c r="K40" s="7" t="s">
        <v>50</v>
      </c>
      <c r="L40" s="7" t="s">
        <v>28</v>
      </c>
      <c r="M40" s="7" t="s">
        <v>31</v>
      </c>
      <c r="N40" s="11" t="s">
        <v>32</v>
      </c>
      <c r="O40" s="7" t="s">
        <v>30</v>
      </c>
      <c r="P40" s="7" t="s">
        <v>51</v>
      </c>
      <c r="Q40" s="7" t="s">
        <v>36</v>
      </c>
      <c r="R40" s="7" t="s">
        <v>35</v>
      </c>
      <c r="S40" s="7" t="s">
        <v>52</v>
      </c>
      <c r="T40" s="11" t="s">
        <v>34</v>
      </c>
    </row>
    <row r="41" spans="6:20" x14ac:dyDescent="0.25">
      <c r="F41" s="14" t="s">
        <v>33</v>
      </c>
      <c r="G41" s="14">
        <v>30</v>
      </c>
      <c r="H41" s="14">
        <f>G41*2.5</f>
        <v>75</v>
      </c>
      <c r="I41" s="14" t="s">
        <v>27</v>
      </c>
      <c r="J41" s="14"/>
      <c r="K41" s="14"/>
      <c r="L41" s="14"/>
      <c r="M41" s="14">
        <f>G32</f>
        <v>1200</v>
      </c>
      <c r="N41" s="14"/>
      <c r="O41" s="14">
        <f>M41/G41</f>
        <v>40</v>
      </c>
      <c r="P41" s="17">
        <f>M41/H41</f>
        <v>16</v>
      </c>
      <c r="Q41" s="14" t="s">
        <v>33</v>
      </c>
      <c r="R41" s="14">
        <v>20</v>
      </c>
      <c r="S41" s="14">
        <f>R41*2.5</f>
        <v>50</v>
      </c>
      <c r="T41" s="17">
        <f>R41*O41</f>
        <v>800</v>
      </c>
    </row>
    <row r="42" spans="6:20" x14ac:dyDescent="0.25">
      <c r="F42" s="14" t="s">
        <v>20</v>
      </c>
      <c r="G42" s="14">
        <v>15</v>
      </c>
      <c r="H42" s="14">
        <f t="shared" ref="H42" si="1">G42*2.5</f>
        <v>37.5</v>
      </c>
      <c r="I42" s="14" t="s">
        <v>19</v>
      </c>
      <c r="J42" s="14"/>
      <c r="K42" s="14"/>
      <c r="L42" s="14"/>
      <c r="M42" s="14">
        <f>G33</f>
        <v>2400</v>
      </c>
      <c r="N42" s="14"/>
      <c r="O42" s="14">
        <f>M42/G42</f>
        <v>160</v>
      </c>
      <c r="P42" s="17">
        <f>M42/H42</f>
        <v>64</v>
      </c>
      <c r="Q42" s="14" t="s">
        <v>25</v>
      </c>
      <c r="R42" s="14">
        <v>30</v>
      </c>
      <c r="S42" s="14">
        <f>R42*2.5</f>
        <v>75</v>
      </c>
      <c r="T42" s="17">
        <f>R42*O42</f>
        <v>4800</v>
      </c>
    </row>
    <row r="44" spans="6:20" x14ac:dyDescent="0.25">
      <c r="F44" s="22" t="s">
        <v>53</v>
      </c>
      <c r="G44" s="23"/>
    </row>
    <row r="45" spans="6:20" x14ac:dyDescent="0.25">
      <c r="F45" s="14" t="s">
        <v>33</v>
      </c>
      <c r="G45" s="17">
        <f>T41</f>
        <v>800</v>
      </c>
    </row>
    <row r="46" spans="6:20" x14ac:dyDescent="0.25">
      <c r="F46" s="14" t="s">
        <v>25</v>
      </c>
      <c r="G46" s="17">
        <f>T42</f>
        <v>4800</v>
      </c>
    </row>
    <row r="48" spans="6:20" x14ac:dyDescent="0.25">
      <c r="F48" s="22" t="s">
        <v>55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spans="6:20" x14ac:dyDescent="0.25">
      <c r="F49" s="5" t="s">
        <v>16</v>
      </c>
      <c r="G49" s="7" t="s">
        <v>22</v>
      </c>
      <c r="H49" s="7" t="s">
        <v>49</v>
      </c>
      <c r="I49" s="7" t="s">
        <v>26</v>
      </c>
      <c r="J49" s="7" t="s">
        <v>23</v>
      </c>
      <c r="K49" s="7" t="s">
        <v>50</v>
      </c>
      <c r="L49" s="7" t="s">
        <v>28</v>
      </c>
      <c r="M49" s="7" t="s">
        <v>31</v>
      </c>
      <c r="N49" s="11" t="s">
        <v>32</v>
      </c>
      <c r="O49" s="7" t="s">
        <v>30</v>
      </c>
      <c r="P49" s="7" t="s">
        <v>51</v>
      </c>
      <c r="Q49" s="7" t="s">
        <v>36</v>
      </c>
      <c r="R49" s="7" t="s">
        <v>35</v>
      </c>
      <c r="S49" s="7" t="s">
        <v>52</v>
      </c>
      <c r="T49" s="11" t="s">
        <v>34</v>
      </c>
    </row>
    <row r="50" spans="6:20" x14ac:dyDescent="0.25">
      <c r="F50" s="14" t="s">
        <v>56</v>
      </c>
      <c r="G50" s="14">
        <v>18.75</v>
      </c>
      <c r="H50" s="14">
        <f>G50*2.5</f>
        <v>46.875</v>
      </c>
      <c r="I50" s="14" t="s">
        <v>33</v>
      </c>
      <c r="J50" s="14">
        <v>37.5</v>
      </c>
      <c r="K50" s="14">
        <f>J50*2.5</f>
        <v>93.75</v>
      </c>
      <c r="L50" s="14" t="s">
        <v>25</v>
      </c>
      <c r="M50" s="14">
        <f>G45</f>
        <v>800</v>
      </c>
      <c r="N50" s="14">
        <v>1600</v>
      </c>
      <c r="O50" s="14">
        <f>M50/G50</f>
        <v>42.666666666666664</v>
      </c>
      <c r="P50" s="17">
        <f>M50/H50</f>
        <v>17.066666666666666</v>
      </c>
      <c r="Q50" s="14" t="s">
        <v>58</v>
      </c>
      <c r="R50" s="14">
        <v>20</v>
      </c>
      <c r="S50" s="14">
        <f>R50*2.5</f>
        <v>50</v>
      </c>
      <c r="T50" s="17">
        <v>5.625</v>
      </c>
    </row>
    <row r="51" spans="6:20" x14ac:dyDescent="0.25">
      <c r="F51" s="14" t="s">
        <v>57</v>
      </c>
      <c r="G51" s="14">
        <v>15</v>
      </c>
      <c r="H51" s="14">
        <f t="shared" ref="H51" si="2">G51*2.5</f>
        <v>37.5</v>
      </c>
      <c r="I51" s="14" t="s">
        <v>19</v>
      </c>
      <c r="J51" s="14"/>
      <c r="K51" s="14"/>
      <c r="L51" s="14"/>
      <c r="M51" s="14">
        <f>G38</f>
        <v>0</v>
      </c>
      <c r="N51" s="14"/>
      <c r="O51" s="14">
        <f>M51/G51</f>
        <v>0</v>
      </c>
      <c r="P51" s="17">
        <f>M51/H51</f>
        <v>0</v>
      </c>
      <c r="Q51" s="14" t="s">
        <v>25</v>
      </c>
      <c r="R51" s="14">
        <v>30</v>
      </c>
      <c r="S51" s="14">
        <f>R51*2.5</f>
        <v>75</v>
      </c>
      <c r="T51" s="17">
        <f>R51*O51</f>
        <v>0</v>
      </c>
    </row>
  </sheetData>
  <mergeCells count="11">
    <mergeCell ref="F36:G36"/>
    <mergeCell ref="C19:D19"/>
    <mergeCell ref="C5:H5"/>
    <mergeCell ref="F39:T39"/>
    <mergeCell ref="F48:T48"/>
    <mergeCell ref="F44:G44"/>
    <mergeCell ref="C3:P3"/>
    <mergeCell ref="F25:T25"/>
    <mergeCell ref="F31:G31"/>
    <mergeCell ref="I31:J31"/>
    <mergeCell ref="C11:D11"/>
  </mergeCells>
  <phoneticPr fontId="6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zoomScale="175" zoomScaleNormal="175" workbookViewId="0">
      <selection activeCell="A2" sqref="A2:R4"/>
    </sheetView>
  </sheetViews>
  <sheetFormatPr defaultRowHeight="15" x14ac:dyDescent="0.25"/>
  <cols>
    <col min="1" max="10" width="9.140625" style="15"/>
    <col min="11" max="11" width="9.140625" style="15" customWidth="1"/>
    <col min="12" max="12" width="1.5703125" style="15" customWidth="1"/>
    <col min="13" max="16384" width="9.140625" style="15"/>
  </cols>
  <sheetData>
    <row r="2" spans="1:52" ht="15.75" customHeight="1" thickBot="1" x14ac:dyDescent="0.3">
      <c r="A2" s="21" t="s">
        <v>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</row>
    <row r="3" spans="1:52" ht="16.5" customHeight="1" thickTop="1" thickBo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4" spans="1:52" ht="16.5" customHeight="1" thickTop="1" thickBot="1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 ht="15.75" thickTop="1" x14ac:dyDescent="0.25"/>
    <row r="19" s="15" customFormat="1" ht="9.75" customHeight="1" x14ac:dyDescent="0.25"/>
    <row r="39" spans="25:52" ht="12" customHeight="1" x14ac:dyDescent="0.25"/>
    <row r="42" spans="25:52" x14ac:dyDescent="0.25"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25:52" x14ac:dyDescent="0.25"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25:52" x14ac:dyDescent="0.25"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7"/>
  <sheetViews>
    <sheetView workbookViewId="0">
      <selection activeCell="L30" sqref="L30"/>
    </sheetView>
  </sheetViews>
  <sheetFormatPr defaultRowHeight="15" x14ac:dyDescent="0.25"/>
  <cols>
    <col min="1" max="2" width="9.140625" style="15"/>
    <col min="3" max="3" width="7.5703125" style="15" bestFit="1" customWidth="1"/>
    <col min="4" max="4" width="59.140625" style="15" customWidth="1"/>
    <col min="5" max="16384" width="9.140625" style="15"/>
  </cols>
  <sheetData>
    <row r="3" spans="3:4" ht="29.25" thickBot="1" x14ac:dyDescent="0.3">
      <c r="C3" s="21" t="s">
        <v>18</v>
      </c>
      <c r="D3" s="21"/>
    </row>
    <row r="4" spans="3:4" ht="15.75" thickTop="1" x14ac:dyDescent="0.25"/>
    <row r="5" spans="3:4" x14ac:dyDescent="0.25">
      <c r="C5" s="20" t="s">
        <v>17</v>
      </c>
      <c r="D5" s="20"/>
    </row>
    <row r="6" spans="3:4" x14ac:dyDescent="0.25">
      <c r="C6" s="3" t="s">
        <v>16</v>
      </c>
      <c r="D6" s="4" t="s">
        <v>15</v>
      </c>
    </row>
    <row r="7" spans="3:4" x14ac:dyDescent="0.25">
      <c r="C7" s="3" t="s">
        <v>14</v>
      </c>
      <c r="D7" s="2">
        <v>30</v>
      </c>
    </row>
    <row r="8" spans="3:4" x14ac:dyDescent="0.25">
      <c r="C8" s="3" t="s">
        <v>13</v>
      </c>
      <c r="D8" s="2">
        <v>60</v>
      </c>
    </row>
    <row r="9" spans="3:4" x14ac:dyDescent="0.25">
      <c r="C9" s="3" t="s">
        <v>12</v>
      </c>
      <c r="D9" s="2">
        <v>120</v>
      </c>
    </row>
    <row r="11" spans="3:4" x14ac:dyDescent="0.25">
      <c r="C11" s="20" t="s">
        <v>11</v>
      </c>
      <c r="D11" s="20"/>
    </row>
    <row r="12" spans="3:4" x14ac:dyDescent="0.25">
      <c r="C12" s="2" t="s">
        <v>10</v>
      </c>
      <c r="D12" s="2" t="s">
        <v>7</v>
      </c>
    </row>
    <row r="13" spans="3:4" x14ac:dyDescent="0.25">
      <c r="C13" s="2">
        <v>0</v>
      </c>
      <c r="D13" s="1">
        <v>1</v>
      </c>
    </row>
    <row r="14" spans="3:4" x14ac:dyDescent="0.25">
      <c r="C14" s="2">
        <v>1</v>
      </c>
      <c r="D14" s="1">
        <v>1.5</v>
      </c>
    </row>
    <row r="15" spans="3:4" x14ac:dyDescent="0.25">
      <c r="C15" s="2">
        <v>2</v>
      </c>
      <c r="D15" s="1">
        <v>2</v>
      </c>
    </row>
    <row r="16" spans="3:4" x14ac:dyDescent="0.25">
      <c r="C16" s="2">
        <v>3</v>
      </c>
      <c r="D16" s="1">
        <v>2.5</v>
      </c>
    </row>
    <row r="18" spans="3:4" x14ac:dyDescent="0.25">
      <c r="C18" s="20" t="s">
        <v>9</v>
      </c>
      <c r="D18" s="20"/>
    </row>
    <row r="19" spans="3:4" x14ac:dyDescent="0.25">
      <c r="C19" s="2" t="s">
        <v>8</v>
      </c>
      <c r="D19" s="2" t="s">
        <v>7</v>
      </c>
    </row>
    <row r="20" spans="3:4" x14ac:dyDescent="0.25">
      <c r="C20" s="2">
        <v>1</v>
      </c>
      <c r="D20" s="1">
        <v>1</v>
      </c>
    </row>
    <row r="21" spans="3:4" x14ac:dyDescent="0.25">
      <c r="C21" s="2">
        <v>2</v>
      </c>
      <c r="D21" s="1">
        <v>2</v>
      </c>
    </row>
    <row r="22" spans="3:4" x14ac:dyDescent="0.25">
      <c r="C22" s="2">
        <v>3</v>
      </c>
      <c r="D22" s="1">
        <v>4</v>
      </c>
    </row>
    <row r="24" spans="3:4" x14ac:dyDescent="0.25">
      <c r="C24" s="20" t="s">
        <v>41</v>
      </c>
      <c r="D24" s="20"/>
    </row>
    <row r="25" spans="3:4" x14ac:dyDescent="0.25">
      <c r="C25" s="2" t="s">
        <v>14</v>
      </c>
      <c r="D25" s="2">
        <f>D7*D16*D22</f>
        <v>300</v>
      </c>
    </row>
    <row r="26" spans="3:4" x14ac:dyDescent="0.25">
      <c r="C26" s="2" t="s">
        <v>13</v>
      </c>
      <c r="D26" s="1">
        <f>D8*D16*D22</f>
        <v>600</v>
      </c>
    </row>
    <row r="27" spans="3:4" x14ac:dyDescent="0.25">
      <c r="C27" s="2" t="s">
        <v>12</v>
      </c>
      <c r="D27" s="1">
        <f>D9*D16*D22</f>
        <v>1200</v>
      </c>
    </row>
  </sheetData>
  <mergeCells count="5">
    <mergeCell ref="C3:D3"/>
    <mergeCell ref="C11:D11"/>
    <mergeCell ref="C18:D18"/>
    <mergeCell ref="C5:D5"/>
    <mergeCell ref="C24:D2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AgendaToDo</vt:lpstr>
      <vt:lpstr>GrasslandsSouthwest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Christopher Olson</cp:lastModifiedBy>
  <cp:lastPrinted>2022-03-04T20:14:29Z</cp:lastPrinted>
  <dcterms:created xsi:type="dcterms:W3CDTF">2022-02-21T19:44:59Z</dcterms:created>
  <dcterms:modified xsi:type="dcterms:W3CDTF">2024-09-17T03:44:53Z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