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94B7232F-2001-44E3-B0CA-E4B74E83EB0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HouseSaleDetails" sheetId="6" r:id="rId1"/>
    <sheet name="ChrisDebtSheet" sheetId="2" r:id="rId2"/>
    <sheet name="ChrisFinances" sheetId="4" r:id="rId3"/>
    <sheet name="AmyDebtSheet" sheetId="3" r:id="rId4"/>
    <sheet name="AmyFinan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6" l="1"/>
  <c r="D17" i="6"/>
  <c r="D11" i="6"/>
  <c r="D8" i="6"/>
  <c r="O5" i="5" l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<sst xmlns="http://schemas.openxmlformats.org/spreadsheetml/2006/main" count="111" uniqueCount="67">
  <si>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</si>
  <si>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</si>
  <si>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</si>
  <si>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</si>
  <si>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</si>
  <si>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</si>
  <si>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</si>
  <si>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</si>
  <si>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</si>
  <si>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</si>
  <si>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</si>
  <si>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</si>
  <si>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</si>
  <si>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</si>
  <si>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</si>
  <si>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</si>
  <si>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</si>
  <si>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</si>
  <si>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</si>
  <si>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</si>
  <si>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</si>
  <si>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</si>
  <si>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</si>
  <si>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</si>
  <si>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</si>
  <si>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</si>
  <si>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Phone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</si>
  <si>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</si>
  <si>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</si>
  <si>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</si>
  <si>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</si>
  <si>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</si>
  <si>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</si>
  <si>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</si>
  <si>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</si>
  <si>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</si>
  <si>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</si>
  <si>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</si>
  <si>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</si>
  <si>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</si>
  <si>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</si>
  <si>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</si>
  <si>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</si>
  <si>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</si>
  <si>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>Hopeful House Sale Price</t>
  </si>
  <si>
    <t>House Sale Estimates</t>
  </si>
  <si>
    <t>Mortgage Payoff</t>
  </si>
  <si>
    <t xml:space="preserve">Wedding Fund </t>
  </si>
  <si>
    <t>Spectrum</t>
  </si>
  <si>
    <t>Utilities</t>
  </si>
  <si>
    <t>Gas / Groceries</t>
  </si>
  <si>
    <t>N/A</t>
  </si>
  <si>
    <t>02/31/2022</t>
  </si>
  <si>
    <t>Guest Bed &amp; Counter Seats (Curb Pickup Final Day)</t>
  </si>
  <si>
    <t>Taxes</t>
  </si>
  <si>
    <t>Closing Costs</t>
  </si>
  <si>
    <t>Net Proceeds</t>
  </si>
  <si>
    <t>Japan</t>
  </si>
  <si>
    <t xml:space="preserve">Mac/Ipad Combo </t>
  </si>
  <si>
    <t>Wedding Funds</t>
  </si>
  <si>
    <t>Remainder Savings</t>
  </si>
  <si>
    <t>Wedding + Honeymoon Fund</t>
  </si>
  <si>
    <t>Mac Combo</t>
  </si>
  <si>
    <t>Rent</t>
  </si>
  <si>
    <t>Progressive</t>
  </si>
  <si>
    <t>Home Sale</t>
  </si>
  <si>
    <t>Yearly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</si>
</sst>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</cellStyleXfs>
  <cellXfs count="38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7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H37"/>
  <sheetViews>
    <sheetView workbookViewId="0">
      <selection activeCell="H18" sqref="H18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53.140625" bestFit="1" customWidth="1"/>
  </cols>
  <sheetData>
    <row r="1" spans="3:8" ht="11.25" customHeight="1" x14ac:dyDescent="0.25"/>
    <row r="2" spans="3:8" ht="21.75" thickBot="1" x14ac:dyDescent="0.4">
      <c r="C2" s="29" t="s">
        <v>45</v>
      </c>
      <c r="D2" s="29"/>
    </row>
    <row r="3" spans="3:8" ht="18.75" thickTop="1" thickBot="1" x14ac:dyDescent="0.35">
      <c r="C3" s="27" t="s">
        <v>44</v>
      </c>
      <c r="D3" s="26">
        <v>175000</v>
      </c>
    </row>
    <row r="4" spans="3:8" ht="18.75" thickTop="1" thickBot="1" x14ac:dyDescent="0.35">
      <c r="C4" s="27" t="s">
        <v>46</v>
      </c>
      <c r="D4" s="26">
        <v>128000</v>
      </c>
    </row>
    <row r="5" spans="3:8" ht="18.75" thickTop="1" thickBot="1" x14ac:dyDescent="0.35">
      <c r="C5" s="27" t="s">
        <v>3</v>
      </c>
      <c r="D5" s="26">
        <v>11000</v>
      </c>
    </row>
    <row r="6" spans="3:8" ht="18.75" thickTop="1" thickBot="1" x14ac:dyDescent="0.35">
      <c r="C6" s="27" t="s">
        <v>54</v>
      </c>
      <c r="D6" s="26">
        <v>1750</v>
      </c>
    </row>
    <row r="7" spans="3:8" ht="18.75" thickTop="1" thickBot="1" x14ac:dyDescent="0.35">
      <c r="C7" s="27" t="s">
        <v>55</v>
      </c>
      <c r="D7" s="26">
        <v>10500</v>
      </c>
    </row>
    <row r="8" spans="3:8" ht="15.75" thickTop="1" x14ac:dyDescent="0.25">
      <c r="D8" s="25">
        <f>SUM(D4:D7)</f>
        <v>151250</v>
      </c>
    </row>
    <row r="9" spans="3:8" x14ac:dyDescent="0.25">
      <c r="D9" s="28"/>
    </row>
    <row r="10" spans="3:8" x14ac:dyDescent="0.25">
      <c r="D10" s="28"/>
    </row>
    <row r="11" spans="3:8" ht="18" thickBot="1" x14ac:dyDescent="0.35">
      <c r="C11" s="27" t="s">
        <v>56</v>
      </c>
      <c r="D11" s="26">
        <f>D3-(D4+D5+D6+D7)</f>
        <v>23750</v>
      </c>
      <c r="H11" s="28"/>
    </row>
    <row r="12" spans="3:8" ht="15.75" thickTop="1" x14ac:dyDescent="0.25">
      <c r="D12" s="28"/>
      <c r="H12" s="28"/>
    </row>
    <row r="13" spans="3:8" x14ac:dyDescent="0.25">
      <c r="D13" s="28"/>
      <c r="H13" s="28"/>
    </row>
    <row r="14" spans="3:8" ht="18" thickBot="1" x14ac:dyDescent="0.35">
      <c r="C14" s="27" t="s">
        <v>57</v>
      </c>
      <c r="D14" s="26">
        <v>5000</v>
      </c>
      <c r="H14" s="28"/>
    </row>
    <row r="15" spans="3:8" ht="18.75" thickTop="1" thickBot="1" x14ac:dyDescent="0.35">
      <c r="C15" s="27" t="s">
        <v>58</v>
      </c>
      <c r="D15" s="26">
        <v>3000</v>
      </c>
      <c r="H15" s="28"/>
    </row>
    <row r="16" spans="3:8" ht="18.75" thickTop="1" thickBot="1" x14ac:dyDescent="0.35">
      <c r="C16" s="27" t="s">
        <v>59</v>
      </c>
      <c r="D16" s="26">
        <v>10000</v>
      </c>
      <c r="H16" s="28"/>
    </row>
    <row r="17" spans="3:8" ht="16.5" thickTop="1" x14ac:dyDescent="0.25">
      <c r="D17" s="26">
        <f>SUM(D14:D16)</f>
        <v>18000</v>
      </c>
      <c r="H17" s="28"/>
    </row>
    <row r="18" spans="3:8" x14ac:dyDescent="0.25">
      <c r="D18" s="28"/>
      <c r="H18" s="28"/>
    </row>
    <row r="19" spans="3:8" x14ac:dyDescent="0.25">
      <c r="D19" s="28"/>
      <c r="H19" s="28"/>
    </row>
    <row r="20" spans="3:8" x14ac:dyDescent="0.25">
      <c r="D20" s="28"/>
      <c r="H20" s="28"/>
    </row>
    <row r="21" spans="3:8" ht="18" thickBot="1" x14ac:dyDescent="0.35">
      <c r="C21" s="27" t="s">
        <v>60</v>
      </c>
      <c r="D21" s="26">
        <f>D11-D17</f>
        <v>5750</v>
      </c>
      <c r="H21" s="28"/>
    </row>
    <row r="22" spans="3:8" ht="15.75" thickTop="1" x14ac:dyDescent="0.25">
      <c r="H22" s="28"/>
    </row>
    <row r="23" spans="3:8" x14ac:dyDescent="0.25">
      <c r="H23" s="28"/>
    </row>
    <row r="24" spans="3:8" x14ac:dyDescent="0.25">
      <c r="H24" s="28"/>
    </row>
    <row r="25" spans="3:8" x14ac:dyDescent="0.25">
      <c r="H25" s="28"/>
    </row>
    <row r="27" spans="3:8" ht="18" thickBot="1" x14ac:dyDescent="0.35">
      <c r="H27" s="27"/>
    </row>
    <row r="28" spans="3:8" ht="15.75" thickTop="1" x14ac:dyDescent="0.25">
      <c r="H28" s="28"/>
    </row>
    <row r="29" spans="3:8" x14ac:dyDescent="0.25">
      <c r="H29" s="28"/>
    </row>
    <row r="30" spans="3:8" x14ac:dyDescent="0.25">
      <c r="H30" s="28"/>
    </row>
    <row r="32" spans="3:8" x14ac:dyDescent="0.25">
      <c r="H32" s="28"/>
    </row>
    <row r="33" spans="8:8" x14ac:dyDescent="0.25">
      <c r="H33" s="28"/>
    </row>
    <row r="34" spans="8:8" x14ac:dyDescent="0.25">
      <c r="H34" s="28"/>
    </row>
    <row r="35" spans="8:8" x14ac:dyDescent="0.25">
      <c r="H35" s="28"/>
    </row>
    <row r="37" spans="8:8" x14ac:dyDescent="0.25">
      <c r="H37" s="28" t="s">
        <v>53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1.8554687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44454</v>
      </c>
      <c r="D6" s="18">
        <v>0</v>
      </c>
      <c r="E6" s="2" t="s">
        <v>10</v>
      </c>
      <c r="F6" s="7">
        <v>11000</v>
      </c>
      <c r="G6" s="7">
        <v>3500</v>
      </c>
      <c r="H6" s="6">
        <v>0</v>
      </c>
      <c r="I6" s="8">
        <v>0</v>
      </c>
      <c r="J6" s="8">
        <v>0</v>
      </c>
      <c r="K6" s="8">
        <v>0</v>
      </c>
      <c r="L6" s="2"/>
      <c r="M6" s="4">
        <f>D6+H6-I6-J6-K6</f>
        <v>0</v>
      </c>
      <c r="N6" s="3">
        <v>0</v>
      </c>
    </row>
    <row r="7" spans="3:14" ht="15.75" x14ac:dyDescent="0.25">
      <c r="C7" s="1">
        <v>44469</v>
      </c>
      <c r="D7" s="18">
        <v>0</v>
      </c>
      <c r="E7" s="2" t="s">
        <v>10</v>
      </c>
      <c r="F7" s="7">
        <f>F6-I7</f>
        <v>11000</v>
      </c>
      <c r="G7" s="7">
        <f t="shared" ref="G7:G19" si="0">G6-J7</f>
        <v>3500</v>
      </c>
      <c r="H7" s="6">
        <v>0</v>
      </c>
      <c r="I7" s="8">
        <v>0</v>
      </c>
      <c r="J7" s="8">
        <v>0</v>
      </c>
      <c r="K7" s="8">
        <v>0</v>
      </c>
      <c r="L7" s="2"/>
      <c r="M7" s="19">
        <f>D7+H7-I7-J7-K7+M6</f>
        <v>0</v>
      </c>
      <c r="N7" s="20">
        <f>M7-F7-G7</f>
        <v>-14500</v>
      </c>
    </row>
    <row r="8" spans="3:14" ht="15.75" x14ac:dyDescent="0.25">
      <c r="C8" s="1">
        <v>44484</v>
      </c>
      <c r="D8" s="18">
        <v>0</v>
      </c>
      <c r="E8" s="2" t="s">
        <v>10</v>
      </c>
      <c r="F8" s="7">
        <f t="shared" ref="F8:F19" si="1">F7-I8</f>
        <v>11000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19" si="2">M8-F8-G8</f>
        <v>-14500</v>
      </c>
    </row>
    <row r="9" spans="3:14" ht="15.75" x14ac:dyDescent="0.25">
      <c r="C9" s="1">
        <v>44500</v>
      </c>
      <c r="D9" s="18">
        <v>35000</v>
      </c>
      <c r="E9" s="2" t="s">
        <v>65</v>
      </c>
      <c r="F9" s="7">
        <f t="shared" si="1"/>
        <v>0</v>
      </c>
      <c r="G9" s="7">
        <f t="shared" si="0"/>
        <v>3500</v>
      </c>
      <c r="H9" s="6">
        <v>0</v>
      </c>
      <c r="I9" s="8">
        <v>11000</v>
      </c>
      <c r="J9" s="8">
        <v>0</v>
      </c>
      <c r="K9" s="8">
        <v>15000</v>
      </c>
      <c r="L9" s="2" t="s">
        <v>61</v>
      </c>
      <c r="M9" s="19">
        <f t="shared" ref="M9:M19" si="3">D9+H9-I9-J9-K9+M8</f>
        <v>9000</v>
      </c>
      <c r="N9" s="20">
        <f t="shared" si="2"/>
        <v>5500</v>
      </c>
    </row>
    <row r="10" spans="3:14" ht="15.75" x14ac:dyDescent="0.25">
      <c r="C10" s="1">
        <v>44515</v>
      </c>
      <c r="D10" s="18">
        <v>250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3000</v>
      </c>
      <c r="L10" s="2" t="s">
        <v>62</v>
      </c>
      <c r="M10" s="19">
        <f t="shared" si="3"/>
        <v>6250</v>
      </c>
      <c r="N10" s="20">
        <f t="shared" si="2"/>
        <v>2750</v>
      </c>
    </row>
    <row r="11" spans="3:14" ht="15.75" x14ac:dyDescent="0.25">
      <c r="C11" s="1">
        <v>44530</v>
      </c>
      <c r="D11" s="18">
        <v>250</v>
      </c>
      <c r="E11" s="2" t="s">
        <v>10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6500</v>
      </c>
      <c r="N11" s="20">
        <f t="shared" si="2"/>
        <v>3000</v>
      </c>
    </row>
    <row r="12" spans="3:14" ht="15.75" x14ac:dyDescent="0.25">
      <c r="C12" s="1">
        <v>44545</v>
      </c>
      <c r="D12" s="18">
        <v>250</v>
      </c>
      <c r="E12" s="2" t="s">
        <v>10</v>
      </c>
      <c r="F12" s="7">
        <f t="shared" si="1"/>
        <v>0</v>
      </c>
      <c r="G12" s="7">
        <f t="shared" si="0"/>
        <v>3500</v>
      </c>
      <c r="H12" s="6">
        <v>0</v>
      </c>
      <c r="I12" s="8">
        <v>0</v>
      </c>
      <c r="J12" s="8">
        <v>0</v>
      </c>
      <c r="K12" s="8">
        <v>0</v>
      </c>
      <c r="L12" s="2"/>
      <c r="M12" s="19">
        <f t="shared" si="3"/>
        <v>6750</v>
      </c>
      <c r="N12" s="20">
        <f t="shared" si="2"/>
        <v>3250</v>
      </c>
    </row>
    <row r="13" spans="3:14" ht="15.75" x14ac:dyDescent="0.25">
      <c r="C13" s="1">
        <v>44561</v>
      </c>
      <c r="D13" s="18">
        <v>250</v>
      </c>
      <c r="E13" s="2" t="s">
        <v>10</v>
      </c>
      <c r="F13" s="7">
        <f t="shared" si="1"/>
        <v>0</v>
      </c>
      <c r="G13" s="7">
        <f t="shared" si="0"/>
        <v>3500</v>
      </c>
      <c r="H13" s="6">
        <v>0</v>
      </c>
      <c r="I13" s="8">
        <v>0</v>
      </c>
      <c r="J13" s="8">
        <v>0</v>
      </c>
      <c r="K13" s="8">
        <v>0</v>
      </c>
      <c r="L13" s="2"/>
      <c r="M13" s="19">
        <f t="shared" si="3"/>
        <v>7000</v>
      </c>
      <c r="N13" s="20">
        <f t="shared" si="2"/>
        <v>3500</v>
      </c>
    </row>
    <row r="14" spans="3:14" ht="15.75" x14ac:dyDescent="0.25">
      <c r="C14" s="1">
        <v>44576</v>
      </c>
      <c r="D14" s="18">
        <v>250</v>
      </c>
      <c r="E14" s="2" t="s">
        <v>10</v>
      </c>
      <c r="F14" s="7">
        <f t="shared" si="1"/>
        <v>0</v>
      </c>
      <c r="G14" s="7">
        <f t="shared" si="0"/>
        <v>3500</v>
      </c>
      <c r="H14" s="6">
        <v>0</v>
      </c>
      <c r="I14" s="8">
        <v>0</v>
      </c>
      <c r="J14" s="8">
        <v>0</v>
      </c>
      <c r="K14" s="8">
        <v>0</v>
      </c>
      <c r="L14" s="2"/>
      <c r="M14" s="19">
        <f t="shared" si="3"/>
        <v>7250</v>
      </c>
      <c r="N14" s="20">
        <f t="shared" si="2"/>
        <v>3750</v>
      </c>
    </row>
    <row r="15" spans="3:14" ht="15.75" x14ac:dyDescent="0.25">
      <c r="C15" s="1">
        <v>44592</v>
      </c>
      <c r="D15" s="18">
        <v>250</v>
      </c>
      <c r="E15" s="2" t="s">
        <v>10</v>
      </c>
      <c r="F15" s="7">
        <f t="shared" si="1"/>
        <v>0</v>
      </c>
      <c r="G15" s="7">
        <f t="shared" si="0"/>
        <v>3500</v>
      </c>
      <c r="H15" s="6">
        <v>0</v>
      </c>
      <c r="I15" s="8">
        <v>0</v>
      </c>
      <c r="J15" s="8">
        <v>0</v>
      </c>
      <c r="K15" s="8">
        <v>0</v>
      </c>
      <c r="L15" s="2"/>
      <c r="M15" s="19">
        <f t="shared" si="3"/>
        <v>7500</v>
      </c>
      <c r="N15" s="20">
        <f t="shared" si="2"/>
        <v>4000</v>
      </c>
    </row>
    <row r="16" spans="3:14" ht="15.75" x14ac:dyDescent="0.25">
      <c r="C16" s="1">
        <v>44607</v>
      </c>
      <c r="D16" s="18">
        <v>1700</v>
      </c>
      <c r="E16" s="2" t="s">
        <v>10</v>
      </c>
      <c r="F16" s="7">
        <f t="shared" si="1"/>
        <v>0</v>
      </c>
      <c r="G16" s="7">
        <f t="shared" si="0"/>
        <v>3500</v>
      </c>
      <c r="H16" s="6">
        <v>0</v>
      </c>
      <c r="I16" s="8">
        <v>0</v>
      </c>
      <c r="J16" s="8">
        <v>0</v>
      </c>
      <c r="K16" s="8">
        <v>0</v>
      </c>
      <c r="L16" s="2"/>
      <c r="M16" s="19">
        <f t="shared" si="3"/>
        <v>9200</v>
      </c>
      <c r="N16" s="20">
        <f t="shared" si="2"/>
        <v>5700</v>
      </c>
    </row>
    <row r="17" spans="3:14" ht="15.75" x14ac:dyDescent="0.25">
      <c r="C17" s="1" t="s">
        <v>52</v>
      </c>
      <c r="D17" s="18">
        <v>250</v>
      </c>
      <c r="E17" s="2" t="s">
        <v>10</v>
      </c>
      <c r="F17" s="7">
        <f t="shared" si="1"/>
        <v>0</v>
      </c>
      <c r="G17" s="7">
        <f t="shared" si="0"/>
        <v>3500</v>
      </c>
      <c r="H17" s="6">
        <v>0</v>
      </c>
      <c r="I17" s="8">
        <v>0</v>
      </c>
      <c r="J17" s="8">
        <v>0</v>
      </c>
      <c r="K17" s="8">
        <v>0</v>
      </c>
      <c r="L17" s="2"/>
      <c r="M17" s="19">
        <f t="shared" si="3"/>
        <v>9450</v>
      </c>
      <c r="N17" s="20">
        <f t="shared" si="2"/>
        <v>5950</v>
      </c>
    </row>
    <row r="18" spans="3:14" ht="15.75" x14ac:dyDescent="0.25">
      <c r="C18" s="1">
        <v>44635</v>
      </c>
      <c r="D18" s="18">
        <v>4300</v>
      </c>
      <c r="E18" s="2" t="s">
        <v>66</v>
      </c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3500</v>
      </c>
      <c r="K18" s="8">
        <v>0</v>
      </c>
      <c r="L18" s="2"/>
      <c r="M18" s="19">
        <f t="shared" si="3"/>
        <v>10250</v>
      </c>
      <c r="N18" s="20">
        <f t="shared" si="2"/>
        <v>10250</v>
      </c>
    </row>
    <row r="19" spans="3:14" ht="15.75" x14ac:dyDescent="0.25">
      <c r="C19" s="1">
        <v>44651</v>
      </c>
      <c r="D19" s="18">
        <v>250</v>
      </c>
      <c r="E19" s="2" t="s">
        <v>10</v>
      </c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>
        <v>0</v>
      </c>
      <c r="L19" s="2"/>
      <c r="M19" s="19">
        <f t="shared" si="3"/>
        <v>10500</v>
      </c>
      <c r="N19" s="20">
        <f t="shared" si="2"/>
        <v>10500</v>
      </c>
    </row>
    <row r="20" spans="3:14" ht="15.75" x14ac:dyDescent="0.25">
      <c r="C20" s="1">
        <v>44666</v>
      </c>
      <c r="D20" s="18">
        <v>250</v>
      </c>
      <c r="E20" s="2" t="s">
        <v>10</v>
      </c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>
        <v>0</v>
      </c>
      <c r="L20" s="2"/>
      <c r="M20" s="19">
        <f t="shared" ref="M20" si="6">D20+H20-I20-J20-K20+M19</f>
        <v>10750</v>
      </c>
      <c r="N20" s="20">
        <f t="shared" ref="N20" si="7">M20-F20-G20</f>
        <v>10750</v>
      </c>
    </row>
    <row r="21" spans="3:14" ht="15.75" x14ac:dyDescent="0.25">
      <c r="C21" s="1">
        <v>44681</v>
      </c>
      <c r="D21" s="18">
        <v>250</v>
      </c>
      <c r="E21" s="2" t="s">
        <v>10</v>
      </c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>
        <v>0</v>
      </c>
      <c r="L21" s="2"/>
      <c r="M21" s="19">
        <f t="shared" ref="M21:M25" si="10">D21+H21-I21-J21-K21+M20</f>
        <v>11000</v>
      </c>
      <c r="N21" s="20">
        <f t="shared" ref="N21:N25" si="11">M21-F21-G21</f>
        <v>11000</v>
      </c>
    </row>
    <row r="22" spans="3:14" ht="15.75" x14ac:dyDescent="0.25">
      <c r="C22" s="1">
        <v>44696</v>
      </c>
      <c r="D22" s="18">
        <v>250</v>
      </c>
      <c r="E22" s="2" t="s">
        <v>10</v>
      </c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>
        <v>0</v>
      </c>
      <c r="L22" s="2"/>
      <c r="M22" s="19">
        <f t="shared" si="10"/>
        <v>11250</v>
      </c>
      <c r="N22" s="20">
        <f t="shared" si="11"/>
        <v>11250</v>
      </c>
    </row>
    <row r="23" spans="3:14" ht="15.75" x14ac:dyDescent="0.25">
      <c r="C23" s="1">
        <v>44712</v>
      </c>
      <c r="D23" s="18">
        <v>250</v>
      </c>
      <c r="E23" s="2" t="s">
        <v>10</v>
      </c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>
        <v>0</v>
      </c>
      <c r="L23" s="2"/>
      <c r="M23" s="19">
        <f t="shared" si="10"/>
        <v>11500</v>
      </c>
      <c r="N23" s="20">
        <f t="shared" si="11"/>
        <v>11500</v>
      </c>
    </row>
    <row r="24" spans="3:14" ht="15.75" x14ac:dyDescent="0.25">
      <c r="C24" s="1">
        <v>44727</v>
      </c>
      <c r="D24" s="18">
        <v>250</v>
      </c>
      <c r="E24" s="2" t="s">
        <v>10</v>
      </c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>
        <v>0</v>
      </c>
      <c r="L24" s="2"/>
      <c r="M24" s="19">
        <f t="shared" si="10"/>
        <v>11750</v>
      </c>
      <c r="N24" s="20">
        <f t="shared" si="11"/>
        <v>11750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>
        <v>0</v>
      </c>
      <c r="L25" s="2"/>
      <c r="M25" s="19">
        <f t="shared" si="10"/>
        <v>11750</v>
      </c>
      <c r="N25" s="20">
        <f t="shared" si="11"/>
        <v>11750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10000</v>
      </c>
      <c r="L32" s="2" t="s">
        <v>47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O12"/>
  <sheetViews>
    <sheetView workbookViewId="0">
      <selection activeCell="O13" sqref="O13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7" t="s">
        <v>20</v>
      </c>
      <c r="C3" s="37"/>
      <c r="E3" s="37" t="s">
        <v>22</v>
      </c>
      <c r="F3" s="37"/>
      <c r="H3" s="37" t="s">
        <v>24</v>
      </c>
      <c r="I3" s="37"/>
      <c r="K3" s="37" t="s">
        <v>32</v>
      </c>
      <c r="L3" s="37"/>
      <c r="N3" s="37" t="s">
        <v>33</v>
      </c>
      <c r="O3" s="37"/>
    </row>
    <row r="5" spans="2:15" x14ac:dyDescent="0.25">
      <c r="B5" t="s">
        <v>21</v>
      </c>
      <c r="C5" s="22">
        <v>11000</v>
      </c>
      <c r="E5" t="s">
        <v>23</v>
      </c>
      <c r="F5" s="22">
        <v>0</v>
      </c>
      <c r="H5" t="s">
        <v>25</v>
      </c>
      <c r="I5" s="23">
        <v>4000</v>
      </c>
      <c r="K5" t="s">
        <v>63</v>
      </c>
      <c r="L5" s="22">
        <v>1800</v>
      </c>
      <c r="N5" t="s">
        <v>27</v>
      </c>
      <c r="O5" s="23">
        <f>I5</f>
        <v>4000</v>
      </c>
    </row>
    <row r="6" spans="2:15" x14ac:dyDescent="0.25">
      <c r="C6" s="22"/>
      <c r="K6" t="s">
        <v>49</v>
      </c>
      <c r="L6" s="22">
        <v>200</v>
      </c>
      <c r="N6" t="s">
        <v>28</v>
      </c>
      <c r="O6" s="24">
        <f>L12</f>
        <v>3310</v>
      </c>
    </row>
    <row r="7" spans="2:15" x14ac:dyDescent="0.25">
      <c r="K7" t="s">
        <v>48</v>
      </c>
      <c r="L7" s="22">
        <v>90</v>
      </c>
      <c r="N7" t="s">
        <v>29</v>
      </c>
      <c r="O7" s="23">
        <f>SUM(O5-O6)</f>
        <v>690</v>
      </c>
    </row>
    <row r="8" spans="2:15" x14ac:dyDescent="0.25">
      <c r="K8" t="s">
        <v>26</v>
      </c>
      <c r="L8" s="22">
        <v>90</v>
      </c>
      <c r="N8" t="s">
        <v>30</v>
      </c>
      <c r="O8" s="23">
        <f>SUM(O7/2)</f>
        <v>345</v>
      </c>
    </row>
    <row r="9" spans="2:15" x14ac:dyDescent="0.25">
      <c r="K9" t="s">
        <v>64</v>
      </c>
      <c r="L9" s="22">
        <v>130</v>
      </c>
      <c r="N9" t="s">
        <v>31</v>
      </c>
      <c r="O9" s="22">
        <f>SUM(O6/2)</f>
        <v>1655</v>
      </c>
    </row>
    <row r="10" spans="2:15" x14ac:dyDescent="0.25">
      <c r="K10" t="s">
        <v>2</v>
      </c>
      <c r="L10" s="22">
        <v>500</v>
      </c>
    </row>
    <row r="11" spans="2:15" x14ac:dyDescent="0.25">
      <c r="K11" t="s">
        <v>50</v>
      </c>
      <c r="L11" s="22">
        <v>500</v>
      </c>
    </row>
    <row r="12" spans="2:15" x14ac:dyDescent="0.25">
      <c r="L12" s="22">
        <f>SUM(L5:L11)</f>
        <v>3310</v>
      </c>
    </row>
  </sheetData>
  <mergeCells count="5">
    <mergeCell ref="N3:O3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F7" sqref="F7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18</v>
      </c>
      <c r="H5" s="5" t="s">
        <v>19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44449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44463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44477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44491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44505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44519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/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/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/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O21" sqref="O21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7" t="s">
        <v>20</v>
      </c>
      <c r="C3" s="37"/>
      <c r="E3" s="37" t="s">
        <v>22</v>
      </c>
      <c r="F3" s="37"/>
      <c r="H3" s="37" t="s">
        <v>34</v>
      </c>
      <c r="I3" s="37"/>
      <c r="K3" s="37" t="s">
        <v>35</v>
      </c>
      <c r="L3" s="37"/>
      <c r="N3" s="37" t="s">
        <v>36</v>
      </c>
      <c r="O3" s="37"/>
    </row>
    <row r="5" spans="2:15" x14ac:dyDescent="0.25">
      <c r="B5" t="s">
        <v>21</v>
      </c>
      <c r="C5" s="22">
        <v>0</v>
      </c>
      <c r="E5" t="s">
        <v>23</v>
      </c>
      <c r="F5" s="22">
        <v>0</v>
      </c>
      <c r="H5" t="s">
        <v>51</v>
      </c>
      <c r="I5" s="24">
        <v>0</v>
      </c>
      <c r="K5" t="s">
        <v>37</v>
      </c>
      <c r="L5" s="22">
        <v>0</v>
      </c>
      <c r="N5" t="s">
        <v>27</v>
      </c>
      <c r="O5" s="24">
        <f>I5</f>
        <v>0</v>
      </c>
    </row>
    <row r="6" spans="2:15" x14ac:dyDescent="0.25">
      <c r="C6" s="22"/>
      <c r="K6" t="s">
        <v>38</v>
      </c>
      <c r="L6" s="22">
        <v>0</v>
      </c>
      <c r="N6" t="s">
        <v>28</v>
      </c>
      <c r="O6" s="24">
        <f>L12</f>
        <v>0</v>
      </c>
    </row>
    <row r="7" spans="2:15" x14ac:dyDescent="0.25">
      <c r="K7" t="s">
        <v>39</v>
      </c>
      <c r="L7" s="22">
        <v>0</v>
      </c>
      <c r="N7" t="s">
        <v>29</v>
      </c>
      <c r="O7" s="23">
        <f>SUM(O5-O6)</f>
        <v>0</v>
      </c>
    </row>
    <row r="8" spans="2:15" x14ac:dyDescent="0.25">
      <c r="K8" t="s">
        <v>40</v>
      </c>
      <c r="L8" s="22">
        <v>0</v>
      </c>
      <c r="N8" t="s">
        <v>31</v>
      </c>
      <c r="O8" s="23">
        <f>SUM(O6/2)</f>
        <v>0</v>
      </c>
    </row>
    <row r="9" spans="2:15" x14ac:dyDescent="0.25">
      <c r="K9" t="s">
        <v>41</v>
      </c>
      <c r="L9" s="22">
        <v>0</v>
      </c>
      <c r="N9" t="s">
        <v>30</v>
      </c>
      <c r="O9" s="22">
        <f>SUM(O5/2)</f>
        <v>0</v>
      </c>
    </row>
    <row r="10" spans="2:15" x14ac:dyDescent="0.25">
      <c r="K10" t="s">
        <v>42</v>
      </c>
      <c r="L10" s="22">
        <v>0</v>
      </c>
    </row>
    <row r="11" spans="2:15" x14ac:dyDescent="0.25">
      <c r="K11" t="s">
        <v>43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HouseSaleDetails</vt:lpstr>
      <vt:lpstr>ChrisDebtSheet</vt:lpstr>
      <vt:lpstr>ChrisFinances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Mjolnir</cp:lastModifiedBy>
  <cp:lastPrinted>2021-07-21T21:37:57Z</cp:lastPrinted>
  <dcterms:created xsi:type="dcterms:W3CDTF">2019-11-25T10:36:55Z</dcterms:created>
  <dcterms:modified xsi:type="dcterms:W3CDTF">2021-09-06T19:10:43Z</dcterms:modified>
</cp:coreProperties>
</file>