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73303310-A350-4331-B264-9C897C0C413C}" xr6:coauthVersionLast="46" xr6:coauthVersionMax="47" xr10:uidLastSave="{00000000-0000-0000-0000-000000000000}"/>
  <bookViews>
    <workbookView xWindow="-28920" yWindow="-120" windowWidth="29040" windowHeight="15840" tabRatio="748" activeTab="3" xr2:uid="{A1294762-A08D-4520-BAFF-EE0B8EF3DC4E}"/>
  </bookViews>
  <sheets>
    <sheet name="AgendaToDo" sheetId="8" r:id="rId1"/>
    <sheet name="TierLocationOrganization" sheetId="1" r:id="rId2"/>
    <sheet name="DiagramLayout" sheetId="2" r:id="rId3"/>
    <sheet name="GrasslandRegionalProduction" sheetId="6" r:id="rId4"/>
    <sheet name="MinerOutputVal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<sst xmlns="http://schemas.openxmlformats.org/spreadsheetml/2006/main" count="256" uniqueCount="178">
  <si>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</si>
  <si>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</si>
  <si>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</si>
  <si>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</si>
  <si>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</si>
  <si>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</si>
  <si>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</si>
  <si>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</si>
  <si>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</si>
  <si>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</si>
  <si>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</si>
  <si>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</si>
  <si>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</si>
  <si>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</si>
  <si>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</si>
  <si>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</si>
  <si>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</si>
  <si>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</si>
  <si>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</si>
  <si>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</si>
  <si>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</si>
  <si>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</si>
  <si>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</si>
  <si>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</si>
  <si>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</si>
  <si>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</si>
  <si>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</si>
  <si>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</si>
  <si>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</si>
  <si>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</si>
  <si>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</si>
  <si>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</si>
  <si>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</si>
  <si>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</si>
  <si>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</si>
  <si>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</si>
  <si>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</si>
  <si>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</si>
  <si>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</si>
  <si>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</si>
  <si>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</si>
  <si>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</si>
  <si>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</si>
  <si>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</si>
  <si>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</si>
  <si>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</si>
  <si>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</si>
  <si>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</si>
  <si>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</si>
  <si>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</si>
  <si>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</si>
  <si>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</si>
  <si>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</si>
  <si>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</si>
  <si>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</si>
  <si>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</si>
  <si>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</si>
  <si>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</si>
  <si>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</si>
  <si>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</si>
  <si>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</si>
  <si>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</si>
  <si>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</si>
  <si>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</si>
  <si>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</si>
  <si>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</si>
  <si>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</si>
  <si>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</si>
  <si>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</si>
  <si>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</si>
  <si>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</si>
  <si>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</si>
  <si>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</si>
  <si>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</si>
  <si>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</si>
  <si>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</si>
  <si>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</si>
  <si>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</si>
  <si>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</si>
  <si>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</si>
  <si>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</si>
  <si>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</si>
  <si>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</si>
  <si>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</si>
  <si>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</si>
  <si>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</si>
  <si>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</si>
  <si>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</si>
  <si>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</si>
  <si>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</si>
  <si>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</si>
  <si>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</si>
  <si>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</si>
  <si>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</si>
  <si>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</si>
  <si>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</si>
  <si>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</si>
  <si>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</si>
  <si>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Heavy Modular Frame</t>
  </si>
  <si>
    <t>Computers</t>
  </si>
  <si>
    <t>Circuit Board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</si>
  <si>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</si>
  <si>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</si>
  <si>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</si>
  <si>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</si>
  <si>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</si>
  <si>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</si>
  <si>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</si>
  <si>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</si>
  <si>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</si>
  <si>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</si>
  <si>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</si>
  <si>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</si>
  <si>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</si>
  <si>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H. Frames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</si>
  <si>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</si>
  <si>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</si>
  <si>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</si>
  <si>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</si>
  <si>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</si>
  <si>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</si>
  <si>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</si>
  <si>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</si>
  <si>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</si>
  <si>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</si>
  <si>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11. Steeled Frame Site</t>
  </si>
  <si>
    <t>12. Encased Industrial Pipes Site</t>
  </si>
  <si>
    <t>14. Heavy Frames Site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</si>
  <si>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</si>
  <si>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</si>
  <si>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</si>
  <si>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</si>
  <si>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</si>
  <si>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</si>
  <si>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</si>
  <si>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</si>
  <si>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</si>
  <si>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</si>
  <si>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</si>
  <si>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</si>
  <si>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</si>
  <si>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</si>
  <si>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</si>
  <si>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</si>
  <si>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</si>
  <si>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</si>
  <si>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</si>
  <si>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</si>
  <si>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</si>
  <si>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</si>
  <si>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</si>
  <si>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</si>
  <si>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</si>
  <si>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</si>
  <si>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15. Design Train Sorting Station</t>
  </si>
  <si>
    <t>16. Oil Site, Rubber Production focus</t>
  </si>
  <si>
    <t>17. Computer Production</t>
  </si>
  <si>
    <t>18. Turbofuel Powerplant, extend train to it.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</si>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</sst>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 style="thick">
        <color rgb="FFEEEEEE"/>
      </right>
      <top/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14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5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6" xfId="0" applyFont="1" applyFill="1" applyBorder="1" applyAlignment="1">
      <alignment horizontal="left" vertical="center" wrapText="1"/>
    </xf>
    <xf numFmtId="0" fontId="6" fillId="4" borderId="16" xfId="3" applyBorder="1"/>
    <xf numFmtId="0" fontId="4" fillId="5" borderId="16" xfId="4" applyBorder="1"/>
    <xf numFmtId="0" fontId="6" fillId="4" borderId="16" xfId="3" applyBorder="1" applyAlignment="1">
      <alignment horizontal="center"/>
    </xf>
    <xf numFmtId="0" fontId="0" fillId="5" borderId="16" xfId="4" applyFont="1" applyBorder="1"/>
    <xf numFmtId="0" fontId="5" fillId="0" borderId="14" xfId="1" applyAlignment="1">
      <alignment horizontal="center"/>
    </xf>
    <xf numFmtId="0" fontId="6" fillId="4" borderId="0" xfId="3" applyAlignment="1">
      <alignment horizontal="center"/>
    </xf>
    <xf numFmtId="0" fontId="6" fillId="3" borderId="16" xfId="2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6" fillId="3" borderId="17" xfId="2" applyBorder="1" applyAlignment="1">
      <alignment horizontal="center"/>
    </xf>
    <xf numFmtId="0" fontId="6" fillId="3" borderId="18" xfId="2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6" fillId="4" borderId="19" xfId="3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3" borderId="0" xfId="2" applyNumberFormat="1" applyAlignment="1">
      <alignment horizontal="center"/>
    </xf>
    <xf numFmtId="2" fontId="6" fillId="4" borderId="0" xfId="3" applyNumberFormat="1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L27"/>
  <sheetViews>
    <sheetView zoomScale="70" zoomScaleNormal="70" workbookViewId="0">
      <selection activeCell="E44" sqref="E44"/>
    </sheetView>
  </sheetViews>
  <sheetFormatPr defaultRowHeight="15"/>
  <cols>
    <col min="3" max="3" width="52" bestFit="1" customWidth="1"/>
    <col min="4" max="4" width="20.7109375" customWidth="1"/>
    <col min="5" max="5" width="24.7109375" customWidth="1"/>
    <col min="6" max="6" width="24.42578125" bestFit="1" customWidth="1"/>
    <col min="9" max="9" width="22.7109375" bestFit="1" customWidth="1"/>
    <col min="10" max="10" width="3.5703125" bestFit="1" customWidth="1"/>
    <col min="11" max="11" width="22.7109375" bestFit="1" customWidth="1"/>
    <col min="12" max="12" width="3.5703125" bestFit="1" customWidth="1"/>
  </cols>
  <sheetData>
    <row r="1" spans="3:12" ht="15.75" thickBot="1"/>
    <row r="2" spans="3:12" ht="44.25" thickTop="1" thickBot="1">
      <c r="D2" s="3"/>
      <c r="E2" s="3" t="s">
        <v>117</v>
      </c>
      <c r="F2" s="3" t="s">
        <v>112</v>
      </c>
      <c r="G2" s="9" t="s">
        <v>7</v>
      </c>
      <c r="H2" s="9" t="s">
        <v>7</v>
      </c>
      <c r="I2" s="3" t="s">
        <v>123</v>
      </c>
      <c r="K2" s="3" t="s">
        <v>124</v>
      </c>
    </row>
    <row r="3" spans="3:12" ht="15.75" thickTop="1">
      <c r="E3" s="31" t="s">
        <v>120</v>
      </c>
      <c r="F3" s="29" t="s">
        <v>90</v>
      </c>
      <c r="I3" s="29" t="s">
        <v>90</v>
      </c>
    </row>
    <row r="4" spans="3:12">
      <c r="C4" s="28" t="s">
        <v>125</v>
      </c>
    </row>
    <row r="5" spans="3:12">
      <c r="C5" s="28" t="s">
        <v>126</v>
      </c>
      <c r="E5" s="31" t="s">
        <v>31</v>
      </c>
      <c r="F5" s="29" t="s">
        <v>26</v>
      </c>
      <c r="I5" s="29" t="s">
        <v>115</v>
      </c>
    </row>
    <row r="6" spans="3:12">
      <c r="C6" s="30" t="s">
        <v>127</v>
      </c>
      <c r="E6" s="31" t="s">
        <v>121</v>
      </c>
      <c r="F6" s="29" t="s">
        <v>91</v>
      </c>
      <c r="I6" s="29" t="s">
        <v>106</v>
      </c>
    </row>
    <row r="7" spans="3:12">
      <c r="C7" s="31" t="s">
        <v>154</v>
      </c>
      <c r="F7" s="29" t="s">
        <v>92</v>
      </c>
      <c r="I7" s="29" t="s">
        <v>107</v>
      </c>
    </row>
    <row r="8" spans="3:12">
      <c r="C8" s="31" t="s">
        <v>155</v>
      </c>
    </row>
    <row r="9" spans="3:12" ht="15.75" thickBot="1">
      <c r="C9" s="31" t="s">
        <v>156</v>
      </c>
      <c r="E9" s="31" t="s">
        <v>119</v>
      </c>
      <c r="F9" s="29" t="s">
        <v>94</v>
      </c>
      <c r="I9" s="29" t="s">
        <v>94</v>
      </c>
    </row>
    <row r="10" spans="3:12" ht="16.5" thickTop="1" thickBot="1">
      <c r="C10" s="31" t="s">
        <v>157</v>
      </c>
      <c r="F10" s="29" t="s">
        <v>108</v>
      </c>
      <c r="I10" s="29" t="s">
        <v>8</v>
      </c>
      <c r="K10" s="3" t="s">
        <v>116</v>
      </c>
    </row>
    <row r="11" spans="3:12" ht="16.5" thickTop="1" thickBot="1"/>
    <row r="12" spans="3:12" ht="17.25" thickBot="1">
      <c r="E12" s="31" t="s">
        <v>122</v>
      </c>
      <c r="F12" s="28" t="s">
        <v>103</v>
      </c>
      <c r="I12" s="29" t="s">
        <v>106</v>
      </c>
      <c r="J12" s="9" t="s">
        <v>7</v>
      </c>
      <c r="K12" s="28" t="s">
        <v>27</v>
      </c>
      <c r="L12" s="9" t="s">
        <v>7</v>
      </c>
    </row>
    <row r="13" spans="3:12" ht="15.75" thickTop="1">
      <c r="F13" s="28" t="s">
        <v>102</v>
      </c>
      <c r="I13" s="29" t="s">
        <v>94</v>
      </c>
      <c r="K13" s="28" t="s">
        <v>104</v>
      </c>
    </row>
    <row r="15" spans="3:12" ht="15.75" thickBot="1">
      <c r="F15" s="28" t="s">
        <v>97</v>
      </c>
      <c r="I15" s="29" t="s">
        <v>94</v>
      </c>
      <c r="K15" s="28" t="s">
        <v>105</v>
      </c>
    </row>
    <row r="16" spans="3:12" ht="16.5" thickTop="1" thickBot="1">
      <c r="C16" s="3" t="s">
        <v>113</v>
      </c>
      <c r="F16" s="28" t="s">
        <v>109</v>
      </c>
      <c r="I16" s="29" t="s">
        <v>90</v>
      </c>
    </row>
    <row r="17" spans="3:11" ht="18" thickTop="1" thickBot="1">
      <c r="C17" s="32" t="s">
        <v>20</v>
      </c>
    </row>
    <row r="18" spans="3:11" ht="18" thickTop="1" thickBot="1">
      <c r="C18" s="32" t="s">
        <v>100</v>
      </c>
      <c r="F18" s="30" t="s">
        <v>101</v>
      </c>
      <c r="I18" s="29" t="s">
        <v>94</v>
      </c>
      <c r="J18" s="9" t="s">
        <v>7</v>
      </c>
      <c r="K18" s="28" t="s">
        <v>109</v>
      </c>
    </row>
    <row r="19" spans="3:11" ht="18" thickTop="1" thickBot="1">
      <c r="C19" s="32" t="s">
        <v>28</v>
      </c>
      <c r="F19" s="30" t="s">
        <v>118</v>
      </c>
      <c r="I19" s="31" t="s">
        <v>22</v>
      </c>
    </row>
    <row r="20" spans="3:11" ht="15.75" thickBot="1"/>
    <row r="21" spans="3:11" ht="17.25" thickBot="1">
      <c r="I21" s="28" t="s">
        <v>105</v>
      </c>
      <c r="J21" s="9" t="s">
        <v>7</v>
      </c>
      <c r="K21" s="30" t="s">
        <v>114</v>
      </c>
    </row>
    <row r="22" spans="3:11" ht="15.75" thickTop="1">
      <c r="I22" s="29" t="s">
        <v>94</v>
      </c>
    </row>
    <row r="23" spans="3:11">
      <c r="I23" s="31" t="s">
        <v>22</v>
      </c>
    </row>
    <row r="24" spans="3:11" ht="15.75" thickBot="1">
      <c r="I24" s="28" t="s">
        <v>109</v>
      </c>
    </row>
    <row r="25" spans="3:11" ht="18" thickTop="1" thickBot="1">
      <c r="C25" s="32" t="s">
        <v>99</v>
      </c>
    </row>
    <row r="26" spans="3:11" ht="17.25" thickBot="1">
      <c r="I26" s="28" t="s">
        <v>27</v>
      </c>
      <c r="J26" s="9" t="s">
        <v>7</v>
      </c>
      <c r="K26" s="30" t="s">
        <v>18</v>
      </c>
    </row>
    <row r="27" spans="3:11" ht="15.75" thickTop="1">
      <c r="I27" s="28" t="s">
        <v>104</v>
      </c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H79"/>
  <sheetViews>
    <sheetView topLeftCell="A16" workbookViewId="0">
      <selection activeCell="K30" sqref="K30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5.5703125" customWidth="1"/>
    <col min="6" max="6" width="31.5703125" bestFit="1" customWidth="1"/>
    <col min="7" max="7" width="13" customWidth="1"/>
    <col min="8" max="8" width="23.5703125" bestFit="1" customWidth="1"/>
    <col min="11" max="11" width="27.7109375" customWidth="1"/>
    <col min="14" max="14" width="15.85546875" bestFit="1" customWidth="1"/>
  </cols>
  <sheetData>
    <row r="1" spans="3:8" ht="9" customHeight="1"/>
    <row r="2" spans="3:8" ht="9" customHeight="1" thickBot="1"/>
    <row r="3" spans="3:8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</row>
    <row r="4" spans="3:8" ht="34.5" thickTop="1" thickBot="1">
      <c r="C4" s="5" t="s">
        <v>6</v>
      </c>
      <c r="D4" s="21" t="s">
        <v>32</v>
      </c>
      <c r="E4" s="6" t="s">
        <v>7</v>
      </c>
      <c r="F4" s="6" t="s">
        <v>8</v>
      </c>
      <c r="G4" s="6" t="s">
        <v>7</v>
      </c>
      <c r="H4" s="7" t="s">
        <v>53</v>
      </c>
    </row>
    <row r="5" spans="3:8" ht="51" thickTop="1" thickBot="1">
      <c r="C5" s="14" t="s">
        <v>12</v>
      </c>
      <c r="D5" s="22" t="s">
        <v>33</v>
      </c>
      <c r="E5" s="9" t="s">
        <v>7</v>
      </c>
      <c r="F5" s="6" t="s">
        <v>11</v>
      </c>
      <c r="G5" s="9" t="s">
        <v>7</v>
      </c>
      <c r="H5" s="10" t="s">
        <v>54</v>
      </c>
    </row>
    <row r="6" spans="3:8" ht="34.5" thickTop="1" thickBot="1">
      <c r="D6" s="14" t="s">
        <v>25</v>
      </c>
      <c r="F6" s="6" t="s">
        <v>36</v>
      </c>
      <c r="H6" s="16" t="s">
        <v>58</v>
      </c>
    </row>
    <row r="7" spans="3:8" ht="51" thickTop="1" thickBot="1">
      <c r="F7" s="26" t="s">
        <v>39</v>
      </c>
      <c r="H7" s="7" t="s">
        <v>56</v>
      </c>
    </row>
    <row r="8" spans="3:8" ht="51" thickTop="1" thickBot="1">
      <c r="F8" s="26" t="s">
        <v>40</v>
      </c>
      <c r="H8" s="10" t="s">
        <v>57</v>
      </c>
    </row>
    <row r="9" spans="3:8" ht="51" thickTop="1" thickBot="1">
      <c r="F9" s="26" t="s">
        <v>41</v>
      </c>
      <c r="H9" s="12" t="s">
        <v>55</v>
      </c>
    </row>
    <row r="10" spans="3:8" ht="51" thickTop="1" thickBot="1">
      <c r="F10" s="6" t="s">
        <v>27</v>
      </c>
      <c r="H10" s="6" t="s">
        <v>38</v>
      </c>
    </row>
    <row r="11" spans="3:8" ht="18" thickTop="1" thickBot="1">
      <c r="F11" s="6" t="s">
        <v>43</v>
      </c>
      <c r="H11" s="12"/>
    </row>
    <row r="12" spans="3:8" ht="18" thickTop="1" thickBot="1">
      <c r="F12" s="6" t="s">
        <v>18</v>
      </c>
      <c r="H12" s="12"/>
    </row>
    <row r="13" spans="3:8" ht="34.5" thickTop="1" thickBot="1">
      <c r="F13" s="6" t="s">
        <v>44</v>
      </c>
      <c r="H13" s="13"/>
    </row>
    <row r="14" spans="3:8" ht="18" thickTop="1" thickBot="1">
      <c r="C14" s="8" t="s">
        <v>9</v>
      </c>
      <c r="D14" s="23" t="s">
        <v>34</v>
      </c>
      <c r="E14" s="15" t="s">
        <v>7</v>
      </c>
      <c r="F14" s="6" t="s">
        <v>35</v>
      </c>
      <c r="G14" s="6" t="s">
        <v>7</v>
      </c>
    </row>
    <row r="15" spans="3:8" ht="18" thickTop="1" thickBot="1">
      <c r="F15" s="6" t="s">
        <v>26</v>
      </c>
    </row>
    <row r="16" spans="3:8" ht="18" thickTop="1" thickBot="1">
      <c r="F16" s="6" t="s">
        <v>14</v>
      </c>
    </row>
    <row r="17" spans="3:7" ht="34.5" thickTop="1" thickBot="1">
      <c r="C17" s="5" t="s">
        <v>13</v>
      </c>
      <c r="D17" s="24" t="s">
        <v>22</v>
      </c>
      <c r="E17" s="6" t="s">
        <v>7</v>
      </c>
      <c r="F17" s="6" t="s">
        <v>37</v>
      </c>
    </row>
    <row r="18" spans="3:7" ht="15.75" thickBot="1">
      <c r="F18" t="s">
        <v>98</v>
      </c>
    </row>
    <row r="19" spans="3:7" ht="18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6" t="s">
        <v>7</v>
      </c>
    </row>
    <row r="20" spans="3:7" ht="17.25" thickBot="1">
      <c r="F20" s="27" t="s">
        <v>96</v>
      </c>
      <c r="G20" s="9" t="s">
        <v>7</v>
      </c>
    </row>
    <row r="21" spans="3:7" ht="16.5" thickTop="1" thickBot="1">
      <c r="F21" s="26" t="s">
        <v>95</v>
      </c>
    </row>
    <row r="22" spans="3:7" ht="15.75" thickBot="1"/>
    <row r="23" spans="3:7" ht="18" thickTop="1" thickBot="1">
      <c r="C23" s="11" t="s">
        <v>19</v>
      </c>
      <c r="D23" s="9" t="s">
        <v>111</v>
      </c>
      <c r="E23" s="9" t="s">
        <v>7</v>
      </c>
      <c r="F23" s="25" t="s">
        <v>24</v>
      </c>
      <c r="G23" s="4" t="s">
        <v>7</v>
      </c>
    </row>
    <row r="24" spans="3:7" ht="18" thickTop="1" thickBot="1">
      <c r="D24" s="4" t="s">
        <v>110</v>
      </c>
      <c r="E24" s="4" t="s">
        <v>7</v>
      </c>
      <c r="F24" s="25" t="s">
        <v>17</v>
      </c>
      <c r="G24" s="4" t="s">
        <v>7</v>
      </c>
    </row>
    <row r="25" spans="3:7" ht="18" thickTop="1" thickBot="1">
      <c r="F25" s="6" t="s">
        <v>28</v>
      </c>
    </row>
    <row r="26" spans="3:7" ht="34.5" thickTop="1" thickBot="1">
      <c r="F26" s="6" t="s">
        <v>42</v>
      </c>
    </row>
    <row r="27" spans="3:7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7" ht="18" thickTop="1" thickBot="1">
      <c r="D28" s="4" t="s">
        <v>20</v>
      </c>
      <c r="E28" s="4" t="s">
        <v>7</v>
      </c>
      <c r="F28" s="6"/>
      <c r="G28" s="4" t="s">
        <v>7</v>
      </c>
    </row>
    <row r="29" spans="3:7" ht="34.5" thickTop="1" thickBot="1">
      <c r="D29" s="6" t="s">
        <v>48</v>
      </c>
      <c r="E29" s="4" t="s">
        <v>7</v>
      </c>
      <c r="F29" s="6" t="s">
        <v>47</v>
      </c>
      <c r="G29" s="9" t="s">
        <v>7</v>
      </c>
    </row>
    <row r="30" spans="3:7" ht="18" thickTop="1" thickBot="1">
      <c r="F30" s="6" t="s">
        <v>49</v>
      </c>
    </row>
    <row r="31" spans="3:7" ht="18" thickTop="1" thickBot="1">
      <c r="F31" s="6" t="s">
        <v>50</v>
      </c>
    </row>
    <row r="32" spans="3:7" ht="18" thickTop="1" thickBot="1">
      <c r="F32" s="6" t="s">
        <v>51</v>
      </c>
    </row>
    <row r="33" spans="3:8" ht="18" thickTop="1" thickBot="1">
      <c r="F33" s="6" t="s">
        <v>52</v>
      </c>
    </row>
    <row r="34" spans="3:8" ht="18" thickTop="1" thickBot="1">
      <c r="F34" s="6" t="s">
        <v>29</v>
      </c>
    </row>
    <row r="35" spans="3:8" ht="18" thickTop="1" thickBot="1">
      <c r="C35" s="11" t="s">
        <v>23</v>
      </c>
      <c r="F35" s="9" t="s">
        <v>45</v>
      </c>
      <c r="H35" s="6" t="s">
        <v>46</v>
      </c>
    </row>
    <row r="36" spans="3:8" ht="18" thickTop="1" thickBot="1">
      <c r="C36" s="11" t="s">
        <v>16</v>
      </c>
      <c r="F36" s="6"/>
    </row>
    <row r="40" spans="3:8">
      <c r="D40" t="s">
        <v>60</v>
      </c>
    </row>
    <row r="41" spans="3:8">
      <c r="D41" t="s">
        <v>59</v>
      </c>
    </row>
    <row r="42" spans="3:8">
      <c r="D42" t="s">
        <v>61</v>
      </c>
    </row>
    <row r="43" spans="3:8">
      <c r="D43" t="s">
        <v>62</v>
      </c>
    </row>
    <row r="44" spans="3:8">
      <c r="D44" t="s">
        <v>63</v>
      </c>
    </row>
    <row r="68" spans="5:7" ht="15.75" thickBot="1"/>
    <row r="69" spans="5:7" ht="18" thickTop="1" thickBot="1">
      <c r="E69" s="14"/>
      <c r="G69" s="16"/>
    </row>
    <row r="70" spans="5:7" ht="18" thickTop="1" thickBot="1">
      <c r="E70" s="14"/>
      <c r="G70" s="16"/>
    </row>
    <row r="71" spans="5:7" ht="18" thickTop="1" thickBot="1">
      <c r="E71" s="14"/>
      <c r="G71" s="16"/>
    </row>
    <row r="72" spans="5:7" ht="18" thickTop="1" thickBot="1">
      <c r="E72" s="14"/>
      <c r="G72" s="16"/>
    </row>
    <row r="73" spans="5:7" ht="18" thickTop="1" thickBot="1">
      <c r="E73" s="14"/>
      <c r="G73" s="16"/>
    </row>
    <row r="74" spans="5:7" ht="18" thickTop="1" thickBot="1">
      <c r="E74" s="14"/>
      <c r="G74" s="16"/>
    </row>
    <row r="75" spans="5:7" ht="18" thickTop="1" thickBot="1">
      <c r="E75" s="14"/>
      <c r="G75" s="16"/>
    </row>
    <row r="76" spans="5:7" ht="18" thickTop="1" thickBot="1">
      <c r="E76" s="14"/>
      <c r="G76" s="16"/>
    </row>
    <row r="77" spans="5:7" ht="18" thickTop="1" thickBot="1">
      <c r="E77" s="14"/>
      <c r="G77" s="16"/>
    </row>
    <row r="78" spans="5:7" ht="18" thickTop="1" thickBot="1">
      <c r="E78" s="14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6" zoomScale="175" zoomScaleNormal="175" workbookViewId="0">
      <selection activeCell="I18" sqref="I1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tabSelected="1" topLeftCell="A34" workbookViewId="0">
      <selection activeCell="J56" sqref="J56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40" t="s">
        <v>158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3:19">
      <c r="O4" t="s">
        <v>173</v>
      </c>
    </row>
    <row r="5" spans="3:19">
      <c r="C5" s="33" t="s">
        <v>73</v>
      </c>
      <c r="D5" s="33" t="s">
        <v>30</v>
      </c>
      <c r="E5" s="33" t="s">
        <v>31</v>
      </c>
      <c r="F5" s="33" t="s">
        <v>13</v>
      </c>
      <c r="G5" s="33" t="s">
        <v>12</v>
      </c>
      <c r="I5" s="49" t="s">
        <v>89</v>
      </c>
      <c r="J5" s="49"/>
      <c r="K5" s="49"/>
      <c r="L5" s="49"/>
      <c r="M5" s="49"/>
      <c r="N5" s="49"/>
      <c r="O5" s="49"/>
      <c r="P5" s="49"/>
      <c r="Q5" s="49"/>
      <c r="R5" s="49"/>
    </row>
    <row r="6" spans="3:19">
      <c r="C6" s="34" t="s">
        <v>71</v>
      </c>
      <c r="D6" s="34">
        <v>10</v>
      </c>
      <c r="E6" s="34">
        <v>2</v>
      </c>
      <c r="F6" s="34">
        <v>6</v>
      </c>
      <c r="G6" s="34">
        <v>0</v>
      </c>
      <c r="I6" s="50" t="s">
        <v>88</v>
      </c>
      <c r="J6" s="50" t="s">
        <v>87</v>
      </c>
      <c r="K6" s="50" t="s">
        <v>172</v>
      </c>
      <c r="L6" s="50" t="s">
        <v>159</v>
      </c>
      <c r="M6" s="50" t="s">
        <v>86</v>
      </c>
      <c r="N6" s="50" t="s">
        <v>177</v>
      </c>
      <c r="O6" s="50" t="s">
        <v>85</v>
      </c>
      <c r="P6" s="50" t="s">
        <v>84</v>
      </c>
      <c r="Q6" s="50" t="s">
        <v>174</v>
      </c>
      <c r="R6" s="46" t="s">
        <v>175</v>
      </c>
      <c r="S6" s="50" t="s">
        <v>176</v>
      </c>
    </row>
    <row r="7" spans="3:19">
      <c r="C7" s="34" t="s">
        <v>70</v>
      </c>
      <c r="D7" s="34">
        <v>9</v>
      </c>
      <c r="E7" s="34">
        <v>4</v>
      </c>
      <c r="F7" s="34">
        <v>6</v>
      </c>
      <c r="G7" s="34">
        <v>0</v>
      </c>
      <c r="I7" s="46" t="s">
        <v>83</v>
      </c>
      <c r="J7" s="47">
        <v>120</v>
      </c>
      <c r="K7" s="47">
        <f>D16</f>
        <v>440</v>
      </c>
      <c r="L7" s="47">
        <f>E16</f>
        <v>1100</v>
      </c>
      <c r="M7" s="47">
        <f>ROUNDDOWN(L7/J7,0)</f>
        <v>9</v>
      </c>
      <c r="N7" s="47">
        <f>ROUNDDOWN(600/J7,0)</f>
        <v>5</v>
      </c>
      <c r="O7" s="48">
        <f>M7/3</f>
        <v>3</v>
      </c>
      <c r="P7" s="47">
        <f>J7*3</f>
        <v>360</v>
      </c>
      <c r="Q7" s="47">
        <f>P7*O7</f>
        <v>1080</v>
      </c>
      <c r="R7" s="46"/>
    </row>
    <row r="8" spans="3:19">
      <c r="C8" s="34" t="s">
        <v>69</v>
      </c>
      <c r="D8" s="34">
        <v>0</v>
      </c>
      <c r="E8" s="34">
        <v>0</v>
      </c>
      <c r="F8" s="34">
        <v>1</v>
      </c>
      <c r="G8" s="34">
        <v>2</v>
      </c>
      <c r="I8" s="46" t="s">
        <v>82</v>
      </c>
      <c r="J8" s="47">
        <v>240</v>
      </c>
      <c r="K8" s="47">
        <f>D9</f>
        <v>1680</v>
      </c>
      <c r="L8" s="47">
        <f>D10</f>
        <v>4200</v>
      </c>
      <c r="M8" s="47">
        <f>ROUNDDOWN(L8/J8,0)</f>
        <v>17</v>
      </c>
      <c r="N8" s="47">
        <f>ROUNDDOWN(L8/J8,0)</f>
        <v>17</v>
      </c>
      <c r="O8" s="47">
        <v>10</v>
      </c>
      <c r="P8" s="47">
        <v>720</v>
      </c>
      <c r="Q8" s="47"/>
      <c r="R8" s="46"/>
    </row>
    <row r="9" spans="3:19">
      <c r="C9" s="34" t="s">
        <v>81</v>
      </c>
      <c r="D9" s="34">
        <f>E44</f>
        <v>1680</v>
      </c>
      <c r="E9" s="34">
        <f>E51</f>
        <v>600</v>
      </c>
      <c r="F9" s="34">
        <f>E67</f>
        <v>1320</v>
      </c>
      <c r="G9" s="34">
        <f>E72</f>
        <v>480</v>
      </c>
      <c r="I9" s="46" t="s">
        <v>128</v>
      </c>
      <c r="J9" s="46"/>
      <c r="K9" s="46"/>
      <c r="L9" s="46"/>
      <c r="M9" s="46"/>
      <c r="N9" s="46"/>
      <c r="O9" s="46"/>
      <c r="P9" s="46"/>
      <c r="Q9" s="46"/>
      <c r="R9" s="46"/>
    </row>
    <row r="10" spans="3:19">
      <c r="C10" s="34" t="s">
        <v>159</v>
      </c>
      <c r="D10" s="34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34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34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34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46" t="s">
        <v>129</v>
      </c>
      <c r="J10" s="46"/>
      <c r="K10" s="46"/>
      <c r="L10" s="46"/>
      <c r="M10" s="46"/>
      <c r="N10" s="46"/>
      <c r="O10" s="46"/>
      <c r="P10" s="46"/>
      <c r="Q10" s="46"/>
      <c r="R10" s="46"/>
    </row>
    <row r="11" spans="3:19">
      <c r="C11" s="34" t="s">
        <v>160</v>
      </c>
      <c r="D11" s="34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34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34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34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3:19"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3:19"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3:19">
      <c r="C14" s="41" t="s">
        <v>165</v>
      </c>
      <c r="D14" s="42"/>
      <c r="E14" s="42"/>
      <c r="F14" s="42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3:19">
      <c r="C15" s="35" t="s">
        <v>73</v>
      </c>
      <c r="D15" s="35" t="s">
        <v>80</v>
      </c>
      <c r="E15" s="35" t="s">
        <v>166</v>
      </c>
      <c r="F15" s="35" t="s">
        <v>167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3:19">
      <c r="C16" s="34" t="s">
        <v>22</v>
      </c>
      <c r="D16" s="34">
        <f>SUM((F9/45)*15)</f>
        <v>440</v>
      </c>
      <c r="E16" s="34">
        <f>SUM((F10/45)*15)</f>
        <v>1100</v>
      </c>
      <c r="F16" s="34">
        <f>SUM((F11/45)*15)</f>
        <v>2040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3:18">
      <c r="C17" s="34" t="s">
        <v>79</v>
      </c>
      <c r="D17" s="34">
        <f>SUM((E9/50)*100)</f>
        <v>1200</v>
      </c>
      <c r="E17" s="34">
        <f>SUM((E10/50)*100)</f>
        <v>3000</v>
      </c>
      <c r="F17" s="34">
        <f>SUM((E11/50)*100)</f>
        <v>6000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3:18">
      <c r="C18" s="34" t="s">
        <v>76</v>
      </c>
      <c r="D18" s="34">
        <f>SUM((G9/40)*60)</f>
        <v>720</v>
      </c>
      <c r="E18" s="34">
        <f>SUM((G10/40)*60)</f>
        <v>1800</v>
      </c>
      <c r="F18" s="34">
        <f>SUM((G11/40)*60)</f>
        <v>2160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3:18">
      <c r="C19" s="36" t="s">
        <v>78</v>
      </c>
      <c r="D19" s="34">
        <f>SUM(D9-(E9/2)-G9)</f>
        <v>900</v>
      </c>
      <c r="E19" s="34">
        <f>SUM(D10-(E10/2)-G10)</f>
        <v>2250</v>
      </c>
      <c r="F19" s="36">
        <f>SUM(D11-(E11/2)-G11)</f>
        <v>5460</v>
      </c>
      <c r="I19" s="46" t="s">
        <v>161</v>
      </c>
      <c r="J19" s="46"/>
      <c r="K19" s="46"/>
      <c r="L19" s="46"/>
      <c r="M19" s="46"/>
      <c r="N19" s="46"/>
      <c r="O19" s="46"/>
      <c r="P19" s="46"/>
      <c r="Q19" s="46"/>
      <c r="R19" s="46"/>
    </row>
    <row r="20" spans="3:18">
      <c r="C20" s="34" t="s">
        <v>77</v>
      </c>
      <c r="D20" s="34">
        <f>SUM((D19/30)*30)</f>
        <v>900</v>
      </c>
      <c r="E20" s="34">
        <f>SUM((E19/30)*30)</f>
        <v>2250</v>
      </c>
      <c r="F20" s="36">
        <f>SUM((F19/30)*30)</f>
        <v>5460</v>
      </c>
      <c r="I20" s="46" t="s">
        <v>162</v>
      </c>
      <c r="J20" s="46"/>
      <c r="K20" s="46"/>
      <c r="L20" s="46"/>
      <c r="M20" s="46"/>
      <c r="N20" s="46"/>
      <c r="O20" s="46"/>
      <c r="P20" s="46"/>
      <c r="Q20" s="46"/>
      <c r="R20" s="46"/>
    </row>
    <row r="21" spans="3:18">
      <c r="I21" s="46" t="s">
        <v>163</v>
      </c>
      <c r="J21" s="46"/>
      <c r="K21" s="46"/>
      <c r="L21" s="46"/>
      <c r="M21" s="46"/>
      <c r="N21" s="46"/>
      <c r="O21" s="46"/>
      <c r="P21" s="46"/>
      <c r="Q21" s="46"/>
      <c r="R21" s="46"/>
    </row>
    <row r="22" spans="3:18">
      <c r="C22" s="41" t="s">
        <v>168</v>
      </c>
      <c r="D22" s="42"/>
      <c r="E22" s="42"/>
      <c r="F22" s="42"/>
      <c r="I22" s="46" t="s">
        <v>164</v>
      </c>
      <c r="J22" s="46"/>
      <c r="K22" s="46"/>
      <c r="L22" s="46"/>
      <c r="M22" s="46"/>
      <c r="N22" s="46"/>
      <c r="O22" s="46"/>
      <c r="P22" s="46"/>
      <c r="Q22" s="46"/>
      <c r="R22" s="46"/>
    </row>
    <row r="23" spans="3:18">
      <c r="C23" s="43" t="s">
        <v>30</v>
      </c>
      <c r="D23" s="44"/>
      <c r="E23" s="44"/>
      <c r="F23" s="4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3:18">
      <c r="C24" s="34" t="s">
        <v>169</v>
      </c>
      <c r="D24" s="34" t="s">
        <v>170</v>
      </c>
      <c r="E24" s="34" t="s">
        <v>171</v>
      </c>
      <c r="F24" s="34"/>
    </row>
    <row r="25" spans="3:18">
      <c r="C25" s="34">
        <v>60</v>
      </c>
      <c r="D25" s="34">
        <v>1</v>
      </c>
      <c r="E25" s="34">
        <f>C25*D25</f>
        <v>60</v>
      </c>
      <c r="F25" s="34"/>
    </row>
    <row r="26" spans="3:18">
      <c r="C26" s="34">
        <v>60</v>
      </c>
      <c r="D26" s="34">
        <v>1</v>
      </c>
      <c r="E26" s="34">
        <f t="shared" ref="E26:E43" si="0">C26*D26</f>
        <v>60</v>
      </c>
      <c r="F26" s="34"/>
      <c r="I26" s="39" t="s">
        <v>140</v>
      </c>
      <c r="J26" s="39"/>
      <c r="K26" s="39"/>
      <c r="L26" s="39"/>
      <c r="M26" s="39"/>
      <c r="N26" s="39"/>
      <c r="O26" s="39"/>
    </row>
    <row r="27" spans="3:18">
      <c r="C27" s="34">
        <v>60</v>
      </c>
      <c r="D27" s="34">
        <v>1</v>
      </c>
      <c r="E27" s="34">
        <f t="shared" si="0"/>
        <v>60</v>
      </c>
      <c r="F27" s="34"/>
      <c r="I27" s="35" t="s">
        <v>73</v>
      </c>
      <c r="J27" s="35" t="s">
        <v>141</v>
      </c>
      <c r="K27" s="35"/>
      <c r="L27" s="35" t="s">
        <v>142</v>
      </c>
      <c r="M27" s="35" t="s">
        <v>144</v>
      </c>
      <c r="N27" s="35" t="s">
        <v>145</v>
      </c>
      <c r="O27" s="35" t="s">
        <v>143</v>
      </c>
    </row>
    <row r="28" spans="3:18">
      <c r="C28" s="34">
        <v>60</v>
      </c>
      <c r="D28" s="34">
        <v>1</v>
      </c>
      <c r="E28" s="34">
        <f t="shared" si="0"/>
        <v>60</v>
      </c>
      <c r="F28" s="34"/>
      <c r="I28" s="34" t="s">
        <v>130</v>
      </c>
      <c r="J28" s="34"/>
      <c r="K28" s="34"/>
      <c r="L28" s="34"/>
      <c r="M28" s="34"/>
      <c r="N28" s="34"/>
      <c r="O28" s="34"/>
    </row>
    <row r="29" spans="3:18">
      <c r="C29" s="34">
        <v>60</v>
      </c>
      <c r="D29" s="34">
        <v>1</v>
      </c>
      <c r="E29" s="34">
        <f t="shared" si="0"/>
        <v>60</v>
      </c>
      <c r="F29" s="34"/>
      <c r="I29" s="34" t="s">
        <v>131</v>
      </c>
      <c r="J29" s="34"/>
      <c r="K29" s="34"/>
      <c r="L29" s="34"/>
      <c r="M29" s="34"/>
      <c r="N29" s="34"/>
      <c r="O29" s="34"/>
    </row>
    <row r="30" spans="3:18">
      <c r="C30" s="34">
        <v>60</v>
      </c>
      <c r="D30" s="34">
        <v>1</v>
      </c>
      <c r="E30" s="34">
        <f t="shared" si="0"/>
        <v>60</v>
      </c>
      <c r="F30" s="34"/>
      <c r="I30" s="34" t="s">
        <v>132</v>
      </c>
      <c r="J30" s="34"/>
      <c r="K30" s="34"/>
      <c r="L30" s="34"/>
      <c r="M30" s="34"/>
      <c r="N30" s="34"/>
      <c r="O30" s="34"/>
    </row>
    <row r="31" spans="3:18">
      <c r="C31" s="34">
        <v>60</v>
      </c>
      <c r="D31" s="34">
        <v>1</v>
      </c>
      <c r="E31" s="34">
        <f t="shared" si="0"/>
        <v>60</v>
      </c>
      <c r="F31" s="34"/>
      <c r="I31" s="34" t="s">
        <v>133</v>
      </c>
      <c r="J31" s="34"/>
      <c r="K31" s="34"/>
      <c r="L31" s="34"/>
      <c r="M31" s="34"/>
      <c r="N31" s="34"/>
      <c r="O31" s="34"/>
    </row>
    <row r="32" spans="3:18">
      <c r="C32" s="34">
        <v>60</v>
      </c>
      <c r="D32" s="34">
        <v>1</v>
      </c>
      <c r="E32" s="34">
        <f t="shared" si="0"/>
        <v>60</v>
      </c>
      <c r="F32" s="34"/>
      <c r="I32" s="34" t="s">
        <v>134</v>
      </c>
      <c r="J32" s="34" t="s">
        <v>153</v>
      </c>
      <c r="K32" s="34"/>
      <c r="L32" s="34"/>
      <c r="M32" s="34">
        <v>5.625</v>
      </c>
      <c r="N32" s="34">
        <v>5</v>
      </c>
      <c r="O32" s="34">
        <v>28.125</v>
      </c>
    </row>
    <row r="33" spans="3:15">
      <c r="C33" s="34">
        <v>60</v>
      </c>
      <c r="D33" s="34">
        <v>1</v>
      </c>
      <c r="E33" s="34">
        <f t="shared" si="0"/>
        <v>60</v>
      </c>
      <c r="F33" s="34"/>
      <c r="I33" s="34" t="s">
        <v>135</v>
      </c>
      <c r="J33" s="34" t="s">
        <v>148</v>
      </c>
      <c r="K33" s="34"/>
      <c r="L33" s="34"/>
      <c r="M33" s="34">
        <v>20</v>
      </c>
      <c r="N33" s="34">
        <v>12</v>
      </c>
      <c r="O33" s="34">
        <v>240</v>
      </c>
    </row>
    <row r="34" spans="3:15">
      <c r="C34" s="34">
        <v>60</v>
      </c>
      <c r="D34" s="34">
        <v>1</v>
      </c>
      <c r="E34" s="34">
        <f t="shared" si="0"/>
        <v>60</v>
      </c>
      <c r="F34" s="34"/>
      <c r="I34" s="34" t="s">
        <v>136</v>
      </c>
      <c r="J34" s="34" t="s">
        <v>147</v>
      </c>
      <c r="K34" s="34"/>
      <c r="L34" s="34"/>
      <c r="M34" s="34">
        <v>15</v>
      </c>
      <c r="N34" s="34">
        <v>3</v>
      </c>
      <c r="O34" s="34">
        <v>45</v>
      </c>
    </row>
    <row r="35" spans="3:15">
      <c r="C35" s="34">
        <v>120</v>
      </c>
      <c r="D35" s="34">
        <v>1</v>
      </c>
      <c r="E35" s="34">
        <f t="shared" si="0"/>
        <v>120</v>
      </c>
      <c r="F35" s="34"/>
      <c r="I35" s="34" t="s">
        <v>137</v>
      </c>
      <c r="J35" s="34" t="s">
        <v>146</v>
      </c>
      <c r="K35" s="34"/>
      <c r="L35" s="34"/>
      <c r="M35" s="34">
        <v>20</v>
      </c>
      <c r="N35" s="34">
        <v>24</v>
      </c>
      <c r="O35" s="34">
        <v>480</v>
      </c>
    </row>
    <row r="36" spans="3:15">
      <c r="C36" s="34">
        <v>120</v>
      </c>
      <c r="D36" s="34">
        <v>1</v>
      </c>
      <c r="E36" s="34">
        <f t="shared" si="0"/>
        <v>120</v>
      </c>
      <c r="F36" s="34"/>
      <c r="I36" s="34" t="s">
        <v>138</v>
      </c>
      <c r="J36" s="34" t="s">
        <v>149</v>
      </c>
      <c r="K36" s="34"/>
      <c r="L36" s="34" t="s">
        <v>152</v>
      </c>
      <c r="M36" s="34">
        <v>90</v>
      </c>
      <c r="N36" s="34">
        <v>16</v>
      </c>
      <c r="O36" s="34">
        <v>1440</v>
      </c>
    </row>
    <row r="37" spans="3:15">
      <c r="C37" s="34">
        <v>120</v>
      </c>
      <c r="D37" s="34">
        <v>1</v>
      </c>
      <c r="E37" s="34">
        <f t="shared" si="0"/>
        <v>120</v>
      </c>
      <c r="F37" s="34"/>
      <c r="I37" s="34" t="s">
        <v>139</v>
      </c>
      <c r="J37" s="34" t="s">
        <v>150</v>
      </c>
      <c r="K37" s="34"/>
      <c r="L37" s="34" t="s">
        <v>151</v>
      </c>
      <c r="M37" s="34">
        <v>90</v>
      </c>
      <c r="N37" s="34">
        <v>14</v>
      </c>
      <c r="O37" s="34">
        <v>1260</v>
      </c>
    </row>
    <row r="38" spans="3:15">
      <c r="C38" s="34">
        <v>120</v>
      </c>
      <c r="D38" s="34">
        <v>1</v>
      </c>
      <c r="E38" s="34">
        <f t="shared" si="0"/>
        <v>120</v>
      </c>
      <c r="F38" s="34"/>
    </row>
    <row r="39" spans="3:15">
      <c r="C39" s="34">
        <v>120</v>
      </c>
      <c r="D39" s="34">
        <v>1</v>
      </c>
      <c r="E39" s="34">
        <f t="shared" si="0"/>
        <v>120</v>
      </c>
      <c r="F39" s="34"/>
    </row>
    <row r="40" spans="3:15">
      <c r="C40" s="34">
        <v>120</v>
      </c>
      <c r="D40" s="34">
        <v>1</v>
      </c>
      <c r="E40" s="34">
        <f t="shared" si="0"/>
        <v>120</v>
      </c>
      <c r="F40" s="34"/>
    </row>
    <row r="41" spans="3:15">
      <c r="C41" s="34">
        <v>120</v>
      </c>
      <c r="D41" s="34">
        <v>1</v>
      </c>
      <c r="E41" s="34">
        <f t="shared" si="0"/>
        <v>120</v>
      </c>
      <c r="F41" s="34"/>
    </row>
    <row r="42" spans="3:15">
      <c r="C42" s="34">
        <v>120</v>
      </c>
      <c r="D42" s="34">
        <v>1</v>
      </c>
      <c r="E42" s="34">
        <f t="shared" si="0"/>
        <v>120</v>
      </c>
      <c r="F42" s="34"/>
    </row>
    <row r="43" spans="3:15">
      <c r="C43" s="34">
        <v>120</v>
      </c>
      <c r="D43" s="34">
        <v>1</v>
      </c>
      <c r="E43" s="34">
        <f t="shared" si="0"/>
        <v>120</v>
      </c>
      <c r="F43" s="34"/>
    </row>
    <row r="44" spans="3:15">
      <c r="C44" s="34" t="s">
        <v>143</v>
      </c>
      <c r="D44" s="34"/>
      <c r="E44" s="34">
        <f>SUM(E25:E43)</f>
        <v>1680</v>
      </c>
      <c r="F44" s="34"/>
    </row>
    <row r="45" spans="3:15">
      <c r="C45" s="43" t="s">
        <v>31</v>
      </c>
      <c r="D45" s="44"/>
      <c r="E45" s="44"/>
      <c r="F45" s="45"/>
    </row>
    <row r="46" spans="3:15">
      <c r="C46" s="34" t="s">
        <v>169</v>
      </c>
      <c r="D46" s="34" t="s">
        <v>170</v>
      </c>
      <c r="E46" s="34" t="s">
        <v>171</v>
      </c>
      <c r="F46" s="34"/>
    </row>
    <row r="47" spans="3:15">
      <c r="C47" s="34">
        <v>120</v>
      </c>
      <c r="D47" s="34">
        <v>1</v>
      </c>
      <c r="E47" s="34">
        <f>C47*D47</f>
        <v>120</v>
      </c>
      <c r="F47" s="34"/>
    </row>
    <row r="48" spans="3:15">
      <c r="C48" s="34">
        <v>120</v>
      </c>
      <c r="D48" s="34">
        <v>1</v>
      </c>
      <c r="E48" s="34">
        <f t="shared" ref="E48:E50" si="1">C48*D48</f>
        <v>120</v>
      </c>
      <c r="F48" s="34"/>
    </row>
    <row r="49" spans="3:6">
      <c r="C49" s="34">
        <v>120</v>
      </c>
      <c r="D49" s="34">
        <v>1.5</v>
      </c>
      <c r="E49" s="34">
        <f t="shared" si="1"/>
        <v>180</v>
      </c>
      <c r="F49" s="34"/>
    </row>
    <row r="50" spans="3:6">
      <c r="C50" s="34">
        <v>120</v>
      </c>
      <c r="D50" s="34">
        <v>1.5</v>
      </c>
      <c r="E50" s="34">
        <f t="shared" si="1"/>
        <v>180</v>
      </c>
      <c r="F50" s="34"/>
    </row>
    <row r="51" spans="3:6">
      <c r="C51" s="34" t="s">
        <v>143</v>
      </c>
      <c r="D51" s="34"/>
      <c r="E51" s="34">
        <f>SUM(E47:E50)</f>
        <v>600</v>
      </c>
      <c r="F51" s="34"/>
    </row>
    <row r="52" spans="3:6">
      <c r="C52" s="43" t="s">
        <v>13</v>
      </c>
      <c r="D52" s="44"/>
      <c r="E52" s="44"/>
      <c r="F52" s="45"/>
    </row>
    <row r="53" spans="3:6">
      <c r="C53" s="34" t="s">
        <v>169</v>
      </c>
      <c r="D53" s="34" t="s">
        <v>170</v>
      </c>
      <c r="E53" s="34" t="s">
        <v>171</v>
      </c>
      <c r="F53" s="34"/>
    </row>
    <row r="54" spans="3:6">
      <c r="C54" s="34">
        <v>60</v>
      </c>
      <c r="D54" s="34">
        <v>1</v>
      </c>
      <c r="E54" s="34">
        <f>C54*D54</f>
        <v>60</v>
      </c>
      <c r="F54" s="34"/>
    </row>
    <row r="55" spans="3:6">
      <c r="C55" s="34">
        <v>60</v>
      </c>
      <c r="D55" s="34">
        <v>1</v>
      </c>
      <c r="E55" s="34">
        <f t="shared" ref="E55:E57" si="2">C55*D55</f>
        <v>60</v>
      </c>
      <c r="F55" s="34"/>
    </row>
    <row r="56" spans="3:6">
      <c r="C56" s="34">
        <v>60</v>
      </c>
      <c r="D56" s="34">
        <v>1</v>
      </c>
      <c r="E56" s="34">
        <f t="shared" si="2"/>
        <v>60</v>
      </c>
      <c r="F56" s="34"/>
    </row>
    <row r="57" spans="3:6">
      <c r="C57" s="34">
        <v>60</v>
      </c>
      <c r="D57" s="34">
        <v>1</v>
      </c>
      <c r="E57" s="34">
        <f t="shared" si="2"/>
        <v>60</v>
      </c>
      <c r="F57" s="34"/>
    </row>
    <row r="58" spans="3:6">
      <c r="C58" s="34">
        <v>60</v>
      </c>
      <c r="D58" s="34">
        <v>1</v>
      </c>
      <c r="E58" s="34">
        <f>C58*D58</f>
        <v>60</v>
      </c>
      <c r="F58" s="34"/>
    </row>
    <row r="59" spans="3:6">
      <c r="C59" s="34">
        <v>60</v>
      </c>
      <c r="D59" s="34">
        <v>1</v>
      </c>
      <c r="E59" s="34">
        <f t="shared" ref="E59:E61" si="3">C59*D59</f>
        <v>60</v>
      </c>
      <c r="F59" s="34"/>
    </row>
    <row r="60" spans="3:6">
      <c r="C60" s="34">
        <v>120</v>
      </c>
      <c r="D60" s="34">
        <v>1</v>
      </c>
      <c r="E60" s="34">
        <f t="shared" si="3"/>
        <v>120</v>
      </c>
      <c r="F60" s="34"/>
    </row>
    <row r="61" spans="3:6">
      <c r="C61" s="34">
        <v>120</v>
      </c>
      <c r="D61" s="34">
        <v>1</v>
      </c>
      <c r="E61" s="34">
        <f t="shared" si="3"/>
        <v>120</v>
      </c>
      <c r="F61" s="34"/>
    </row>
    <row r="62" spans="3:6">
      <c r="C62" s="34">
        <v>120</v>
      </c>
      <c r="D62" s="34">
        <v>1</v>
      </c>
      <c r="E62" s="34">
        <f>C62*D62</f>
        <v>120</v>
      </c>
      <c r="F62" s="34"/>
    </row>
    <row r="63" spans="3:6">
      <c r="C63" s="34">
        <v>120</v>
      </c>
      <c r="D63" s="34">
        <v>1</v>
      </c>
      <c r="E63" s="34">
        <f t="shared" ref="E63:E65" si="4">C63*D63</f>
        <v>120</v>
      </c>
      <c r="F63" s="34"/>
    </row>
    <row r="64" spans="3:6">
      <c r="C64" s="34">
        <v>120</v>
      </c>
      <c r="D64" s="34">
        <v>1</v>
      </c>
      <c r="E64" s="34">
        <f t="shared" si="4"/>
        <v>120</v>
      </c>
      <c r="F64" s="34"/>
    </row>
    <row r="65" spans="3:6">
      <c r="C65" s="34">
        <v>120</v>
      </c>
      <c r="D65" s="34">
        <v>1</v>
      </c>
      <c r="E65" s="34">
        <f t="shared" si="4"/>
        <v>120</v>
      </c>
      <c r="F65" s="34"/>
    </row>
    <row r="66" spans="3:6">
      <c r="C66" s="34">
        <v>240</v>
      </c>
      <c r="D66" s="34">
        <v>1</v>
      </c>
      <c r="E66" s="34">
        <f t="shared" ref="E66" si="5">C66*D66</f>
        <v>240</v>
      </c>
      <c r="F66" s="34"/>
    </row>
    <row r="67" spans="3:6">
      <c r="C67" s="34" t="s">
        <v>143</v>
      </c>
      <c r="D67" s="34"/>
      <c r="E67" s="34">
        <f>SUM(E54:E66)</f>
        <v>1320</v>
      </c>
      <c r="F67" s="34"/>
    </row>
    <row r="68" spans="3:6">
      <c r="C68" s="43" t="s">
        <v>12</v>
      </c>
      <c r="D68" s="44"/>
      <c r="E68" s="44"/>
      <c r="F68" s="45"/>
    </row>
    <row r="69" spans="3:6">
      <c r="C69" s="34" t="s">
        <v>169</v>
      </c>
      <c r="D69" s="34" t="s">
        <v>170</v>
      </c>
      <c r="E69" s="34" t="s">
        <v>171</v>
      </c>
      <c r="F69" s="34"/>
    </row>
    <row r="70" spans="3:6">
      <c r="C70" s="34">
        <v>240</v>
      </c>
      <c r="D70" s="34">
        <v>1</v>
      </c>
      <c r="E70" s="34">
        <f>C70*D70</f>
        <v>240</v>
      </c>
      <c r="F70" s="34"/>
    </row>
    <row r="71" spans="3:6">
      <c r="C71" s="34">
        <v>240</v>
      </c>
      <c r="D71" s="34">
        <v>1</v>
      </c>
      <c r="E71" s="34">
        <f t="shared" ref="E71" si="6">C71*D71</f>
        <v>240</v>
      </c>
      <c r="F71" s="34"/>
    </row>
    <row r="72" spans="3:6">
      <c r="C72" s="34" t="s">
        <v>143</v>
      </c>
      <c r="D72" s="34"/>
      <c r="E72" s="34">
        <f>SUM(E70:E71)</f>
        <v>480</v>
      </c>
      <c r="F72" s="34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37" t="s">
        <v>75</v>
      </c>
      <c r="D3" s="37"/>
    </row>
    <row r="4" spans="3:4" ht="15.75" thickTop="1">
      <c r="C4" s="38" t="s">
        <v>74</v>
      </c>
      <c r="D4" s="38"/>
    </row>
    <row r="5" spans="3:4">
      <c r="C5" s="19" t="s">
        <v>73</v>
      </c>
      <c r="D5" s="20" t="s">
        <v>72</v>
      </c>
    </row>
    <row r="6" spans="3:4">
      <c r="C6" s="19" t="s">
        <v>71</v>
      </c>
      <c r="D6" s="18">
        <v>30</v>
      </c>
    </row>
    <row r="7" spans="3:4">
      <c r="C7" s="19" t="s">
        <v>70</v>
      </c>
      <c r="D7" s="18">
        <v>60</v>
      </c>
    </row>
    <row r="8" spans="3:4">
      <c r="C8" s="19" t="s">
        <v>69</v>
      </c>
      <c r="D8" s="18">
        <v>120</v>
      </c>
    </row>
    <row r="10" spans="3:4">
      <c r="C10" s="38" t="s">
        <v>68</v>
      </c>
      <c r="D10" s="38"/>
    </row>
    <row r="11" spans="3:4">
      <c r="C11" s="18" t="s">
        <v>67</v>
      </c>
      <c r="D11" s="18" t="s">
        <v>64</v>
      </c>
    </row>
    <row r="12" spans="3:4">
      <c r="C12" s="18">
        <v>0</v>
      </c>
      <c r="D12" s="17">
        <v>1</v>
      </c>
    </row>
    <row r="13" spans="3:4">
      <c r="C13" s="18">
        <v>1</v>
      </c>
      <c r="D13" s="17">
        <v>1.5</v>
      </c>
    </row>
    <row r="14" spans="3:4">
      <c r="C14" s="18">
        <v>2</v>
      </c>
      <c r="D14" s="17">
        <v>2</v>
      </c>
    </row>
    <row r="15" spans="3:4">
      <c r="C15" s="18">
        <v>3</v>
      </c>
      <c r="D15" s="17">
        <v>2.5</v>
      </c>
    </row>
    <row r="17" spans="3:4">
      <c r="C17" s="38" t="s">
        <v>66</v>
      </c>
      <c r="D17" s="38"/>
    </row>
    <row r="18" spans="3:4">
      <c r="C18" s="18" t="s">
        <v>65</v>
      </c>
      <c r="D18" s="18" t="s">
        <v>64</v>
      </c>
    </row>
    <row r="19" spans="3:4">
      <c r="C19" s="18">
        <v>1</v>
      </c>
      <c r="D19" s="17">
        <v>1</v>
      </c>
    </row>
    <row r="20" spans="3:4">
      <c r="C20" s="18">
        <v>2</v>
      </c>
      <c r="D20" s="17">
        <v>2</v>
      </c>
    </row>
    <row r="21" spans="3:4">
      <c r="C21" s="18">
        <v>3</v>
      </c>
      <c r="D21" s="17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AgendaToDo</vt:lpstr>
      <vt:lpstr>TierLocationOrganization</vt:lpstr>
      <vt:lpstr>DiagramLayout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2022-03-07T23:00:38Z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