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peralta/Desktop/estudios/metodos/"/>
    </mc:Choice>
  </mc:AlternateContent>
  <xr:revisionPtr revIDLastSave="0" documentId="13_ncr:1_{4ADD0706-9193-2240-9715-F7A40864744B}" xr6:coauthVersionLast="36" xr6:coauthVersionMax="36" xr10:uidLastSave="{00000000-0000-0000-0000-000000000000}"/>
  <bookViews>
    <workbookView xWindow="1600" yWindow="500" windowWidth="28800" windowHeight="17500" xr2:uid="{52DD6FA6-5714-3D42-86E3-EA251F07F159}"/>
  </bookViews>
  <sheets>
    <sheet name="Hoja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1" l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E21" i="1"/>
  <c r="D21" i="1"/>
  <c r="F21" i="1" l="1"/>
  <c r="G21" i="1" s="1"/>
  <c r="H21" i="1" l="1"/>
  <c r="B22" i="1" l="1"/>
  <c r="D22" i="1" s="1"/>
  <c r="C22" i="1"/>
  <c r="E22" i="1" l="1"/>
  <c r="F22" i="1" s="1"/>
  <c r="G22" i="1" s="1"/>
  <c r="H22" i="1" l="1"/>
  <c r="B23" i="1" s="1"/>
  <c r="D23" i="1" s="1"/>
  <c r="C23" i="1" l="1"/>
  <c r="E23" i="1" l="1"/>
  <c r="F23" i="1" s="1"/>
  <c r="G23" i="1" s="1"/>
  <c r="H23" i="1" s="1"/>
  <c r="B24" i="1" l="1"/>
  <c r="D24" i="1" s="1"/>
  <c r="C24" i="1"/>
  <c r="E24" i="1" l="1"/>
  <c r="F24" i="1" s="1"/>
  <c r="G24" i="1" s="1"/>
  <c r="H24" i="1" s="1"/>
  <c r="B25" i="1" l="1"/>
  <c r="D25" i="1" s="1"/>
  <c r="C25" i="1"/>
  <c r="E25" i="1" s="1"/>
  <c r="F25" i="1" s="1"/>
  <c r="G25" i="1" s="1"/>
  <c r="H25" i="1" s="1"/>
  <c r="B26" i="1" s="1"/>
  <c r="D26" i="1" s="1"/>
  <c r="C26" i="1" l="1"/>
  <c r="E26" i="1" s="1"/>
  <c r="F26" i="1" l="1"/>
  <c r="G26" i="1"/>
  <c r="H26" i="1" s="1"/>
  <c r="B27" i="1" l="1"/>
  <c r="D27" i="1" s="1"/>
  <c r="C27" i="1"/>
  <c r="E27" i="1" l="1"/>
  <c r="F27" i="1" s="1"/>
  <c r="G27" i="1" l="1"/>
  <c r="H27" i="1" s="1"/>
  <c r="C28" i="1" l="1"/>
  <c r="B28" i="1"/>
  <c r="D28" i="1" s="1"/>
  <c r="E28" i="1" l="1"/>
  <c r="F28" i="1" s="1"/>
  <c r="G28" i="1" l="1"/>
  <c r="H28" i="1" s="1"/>
  <c r="C29" i="1" l="1"/>
  <c r="B29" i="1"/>
  <c r="D29" i="1" s="1"/>
  <c r="E29" i="1" l="1"/>
  <c r="F29" i="1" s="1"/>
  <c r="G29" i="1" l="1"/>
  <c r="H29" i="1" s="1"/>
  <c r="B30" i="1" l="1"/>
  <c r="D30" i="1" s="1"/>
  <c r="C30" i="1"/>
  <c r="E30" i="1" l="1"/>
  <c r="F30" i="1" s="1"/>
  <c r="G30" i="1" l="1"/>
  <c r="H30" i="1" s="1"/>
  <c r="B31" i="1" l="1"/>
  <c r="D31" i="1" s="1"/>
  <c r="C31" i="1"/>
  <c r="E31" i="1" s="1"/>
  <c r="F31" i="1" l="1"/>
  <c r="G31" i="1" l="1"/>
  <c r="H31" i="1" s="1"/>
  <c r="C32" i="1" l="1"/>
  <c r="E32" i="1" s="1"/>
  <c r="B32" i="1"/>
  <c r="D32" i="1" s="1"/>
  <c r="F32" i="1" l="1"/>
  <c r="G32" i="1" l="1"/>
  <c r="H32" i="1" s="1"/>
  <c r="C33" i="1" l="1"/>
  <c r="E33" i="1" s="1"/>
  <c r="B33" i="1"/>
  <c r="D33" i="1" s="1"/>
  <c r="F33" i="1" l="1"/>
  <c r="G33" i="1" s="1"/>
  <c r="H33" i="1" s="1"/>
  <c r="B34" i="1" l="1"/>
  <c r="D34" i="1" s="1"/>
  <c r="C34" i="1"/>
  <c r="E34" i="1" s="1"/>
  <c r="F34" i="1" l="1"/>
  <c r="G34" i="1" l="1"/>
  <c r="H34" i="1" s="1"/>
  <c r="B35" i="1" l="1"/>
  <c r="D35" i="1" s="1"/>
  <c r="C35" i="1"/>
  <c r="E35" i="1" l="1"/>
  <c r="F35" i="1" s="1"/>
  <c r="G35" i="1" l="1"/>
  <c r="H35" i="1" s="1"/>
  <c r="C36" i="1" l="1"/>
  <c r="B36" i="1"/>
  <c r="D36" i="1" s="1"/>
  <c r="E36" i="1" l="1"/>
  <c r="F36" i="1" s="1"/>
  <c r="G36" i="1" l="1"/>
  <c r="H36" i="1" s="1"/>
  <c r="C37" i="1" l="1"/>
  <c r="B37" i="1"/>
  <c r="D37" i="1" s="1"/>
  <c r="E37" i="1" l="1"/>
  <c r="F37" i="1" s="1"/>
  <c r="G37" i="1" s="1"/>
  <c r="H37" i="1" s="1"/>
  <c r="C38" i="1" l="1"/>
  <c r="E38" i="1" s="1"/>
  <c r="B38" i="1"/>
  <c r="D38" i="1" s="1"/>
  <c r="F38" i="1" l="1"/>
  <c r="G38" i="1" s="1"/>
  <c r="H38" i="1" s="1"/>
  <c r="B39" i="1" s="1"/>
  <c r="D39" i="1" s="1"/>
  <c r="C39" i="1" l="1"/>
  <c r="E39" i="1" s="1"/>
  <c r="F39" i="1" s="1"/>
  <c r="G39" i="1" s="1"/>
  <c r="H39" i="1" s="1"/>
  <c r="C40" i="1" l="1"/>
  <c r="E40" i="1" s="1"/>
  <c r="B40" i="1"/>
  <c r="D40" i="1" s="1"/>
  <c r="F40" i="1" l="1"/>
  <c r="G40" i="1" s="1"/>
  <c r="H40" i="1" s="1"/>
  <c r="B41" i="1" l="1"/>
  <c r="D41" i="1" s="1"/>
  <c r="C41" i="1"/>
  <c r="E41" i="1" s="1"/>
  <c r="F41" i="1" s="1"/>
  <c r="G41" i="1" s="1"/>
  <c r="H41" i="1" s="1"/>
  <c r="C42" i="1" l="1"/>
  <c r="E42" i="1" s="1"/>
  <c r="B42" i="1"/>
  <c r="D42" i="1" s="1"/>
  <c r="F42" i="1" l="1"/>
  <c r="G42" i="1" s="1"/>
  <c r="H42" i="1" s="1"/>
  <c r="C43" i="1"/>
  <c r="E43" i="1" s="1"/>
  <c r="B43" i="1"/>
  <c r="D43" i="1" s="1"/>
  <c r="F43" i="1" l="1"/>
  <c r="G43" i="1" s="1"/>
  <c r="H43" i="1" s="1"/>
  <c r="B44" i="1" l="1"/>
  <c r="D44" i="1" s="1"/>
  <c r="C44" i="1"/>
  <c r="E44" i="1" s="1"/>
  <c r="F44" i="1" l="1"/>
  <c r="G44" i="1" s="1"/>
  <c r="H44" i="1" s="1"/>
</calcChain>
</file>

<file path=xl/sharedStrings.xml><?xml version="1.0" encoding="utf-8"?>
<sst xmlns="http://schemas.openxmlformats.org/spreadsheetml/2006/main" count="9" uniqueCount="9">
  <si>
    <t>x</t>
  </si>
  <si>
    <t>f(x)</t>
  </si>
  <si>
    <t>xi</t>
  </si>
  <si>
    <t>xu</t>
  </si>
  <si>
    <t>f(xi)</t>
  </si>
  <si>
    <t>f(xu)</t>
  </si>
  <si>
    <t>xr</t>
  </si>
  <si>
    <t>f(xi) * f(xr)</t>
  </si>
  <si>
    <t>f(xr)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</si>
</sst>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Hoja1!$M$3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Hoja1!$L$4:$L$34</c:f>
              <c:numCache>
                <c:formatCode>General</c:formatCode>
                <c:ptCount val="31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</c:numCache>
            </c:numRef>
          </c:xVal>
          <c:yVal>
            <c:numRef>
              <c:f>Hoja1!$M$4:$M$34</c:f>
              <c:numCache>
                <c:formatCode>General</c:formatCode>
                <c:ptCount val="31"/>
                <c:pt idx="0">
                  <c:v>-272905.09999999998</c:v>
                </c:pt>
                <c:pt idx="1">
                  <c:v>-126878.39999999999</c:v>
                </c:pt>
                <c:pt idx="2">
                  <c:v>-22315.699999999997</c:v>
                </c:pt>
                <c:pt idx="3">
                  <c:v>48820</c:v>
                </c:pt>
                <c:pt idx="4">
                  <c:v>93449.700000000012</c:v>
                </c:pt>
                <c:pt idx="5">
                  <c:v>117462.39999999999</c:v>
                </c:pt>
                <c:pt idx="6">
                  <c:v>125799.1</c:v>
                </c:pt>
                <c:pt idx="7">
                  <c:v>122536.8</c:v>
                </c:pt>
                <c:pt idx="8">
                  <c:v>110972.5</c:v>
                </c:pt>
                <c:pt idx="9">
                  <c:v>93707.199999999997</c:v>
                </c:pt>
                <c:pt idx="10">
                  <c:v>72729.899999999994</c:v>
                </c:pt>
                <c:pt idx="11">
                  <c:v>49501.599999999999</c:v>
                </c:pt>
                <c:pt idx="12">
                  <c:v>25039.3</c:v>
                </c:pt>
                <c:pt idx="13">
                  <c:v>0</c:v>
                </c:pt>
                <c:pt idx="14">
                  <c:v>-25235.3</c:v>
                </c:pt>
                <c:pt idx="15">
                  <c:v>-50477.599999999999</c:v>
                </c:pt>
                <c:pt idx="16">
                  <c:v>-75645.899999999994</c:v>
                </c:pt>
                <c:pt idx="17">
                  <c:v>-100683.2</c:v>
                </c:pt>
                <c:pt idx="18">
                  <c:v>-125472.5</c:v>
                </c:pt>
                <c:pt idx="19">
                  <c:v>-149752.79999999999</c:v>
                </c:pt>
                <c:pt idx="20">
                  <c:v>-173035.1</c:v>
                </c:pt>
                <c:pt idx="21">
                  <c:v>-194518.39999999999</c:v>
                </c:pt>
                <c:pt idx="22">
                  <c:v>-213005.7</c:v>
                </c:pt>
                <c:pt idx="23">
                  <c:v>-226820</c:v>
                </c:pt>
                <c:pt idx="24">
                  <c:v>-233720.3</c:v>
                </c:pt>
                <c:pt idx="25">
                  <c:v>-230817.6</c:v>
                </c:pt>
                <c:pt idx="26">
                  <c:v>-214490.90000000002</c:v>
                </c:pt>
                <c:pt idx="27">
                  <c:v>-180303.2</c:v>
                </c:pt>
                <c:pt idx="28">
                  <c:v>-122917.5</c:v>
                </c:pt>
                <c:pt idx="29">
                  <c:v>-36012.800000000047</c:v>
                </c:pt>
                <c:pt idx="30">
                  <c:v>87799.899999999907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9-CC40-B205-6184BCF46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05455"/>
        <c:axId val="612307135"/>
      </c:scatterChart>
      <c:valAx>
        <c:axId val="61230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2307135"/>
        <c:crosses val="autoZero"/>
        <c:crossBetween val="midCat"/>
      </c:valAx>
      <c:valAx>
        <c:axId val="6123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230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477520</xdr:colOff>
      <xdr:row>1</xdr:row>
      <xdr:rowOff>0</xdr:rowOff>
    </xdr:from>
    <xdr:to>
      <xdr:col>10</xdr:col>
      <xdr:colOff>46566</xdr:colOff>
      <xdr:row>17</xdr:row>
      <xdr:rowOff>118534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5A8217-AB98-3848-AE36-3335C7D89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5455-5118-4A46-B034-B2F174B200C1}">
  <dimension ref="A2:M44"/>
  <sheetViews>
    <sheetView tabSelected="1" workbookViewId="0">
      <selection activeCell="C4" sqref="C4"/>
    </sheetView>
  </sheetViews>
  <sheetFormatPr baseColWidth="10" defaultRowHeight="16" x14ac:dyDescent="0.2"/>
  <cols>
    <col min="1" max="3" width="11.1640625" bestFit="1" customWidth="1"/>
    <col min="4" max="4" width="12.83203125" bestFit="1" customWidth="1"/>
    <col min="5" max="6" width="11.1640625" bestFit="1" customWidth="1"/>
    <col min="7" max="7" width="14.5" customWidth="1"/>
    <col min="8" max="8" width="12.5" bestFit="1" customWidth="1"/>
  </cols>
  <sheetData>
    <row r="2" spans="1:13" x14ac:dyDescent="0.2">
      <c r="A2" s="1"/>
    </row>
    <row r="3" spans="1:13" x14ac:dyDescent="0.2">
      <c r="A3" s="1"/>
      <c r="L3" s="1" t="s">
        <v>0</v>
      </c>
      <c r="M3" s="1" t="s">
        <v>1</v>
      </c>
    </row>
    <row r="4" spans="1:13" x14ac:dyDescent="0.2">
      <c r="A4" s="1"/>
      <c r="L4" s="1">
        <v>-13</v>
      </c>
      <c r="M4" s="4">
        <f>-25182*L4 - 90*L4^2 + 44*L4^3 - 8*L4^4 + 0.7*L4^5</f>
        <v>-272905.09999999998</v>
      </c>
    </row>
    <row r="5" spans="1:13" x14ac:dyDescent="0.2">
      <c r="A5" s="1"/>
      <c r="L5" s="1">
        <v>-12</v>
      </c>
      <c r="M5" s="4">
        <f>-25182*L5 - 90*L5^2 + 44*L5^3 - 8*L5^4 + 0.7*L5^5</f>
        <v>-126878.39999999999</v>
      </c>
    </row>
    <row r="6" spans="1:13" x14ac:dyDescent="0.2">
      <c r="A6" s="1"/>
      <c r="L6" s="1">
        <v>-11</v>
      </c>
      <c r="M6" s="4">
        <f>-25182*L6 - 90*L6^2 + 44*L6^3 - 8*L6^4 + 0.7*L6^5</f>
        <v>-22315.699999999997</v>
      </c>
    </row>
    <row r="7" spans="1:13" x14ac:dyDescent="0.2">
      <c r="L7" s="1">
        <v>-10</v>
      </c>
      <c r="M7" s="4">
        <f>-25182*L7 - 90*L7^2 + 44*L7^3 - 8*L7^4 + 0.7*L7^5</f>
        <v>48820</v>
      </c>
    </row>
    <row r="8" spans="1:13" x14ac:dyDescent="0.2">
      <c r="A8" s="1"/>
      <c r="L8" s="1">
        <v>-9</v>
      </c>
      <c r="M8" s="4">
        <f>-25182*L8 - 90*L8^2 + 44*L8^3 - 8*L8^4 + 0.7*L8^5</f>
        <v>93449.700000000012</v>
      </c>
    </row>
    <row r="9" spans="1:13" x14ac:dyDescent="0.2">
      <c r="A9" s="1"/>
      <c r="L9" s="1">
        <v>-8</v>
      </c>
      <c r="M9" s="4">
        <f>-25182*L9 - 90*L9^2 + 44*L9^3 - 8*L9^4 + 0.7*L9^5</f>
        <v>117462.39999999999</v>
      </c>
    </row>
    <row r="10" spans="1:13" x14ac:dyDescent="0.2">
      <c r="A10" s="1"/>
      <c r="L10" s="1">
        <v>-7</v>
      </c>
      <c r="M10" s="4">
        <f>-25182*L10 - 90*L10^2 + 44*L10^3 - 8*L10^4 + 0.7*L10^5</f>
        <v>125799.1</v>
      </c>
    </row>
    <row r="11" spans="1:13" x14ac:dyDescent="0.2">
      <c r="A11" s="1"/>
      <c r="L11" s="1">
        <v>-6</v>
      </c>
      <c r="M11" s="4">
        <f>-25182*L11 - 90*L11^2 + 44*L11^3 - 8*L11^4 + 0.7*L11^5</f>
        <v>122536.8</v>
      </c>
    </row>
    <row r="12" spans="1:13" x14ac:dyDescent="0.2">
      <c r="A12" s="1"/>
      <c r="L12" s="1">
        <v>-5</v>
      </c>
      <c r="M12" s="4">
        <f>-25182*L12 - 90*L12^2 + 44*L12^3 - 8*L12^4 + 0.7*L12^5</f>
        <v>110972.5</v>
      </c>
    </row>
    <row r="13" spans="1:13" x14ac:dyDescent="0.2">
      <c r="A13" s="1"/>
      <c r="L13" s="1">
        <v>-4</v>
      </c>
      <c r="M13" s="4">
        <f>-25182*L13 - 90*L13^2 + 44*L13^3 - 8*L13^4 + 0.7*L13^5</f>
        <v>93707.199999999997</v>
      </c>
    </row>
    <row r="14" spans="1:13" x14ac:dyDescent="0.2">
      <c r="L14" s="1">
        <v>-3</v>
      </c>
      <c r="M14" s="4">
        <f>-25182*L14 - 90*L14^2 + 44*L14^3 - 8*L14^4 + 0.7*L14^5</f>
        <v>72729.899999999994</v>
      </c>
    </row>
    <row r="15" spans="1:13" x14ac:dyDescent="0.2">
      <c r="L15" s="1">
        <v>-2</v>
      </c>
      <c r="M15" s="4">
        <f>-25182*L15 - 90*L15^2 + 44*L15^3 - 8*L15^4 + 0.7*L15^5</f>
        <v>49501.599999999999</v>
      </c>
    </row>
    <row r="16" spans="1:13" x14ac:dyDescent="0.2">
      <c r="L16" s="1">
        <v>-1</v>
      </c>
      <c r="M16" s="4">
        <f>-25182*L16 - 90*L16^2 + 44*L16^3 - 8*L16^4 + 0.7*L16^5</f>
        <v>25039.3</v>
      </c>
    </row>
    <row r="17" spans="1:13" x14ac:dyDescent="0.2">
      <c r="L17" s="1">
        <v>0</v>
      </c>
      <c r="M17" s="4">
        <f>-25182*L17 - 90*L17^2 + 44*L17^3 - 8*L17^4 + 0.7*L17^5</f>
        <v>0</v>
      </c>
    </row>
    <row r="18" spans="1:13" x14ac:dyDescent="0.2">
      <c r="L18" s="1">
        <v>1</v>
      </c>
      <c r="M18" s="4">
        <f>-25182*L18 - 90*L18^2 + 44*L18^3 - 8*L18^4 + 0.7*L18^5</f>
        <v>-25235.3</v>
      </c>
    </row>
    <row r="19" spans="1:13" x14ac:dyDescent="0.2">
      <c r="L19" s="1">
        <v>2</v>
      </c>
      <c r="M19" s="4">
        <f>-25182*L19 - 90*L19^2 + 44*L19^3 - 8*L19^4 + 0.7*L19^5</f>
        <v>-50477.599999999999</v>
      </c>
    </row>
    <row r="20" spans="1:13" x14ac:dyDescent="0.2"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8</v>
      </c>
      <c r="H20" s="3" t="s">
        <v>7</v>
      </c>
      <c r="L20" s="1">
        <v>3</v>
      </c>
      <c r="M20" s="4">
        <f>-25182*L20 - 90*L20^2 + 44*L20^3 - 8*L20^4 + 0.7*L20^5</f>
        <v>-75645.899999999994</v>
      </c>
    </row>
    <row r="21" spans="1:13" x14ac:dyDescent="0.2">
      <c r="A21">
        <v>1</v>
      </c>
      <c r="B21" s="2">
        <v>14</v>
      </c>
      <c r="C21" s="2">
        <v>18</v>
      </c>
      <c r="D21" s="4">
        <f>-25182*B21 - 90*B21^2 + 44*B21^3 - 8*B21^4 + 0.7*B21^5</f>
        <v>-180303.2</v>
      </c>
      <c r="E21" s="4">
        <f>-25182*C21 - 90*C21^2 + 44*C21^3 - 8*C21^4 + 0.7*C21^5</f>
        <v>257061.59999999986</v>
      </c>
      <c r="F21" s="2">
        <f>C21 - (E21*(B21-C21))/(D21-E21)</f>
        <v>15.648995986874116</v>
      </c>
      <c r="G21" s="5">
        <f>-25182*F21 - 90*F21^2 + 44*F21^3 - 8*F21^4 + 0.7*F21^5</f>
        <v>-70317.993595880689</v>
      </c>
      <c r="H21" s="2">
        <f>D21*G21</f>
        <v>12678559262.916796</v>
      </c>
      <c r="L21" s="1">
        <v>4</v>
      </c>
      <c r="M21" s="4">
        <f>-25182*L21 - 90*L21^2 + 44*L21^3 - 8*L21^4 + 0.7*L21^5</f>
        <v>-100683.2</v>
      </c>
    </row>
    <row r="22" spans="1:13" x14ac:dyDescent="0.2">
      <c r="A22">
        <v>2</v>
      </c>
      <c r="B22" s="2">
        <f>IF(H21 &lt; 0, B21, IF(H21 &gt; 0, F21))</f>
        <v>15.648995986874116</v>
      </c>
      <c r="C22" s="2">
        <f>IF(H21 &gt; 0, C21, IF(H21 &lt; 0, F21))</f>
        <v>18</v>
      </c>
      <c r="D22" s="4">
        <f t="shared" ref="D22:D36" si="0">-25182*B22 - 90*B22^2 + 44*B22^3 - 8*B22^4 + 0.7*B22^5</f>
        <v>-70317.993595880689</v>
      </c>
      <c r="E22" s="4">
        <f t="shared" ref="E22:E36" si="1">-25182*C22 - 90*C22^2 + 44*C22^3 - 8*C22^4 + 0.7*C22^5</f>
        <v>257061.59999999986</v>
      </c>
      <c r="F22" s="2">
        <f t="shared" ref="F22:F36" si="2">C22 - (E22*(B22-C22))/(D22-E22)</f>
        <v>16.153969077356184</v>
      </c>
      <c r="G22" s="5">
        <f>-25182*F22 - 90*F22^2 + 44*F22^3 - 8*F22^4 + 0.7*F22^5</f>
        <v>-19553.579873040435</v>
      </c>
      <c r="H22" s="2">
        <f>D22*G22</f>
        <v>1374968504.2889988</v>
      </c>
      <c r="L22" s="1">
        <v>5</v>
      </c>
      <c r="M22" s="4">
        <f>-25182*L22 - 90*L22^2 + 44*L22^3 - 8*L22^4 + 0.7*L22^5</f>
        <v>-125472.5</v>
      </c>
    </row>
    <row r="23" spans="1:13" x14ac:dyDescent="0.2">
      <c r="A23">
        <v>3</v>
      </c>
      <c r="B23" s="2">
        <f t="shared" ref="B23:B36" si="3">IF(H22 &lt; 0, B22, IF(H22 &gt; 0, F22))</f>
        <v>16.153969077356184</v>
      </c>
      <c r="C23" s="2">
        <f t="shared" ref="C23:C36" si="4">IF(H22 &gt; 0, C22, IF(H22 &lt; 0, F22))</f>
        <v>18</v>
      </c>
      <c r="D23" s="4">
        <f t="shared" si="0"/>
        <v>-19553.579873040435</v>
      </c>
      <c r="E23" s="4">
        <f t="shared" si="1"/>
        <v>257061.59999999986</v>
      </c>
      <c r="F23" s="2">
        <f t="shared" si="2"/>
        <v>16.284462686241227</v>
      </c>
      <c r="G23" s="5">
        <f>-25182*F23 - 90*F23^2 + 44*F23^3 - 8*F23^4 + 0.7*F23^5</f>
        <v>-4898.8214006290073</v>
      </c>
      <c r="H23" s="2">
        <f>D23*G23</f>
        <v>95789495.540959105</v>
      </c>
      <c r="L23" s="1">
        <v>6</v>
      </c>
      <c r="M23" s="4">
        <f>-25182*L23 - 90*L23^2 + 44*L23^3 - 8*L23^4 + 0.7*L23^5</f>
        <v>-149752.79999999999</v>
      </c>
    </row>
    <row r="24" spans="1:13" x14ac:dyDescent="0.2">
      <c r="A24">
        <v>4</v>
      </c>
      <c r="B24" s="2">
        <f t="shared" si="3"/>
        <v>16.284462686241227</v>
      </c>
      <c r="C24" s="2">
        <f t="shared" si="4"/>
        <v>18</v>
      </c>
      <c r="D24" s="4">
        <f t="shared" si="0"/>
        <v>-4898.8214006290073</v>
      </c>
      <c r="E24" s="4">
        <f t="shared" si="1"/>
        <v>257061.59999999986</v>
      </c>
      <c r="F24" s="2">
        <f t="shared" si="2"/>
        <v>16.316544291780279</v>
      </c>
      <c r="G24" s="5">
        <f>-25182*F24 - 90*F24^2 + 44*F24^3 - 8*F24^4 + 0.7*F24^5</f>
        <v>-1194.6660803488921</v>
      </c>
      <c r="H24" s="2">
        <f>D24*G24</f>
        <v>5852455.761018726</v>
      </c>
      <c r="L24" s="1">
        <v>7</v>
      </c>
      <c r="M24" s="4">
        <f>-25182*L24 - 90*L24^2 + 44*L24^3 - 8*L24^4 + 0.7*L24^5</f>
        <v>-173035.1</v>
      </c>
    </row>
    <row r="25" spans="1:13" x14ac:dyDescent="0.2">
      <c r="A25">
        <v>5</v>
      </c>
      <c r="B25" s="2">
        <f t="shared" si="3"/>
        <v>16.316544291780279</v>
      </c>
      <c r="C25" s="2">
        <f t="shared" si="4"/>
        <v>18</v>
      </c>
      <c r="D25" s="4">
        <f t="shared" si="0"/>
        <v>-1194.6660803488921</v>
      </c>
      <c r="E25" s="4">
        <f t="shared" si="1"/>
        <v>257061.59999999986</v>
      </c>
      <c r="F25" s="2">
        <f t="shared" si="2"/>
        <v>16.324331779235681</v>
      </c>
      <c r="G25" s="5">
        <f>-25182*F25 - 90*F25^2 + 44*F25^3 - 8*F25^4 + 0.7*F25^5</f>
        <v>-289.41593004099559</v>
      </c>
      <c r="H25" s="2">
        <f>D25*G25</f>
        <v>345755.39473260537</v>
      </c>
      <c r="L25" s="1">
        <v>8</v>
      </c>
      <c r="M25" s="4">
        <f>-25182*L25 - 90*L25^2 + 44*L25^3 - 8*L25^4 + 0.7*L25^5</f>
        <v>-194518.39999999999</v>
      </c>
    </row>
    <row r="26" spans="1:13" x14ac:dyDescent="0.2">
      <c r="A26">
        <v>6</v>
      </c>
      <c r="B26" s="2">
        <f t="shared" si="3"/>
        <v>16.324331779235681</v>
      </c>
      <c r="C26" s="2">
        <f t="shared" si="4"/>
        <v>18</v>
      </c>
      <c r="D26" s="4">
        <f t="shared" si="0"/>
        <v>-289.41593004099559</v>
      </c>
      <c r="E26" s="4">
        <f t="shared" si="1"/>
        <v>257061.59999999986</v>
      </c>
      <c r="F26" s="2">
        <f t="shared" si="2"/>
        <v>16.326216229059202</v>
      </c>
      <c r="G26" s="5">
        <f>-25182*F26 - 90*F26^2 + 44*F26^3 - 8*F26^4 + 0.7*F26^5</f>
        <v>-70.000231628771871</v>
      </c>
      <c r="H26" s="2">
        <f>D26*G26</f>
        <v>20259.182139926128</v>
      </c>
      <c r="L26" s="1">
        <v>9</v>
      </c>
      <c r="M26" s="4">
        <f>-25182*L26 - 90*L26^2 + 44*L26^3 - 8*L26^4 + 0.7*L26^5</f>
        <v>-213005.7</v>
      </c>
    </row>
    <row r="27" spans="1:13" x14ac:dyDescent="0.2">
      <c r="A27">
        <v>7</v>
      </c>
      <c r="B27" s="2">
        <f t="shared" si="3"/>
        <v>16.326216229059202</v>
      </c>
      <c r="C27" s="2">
        <f t="shared" si="4"/>
        <v>18</v>
      </c>
      <c r="D27" s="4">
        <f t="shared" si="0"/>
        <v>-70.000231628771871</v>
      </c>
      <c r="E27" s="4">
        <f t="shared" si="1"/>
        <v>257061.59999999986</v>
      </c>
      <c r="F27" s="2">
        <f t="shared" si="2"/>
        <v>16.32667189165204</v>
      </c>
      <c r="G27" s="5">
        <f>-25182*F27 - 90*F27^2 + 44*F27^3 - 8*F27^4 + 0.7*F27^5</f>
        <v>-16.924171236809343</v>
      </c>
      <c r="H27" s="2">
        <f>D27*G27</f>
        <v>1184.6959067016526</v>
      </c>
      <c r="L27" s="1">
        <v>10</v>
      </c>
      <c r="M27" s="4">
        <f>-25182*L27 - 90*L27^2 + 44*L27^3 - 8*L27^4 + 0.7*L27^5</f>
        <v>-226820</v>
      </c>
    </row>
    <row r="28" spans="1:13" x14ac:dyDescent="0.2">
      <c r="A28">
        <v>8</v>
      </c>
      <c r="B28" s="2">
        <f t="shared" si="3"/>
        <v>16.32667189165204</v>
      </c>
      <c r="C28" s="2">
        <f t="shared" si="4"/>
        <v>18</v>
      </c>
      <c r="D28" s="4">
        <f t="shared" si="0"/>
        <v>-16.924171236809343</v>
      </c>
      <c r="E28" s="4">
        <f t="shared" si="1"/>
        <v>257061.59999999986</v>
      </c>
      <c r="F28" s="2">
        <f t="shared" si="2"/>
        <v>16.326782051345589</v>
      </c>
      <c r="G28" s="5">
        <f>-25182*F28 - 90*F28^2 + 44*F28^3 - 8*F28^4 + 0.7*F28^5</f>
        <v>-4.0914236687822267</v>
      </c>
      <c r="H28" s="2">
        <f>D28*G28</f>
        <v>69.243954772805125</v>
      </c>
      <c r="L28" s="1">
        <v>11</v>
      </c>
      <c r="M28" s="4">
        <f>-25182*L28 - 90*L28^2 + 44*L28^3 - 8*L28^4 + 0.7*L28^5</f>
        <v>-233720.3</v>
      </c>
    </row>
    <row r="29" spans="1:13" x14ac:dyDescent="0.2">
      <c r="A29">
        <v>9</v>
      </c>
      <c r="B29" s="2">
        <f t="shared" si="3"/>
        <v>16.326782051345589</v>
      </c>
      <c r="C29" s="2">
        <f t="shared" si="4"/>
        <v>18</v>
      </c>
      <c r="D29" s="4">
        <f t="shared" si="0"/>
        <v>-4.0914236687822267</v>
      </c>
      <c r="E29" s="4">
        <f t="shared" si="1"/>
        <v>257061.59999999986</v>
      </c>
      <c r="F29" s="2">
        <f t="shared" si="2"/>
        <v>16.326808682061966</v>
      </c>
      <c r="G29" s="5">
        <f>-25182*F29 - 90*F29^2 + 44*F29^3 - 8*F29^4 + 0.7*F29^5</f>
        <v>-0.98908043163828552</v>
      </c>
      <c r="H29" s="2">
        <f>D29*G29</f>
        <v>4.0467470883342225</v>
      </c>
      <c r="L29" s="1">
        <v>12</v>
      </c>
      <c r="M29" s="4">
        <f>-25182*L29 - 90*L29^2 + 44*L29^3 - 8*L29^4 + 0.7*L29^5</f>
        <v>-230817.6</v>
      </c>
    </row>
    <row r="30" spans="1:13" x14ac:dyDescent="0.2">
      <c r="A30">
        <v>10</v>
      </c>
      <c r="B30" s="2">
        <f t="shared" si="3"/>
        <v>16.326808682061966</v>
      </c>
      <c r="C30" s="2">
        <f t="shared" si="4"/>
        <v>18</v>
      </c>
      <c r="D30" s="4">
        <f t="shared" si="0"/>
        <v>-0.98908043163828552</v>
      </c>
      <c r="E30" s="4">
        <f t="shared" si="1"/>
        <v>257061.59999999986</v>
      </c>
      <c r="F30" s="2">
        <f t="shared" si="2"/>
        <v>16.326815119874627</v>
      </c>
      <c r="G30" s="5">
        <f>-25182*F30 - 90*F30^2 + 44*F30^3 - 8*F30^4 + 0.7*F30^5</f>
        <v>-0.23910374415572733</v>
      </c>
      <c r="H30" s="2">
        <f>D30*G30</f>
        <v>0.23649283447587696</v>
      </c>
      <c r="L30" s="1">
        <v>13</v>
      </c>
      <c r="M30" s="4">
        <f>-25182*L30 - 90*L30^2 + 44*L30^3 - 8*L30^4 + 0.7*L30^5</f>
        <v>-214490.90000000002</v>
      </c>
    </row>
    <row r="31" spans="1:13" x14ac:dyDescent="0.2">
      <c r="A31">
        <v>11</v>
      </c>
      <c r="B31" s="2">
        <f t="shared" si="3"/>
        <v>16.326815119874627</v>
      </c>
      <c r="C31" s="2">
        <f t="shared" si="4"/>
        <v>18</v>
      </c>
      <c r="D31" s="4">
        <f t="shared" si="0"/>
        <v>-0.23910374415572733</v>
      </c>
      <c r="E31" s="4">
        <f t="shared" si="1"/>
        <v>257061.59999999986</v>
      </c>
      <c r="F31" s="2">
        <f t="shared" si="2"/>
        <v>16.326816676172406</v>
      </c>
      <c r="G31" s="5">
        <f>-25182*F31 - 90*F31^2 + 44*F31^3 - 8*F31^4 + 0.7*F31^5</f>
        <v>-5.7801693910732865E-2</v>
      </c>
      <c r="H31" s="2">
        <f>D31*G31</f>
        <v>1.3820601432599533E-2</v>
      </c>
      <c r="L31" s="1">
        <v>14</v>
      </c>
      <c r="M31" s="4">
        <f>-25182*L31 - 90*L31^2 + 44*L31^3 - 8*L31^4 + 0.7*L31^5</f>
        <v>-180303.2</v>
      </c>
    </row>
    <row r="32" spans="1:13" x14ac:dyDescent="0.2">
      <c r="A32">
        <v>12</v>
      </c>
      <c r="B32" s="2">
        <f t="shared" si="3"/>
        <v>16.326816676172406</v>
      </c>
      <c r="C32" s="2">
        <f t="shared" si="4"/>
        <v>18</v>
      </c>
      <c r="D32" s="4">
        <f t="shared" si="0"/>
        <v>-5.7801693910732865E-2</v>
      </c>
      <c r="E32" s="4">
        <f t="shared" si="1"/>
        <v>257061.59999999986</v>
      </c>
      <c r="F32" s="2">
        <f t="shared" si="2"/>
        <v>16.32681705239666</v>
      </c>
      <c r="G32" s="5">
        <f>-25182*F32 - 90*F32^2 + 44*F32^3 - 8*F32^4 + 0.7*F32^5</f>
        <v>-1.3973159599117935E-2</v>
      </c>
      <c r="H32" s="2">
        <f>D32*G32</f>
        <v>8.0767229411403364E-4</v>
      </c>
      <c r="L32" s="1">
        <v>15</v>
      </c>
      <c r="M32" s="4">
        <f>-25182*L32 - 90*L32^2 + 44*L32^3 - 8*L32^4 + 0.7*L32^5</f>
        <v>-122917.5</v>
      </c>
    </row>
    <row r="33" spans="1:13" x14ac:dyDescent="0.2">
      <c r="A33">
        <v>13</v>
      </c>
      <c r="B33" s="2">
        <f t="shared" si="3"/>
        <v>16.32681705239666</v>
      </c>
      <c r="C33" s="2">
        <f t="shared" si="4"/>
        <v>18</v>
      </c>
      <c r="D33" s="4">
        <f t="shared" si="0"/>
        <v>-1.3973159599117935E-2</v>
      </c>
      <c r="E33" s="4">
        <f t="shared" si="1"/>
        <v>257061.59999999986</v>
      </c>
      <c r="F33" s="2">
        <f t="shared" si="2"/>
        <v>16.326817143346265</v>
      </c>
      <c r="G33" s="5">
        <f>-25182*F33 - 90*F33^2 + 44*F33^3 - 8*F33^4 + 0.7*F33^5</f>
        <v>-3.3779141958802938E-3</v>
      </c>
      <c r="H33" s="2">
        <f>D33*G33</f>
        <v>4.7200134171161468E-5</v>
      </c>
      <c r="L33" s="1">
        <v>16</v>
      </c>
      <c r="M33" s="4">
        <f>-25182*L33 - 90*L33^2 + 44*L33^3 - 8*L33^4 + 0.7*L33^5</f>
        <v>-36012.800000000047</v>
      </c>
    </row>
    <row r="34" spans="1:13" x14ac:dyDescent="0.2">
      <c r="A34">
        <v>14</v>
      </c>
      <c r="B34" s="2">
        <f t="shared" si="3"/>
        <v>16.326817143346265</v>
      </c>
      <c r="C34" s="2">
        <f t="shared" si="4"/>
        <v>18</v>
      </c>
      <c r="D34" s="4">
        <f t="shared" si="0"/>
        <v>-3.3779141958802938E-3</v>
      </c>
      <c r="E34" s="4">
        <f t="shared" si="1"/>
        <v>257061.59999999986</v>
      </c>
      <c r="F34" s="2">
        <f t="shared" si="2"/>
        <v>16.326817165332699</v>
      </c>
      <c r="G34" s="5">
        <f>-25182*F34 - 90*F34^2 + 44*F34^3 - 8*F34^4 + 0.7*F34^5</f>
        <v>-8.1658747512847185E-4</v>
      </c>
      <c r="H34" s="2">
        <f>D34*G34</f>
        <v>2.7583624244145114E-6</v>
      </c>
      <c r="L34" s="1">
        <v>17</v>
      </c>
      <c r="M34" s="4">
        <f>-25182*L34 - 90*L34^2 + 44*L34^3 - 8*L34^4 + 0.7*L34^5</f>
        <v>87799.899999999907</v>
      </c>
    </row>
    <row r="35" spans="1:13" x14ac:dyDescent="0.2">
      <c r="A35">
        <v>15</v>
      </c>
      <c r="B35" s="2">
        <f t="shared" si="3"/>
        <v>16.326817165332699</v>
      </c>
      <c r="C35" s="2">
        <f t="shared" si="4"/>
        <v>18</v>
      </c>
      <c r="D35" s="4">
        <f t="shared" si="0"/>
        <v>-8.1658747512847185E-4</v>
      </c>
      <c r="E35" s="4">
        <f t="shared" si="1"/>
        <v>257061.59999999986</v>
      </c>
      <c r="F35" s="2">
        <f t="shared" si="2"/>
        <v>16.326817170647768</v>
      </c>
      <c r="G35" s="5">
        <f>-25182*F35 - 90*F35^2 + 44*F35^3 - 8*F35^4 + 0.7*F35^5</f>
        <v>-1.974042970687151E-4</v>
      </c>
      <c r="H35" s="2">
        <f>D35*G35</f>
        <v>1.6119787652285286E-7</v>
      </c>
    </row>
    <row r="36" spans="1:13" x14ac:dyDescent="0.2">
      <c r="A36">
        <v>16</v>
      </c>
      <c r="B36" s="2">
        <f t="shared" si="3"/>
        <v>16.326817170647768</v>
      </c>
      <c r="C36" s="2">
        <f t="shared" si="4"/>
        <v>18</v>
      </c>
      <c r="D36" s="4">
        <f t="shared" si="0"/>
        <v>-1.974042970687151E-4</v>
      </c>
      <c r="E36" s="4">
        <f t="shared" si="1"/>
        <v>257061.59999999986</v>
      </c>
      <c r="F36" s="2">
        <f t="shared" si="2"/>
        <v>16.32681717193265</v>
      </c>
      <c r="G36" s="5">
        <f>-25182*F36 - 90*F36^2 + 44*F36^3 - 8*F36^4 + 0.7*F36^5</f>
        <v>-4.7721085138618946E-5</v>
      </c>
      <c r="H36" s="2">
        <f>D36*G36</f>
        <v>9.4203472671453795E-9</v>
      </c>
    </row>
    <row r="37" spans="1:13" x14ac:dyDescent="0.2">
      <c r="A37">
        <v>17</v>
      </c>
      <c r="B37" s="2">
        <f t="shared" ref="B37:B40" si="5">IF(H36 &lt; 0, B36, IF(H36 &gt; 0, F36))</f>
        <v>16.32681717193265</v>
      </c>
      <c r="C37" s="2">
        <f t="shared" ref="C37:C40" si="6">IF(H36 &gt; 0, C36, IF(H36 &lt; 0, F36))</f>
        <v>18</v>
      </c>
      <c r="D37" s="4">
        <f t="shared" ref="D37:D40" si="7">-25182*B37 - 90*B37^2 + 44*B37^3 - 8*B37^4 + 0.7*B37^5</f>
        <v>-4.7721085138618946E-5</v>
      </c>
      <c r="E37" s="4">
        <f t="shared" ref="E37:E40" si="8">-25182*C37 - 90*C37^2 + 44*C37^3 - 8*C37^4 + 0.7*C37^5</f>
        <v>257061.59999999986</v>
      </c>
      <c r="F37" s="2">
        <f t="shared" ref="F37:F40" si="9">C37 - (E37*(B37-C37))/(D37-E37)</f>
        <v>16.32681717224326</v>
      </c>
      <c r="G37" s="5">
        <f>-25182*F37 - 90*F37^2 + 44*F37^3 - 8*F37^4 + 0.7*F37^5</f>
        <v>-1.1536409147083759E-5</v>
      </c>
      <c r="H37" s="2">
        <f t="shared" ref="H37:H40" si="10">D37*G37</f>
        <v>5.5052996310192646E-10</v>
      </c>
    </row>
    <row r="38" spans="1:13" x14ac:dyDescent="0.2">
      <c r="A38">
        <v>18</v>
      </c>
      <c r="B38" s="2">
        <f t="shared" si="5"/>
        <v>16.32681717224326</v>
      </c>
      <c r="C38" s="2">
        <f t="shared" si="6"/>
        <v>18</v>
      </c>
      <c r="D38" s="4">
        <f t="shared" si="7"/>
        <v>-1.1536409147083759E-5</v>
      </c>
      <c r="E38" s="4">
        <f t="shared" si="8"/>
        <v>257061.59999999986</v>
      </c>
      <c r="F38" s="2">
        <f t="shared" si="9"/>
        <v>16.32681717231835</v>
      </c>
      <c r="G38" s="5">
        <f>-25182*F38 - 90*F38^2 + 44*F38^3 - 8*F38^4 + 0.7*F38^5</f>
        <v>-2.7886126190423965E-6</v>
      </c>
      <c r="H38" s="2">
        <f t="shared" si="10"/>
        <v>3.2170576125993902E-11</v>
      </c>
    </row>
    <row r="39" spans="1:13" x14ac:dyDescent="0.2">
      <c r="A39">
        <v>19</v>
      </c>
      <c r="B39" s="2">
        <f t="shared" si="5"/>
        <v>16.32681717231835</v>
      </c>
      <c r="C39" s="2">
        <f t="shared" si="6"/>
        <v>18</v>
      </c>
      <c r="D39" s="4">
        <f t="shared" si="7"/>
        <v>-2.7886126190423965E-6</v>
      </c>
      <c r="E39" s="4">
        <f t="shared" si="8"/>
        <v>257061.59999999986</v>
      </c>
      <c r="F39" s="2">
        <f t="shared" si="9"/>
        <v>16.326817172336501</v>
      </c>
      <c r="G39" s="5">
        <f>-25182*F39 - 90*F39^2 + 44*F39^3 - 8*F39^4 + 0.7*F39^5</f>
        <v>-6.7416112869977951E-7</v>
      </c>
      <c r="H39" s="2">
        <f t="shared" si="10"/>
        <v>1.8799742307600703E-12</v>
      </c>
    </row>
    <row r="40" spans="1:13" x14ac:dyDescent="0.2">
      <c r="A40">
        <v>20</v>
      </c>
      <c r="B40" s="2">
        <f t="shared" si="5"/>
        <v>16.326817172336501</v>
      </c>
      <c r="C40" s="2">
        <f t="shared" si="6"/>
        <v>18</v>
      </c>
      <c r="D40" s="4">
        <f t="shared" si="7"/>
        <v>-6.7416112869977951E-7</v>
      </c>
      <c r="E40" s="4">
        <f t="shared" si="8"/>
        <v>257061.59999999986</v>
      </c>
      <c r="F40" s="2">
        <f t="shared" si="9"/>
        <v>16.326817172340888</v>
      </c>
      <c r="G40" s="5">
        <f>-25182*F40 - 90*F40^2 + 44*F40^3 - 8*F40^4 + 0.7*F40^5</f>
        <v>-1.6286503523588181E-7</v>
      </c>
      <c r="H40" s="2">
        <f t="shared" si="10"/>
        <v>1.0979727598035144E-13</v>
      </c>
    </row>
    <row r="41" spans="1:13" x14ac:dyDescent="0.2">
      <c r="A41">
        <v>21</v>
      </c>
      <c r="B41" s="2">
        <f>IF(H40 &lt; 0, B40, IF(H40 &gt; 0, F40))</f>
        <v>16.326817172340888</v>
      </c>
      <c r="C41" s="2">
        <f>IF(H40 &gt; 0, C40, IF(H40 &lt; 0, F40))</f>
        <v>18</v>
      </c>
      <c r="D41" s="4">
        <f>-25182*B41 - 90*B41^2 + 44*B41^3 - 8*B41^4 + 0.7*B41^5</f>
        <v>-1.6286503523588181E-7</v>
      </c>
      <c r="E41" s="4">
        <f>-25182*C41 - 90*C41^2 + 44*C41^3 - 8*C41^4 + 0.7*C41^5</f>
        <v>257061.59999999986</v>
      </c>
      <c r="F41" s="2">
        <f>C41 - (E41*(B41-C41))/(D41-E41)</f>
        <v>16.326817172341947</v>
      </c>
      <c r="G41" s="5">
        <f>-25182*F41 - 90*F41^2 + 44*F41^3 - 8*F41^4 + 0.7*F41^5</f>
        <v>-3.9581209421157837E-8</v>
      </c>
      <c r="H41" s="2">
        <f>D41*G41</f>
        <v>6.446395067055688E-15</v>
      </c>
    </row>
    <row r="42" spans="1:13" x14ac:dyDescent="0.2">
      <c r="A42">
        <v>22</v>
      </c>
      <c r="B42" s="2">
        <f>IF(H41 &lt; 0, B41, IF(H41 &gt; 0, F41))</f>
        <v>16.326817172341947</v>
      </c>
      <c r="C42" s="2">
        <f>IF(H41 &gt; 0, C41, IF(H41 &lt; 0, F41))</f>
        <v>18</v>
      </c>
      <c r="D42" s="4">
        <f>-25182*B42 - 90*B42^2 + 44*B42^3 - 8*B42^4 + 0.7*B42^5</f>
        <v>-3.9581209421157837E-8</v>
      </c>
      <c r="E42" s="4">
        <f>-25182*C42 - 90*C42^2 + 44*C42^3 - 8*C42^4 + 0.7*C42^5</f>
        <v>257061.59999999986</v>
      </c>
      <c r="F42" s="2">
        <f>C42 - (E42*(B42-C42))/(D42-E42)</f>
        <v>16.326817172342203</v>
      </c>
      <c r="G42" s="5">
        <f>-25182*F42 - 90*F42^2 + 44*F42^3 - 8*F42^4 + 0.7*F42^5</f>
        <v>-9.8953023552894592E-9</v>
      </c>
      <c r="H42" s="2">
        <f>D42*G42</f>
        <v>3.9166803481038848E-16</v>
      </c>
    </row>
    <row r="43" spans="1:13" x14ac:dyDescent="0.2">
      <c r="A43">
        <v>23</v>
      </c>
      <c r="B43" s="2">
        <f>IF(H42 &lt; 0, B42, IF(H42 &gt; 0, F42))</f>
        <v>16.326817172342203</v>
      </c>
      <c r="C43" s="2">
        <f>IF(H42 &gt; 0, C42, IF(H42 &lt; 0, F42))</f>
        <v>18</v>
      </c>
      <c r="D43" s="4">
        <f>-25182*B43 - 90*B43^2 + 44*B43^3 - 8*B43^4 + 0.7*B43^5</f>
        <v>-9.8953023552894592E-9</v>
      </c>
      <c r="E43" s="4">
        <f>-25182*C43 - 90*C43^2 + 44*C43^3 - 8*C43^4 + 0.7*C43^5</f>
        <v>257061.59999999986</v>
      </c>
      <c r="F43" s="2">
        <f>C43 - (E43*(B43-C43))/(D43-E43)</f>
        <v>16.326817172342267</v>
      </c>
      <c r="G43" s="5">
        <f>-25182*F43 - 90*F43^2 + 44*F43^3 - 8*F43^4 + 0.7*F43^5</f>
        <v>-2.5611370801925659E-9</v>
      </c>
      <c r="H43" s="2">
        <f>D43*G43</f>
        <v>2.5343225781848666E-17</v>
      </c>
    </row>
    <row r="44" spans="1:13" x14ac:dyDescent="0.2">
      <c r="A44">
        <v>24</v>
      </c>
      <c r="B44" s="2">
        <f>IF(H43 &lt; 0, B43, IF(H43 &gt; 0, F43))</f>
        <v>16.326817172342267</v>
      </c>
      <c r="C44" s="2">
        <f>IF(H43 &gt; 0, C43, IF(H43 &lt; 0, F43))</f>
        <v>18</v>
      </c>
      <c r="D44" s="4">
        <f>-25182*B44 - 90*B44^2 + 44*B44^3 - 8*B44^4 + 0.7*B44^5</f>
        <v>-2.5611370801925659E-9</v>
      </c>
      <c r="E44" s="4">
        <f>-25182*C44 - 90*C44^2 + 44*C44^3 - 8*C44^4 + 0.7*C44^5</f>
        <v>257061.59999999986</v>
      </c>
      <c r="F44" s="2">
        <f>C44 - (E44*(B44-C44))/(D44-E44)</f>
        <v>16.326817172342285</v>
      </c>
      <c r="G44" s="5">
        <f>-25182*F44 - 90*F44^2 + 44*F44^3 - 8*F44^4 + 0.7*F44^5</f>
        <v>0</v>
      </c>
      <c r="H44" s="2">
        <f>D44*G44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Peralta</dc:creator>
  <cp:lastModifiedBy>Karen Peralta</cp:lastModifiedBy>
  <dcterms:created xsi:type="dcterms:W3CDTF">2024-04-11T14:50:36Z</dcterms:created>
  <dcterms:modified xsi:type="dcterms:W3CDTF">2024-04-18T17:46:46Z</dcterms:modified>
</cp:coreProperties>
</file>