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na\Desktop\SEMESTER EIGTH\DISEÑO ELECTRÓNICO BASADO EN SISTEMAS EMBEBIDOS\UNIDAD II\SE_Clase_1_Equipo1_Unidad_II\KNN\"/>
    </mc:Choice>
  </mc:AlternateContent>
  <xr:revisionPtr revIDLastSave="0" documentId="13_ncr:1_{AFEE46DB-1E5C-4AC8-AF07-45B2819C16E7}" xr6:coauthVersionLast="47" xr6:coauthVersionMax="47" xr10:uidLastSave="{00000000-0000-0000-0000-000000000000}"/>
  <bookViews>
    <workbookView xWindow="-120" yWindow="-120" windowWidth="20730" windowHeight="11040" activeTab="1" xr2:uid="{EE7FBCFB-BD0B-4783-A323-F75CD8A26A45}"/>
  </bookViews>
  <sheets>
    <sheet name="DataSet" sheetId="2" r:id="rId1"/>
    <sheet name="Hoja1" sheetId="3" r:id="rId2"/>
  </sheets>
  <definedNames>
    <definedName name="_xlnm._FilterDatabase" localSheetId="1" hidden="1">Hoja1!$Q$35:$Q$59</definedName>
    <definedName name="DatosExternos_1" localSheetId="0" hidden="1">DataSet!$A$1:$G$26</definedName>
    <definedName name="DatosExternos_1" localSheetId="1" hidden="1">Hoja1!$A$1:$G$26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T2" i="3"/>
  <c r="U2" i="3"/>
  <c r="V2" i="3"/>
  <c r="W2" i="3"/>
  <c r="S3" i="3"/>
  <c r="T3" i="3"/>
  <c r="U3" i="3"/>
  <c r="V3" i="3"/>
  <c r="W3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S22" i="3"/>
  <c r="T22" i="3"/>
  <c r="U22" i="3"/>
  <c r="V22" i="3"/>
  <c r="W22" i="3"/>
  <c r="S23" i="3"/>
  <c r="T23" i="3"/>
  <c r="U23" i="3"/>
  <c r="V23" i="3"/>
  <c r="W23" i="3"/>
  <c r="S24" i="3"/>
  <c r="T24" i="3"/>
  <c r="U24" i="3"/>
  <c r="V24" i="3"/>
  <c r="W24" i="3"/>
  <c r="S25" i="3"/>
  <c r="T25" i="3"/>
  <c r="U25" i="3"/>
  <c r="V25" i="3"/>
  <c r="W25" i="3"/>
  <c r="S26" i="3"/>
  <c r="T26" i="3"/>
  <c r="U26" i="3"/>
  <c r="V26" i="3"/>
  <c r="W26" i="3"/>
  <c r="R3" i="3"/>
  <c r="X3" i="3" s="1"/>
  <c r="R4" i="3"/>
  <c r="X4" i="3" s="1"/>
  <c r="R5" i="3"/>
  <c r="X5" i="3" s="1"/>
  <c r="R6" i="3"/>
  <c r="X6" i="3" s="1"/>
  <c r="R7" i="3"/>
  <c r="X7" i="3" s="1"/>
  <c r="R8" i="3"/>
  <c r="X8" i="3" s="1"/>
  <c r="R9" i="3"/>
  <c r="X9" i="3" s="1"/>
  <c r="R10" i="3"/>
  <c r="X10" i="3" s="1"/>
  <c r="R11" i="3"/>
  <c r="X11" i="3" s="1"/>
  <c r="R12" i="3"/>
  <c r="X12" i="3" s="1"/>
  <c r="R13" i="3"/>
  <c r="X13" i="3" s="1"/>
  <c r="R14" i="3"/>
  <c r="X14" i="3" s="1"/>
  <c r="R15" i="3"/>
  <c r="X15" i="3" s="1"/>
  <c r="R16" i="3"/>
  <c r="X16" i="3" s="1"/>
  <c r="R17" i="3"/>
  <c r="X17" i="3" s="1"/>
  <c r="R18" i="3"/>
  <c r="X18" i="3" s="1"/>
  <c r="R19" i="3"/>
  <c r="X19" i="3" s="1"/>
  <c r="R20" i="3"/>
  <c r="X20" i="3" s="1"/>
  <c r="R21" i="3"/>
  <c r="X21" i="3" s="1"/>
  <c r="R22" i="3"/>
  <c r="X22" i="3" s="1"/>
  <c r="R23" i="3"/>
  <c r="X23" i="3" s="1"/>
  <c r="R24" i="3"/>
  <c r="X24" i="3" s="1"/>
  <c r="R25" i="3"/>
  <c r="X25" i="3" s="1"/>
  <c r="R26" i="3"/>
  <c r="X26" i="3" s="1"/>
  <c r="R2" i="3"/>
  <c r="X2" i="3" s="1"/>
  <c r="U26" i="2"/>
  <c r="T26" i="2"/>
  <c r="S26" i="2"/>
  <c r="R26" i="2"/>
  <c r="Q26" i="2"/>
  <c r="P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2" i="2"/>
  <c r="Q2" i="2"/>
  <c r="V2" i="2" s="1"/>
  <c r="T2" i="2"/>
  <c r="S2" i="2"/>
  <c r="R2" i="2"/>
  <c r="P2" i="2"/>
  <c r="V3" i="2" l="1"/>
  <c r="V5" i="2"/>
  <c r="V7" i="2"/>
  <c r="V9" i="2"/>
  <c r="V11" i="2"/>
  <c r="V13" i="2"/>
  <c r="V15" i="2"/>
  <c r="V17" i="2"/>
  <c r="V19" i="2"/>
  <c r="V21" i="2"/>
  <c r="V23" i="2"/>
  <c r="V25" i="2"/>
  <c r="V26" i="2"/>
  <c r="V24" i="2"/>
  <c r="V22" i="2"/>
  <c r="V20" i="2"/>
  <c r="V18" i="2"/>
  <c r="V16" i="2"/>
  <c r="V14" i="2"/>
  <c r="V12" i="2"/>
  <c r="V10" i="2"/>
  <c r="V8" i="2"/>
  <c r="V6" i="2"/>
  <c r="V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EFE81B-B936-4D3B-99DF-158CD1E715DD}" keepAlive="1" name="Consulta - DataSet" description="Conexión a la consulta 'DataSet' en el libro." type="5" refreshedVersion="8" background="1" saveData="1">
    <dbPr connection="Provider=Microsoft.Mashup.OleDb.1;Data Source=$Workbook$;Location=DataSet;Extended Properties=&quot;&quot;" command="SELECT * FROM [DataSet]"/>
  </connection>
  <connection id="2" xr16:uid="{05C999B5-BCFC-4724-B61C-DE8412A81A30}" keepAlive="1" name="Consulta - DataSet (2)" description="Conexión a la consulta 'DataSet (2)' en el libro." type="5" refreshedVersion="8" background="1" saveData="1">
    <dbPr connection="Provider=Microsoft.Mashup.OleDb.1;Data Source=$Workbook$;Location=&quot;DataSet (2)&quot;;Extended Properties=&quot;&quot;" command="SELECT * FROM [DataSet (2)]"/>
  </connection>
</connections>
</file>

<file path=xl/sharedStrings.xml><?xml version="1.0" encoding="utf-8"?>
<sst xmlns="http://schemas.openxmlformats.org/spreadsheetml/2006/main" count="205" uniqueCount="32">
  <si>
    <t>indice</t>
  </si>
  <si>
    <t>Vida</t>
  </si>
  <si>
    <t>Ataque</t>
  </si>
  <si>
    <t>Defensa</t>
  </si>
  <si>
    <t>Ataque Especial</t>
  </si>
  <si>
    <t>Defensa Especial</t>
  </si>
  <si>
    <t>Velocidad</t>
  </si>
  <si>
    <t>Defensivo</t>
  </si>
  <si>
    <t>Equilibrado</t>
  </si>
  <si>
    <t>Ofensivo</t>
  </si>
  <si>
    <t>Soporte</t>
  </si>
  <si>
    <t>Columna1</t>
  </si>
  <si>
    <t>REGISTRO CLASIFICAR</t>
  </si>
  <si>
    <t>EUCLIDIANA</t>
  </si>
  <si>
    <t>DISTANCIA</t>
  </si>
  <si>
    <t>Caso #</t>
  </si>
  <si>
    <t>Distancia</t>
  </si>
  <si>
    <t>K=1</t>
  </si>
  <si>
    <t>K=2</t>
  </si>
  <si>
    <t>K=3</t>
  </si>
  <si>
    <t>K=4</t>
  </si>
  <si>
    <t>K=5</t>
  </si>
  <si>
    <t>K=10</t>
  </si>
  <si>
    <t>K=15</t>
  </si>
  <si>
    <t>SOPORTE</t>
  </si>
  <si>
    <t>Columna2</t>
  </si>
  <si>
    <t>Columna3</t>
  </si>
  <si>
    <t>Columna4</t>
  </si>
  <si>
    <t>ECUCLIDIANA</t>
  </si>
  <si>
    <t>DEFENSIVO</t>
  </si>
  <si>
    <t>OFENSIVO</t>
  </si>
  <si>
    <t>EQUILIBRADO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</si>
</sst>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6" fillId="4" borderId="0" xfId="3"/>
    <xf numFmtId="0" fontId="2" fillId="2" borderId="0" xfId="1"/>
    <xf numFmtId="0" fontId="3" fillId="3" borderId="1" xfId="2"/>
    <xf numFmtId="0" fontId="1" fillId="6" borderId="0" xfId="5"/>
    <xf numFmtId="0" fontId="6" fillId="5" borderId="0" xfId="4"/>
    <xf numFmtId="0" fontId="6" fillId="7" borderId="0" xfId="6"/>
    <xf numFmtId="0" fontId="4" fillId="7" borderId="0" xfId="6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8" fillId="2" borderId="0" xfId="1" applyFont="1"/>
    <xf numFmtId="0" fontId="0" fillId="9" borderId="0" xfId="0" applyFill="1"/>
    <xf numFmtId="0" fontId="0" fillId="8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Border="1"/>
    <xf numFmtId="0" fontId="0" fillId="10" borderId="2" xfId="0" applyFont="1" applyFill="1" applyBorder="1" applyAlignment="1">
      <alignment horizontal="center"/>
    </xf>
    <xf numFmtId="0" fontId="0" fillId="0" borderId="0" xfId="0" applyFill="1"/>
    <xf numFmtId="0" fontId="5" fillId="10" borderId="2" xfId="0" applyFont="1" applyFill="1" applyBorder="1" applyAlignment="1">
      <alignment horizontal="center"/>
    </xf>
    <xf numFmtId="0" fontId="5" fillId="9" borderId="0" xfId="0" applyFont="1" applyFill="1"/>
  </cellXfs>
  <cellStyles count="7">
    <cellStyle name="40% - Énfasis4" xfId="5" builtinId="43"/>
    <cellStyle name="Énfasis3" xfId="3" builtinId="37"/>
    <cellStyle name="Énfasis4" xfId="4" builtinId="41"/>
    <cellStyle name="Énfasis5" xfId="6" builtinId="45"/>
    <cellStyle name="Neutral" xfId="1" builtinId="28"/>
    <cellStyle name="Normal" xfId="0" builtinId="0"/>
    <cellStyle name="Salida" xfId="2" builtinId="21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4C66F26-3244-48CE-8516-8BB9FAEF0AB1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B6A24F7-DBB9-40A1-BBD5-BD4A658C91CB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CF41F-5EB1-403D-AF06-E6DF1078B973}" name="DataSet" displayName="DataSet" ref="A1:H26" tableType="queryTable" totalsRowShown="0" headerRowDxfId="20" dataDxfId="19">
  <autoFilter ref="A1:H26" xr:uid="{BCDCF41F-5EB1-403D-AF06-E6DF1078B973}"/>
  <tableColumns count="8">
    <tableColumn id="1" xr3:uid="{9692396E-C393-4788-A210-5E3D2029461F}" uniqueName="1" name="indice" queryTableFieldId="1" dataDxfId="18"/>
    <tableColumn id="2" xr3:uid="{2B9DD1DD-B807-4681-8F5E-8B29E0A6D5B7}" uniqueName="2" name="Vida" queryTableFieldId="2" dataDxfId="17"/>
    <tableColumn id="3" xr3:uid="{B9F3C829-AC98-4539-B0B6-AFA0FFACB803}" uniqueName="3" name="Ataque" queryTableFieldId="3" dataDxfId="16"/>
    <tableColumn id="4" xr3:uid="{9F713002-E1E7-443D-B52C-AE6B1AB5452E}" uniqueName="4" name="Defensa" queryTableFieldId="4" dataDxfId="15"/>
    <tableColumn id="5" xr3:uid="{E2D39569-6C5C-407E-9A93-2903A304E368}" uniqueName="5" name="Ataque Especial" queryTableFieldId="5" dataDxfId="14"/>
    <tableColumn id="6" xr3:uid="{AC2725BB-A1DC-4050-A33F-2C8DFC23211C}" uniqueName="6" name="Defensa Especial" queryTableFieldId="6" dataDxfId="13"/>
    <tableColumn id="7" xr3:uid="{F49E0DE5-7152-4522-8381-316D3B9543D9}" uniqueName="7" name="Velocidad" queryTableFieldId="7" dataDxfId="12"/>
    <tableColumn id="8" xr3:uid="{60291B16-B5FD-4AE9-A690-CCD2340EBD17}" uniqueName="8" name="Columna1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85FC7-7269-4DD6-A8AB-ABCFFF54FBEA}" name="Tabla2" displayName="Tabla2" ref="Y1:AC27" totalsRowShown="0">
  <autoFilter ref="Y1:AC27" xr:uid="{23E85FC7-7269-4DD6-A8AB-ABCFFF54FBEA}"/>
  <sortState xmlns:xlrd2="http://schemas.microsoft.com/office/spreadsheetml/2017/richdata2" ref="Y2:AC27">
    <sortCondition ref="Z3:Z27"/>
  </sortState>
  <tableColumns count="5">
    <tableColumn id="1" xr3:uid="{E69E00AB-1AD7-4A4E-8129-809D0FDF01B8}" name="K=1" dataDxfId="10"/>
    <tableColumn id="2" xr3:uid="{19C1AE59-E356-4AD8-82C2-A8C93F6EA091}" name="Columna1"/>
    <tableColumn id="3" xr3:uid="{42E689EC-2F78-4520-8535-3346C6D46FB6}" name="Columna2"/>
    <tableColumn id="4" xr3:uid="{F5815D69-2BFC-4318-B59F-BCF2CC5EDAA1}" name="Columna3"/>
    <tableColumn id="5" xr3:uid="{A3324CB1-0E5F-4B01-8605-DBB45EBC76BC}" name="Columna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A46CEC-6830-4776-8DD0-893DFB67C3B0}" name="Tabla3" displayName="Tabla3" ref="AD1:AH27" totalsRowShown="0">
  <autoFilter ref="AD1:AH27" xr:uid="{46A46CEC-6830-4776-8DD0-893DFB67C3B0}"/>
  <tableColumns count="5">
    <tableColumn id="1" xr3:uid="{2DB43110-427E-44A7-9B3A-1E64266C35E9}" name="K=2"/>
    <tableColumn id="2" xr3:uid="{947F9CD2-2CDF-4BE6-BBA2-07DFF1C5949A}" name="Columna1"/>
    <tableColumn id="3" xr3:uid="{CADFE201-F59F-42BE-93C6-B682C3621B64}" name="Columna2"/>
    <tableColumn id="4" xr3:uid="{6E9DC32F-7379-4B5F-8AA3-3A4D8E4EEBB9}" name="Columna3" dataCellStyle="Neutral"/>
    <tableColumn id="5" xr3:uid="{3ECE2C8D-3242-4A50-A1F2-25E442203D9C}" name="Columna4" dataCellStyle="Neutr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728D2C-2F4E-4E58-9283-BB6A5ED27E0F}" name="Tabla4" displayName="Tabla4" ref="AI1:AM27" totalsRowShown="0">
  <autoFilter ref="AI1:AM27" xr:uid="{42728D2C-2F4E-4E58-9283-BB6A5ED27E0F}"/>
  <tableColumns count="5">
    <tableColumn id="1" xr3:uid="{0EF50F5E-44CE-4959-9CF3-50A830983EDB}" name="K=3"/>
    <tableColumn id="2" xr3:uid="{6A8121AD-80B0-4A82-94CC-A2B83C7B01C3}" name="Columna1"/>
    <tableColumn id="3" xr3:uid="{B38A8BA1-F8C5-461F-9848-FDE8D8976D29}" name="Columna2"/>
    <tableColumn id="4" xr3:uid="{A2762D9B-8E79-4EA0-94B9-26B991CBE367}" name="Columna3" dataCellStyle="Salida"/>
    <tableColumn id="5" xr3:uid="{912DF137-AB85-4E0E-9F16-E668AA113CCD}" name="Columna4" dataCellStyle="Sal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A9A65D-A25B-4599-8734-372B4F3D0BA6}" name="Tabla5" displayName="Tabla5" ref="AN1:AR27" totalsRowShown="0">
  <autoFilter ref="AN1:AR27" xr:uid="{53A9A65D-A25B-4599-8734-372B4F3D0BA6}"/>
  <tableColumns count="5">
    <tableColumn id="1" xr3:uid="{716D7B02-8B88-4944-9EB7-2F588A3C38BC}" name="K=4"/>
    <tableColumn id="2" xr3:uid="{8EC3D522-97F5-4A14-B1F5-4E1FFC2EAE22}" name="Columna1"/>
    <tableColumn id="3" xr3:uid="{08E27C90-35CD-4C61-A211-C3A68A3E91B6}" name="Columna2"/>
    <tableColumn id="4" xr3:uid="{B8BD05C2-ACBD-405F-ADB2-0F8D38E118B5}" name="Columna3" dataCellStyle="40% - Énfasis4"/>
    <tableColumn id="5" xr3:uid="{DAE840E0-8B64-4E39-BD86-476F729A3BCB}" name="Columna4" dataCellStyle="40% - Énfasis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301AA1-2C8D-405A-BC06-ED9053922E90}" name="Tabla6" displayName="Tabla6" ref="AS1:AW27" totalsRowShown="0">
  <autoFilter ref="AS1:AW27" xr:uid="{FF301AA1-2C8D-405A-BC06-ED9053922E90}"/>
  <tableColumns count="5">
    <tableColumn id="1" xr3:uid="{4919E819-9472-4342-8A8F-584571A3A30F}" name="K=5"/>
    <tableColumn id="2" xr3:uid="{A65358B6-6A8D-4C6D-8921-EA2FE20C4229}" name="Columna1"/>
    <tableColumn id="3" xr3:uid="{434DE290-DE78-4D28-AF87-1674549012C2}" name="Columna2"/>
    <tableColumn id="4" xr3:uid="{A8793598-BC60-4A51-BE1D-9AE12D148B97}" name="Columna3" dataCellStyle="Énfasis3"/>
    <tableColumn id="5" xr3:uid="{ADC8E452-4E87-4A6E-AEC2-F85CDF054667}" name="Columna4" dataCellStyle="Énfasis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ED05DB-86A0-48F9-84D4-0E138198ECB1}" name="Tabla7" displayName="Tabla7" ref="AX1:BB27" totalsRowShown="0">
  <autoFilter ref="AX1:BB27" xr:uid="{21ED05DB-86A0-48F9-84D4-0E138198ECB1}"/>
  <tableColumns count="5">
    <tableColumn id="1" xr3:uid="{F2D4D9A8-4CC9-4CFA-9376-54A668129EF6}" name="K=10"/>
    <tableColumn id="2" xr3:uid="{295A893C-35AF-4F76-8FFF-A4E3E5DAC5ED}" name="Columna1"/>
    <tableColumn id="3" xr3:uid="{1BE508E7-8D4A-4F18-8049-4DF3C0B93084}" name="Columna2"/>
    <tableColumn id="4" xr3:uid="{2BC23A57-1546-471A-AB52-A25F58A48823}" name="Columna3" dataCellStyle="Énfasis4"/>
    <tableColumn id="5" xr3:uid="{FB5F4865-EE06-4343-845B-B3767BF6A681}" name="Columna4" dataCellStyle="Énfasis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85FC56-0479-44CC-AD84-872304FFD238}" name="Tabla8" displayName="Tabla8" ref="BC1:BG28" totalsRowShown="0">
  <autoFilter ref="BC1:BG28" xr:uid="{AF85FC56-0479-44CC-AD84-872304FFD238}"/>
  <tableColumns count="5">
    <tableColumn id="1" xr3:uid="{857422BC-C9FB-4B63-9185-5A12FD10DC9C}" name="K=15"/>
    <tableColumn id="2" xr3:uid="{669E6F86-CE38-4FDA-A6E3-084948C50860}" name="Columna1"/>
    <tableColumn id="3" xr3:uid="{AA388E3D-E7B8-4D80-B829-8B62A52FF1B0}" name="Columna2"/>
    <tableColumn id="4" xr3:uid="{CB1D8DB9-EF3B-4D47-BD2B-A9B21BF411AE}" name="Columna3"/>
    <tableColumn id="5" xr3:uid="{72627F81-A4E5-4954-9A5E-AD867F8CA0DB}" name="Columna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137659-11C9-484B-B052-752298614A7D}" name="DataSet10" displayName="DataSet10" ref="A1:H26" tableType="queryTable" totalsRowShown="0" headerRowDxfId="9" dataDxfId="8">
  <autoFilter ref="A1:H26" xr:uid="{B9137659-11C9-484B-B052-752298614A7D}"/>
  <tableColumns count="8">
    <tableColumn id="1" xr3:uid="{79AD2EFC-EF24-42CE-9B24-405D831E2A98}" uniqueName="1" name="indice" queryTableFieldId="1" dataDxfId="7"/>
    <tableColumn id="2" xr3:uid="{C62E161F-519D-4F98-8360-8C76F774A011}" uniqueName="2" name="Vida" queryTableFieldId="2" dataDxfId="6"/>
    <tableColumn id="3" xr3:uid="{C9B75418-9F8E-468C-A27A-494DC9B5DEA1}" uniqueName="3" name="Ataque" queryTableFieldId="3" dataDxfId="5"/>
    <tableColumn id="4" xr3:uid="{8CC4C15F-24E1-493F-B5C2-D39BA9043361}" uniqueName="4" name="Defensa" queryTableFieldId="4" dataDxfId="4"/>
    <tableColumn id="5" xr3:uid="{EC5F3703-ECA2-46FF-9334-7AFBF1361B3E}" uniqueName="5" name="Ataque Especial" queryTableFieldId="5" dataDxfId="3"/>
    <tableColumn id="6" xr3:uid="{ADCB7C64-874D-4270-99B5-C30FE448864B}" uniqueName="6" name="Defensa Especial" queryTableFieldId="6" dataDxfId="2"/>
    <tableColumn id="7" xr3:uid="{B245167D-7C7E-464E-9718-7A8FD6C0D98F}" uniqueName="7" name="Velocidad" queryTableFieldId="7" dataDxfId="1"/>
    <tableColumn id="8" xr3:uid="{68BDFCBA-059B-4416-A4A4-629EC03C2B8C}" uniqueName="8" name="Columna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7AA3-2F9D-4BFF-9097-80921157115C}">
  <dimension ref="A1:BG27"/>
  <sheetViews>
    <sheetView topLeftCell="AQ1" workbookViewId="0">
      <selection activeCell="BE3" sqref="BE3"/>
    </sheetView>
  </sheetViews>
  <sheetFormatPr baseColWidth="10" defaultRowHeight="15" x14ac:dyDescent="0.25"/>
  <cols>
    <col min="1" max="1" width="7.140625" customWidth="1"/>
    <col min="2" max="2" width="11.7109375" customWidth="1"/>
    <col min="3" max="3" width="12.28515625" customWidth="1"/>
    <col min="4" max="4" width="12" customWidth="1"/>
    <col min="5" max="6" width="17.42578125" customWidth="1"/>
    <col min="7" max="7" width="14.28515625" customWidth="1"/>
    <col min="26" max="27" width="12" customWidth="1"/>
    <col min="31" max="32" width="12" customWidth="1"/>
    <col min="36" max="37" width="12" customWidth="1"/>
    <col min="41" max="42" width="12" customWidth="1"/>
    <col min="46" max="47" width="12" customWidth="1"/>
    <col min="51" max="52" width="12" customWidth="1"/>
    <col min="56" max="57" width="12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t="s">
        <v>12</v>
      </c>
      <c r="P1" t="s">
        <v>13</v>
      </c>
      <c r="V1" t="s">
        <v>14</v>
      </c>
      <c r="Y1" t="s">
        <v>17</v>
      </c>
      <c r="Z1" t="s">
        <v>11</v>
      </c>
      <c r="AA1" t="s">
        <v>25</v>
      </c>
      <c r="AB1" t="s">
        <v>26</v>
      </c>
      <c r="AC1" t="s">
        <v>27</v>
      </c>
      <c r="AD1" t="s">
        <v>18</v>
      </c>
      <c r="AE1" t="s">
        <v>11</v>
      </c>
      <c r="AF1" t="s">
        <v>25</v>
      </c>
      <c r="AG1" s="6" t="s">
        <v>26</v>
      </c>
      <c r="AH1" s="6" t="s">
        <v>27</v>
      </c>
      <c r="AI1" t="s">
        <v>19</v>
      </c>
      <c r="AJ1" t="s">
        <v>11</v>
      </c>
      <c r="AK1" t="s">
        <v>25</v>
      </c>
      <c r="AL1" s="7" t="s">
        <v>26</v>
      </c>
      <c r="AM1" s="7" t="s">
        <v>27</v>
      </c>
      <c r="AN1" t="s">
        <v>20</v>
      </c>
      <c r="AO1" t="s">
        <v>11</v>
      </c>
      <c r="AP1" t="s">
        <v>25</v>
      </c>
      <c r="AQ1" s="8" t="s">
        <v>26</v>
      </c>
      <c r="AR1" s="8" t="s">
        <v>27</v>
      </c>
      <c r="AS1" t="s">
        <v>21</v>
      </c>
      <c r="AT1" t="s">
        <v>11</v>
      </c>
      <c r="AU1" t="s">
        <v>25</v>
      </c>
      <c r="AV1" s="5" t="s">
        <v>26</v>
      </c>
      <c r="AW1" s="5" t="s">
        <v>27</v>
      </c>
      <c r="AX1" t="s">
        <v>22</v>
      </c>
      <c r="AY1" t="s">
        <v>11</v>
      </c>
      <c r="AZ1" t="s">
        <v>25</v>
      </c>
      <c r="BA1" s="9" t="s">
        <v>26</v>
      </c>
      <c r="BB1" s="9" t="s">
        <v>27</v>
      </c>
      <c r="BC1" t="s">
        <v>23</v>
      </c>
      <c r="BD1" t="s">
        <v>11</v>
      </c>
      <c r="BE1" t="s">
        <v>25</v>
      </c>
      <c r="BF1" s="10" t="s">
        <v>26</v>
      </c>
      <c r="BG1" s="10" t="s">
        <v>27</v>
      </c>
    </row>
    <row r="2" spans="1:59" x14ac:dyDescent="0.25">
      <c r="A2" s="1">
        <v>1</v>
      </c>
      <c r="B2" s="1">
        <v>86</v>
      </c>
      <c r="C2" s="1">
        <v>81</v>
      </c>
      <c r="D2" s="1">
        <v>64</v>
      </c>
      <c r="E2" s="1">
        <v>99</v>
      </c>
      <c r="F2" s="1">
        <v>57</v>
      </c>
      <c r="G2" s="1">
        <v>9</v>
      </c>
      <c r="H2" s="1" t="s">
        <v>7</v>
      </c>
      <c r="I2">
        <v>94</v>
      </c>
      <c r="J2">
        <v>93</v>
      </c>
      <c r="K2">
        <v>83</v>
      </c>
      <c r="L2">
        <v>11</v>
      </c>
      <c r="M2">
        <v>34</v>
      </c>
      <c r="N2">
        <v>54</v>
      </c>
      <c r="O2" s="2">
        <v>1</v>
      </c>
      <c r="P2">
        <f t="shared" ref="P2:P26" si="0">POWER(I$2-B2,2)</f>
        <v>64</v>
      </c>
      <c r="Q2">
        <f>POWER(J2-DataSet[[#This Row],[Ataque]],2)</f>
        <v>144</v>
      </c>
      <c r="R2">
        <f>POWER(K2-DataSet[[#This Row],[Defensa]],2)</f>
        <v>361</v>
      </c>
      <c r="S2">
        <f t="shared" ref="S2:S26" si="1">POWER(L2-E2,2)</f>
        <v>7744</v>
      </c>
      <c r="T2">
        <f>POWER(DataSet[[#This Row],[Defensa Especial]],2)</f>
        <v>3249</v>
      </c>
      <c r="U2">
        <f>POWER(N2-DataSet[[#This Row],[Velocidad]],2)</f>
        <v>2025</v>
      </c>
      <c r="V2">
        <f>SQRT(SUM(P2:U2))</f>
        <v>116.56328753085167</v>
      </c>
      <c r="Y2" s="19">
        <v>8</v>
      </c>
      <c r="Z2" s="4">
        <v>61.98386886924694</v>
      </c>
      <c r="AA2" s="4" t="s">
        <v>24</v>
      </c>
      <c r="AB2" s="4" t="s">
        <v>10</v>
      </c>
      <c r="AC2" s="4">
        <v>1</v>
      </c>
      <c r="AD2" t="s">
        <v>15</v>
      </c>
      <c r="AE2" t="s">
        <v>16</v>
      </c>
      <c r="AG2" s="6"/>
      <c r="AH2" s="6"/>
      <c r="AI2" t="s">
        <v>15</v>
      </c>
      <c r="AJ2" t="s">
        <v>16</v>
      </c>
      <c r="AL2" s="7"/>
      <c r="AM2" s="7"/>
      <c r="AN2" t="s">
        <v>15</v>
      </c>
      <c r="AO2" t="s">
        <v>16</v>
      </c>
      <c r="AQ2" s="8"/>
      <c r="AR2" s="8"/>
      <c r="AS2" t="s">
        <v>15</v>
      </c>
      <c r="AT2" t="s">
        <v>16</v>
      </c>
      <c r="AV2" s="5"/>
      <c r="AW2" s="5"/>
      <c r="AX2" t="s">
        <v>15</v>
      </c>
      <c r="AY2" t="s">
        <v>16</v>
      </c>
      <c r="BA2" s="9"/>
      <c r="BB2" s="9"/>
      <c r="BC2" t="s">
        <v>15</v>
      </c>
      <c r="BD2" t="s">
        <v>16</v>
      </c>
      <c r="BF2" s="11"/>
      <c r="BG2" s="11"/>
    </row>
    <row r="3" spans="1:59" x14ac:dyDescent="0.25">
      <c r="A3" s="1">
        <v>2</v>
      </c>
      <c r="B3" s="1">
        <v>30</v>
      </c>
      <c r="C3" s="1">
        <v>5</v>
      </c>
      <c r="D3" s="1">
        <v>72</v>
      </c>
      <c r="E3" s="1">
        <v>38</v>
      </c>
      <c r="F3" s="1">
        <v>18</v>
      </c>
      <c r="G3" s="1">
        <v>89</v>
      </c>
      <c r="H3" s="1" t="s">
        <v>8</v>
      </c>
      <c r="O3" s="3">
        <v>2</v>
      </c>
      <c r="P3">
        <f>POWER(I$2-B3,2)</f>
        <v>4096</v>
      </c>
      <c r="Q3">
        <f>POWER(J3-DataSet[[#This Row],[Ataque]],2)</f>
        <v>25</v>
      </c>
      <c r="R3">
        <f>POWER(K3-DataSet[[#This Row],[Defensa]],2)</f>
        <v>5184</v>
      </c>
      <c r="S3">
        <f>POWER(L3-E3,2)</f>
        <v>1444</v>
      </c>
      <c r="T3">
        <f>POWER(DataSet[[#This Row],[Defensa Especial]],2)</f>
        <v>324</v>
      </c>
      <c r="U3">
        <f>POWER(N3-DataSet[[#This Row],[Velocidad]],2)</f>
        <v>7921</v>
      </c>
      <c r="V3">
        <f>SQRT(SUM(P3:U3))</f>
        <v>137.81872151489435</v>
      </c>
      <c r="Y3" s="3">
        <v>18</v>
      </c>
      <c r="Z3">
        <v>68.490875304671064</v>
      </c>
      <c r="AD3" s="4">
        <v>8</v>
      </c>
      <c r="AE3" s="4">
        <v>61.98386886924694</v>
      </c>
      <c r="AF3" s="4" t="s">
        <v>10</v>
      </c>
      <c r="AG3" s="15" t="s">
        <v>10</v>
      </c>
      <c r="AH3" s="15">
        <v>1</v>
      </c>
      <c r="AI3" s="4">
        <v>8</v>
      </c>
      <c r="AJ3" s="4">
        <v>61.98386886924694</v>
      </c>
      <c r="AK3" s="4" t="s">
        <v>10</v>
      </c>
      <c r="AL3" s="7" t="s">
        <v>10</v>
      </c>
      <c r="AM3" s="7">
        <v>1</v>
      </c>
      <c r="AN3" s="4">
        <v>8</v>
      </c>
      <c r="AO3" s="4">
        <v>61.98386886924694</v>
      </c>
      <c r="AP3" s="4" t="s">
        <v>10</v>
      </c>
      <c r="AQ3" s="14" t="s">
        <v>10</v>
      </c>
      <c r="AR3" s="14">
        <v>1</v>
      </c>
      <c r="AS3" s="4">
        <v>8</v>
      </c>
      <c r="AT3" s="4">
        <v>61.98386886924694</v>
      </c>
      <c r="AU3" s="4" t="s">
        <v>10</v>
      </c>
      <c r="AV3" s="13" t="s">
        <v>10</v>
      </c>
      <c r="AW3" s="13">
        <v>2</v>
      </c>
      <c r="AX3" s="4">
        <v>8</v>
      </c>
      <c r="AY3" s="4">
        <v>61.98386886924694</v>
      </c>
      <c r="AZ3" s="4" t="s">
        <v>10</v>
      </c>
      <c r="BA3" s="12" t="s">
        <v>10</v>
      </c>
      <c r="BB3" s="12">
        <v>4</v>
      </c>
      <c r="BC3" s="4">
        <v>8</v>
      </c>
      <c r="BD3" s="4">
        <v>61.98386886924694</v>
      </c>
      <c r="BE3" s="4" t="s">
        <v>10</v>
      </c>
      <c r="BF3" s="11" t="s">
        <v>10</v>
      </c>
      <c r="BG3" s="11">
        <v>4</v>
      </c>
    </row>
    <row r="4" spans="1:59" x14ac:dyDescent="0.25">
      <c r="A4" s="1">
        <v>3</v>
      </c>
      <c r="B4" s="1">
        <v>83</v>
      </c>
      <c r="C4" s="1">
        <v>48</v>
      </c>
      <c r="D4" s="1">
        <v>64</v>
      </c>
      <c r="E4" s="1">
        <v>0</v>
      </c>
      <c r="F4" s="1">
        <v>7</v>
      </c>
      <c r="G4" s="1">
        <v>57</v>
      </c>
      <c r="H4" s="1" t="s">
        <v>9</v>
      </c>
      <c r="O4" s="2">
        <v>3</v>
      </c>
      <c r="P4">
        <f>POWER(I$2-B4,2)</f>
        <v>121</v>
      </c>
      <c r="Q4">
        <f>POWER(J4-DataSet[[#This Row],[Ataque]],2)</f>
        <v>2304</v>
      </c>
      <c r="R4">
        <f>POWER(K4-DataSet[[#This Row],[Defensa]],2)</f>
        <v>4096</v>
      </c>
      <c r="S4">
        <f>POWER(L4-E4,2)</f>
        <v>0</v>
      </c>
      <c r="T4">
        <f>POWER(DataSet[[#This Row],[Defensa Especial]],2)</f>
        <v>49</v>
      </c>
      <c r="U4">
        <f>POWER(N4-DataSet[[#This Row],[Velocidad]],2)</f>
        <v>3249</v>
      </c>
      <c r="V4">
        <f>SQRT(SUM(P4:U4))</f>
        <v>99.090867389482469</v>
      </c>
      <c r="Y4" s="3">
        <v>10</v>
      </c>
      <c r="Z4">
        <v>88.938180777436642</v>
      </c>
      <c r="AD4" s="4">
        <v>18</v>
      </c>
      <c r="AE4" s="4">
        <v>68.490875304671064</v>
      </c>
      <c r="AF4" s="4" t="s">
        <v>8</v>
      </c>
      <c r="AG4" s="15" t="s">
        <v>8</v>
      </c>
      <c r="AH4" s="15">
        <v>1</v>
      </c>
      <c r="AI4" s="4">
        <v>18</v>
      </c>
      <c r="AJ4" s="4">
        <v>68.490875304671064</v>
      </c>
      <c r="AK4" s="4" t="s">
        <v>8</v>
      </c>
      <c r="AL4" s="7" t="s">
        <v>8</v>
      </c>
      <c r="AM4" s="7">
        <v>1</v>
      </c>
      <c r="AN4" s="4">
        <v>18</v>
      </c>
      <c r="AO4" s="4">
        <v>68.490875304671064</v>
      </c>
      <c r="AP4" s="4" t="s">
        <v>8</v>
      </c>
      <c r="AQ4" s="14" t="s">
        <v>8</v>
      </c>
      <c r="AR4" s="14">
        <v>2</v>
      </c>
      <c r="AS4" s="4">
        <v>18</v>
      </c>
      <c r="AT4" s="4">
        <v>68.490875304671064</v>
      </c>
      <c r="AU4" s="4" t="s">
        <v>8</v>
      </c>
      <c r="AV4" s="13" t="s">
        <v>8</v>
      </c>
      <c r="AW4" s="13">
        <v>2</v>
      </c>
      <c r="AX4" s="4">
        <v>18</v>
      </c>
      <c r="AY4" s="4">
        <v>68.490875304671064</v>
      </c>
      <c r="AZ4" s="4" t="s">
        <v>8</v>
      </c>
      <c r="BA4" s="12" t="s">
        <v>8</v>
      </c>
      <c r="BB4" s="12">
        <v>2</v>
      </c>
      <c r="BC4" s="4">
        <v>18</v>
      </c>
      <c r="BD4" s="4">
        <v>68.490875304671064</v>
      </c>
      <c r="BE4" s="4" t="s">
        <v>8</v>
      </c>
      <c r="BF4" s="11" t="s">
        <v>8</v>
      </c>
      <c r="BG4" s="11">
        <v>5</v>
      </c>
    </row>
    <row r="5" spans="1:59" x14ac:dyDescent="0.25">
      <c r="A5" s="1">
        <v>4</v>
      </c>
      <c r="B5" s="1">
        <v>76</v>
      </c>
      <c r="C5" s="1">
        <v>63</v>
      </c>
      <c r="D5" s="1">
        <v>85</v>
      </c>
      <c r="E5" s="1">
        <v>23</v>
      </c>
      <c r="F5" s="1">
        <v>57</v>
      </c>
      <c r="G5" s="1">
        <v>39</v>
      </c>
      <c r="H5" s="1" t="s">
        <v>7</v>
      </c>
      <c r="O5" s="3">
        <v>4</v>
      </c>
      <c r="P5">
        <f>POWER(I$2-B5,2)</f>
        <v>324</v>
      </c>
      <c r="Q5">
        <f>POWER(J5-DataSet[[#This Row],[Ataque]],2)</f>
        <v>3969</v>
      </c>
      <c r="R5">
        <f>POWER(K5-DataSet[[#This Row],[Defensa]],2)</f>
        <v>7225</v>
      </c>
      <c r="S5">
        <f>POWER(L5-E5,2)</f>
        <v>529</v>
      </c>
      <c r="T5">
        <f>POWER(DataSet[[#This Row],[Defensa Especial]],2)</f>
        <v>3249</v>
      </c>
      <c r="U5">
        <f>POWER(N5-DataSet[[#This Row],[Velocidad]],2)</f>
        <v>1521</v>
      </c>
      <c r="V5">
        <f>SQRT(SUM(P5:U5))</f>
        <v>129.68037631037319</v>
      </c>
      <c r="Y5" s="2">
        <v>19</v>
      </c>
      <c r="Z5">
        <v>90.487568206908946</v>
      </c>
      <c r="AD5">
        <v>10</v>
      </c>
      <c r="AE5">
        <v>88.938180777436642</v>
      </c>
      <c r="AG5" s="6"/>
      <c r="AH5" s="6"/>
      <c r="AI5" s="4">
        <v>10</v>
      </c>
      <c r="AJ5" s="4">
        <v>88.938180777436642</v>
      </c>
      <c r="AK5" s="4" t="s">
        <v>7</v>
      </c>
      <c r="AL5" s="7" t="s">
        <v>7</v>
      </c>
      <c r="AM5" s="7">
        <v>1</v>
      </c>
      <c r="AN5" s="4">
        <v>10</v>
      </c>
      <c r="AO5" s="4">
        <v>88.938180777436642</v>
      </c>
      <c r="AP5" s="4" t="s">
        <v>7</v>
      </c>
      <c r="AQ5" s="14" t="s">
        <v>7</v>
      </c>
      <c r="AR5" s="14">
        <v>1</v>
      </c>
      <c r="AS5" s="4">
        <v>10</v>
      </c>
      <c r="AT5" s="4">
        <v>88.938180777436642</v>
      </c>
      <c r="AU5" s="4" t="s">
        <v>7</v>
      </c>
      <c r="AV5" s="13" t="s">
        <v>7</v>
      </c>
      <c r="AW5" s="13">
        <v>1</v>
      </c>
      <c r="AX5" s="4">
        <v>10</v>
      </c>
      <c r="AY5" s="4">
        <v>88.938180777436642</v>
      </c>
      <c r="AZ5" s="4" t="s">
        <v>7</v>
      </c>
      <c r="BA5" s="12" t="s">
        <v>7</v>
      </c>
      <c r="BB5" s="12">
        <v>3</v>
      </c>
      <c r="BC5" s="4">
        <v>10</v>
      </c>
      <c r="BD5" s="4">
        <v>88.938180777436642</v>
      </c>
      <c r="BE5" s="4" t="s">
        <v>7</v>
      </c>
      <c r="BF5" s="11" t="s">
        <v>7</v>
      </c>
      <c r="BG5" s="11">
        <v>5</v>
      </c>
    </row>
    <row r="6" spans="1:59" x14ac:dyDescent="0.25">
      <c r="A6" s="1">
        <v>5</v>
      </c>
      <c r="B6" s="1">
        <v>9</v>
      </c>
      <c r="C6" s="1">
        <v>52</v>
      </c>
      <c r="D6" s="1">
        <v>47</v>
      </c>
      <c r="E6" s="1">
        <v>86</v>
      </c>
      <c r="F6" s="1">
        <v>77</v>
      </c>
      <c r="G6" s="1">
        <v>72</v>
      </c>
      <c r="H6" s="1" t="s">
        <v>7</v>
      </c>
      <c r="O6" s="2">
        <v>5</v>
      </c>
      <c r="P6">
        <f>POWER(I$2-B6,2)</f>
        <v>7225</v>
      </c>
      <c r="Q6">
        <f>POWER(Hoja1!BP2-DataSet[[#This Row],[Ataque]],2)</f>
        <v>2704</v>
      </c>
      <c r="R6">
        <f>POWER(Hoja1!BQ2-DataSet[[#This Row],[Defensa]],2)</f>
        <v>2209</v>
      </c>
      <c r="S6">
        <f>POWER(L6-E6,2)</f>
        <v>7396</v>
      </c>
      <c r="T6">
        <f>POWER(DataSet[[#This Row],[Defensa Especial]],2)</f>
        <v>5929</v>
      </c>
      <c r="U6">
        <f>POWER(N6-DataSet[[#This Row],[Velocidad]],2)</f>
        <v>5184</v>
      </c>
      <c r="V6">
        <f>SQRT(SUM(P6:U6))</f>
        <v>175.06284585828027</v>
      </c>
      <c r="Y6" s="3">
        <v>12</v>
      </c>
      <c r="Z6">
        <v>94.805063155930654</v>
      </c>
      <c r="AD6">
        <v>19</v>
      </c>
      <c r="AE6">
        <v>90.487568206908946</v>
      </c>
      <c r="AG6" s="6"/>
      <c r="AH6" s="6"/>
      <c r="AI6">
        <v>19</v>
      </c>
      <c r="AJ6">
        <v>90.487568206908946</v>
      </c>
      <c r="AK6" s="4"/>
      <c r="AL6" s="7"/>
      <c r="AM6" s="7"/>
      <c r="AN6" s="4">
        <v>19</v>
      </c>
      <c r="AO6" s="4">
        <v>90.487568206908946</v>
      </c>
      <c r="AP6" s="4" t="s">
        <v>8</v>
      </c>
      <c r="AQ6" s="8"/>
      <c r="AR6" s="8"/>
      <c r="AS6" s="4">
        <v>19</v>
      </c>
      <c r="AT6" s="4">
        <v>90.487568206908946</v>
      </c>
      <c r="AU6" s="4" t="s">
        <v>8</v>
      </c>
      <c r="AV6" s="5"/>
      <c r="AW6" s="5"/>
      <c r="AX6" s="4">
        <v>19</v>
      </c>
      <c r="AY6" s="4">
        <v>90.487568206908946</v>
      </c>
      <c r="AZ6" s="4" t="s">
        <v>8</v>
      </c>
      <c r="BA6" s="12" t="s">
        <v>9</v>
      </c>
      <c r="BB6" s="12">
        <v>1</v>
      </c>
      <c r="BC6" s="4">
        <v>19</v>
      </c>
      <c r="BD6" s="4">
        <v>90.487568206908946</v>
      </c>
      <c r="BE6" s="4" t="s">
        <v>8</v>
      </c>
      <c r="BF6" s="11" t="s">
        <v>9</v>
      </c>
      <c r="BG6" s="11">
        <v>1</v>
      </c>
    </row>
    <row r="7" spans="1:59" x14ac:dyDescent="0.25">
      <c r="A7" s="1">
        <v>6</v>
      </c>
      <c r="B7" s="1">
        <v>22</v>
      </c>
      <c r="C7" s="1">
        <v>79</v>
      </c>
      <c r="D7" s="1">
        <v>27</v>
      </c>
      <c r="E7" s="1">
        <v>56</v>
      </c>
      <c r="F7" s="1">
        <v>84</v>
      </c>
      <c r="G7" s="1">
        <v>64</v>
      </c>
      <c r="H7" s="1" t="s">
        <v>10</v>
      </c>
      <c r="O7" s="3">
        <v>6</v>
      </c>
      <c r="P7">
        <f>POWER(I$2-B7,2)</f>
        <v>5184</v>
      </c>
      <c r="Q7">
        <f>POWER(Hoja1!BP3-DataSet[[#This Row],[Ataque]],2)</f>
        <v>6241</v>
      </c>
      <c r="R7">
        <f>POWER(Hoja1!BQ3-DataSet[[#This Row],[Defensa]],2)</f>
        <v>729</v>
      </c>
      <c r="S7">
        <f>POWER(L7-E7,2)</f>
        <v>3136</v>
      </c>
      <c r="T7">
        <f>POWER(DataSet[[#This Row],[Defensa Especial]],2)</f>
        <v>7056</v>
      </c>
      <c r="U7">
        <f>POWER(N7-DataSet[[#This Row],[Velocidad]],2)</f>
        <v>4096</v>
      </c>
      <c r="V7">
        <f>SQRT(SUM(P7:U7))</f>
        <v>162.60996279441184</v>
      </c>
      <c r="Y7" s="2">
        <v>3</v>
      </c>
      <c r="Z7">
        <v>99.090867389482469</v>
      </c>
      <c r="AD7">
        <v>12</v>
      </c>
      <c r="AE7">
        <v>94.805063155930654</v>
      </c>
      <c r="AG7" s="6"/>
      <c r="AH7" s="6"/>
      <c r="AI7">
        <v>12</v>
      </c>
      <c r="AJ7">
        <v>94.805063155930654</v>
      </c>
      <c r="AL7" s="7"/>
      <c r="AM7" s="7"/>
      <c r="AN7">
        <v>12</v>
      </c>
      <c r="AO7">
        <v>94.805063155930654</v>
      </c>
      <c r="AP7" s="4"/>
      <c r="AQ7" s="8"/>
      <c r="AR7" s="8"/>
      <c r="AS7" s="4">
        <v>12</v>
      </c>
      <c r="AT7" s="4">
        <v>94.805063155930654</v>
      </c>
      <c r="AU7" s="4" t="s">
        <v>10</v>
      </c>
      <c r="AV7" s="5"/>
      <c r="AW7" s="5"/>
      <c r="AX7" s="4">
        <v>12</v>
      </c>
      <c r="AY7" s="4">
        <v>94.805063155930654</v>
      </c>
      <c r="AZ7" s="4" t="s">
        <v>10</v>
      </c>
      <c r="BA7" s="9"/>
      <c r="BB7" s="9"/>
      <c r="BC7" s="4">
        <v>12</v>
      </c>
      <c r="BD7" s="4">
        <v>94.805063155930654</v>
      </c>
      <c r="BE7" s="4" t="s">
        <v>10</v>
      </c>
      <c r="BF7" s="10"/>
      <c r="BG7" s="10"/>
    </row>
    <row r="8" spans="1:59" x14ac:dyDescent="0.25">
      <c r="A8" s="1">
        <v>7</v>
      </c>
      <c r="B8" s="1">
        <v>5</v>
      </c>
      <c r="C8" s="1">
        <v>40</v>
      </c>
      <c r="D8" s="1">
        <v>49</v>
      </c>
      <c r="E8" s="1">
        <v>29</v>
      </c>
      <c r="F8" s="1">
        <v>37</v>
      </c>
      <c r="G8" s="1">
        <v>51</v>
      </c>
      <c r="H8" s="1" t="s">
        <v>10</v>
      </c>
      <c r="O8" s="2">
        <v>7</v>
      </c>
      <c r="P8">
        <f>POWER(I$2-B8,2)</f>
        <v>7921</v>
      </c>
      <c r="Q8">
        <f>POWER(Hoja1!BP4-DataSet[[#This Row],[Ataque]],2)</f>
        <v>1600</v>
      </c>
      <c r="R8">
        <f>POWER(Hoja1!BQ4-DataSet[[#This Row],[Defensa]],2)</f>
        <v>2401</v>
      </c>
      <c r="S8">
        <f>POWER(L8-E8,2)</f>
        <v>841</v>
      </c>
      <c r="T8">
        <f>POWER(DataSet[[#This Row],[Defensa Especial]],2)</f>
        <v>1369</v>
      </c>
      <c r="U8">
        <f>POWER(N8-DataSet[[#This Row],[Velocidad]],2)</f>
        <v>2601</v>
      </c>
      <c r="V8">
        <f>SQRT(SUM(P8:U8))</f>
        <v>129.3560976529518</v>
      </c>
      <c r="Y8" s="2">
        <v>13</v>
      </c>
      <c r="Z8">
        <v>113.13266548614507</v>
      </c>
      <c r="AD8">
        <v>3</v>
      </c>
      <c r="AE8">
        <v>99.090867389482469</v>
      </c>
      <c r="AG8" s="6"/>
      <c r="AH8" s="6"/>
      <c r="AI8">
        <v>3</v>
      </c>
      <c r="AJ8">
        <v>99.090867389482469</v>
      </c>
      <c r="AL8" s="7"/>
      <c r="AM8" s="7"/>
      <c r="AN8">
        <v>3</v>
      </c>
      <c r="AO8">
        <v>99.090867389482469</v>
      </c>
      <c r="AQ8" s="8"/>
      <c r="AR8" s="8"/>
      <c r="AS8">
        <v>3</v>
      </c>
      <c r="AT8">
        <v>99.090867389482469</v>
      </c>
      <c r="AU8" s="4"/>
      <c r="AV8" s="5"/>
      <c r="AW8" s="5"/>
      <c r="AX8" s="4">
        <v>3</v>
      </c>
      <c r="AY8" s="4">
        <v>99.090867389482469</v>
      </c>
      <c r="AZ8" s="4" t="s">
        <v>9</v>
      </c>
      <c r="BA8" s="9"/>
      <c r="BB8" s="9"/>
      <c r="BC8" s="4">
        <v>3</v>
      </c>
      <c r="BD8" s="4">
        <v>99.090867389482469</v>
      </c>
      <c r="BE8" s="4" t="s">
        <v>9</v>
      </c>
      <c r="BF8" s="10"/>
      <c r="BG8" s="10"/>
    </row>
    <row r="9" spans="1:59" x14ac:dyDescent="0.25">
      <c r="A9" s="1">
        <v>8</v>
      </c>
      <c r="B9" s="1">
        <v>60</v>
      </c>
      <c r="C9" s="1">
        <v>36</v>
      </c>
      <c r="D9" s="1">
        <v>29</v>
      </c>
      <c r="E9" s="1">
        <v>7</v>
      </c>
      <c r="F9" s="1">
        <v>20</v>
      </c>
      <c r="G9" s="1">
        <v>10</v>
      </c>
      <c r="H9" s="1" t="s">
        <v>10</v>
      </c>
      <c r="O9" s="3">
        <v>8</v>
      </c>
      <c r="P9">
        <f>POWER(I$2-B9,2)</f>
        <v>1156</v>
      </c>
      <c r="Q9">
        <f>POWER(Hoja1!BP5-DataSet[[#This Row],[Ataque]],2)</f>
        <v>1296</v>
      </c>
      <c r="R9">
        <f>POWER(Hoja1!BQ5-DataSet[[#This Row],[Defensa]],2)</f>
        <v>841</v>
      </c>
      <c r="S9">
        <f>POWER(L9-E9,2)</f>
        <v>49</v>
      </c>
      <c r="T9">
        <f>POWER(DataSet[[#This Row],[Defensa Especial]],2)</f>
        <v>400</v>
      </c>
      <c r="U9">
        <f>POWER(N9-DataSet[[#This Row],[Velocidad]],2)</f>
        <v>100</v>
      </c>
      <c r="V9">
        <f>SQRT(SUM(P9:U9))</f>
        <v>61.98386886924694</v>
      </c>
      <c r="Y9" s="2">
        <v>1</v>
      </c>
      <c r="Z9">
        <v>116.56328753085167</v>
      </c>
      <c r="AD9">
        <v>13</v>
      </c>
      <c r="AE9">
        <v>113.13266548614507</v>
      </c>
      <c r="AG9" s="6"/>
      <c r="AH9" s="6"/>
      <c r="AI9">
        <v>13</v>
      </c>
      <c r="AJ9">
        <v>113.13266548614507</v>
      </c>
      <c r="AL9" s="7"/>
      <c r="AM9" s="7"/>
      <c r="AN9">
        <v>13</v>
      </c>
      <c r="AO9">
        <v>113.13266548614507</v>
      </c>
      <c r="AQ9" s="8"/>
      <c r="AR9" s="8"/>
      <c r="AS9">
        <v>13</v>
      </c>
      <c r="AT9">
        <v>113.13266548614507</v>
      </c>
      <c r="AU9" s="4"/>
      <c r="AV9" s="5"/>
      <c r="AW9" s="5"/>
      <c r="AX9" s="4">
        <v>13</v>
      </c>
      <c r="AY9" s="4">
        <v>113.13266548614507</v>
      </c>
      <c r="AZ9" s="4" t="s">
        <v>10</v>
      </c>
      <c r="BA9" s="9"/>
      <c r="BB9" s="9"/>
      <c r="BC9" s="4">
        <v>13</v>
      </c>
      <c r="BD9" s="4">
        <v>113.13266548614507</v>
      </c>
      <c r="BE9" s="4" t="s">
        <v>10</v>
      </c>
      <c r="BF9" s="10"/>
      <c r="BG9" s="10"/>
    </row>
    <row r="10" spans="1:59" x14ac:dyDescent="0.25">
      <c r="A10" s="1">
        <v>9</v>
      </c>
      <c r="B10" s="1">
        <v>3</v>
      </c>
      <c r="C10" s="1">
        <v>39</v>
      </c>
      <c r="D10" s="1">
        <v>6</v>
      </c>
      <c r="E10" s="1">
        <v>23</v>
      </c>
      <c r="F10" s="1">
        <v>69</v>
      </c>
      <c r="G10" s="1">
        <v>72</v>
      </c>
      <c r="H10" s="1" t="s">
        <v>8</v>
      </c>
      <c r="O10" s="2">
        <v>9</v>
      </c>
      <c r="P10">
        <f>POWER(I$2-B10,2)</f>
        <v>8281</v>
      </c>
      <c r="Q10">
        <f>POWER(Hoja1!BP6-DataSet[[#This Row],[Ataque]],2)</f>
        <v>1521</v>
      </c>
      <c r="R10">
        <f>POWER(Hoja1!BQ6-DataSet[[#This Row],[Defensa]],2)</f>
        <v>36</v>
      </c>
      <c r="S10">
        <f>POWER(L10-E10,2)</f>
        <v>529</v>
      </c>
      <c r="T10">
        <f>POWER(DataSet[[#This Row],[Defensa Especial]],2)</f>
        <v>4761</v>
      </c>
      <c r="U10">
        <f>POWER(N10-DataSet[[#This Row],[Velocidad]],2)</f>
        <v>5184</v>
      </c>
      <c r="V10">
        <f>SQRT(SUM(P10:U10))</f>
        <v>142.52017401055895</v>
      </c>
      <c r="Y10" s="2">
        <v>7</v>
      </c>
      <c r="Z10">
        <v>129.3560976529518</v>
      </c>
      <c r="AD10">
        <v>1</v>
      </c>
      <c r="AE10">
        <v>116.56328753085167</v>
      </c>
      <c r="AG10" s="6"/>
      <c r="AH10" s="6"/>
      <c r="AI10">
        <v>1</v>
      </c>
      <c r="AJ10">
        <v>116.56328753085167</v>
      </c>
      <c r="AL10" s="7"/>
      <c r="AM10" s="7"/>
      <c r="AN10">
        <v>1</v>
      </c>
      <c r="AO10">
        <v>116.56328753085167</v>
      </c>
      <c r="AQ10" s="8"/>
      <c r="AR10" s="8"/>
      <c r="AS10">
        <v>1</v>
      </c>
      <c r="AT10">
        <v>116.56328753085167</v>
      </c>
      <c r="AU10" s="4"/>
      <c r="AV10" s="5"/>
      <c r="AW10" s="5"/>
      <c r="AX10" s="4">
        <v>1</v>
      </c>
      <c r="AY10" s="4">
        <v>116.56328753085167</v>
      </c>
      <c r="AZ10" s="4" t="s">
        <v>7</v>
      </c>
      <c r="BA10" s="9"/>
      <c r="BB10" s="9"/>
      <c r="BC10" s="4">
        <v>1</v>
      </c>
      <c r="BD10" s="4">
        <v>116.56328753085167</v>
      </c>
      <c r="BE10" s="4" t="s">
        <v>7</v>
      </c>
      <c r="BF10" s="10"/>
      <c r="BG10" s="10"/>
    </row>
    <row r="11" spans="1:59" x14ac:dyDescent="0.25">
      <c r="A11" s="1">
        <v>10</v>
      </c>
      <c r="B11" s="1">
        <v>80</v>
      </c>
      <c r="C11" s="1">
        <v>13</v>
      </c>
      <c r="D11" s="1">
        <v>60</v>
      </c>
      <c r="E11" s="1">
        <v>34</v>
      </c>
      <c r="F11" s="1">
        <v>50</v>
      </c>
      <c r="G11" s="1">
        <v>17</v>
      </c>
      <c r="H11" s="1" t="s">
        <v>7</v>
      </c>
      <c r="O11" s="3">
        <v>10</v>
      </c>
      <c r="P11">
        <f>POWER(I$2-B11,2)</f>
        <v>196</v>
      </c>
      <c r="Q11">
        <f>POWER(Hoja1!BP7-DataSet[[#This Row],[Ataque]],2)</f>
        <v>169</v>
      </c>
      <c r="R11">
        <f>POWER(Hoja1!BQ7-DataSet[[#This Row],[Defensa]],2)</f>
        <v>3600</v>
      </c>
      <c r="S11">
        <f>POWER(L11-E11,2)</f>
        <v>1156</v>
      </c>
      <c r="T11">
        <f>POWER(DataSet[[#This Row],[Defensa Especial]],2)</f>
        <v>2500</v>
      </c>
      <c r="U11">
        <f>POWER(N11-DataSet[[#This Row],[Velocidad]],2)</f>
        <v>289</v>
      </c>
      <c r="V11">
        <f>SQRT(SUM(P11:U11))</f>
        <v>88.938180777436642</v>
      </c>
      <c r="Y11" s="3">
        <v>4</v>
      </c>
      <c r="Z11">
        <v>129.68037631037319</v>
      </c>
      <c r="AD11">
        <v>7</v>
      </c>
      <c r="AE11">
        <v>129.3560976529518</v>
      </c>
      <c r="AG11" s="6"/>
      <c r="AH11" s="6"/>
      <c r="AI11">
        <v>7</v>
      </c>
      <c r="AJ11">
        <v>129.3560976529518</v>
      </c>
      <c r="AL11" s="7"/>
      <c r="AM11" s="7"/>
      <c r="AN11">
        <v>7</v>
      </c>
      <c r="AO11">
        <v>129.3560976529518</v>
      </c>
      <c r="AQ11" s="8"/>
      <c r="AR11" s="8"/>
      <c r="AS11">
        <v>7</v>
      </c>
      <c r="AT11">
        <v>129.3560976529518</v>
      </c>
      <c r="AU11" s="4"/>
      <c r="AV11" s="5"/>
      <c r="AW11" s="5"/>
      <c r="AX11" s="4">
        <v>7</v>
      </c>
      <c r="AY11" s="4">
        <v>129.3560976529518</v>
      </c>
      <c r="AZ11" s="4" t="s">
        <v>10</v>
      </c>
      <c r="BA11" s="9"/>
      <c r="BB11" s="9"/>
      <c r="BC11" s="4">
        <v>7</v>
      </c>
      <c r="BD11" s="4">
        <v>129.3560976529518</v>
      </c>
      <c r="BE11" s="4" t="s">
        <v>10</v>
      </c>
      <c r="BF11" s="10"/>
      <c r="BG11" s="10"/>
    </row>
    <row r="12" spans="1:59" x14ac:dyDescent="0.25">
      <c r="A12" s="1">
        <v>11</v>
      </c>
      <c r="B12" s="1">
        <v>30</v>
      </c>
      <c r="C12" s="1">
        <v>89</v>
      </c>
      <c r="D12" s="1">
        <v>3</v>
      </c>
      <c r="E12" s="1">
        <v>92</v>
      </c>
      <c r="F12" s="1">
        <v>46</v>
      </c>
      <c r="G12" s="1">
        <v>12</v>
      </c>
      <c r="H12" s="1" t="s">
        <v>8</v>
      </c>
      <c r="O12" s="2">
        <v>11</v>
      </c>
      <c r="P12">
        <f>POWER(I$2-B12,2)</f>
        <v>4096</v>
      </c>
      <c r="Q12">
        <f>POWER(Hoja1!BP8-DataSet[[#This Row],[Ataque]],2)</f>
        <v>7921</v>
      </c>
      <c r="R12">
        <f>POWER(Hoja1!BQ8-DataSet[[#This Row],[Defensa]],2)</f>
        <v>9</v>
      </c>
      <c r="S12">
        <f>POWER(L12-E12,2)</f>
        <v>8464</v>
      </c>
      <c r="T12">
        <f>POWER(DataSet[[#This Row],[Defensa Especial]],2)</f>
        <v>2116</v>
      </c>
      <c r="U12">
        <f>POWER(N12-DataSet[[#This Row],[Velocidad]],2)</f>
        <v>144</v>
      </c>
      <c r="V12">
        <f>SQRT(SUM(P12:U12))</f>
        <v>150.83103128998357</v>
      </c>
      <c r="Y12" s="3">
        <v>20</v>
      </c>
      <c r="Z12">
        <v>129.78058406402707</v>
      </c>
      <c r="AD12">
        <v>4</v>
      </c>
      <c r="AE12">
        <v>129.68037631037319</v>
      </c>
      <c r="AG12" s="6"/>
      <c r="AH12" s="6"/>
      <c r="AI12">
        <v>4</v>
      </c>
      <c r="AJ12">
        <v>129.68037631037319</v>
      </c>
      <c r="AL12" s="7"/>
      <c r="AM12" s="7"/>
      <c r="AN12">
        <v>4</v>
      </c>
      <c r="AO12">
        <v>129.68037631037319</v>
      </c>
      <c r="AQ12" s="8"/>
      <c r="AR12" s="8"/>
      <c r="AS12">
        <v>4</v>
      </c>
      <c r="AT12">
        <v>129.68037631037319</v>
      </c>
      <c r="AU12" s="4"/>
      <c r="AV12" s="5"/>
      <c r="AW12" s="5"/>
      <c r="AX12" s="4">
        <v>4</v>
      </c>
      <c r="AY12" s="4">
        <v>129.68037631037319</v>
      </c>
      <c r="AZ12" s="4" t="s">
        <v>7</v>
      </c>
      <c r="BA12" s="9"/>
      <c r="BB12" s="9"/>
      <c r="BC12" s="4">
        <v>4</v>
      </c>
      <c r="BD12" s="4">
        <v>129.68037631037319</v>
      </c>
      <c r="BE12" s="4" t="s">
        <v>7</v>
      </c>
      <c r="BF12" s="10"/>
      <c r="BG12" s="10"/>
    </row>
    <row r="13" spans="1:59" x14ac:dyDescent="0.25">
      <c r="A13" s="1">
        <v>12</v>
      </c>
      <c r="B13" s="1">
        <v>56</v>
      </c>
      <c r="C13" s="1">
        <v>22</v>
      </c>
      <c r="D13" s="1">
        <v>57</v>
      </c>
      <c r="E13" s="1">
        <v>9</v>
      </c>
      <c r="F13" s="1">
        <v>3</v>
      </c>
      <c r="G13" s="1">
        <v>61</v>
      </c>
      <c r="H13" s="1" t="s">
        <v>10</v>
      </c>
      <c r="O13" s="3">
        <v>12</v>
      </c>
      <c r="P13">
        <f>POWER(I$2-B13,2)</f>
        <v>1444</v>
      </c>
      <c r="Q13">
        <f>POWER(Hoja1!BP9-DataSet[[#This Row],[Ataque]],2)</f>
        <v>484</v>
      </c>
      <c r="R13">
        <f>POWER(Hoja1!BQ9-DataSet[[#This Row],[Defensa]],2)</f>
        <v>3249</v>
      </c>
      <c r="S13">
        <f>POWER(L13-E13,2)</f>
        <v>81</v>
      </c>
      <c r="T13">
        <f>POWER(DataSet[[#This Row],[Defensa Especial]],2)</f>
        <v>9</v>
      </c>
      <c r="U13">
        <f>POWER(N13-DataSet[[#This Row],[Velocidad]],2)</f>
        <v>3721</v>
      </c>
      <c r="V13">
        <f>SQRT(SUM(P13:U13))</f>
        <v>94.805063155930654</v>
      </c>
      <c r="Y13" s="2">
        <v>21</v>
      </c>
      <c r="Z13">
        <v>136.67479650615911</v>
      </c>
      <c r="AD13">
        <v>20</v>
      </c>
      <c r="AE13">
        <v>129.78058406402707</v>
      </c>
      <c r="AG13" s="6"/>
      <c r="AH13" s="6"/>
      <c r="AI13">
        <v>20</v>
      </c>
      <c r="AJ13">
        <v>129.78058406402707</v>
      </c>
      <c r="AL13" s="7"/>
      <c r="AM13" s="7"/>
      <c r="AN13">
        <v>20</v>
      </c>
      <c r="AO13">
        <v>129.78058406402707</v>
      </c>
      <c r="AQ13" s="8"/>
      <c r="AR13" s="8"/>
      <c r="AS13">
        <v>20</v>
      </c>
      <c r="AT13">
        <v>129.78058406402707</v>
      </c>
      <c r="AV13" s="5"/>
      <c r="AW13" s="5"/>
      <c r="AX13">
        <v>20</v>
      </c>
      <c r="AY13">
        <v>129.78058406402707</v>
      </c>
      <c r="AZ13" s="4"/>
      <c r="BA13" s="9"/>
      <c r="BB13" s="9"/>
      <c r="BC13" s="4">
        <v>20</v>
      </c>
      <c r="BD13" s="4">
        <v>129.78058406402707</v>
      </c>
      <c r="BE13" s="4" t="s">
        <v>8</v>
      </c>
      <c r="BF13" s="10"/>
      <c r="BG13" s="10"/>
    </row>
    <row r="14" spans="1:59" x14ac:dyDescent="0.25">
      <c r="A14" s="1">
        <v>13</v>
      </c>
      <c r="B14" s="1">
        <v>58</v>
      </c>
      <c r="C14" s="1">
        <v>74</v>
      </c>
      <c r="D14" s="1">
        <v>47</v>
      </c>
      <c r="E14" s="1">
        <v>55</v>
      </c>
      <c r="F14" s="1">
        <v>3</v>
      </c>
      <c r="G14" s="1">
        <v>28</v>
      </c>
      <c r="H14" s="1" t="s">
        <v>10</v>
      </c>
      <c r="O14" s="2">
        <v>13</v>
      </c>
      <c r="P14">
        <f>POWER(I$2-B14,2)</f>
        <v>1296</v>
      </c>
      <c r="Q14">
        <f>POWER(Hoja1!BP10-DataSet[[#This Row],[Ataque]],2)</f>
        <v>5476</v>
      </c>
      <c r="R14">
        <f>POWER(Hoja1!BQ10-DataSet[[#This Row],[Defensa]],2)</f>
        <v>2209</v>
      </c>
      <c r="S14">
        <f>POWER(L14-E14,2)</f>
        <v>3025</v>
      </c>
      <c r="T14">
        <f>POWER(DataSet[[#This Row],[Defensa Especial]],2)</f>
        <v>9</v>
      </c>
      <c r="U14">
        <f>POWER(N14-DataSet[[#This Row],[Velocidad]],2)</f>
        <v>784</v>
      </c>
      <c r="V14">
        <f>SQRT(SUM(P14:U14))</f>
        <v>113.13266548614507</v>
      </c>
      <c r="Y14" s="3">
        <v>14</v>
      </c>
      <c r="Z14">
        <v>136.98540068197048</v>
      </c>
      <c r="AD14">
        <v>21</v>
      </c>
      <c r="AE14">
        <v>136.67479650615911</v>
      </c>
      <c r="AG14" s="6"/>
      <c r="AH14" s="6"/>
      <c r="AI14">
        <v>21</v>
      </c>
      <c r="AJ14">
        <v>136.67479650615911</v>
      </c>
      <c r="AL14" s="7"/>
      <c r="AM14" s="7"/>
      <c r="AN14">
        <v>21</v>
      </c>
      <c r="AO14">
        <v>136.67479650615911</v>
      </c>
      <c r="AQ14" s="8"/>
      <c r="AR14" s="8"/>
      <c r="AS14">
        <v>21</v>
      </c>
      <c r="AT14">
        <v>136.67479650615911</v>
      </c>
      <c r="AV14" s="5"/>
      <c r="AW14" s="5"/>
      <c r="AX14">
        <v>21</v>
      </c>
      <c r="AY14">
        <v>136.67479650615911</v>
      </c>
      <c r="AZ14" s="4"/>
      <c r="BA14" s="9"/>
      <c r="BB14" s="9"/>
      <c r="BC14" s="4">
        <v>21</v>
      </c>
      <c r="BD14" s="4">
        <v>136.67479650615911</v>
      </c>
      <c r="BE14" s="4" t="s">
        <v>7</v>
      </c>
      <c r="BF14" s="10"/>
      <c r="BG14" s="10"/>
    </row>
    <row r="15" spans="1:59" x14ac:dyDescent="0.25">
      <c r="A15" s="1">
        <v>14</v>
      </c>
      <c r="B15" s="1">
        <v>25</v>
      </c>
      <c r="C15" s="1">
        <v>49</v>
      </c>
      <c r="D15" s="1">
        <v>60</v>
      </c>
      <c r="E15" s="1">
        <v>19</v>
      </c>
      <c r="F15" s="1">
        <v>51</v>
      </c>
      <c r="G15" s="1">
        <v>71</v>
      </c>
      <c r="H15" s="1" t="s">
        <v>7</v>
      </c>
      <c r="O15" s="3">
        <v>14</v>
      </c>
      <c r="P15">
        <f>POWER(I$2-B15,2)</f>
        <v>4761</v>
      </c>
      <c r="Q15">
        <f>POWER(Hoja1!BP11-DataSet[[#This Row],[Ataque]],2)</f>
        <v>2401</v>
      </c>
      <c r="R15">
        <f>POWER(Hoja1!BQ11-DataSet[[#This Row],[Defensa]],2)</f>
        <v>3600</v>
      </c>
      <c r="S15">
        <f>POWER(L15-E15,2)</f>
        <v>361</v>
      </c>
      <c r="T15">
        <f>POWER(DataSet[[#This Row],[Defensa Especial]],2)</f>
        <v>2601</v>
      </c>
      <c r="U15">
        <f>POWER(N15-DataSet[[#This Row],[Velocidad]],2)</f>
        <v>5041</v>
      </c>
      <c r="V15">
        <f>SQRT(SUM(P15:U15))</f>
        <v>136.98540068197048</v>
      </c>
      <c r="Y15" s="3">
        <v>2</v>
      </c>
      <c r="Z15">
        <v>137.81872151489435</v>
      </c>
      <c r="AD15">
        <v>14</v>
      </c>
      <c r="AE15">
        <v>136.98540068197048</v>
      </c>
      <c r="AG15" s="6"/>
      <c r="AH15" s="6"/>
      <c r="AI15">
        <v>14</v>
      </c>
      <c r="AJ15">
        <v>136.98540068197048</v>
      </c>
      <c r="AL15" s="7"/>
      <c r="AM15" s="7"/>
      <c r="AN15">
        <v>14</v>
      </c>
      <c r="AO15">
        <v>136.98540068197048</v>
      </c>
      <c r="AQ15" s="8"/>
      <c r="AR15" s="8"/>
      <c r="AS15">
        <v>14</v>
      </c>
      <c r="AT15">
        <v>136.98540068197048</v>
      </c>
      <c r="AV15" s="5"/>
      <c r="AW15" s="5"/>
      <c r="AX15">
        <v>14</v>
      </c>
      <c r="AY15">
        <v>136.98540068197048</v>
      </c>
      <c r="AZ15" s="4"/>
      <c r="BA15" s="9"/>
      <c r="BB15" s="9"/>
      <c r="BC15" s="4">
        <v>14</v>
      </c>
      <c r="BD15" s="4">
        <v>136.98540068197048</v>
      </c>
      <c r="BE15" s="4" t="s">
        <v>7</v>
      </c>
      <c r="BF15" s="10"/>
      <c r="BG15" s="10"/>
    </row>
    <row r="16" spans="1:59" x14ac:dyDescent="0.25">
      <c r="A16" s="1">
        <v>15</v>
      </c>
      <c r="B16" s="1">
        <v>51</v>
      </c>
      <c r="C16" s="1">
        <v>87</v>
      </c>
      <c r="D16" s="1">
        <v>83</v>
      </c>
      <c r="E16" s="1">
        <v>10</v>
      </c>
      <c r="F16" s="1">
        <v>54</v>
      </c>
      <c r="G16" s="1">
        <v>1</v>
      </c>
      <c r="H16" s="1" t="s">
        <v>8</v>
      </c>
      <c r="O16" s="2">
        <v>15</v>
      </c>
      <c r="P16">
        <f>POWER(I$2-B16,2)</f>
        <v>1849</v>
      </c>
      <c r="Q16">
        <f>POWER(Hoja1!BP12-DataSet[[#This Row],[Ataque]],2)</f>
        <v>7569</v>
      </c>
      <c r="R16">
        <f>POWER(Hoja1!BQ12-DataSet[[#This Row],[Defensa]],2)</f>
        <v>6889</v>
      </c>
      <c r="S16">
        <f>POWER(L16-E16,2)</f>
        <v>100</v>
      </c>
      <c r="T16">
        <f>POWER(DataSet[[#This Row],[Defensa Especial]],2)</f>
        <v>2916</v>
      </c>
      <c r="U16">
        <f>POWER(N16-DataSet[[#This Row],[Velocidad]],2)</f>
        <v>1</v>
      </c>
      <c r="V16">
        <f>SQRT(SUM(P16:U16))</f>
        <v>139.01079094804115</v>
      </c>
      <c r="Y16" s="2">
        <v>15</v>
      </c>
      <c r="Z16">
        <v>139.01079094804115</v>
      </c>
      <c r="AD16">
        <v>2</v>
      </c>
      <c r="AE16">
        <v>137.81872151489435</v>
      </c>
      <c r="AG16" s="6"/>
      <c r="AH16" s="6"/>
      <c r="AI16">
        <v>2</v>
      </c>
      <c r="AJ16">
        <v>137.81872151489435</v>
      </c>
      <c r="AL16" s="7"/>
      <c r="AM16" s="7"/>
      <c r="AN16">
        <v>2</v>
      </c>
      <c r="AO16">
        <v>137.81872151489435</v>
      </c>
      <c r="AQ16" s="8"/>
      <c r="AR16" s="8"/>
      <c r="AS16">
        <v>2</v>
      </c>
      <c r="AT16">
        <v>137.81872151489435</v>
      </c>
      <c r="AV16" s="5"/>
      <c r="AW16" s="5"/>
      <c r="AX16">
        <v>2</v>
      </c>
      <c r="AY16">
        <v>137.81872151489435</v>
      </c>
      <c r="AZ16" s="4"/>
      <c r="BA16" s="9"/>
      <c r="BB16" s="9"/>
      <c r="BC16" s="4">
        <v>2</v>
      </c>
      <c r="BD16" s="4">
        <v>137.81872151489435</v>
      </c>
      <c r="BE16" s="4" t="s">
        <v>8</v>
      </c>
      <c r="BF16" s="10"/>
      <c r="BG16" s="10"/>
    </row>
    <row r="17" spans="1:59" x14ac:dyDescent="0.25">
      <c r="A17" s="1">
        <v>16</v>
      </c>
      <c r="B17" s="1">
        <v>31</v>
      </c>
      <c r="C17" s="1">
        <v>70</v>
      </c>
      <c r="D17" s="1">
        <v>57</v>
      </c>
      <c r="E17" s="1">
        <v>95</v>
      </c>
      <c r="F17" s="1">
        <v>96</v>
      </c>
      <c r="G17" s="1">
        <v>53</v>
      </c>
      <c r="H17" s="1" t="s">
        <v>9</v>
      </c>
      <c r="O17" s="3">
        <v>16</v>
      </c>
      <c r="P17">
        <f>POWER(I$2-B17,2)</f>
        <v>3969</v>
      </c>
      <c r="Q17">
        <f>POWER(Hoja1!BP13-DataSet[[#This Row],[Ataque]],2)</f>
        <v>4900</v>
      </c>
      <c r="R17">
        <f>POWER(Hoja1!BQ13-DataSet[[#This Row],[Defensa]],2)</f>
        <v>3249</v>
      </c>
      <c r="S17">
        <f>POWER(L17-E17,2)</f>
        <v>9025</v>
      </c>
      <c r="T17">
        <f>POWER(DataSet[[#This Row],[Defensa Especial]],2)</f>
        <v>9216</v>
      </c>
      <c r="U17">
        <f>POWER(N17-DataSet[[#This Row],[Velocidad]],2)</f>
        <v>2809</v>
      </c>
      <c r="V17">
        <f>SQRT(SUM(P17:U17))</f>
        <v>182.12083900531536</v>
      </c>
      <c r="Y17" s="2">
        <v>9</v>
      </c>
      <c r="Z17">
        <v>142.52017401055895</v>
      </c>
      <c r="AD17">
        <v>15</v>
      </c>
      <c r="AE17">
        <v>139.01079094804115</v>
      </c>
      <c r="AG17" s="6"/>
      <c r="AH17" s="6"/>
      <c r="AI17">
        <v>15</v>
      </c>
      <c r="AJ17">
        <v>139.01079094804115</v>
      </c>
      <c r="AL17" s="7"/>
      <c r="AM17" s="7"/>
      <c r="AN17">
        <v>15</v>
      </c>
      <c r="AO17">
        <v>139.01079094804115</v>
      </c>
      <c r="AQ17" s="8"/>
      <c r="AR17" s="8"/>
      <c r="AS17">
        <v>15</v>
      </c>
      <c r="AT17">
        <v>139.01079094804115</v>
      </c>
      <c r="AV17" s="5"/>
      <c r="AW17" s="5"/>
      <c r="AX17">
        <v>15</v>
      </c>
      <c r="AY17">
        <v>139.01079094804115</v>
      </c>
      <c r="AZ17" s="4"/>
      <c r="BA17" s="9"/>
      <c r="BB17" s="9"/>
      <c r="BC17" s="4">
        <v>15</v>
      </c>
      <c r="BD17" s="4">
        <v>139.01079094804115</v>
      </c>
      <c r="BE17" s="4" t="s">
        <v>8</v>
      </c>
      <c r="BF17" s="10"/>
      <c r="BG17" s="10"/>
    </row>
    <row r="18" spans="1:59" x14ac:dyDescent="0.25">
      <c r="A18" s="1">
        <v>17</v>
      </c>
      <c r="B18" s="1">
        <v>12</v>
      </c>
      <c r="C18" s="1">
        <v>54</v>
      </c>
      <c r="D18" s="1">
        <v>85</v>
      </c>
      <c r="E18" s="1">
        <v>96</v>
      </c>
      <c r="F18" s="1">
        <v>31</v>
      </c>
      <c r="G18" s="1">
        <v>31</v>
      </c>
      <c r="H18" s="1" t="s">
        <v>9</v>
      </c>
      <c r="O18" s="2">
        <v>17</v>
      </c>
      <c r="P18">
        <f>POWER(I$2-B18,2)</f>
        <v>6724</v>
      </c>
      <c r="Q18">
        <f>POWER(Hoja1!BP14-DataSet[[#This Row],[Ataque]],2)</f>
        <v>2916</v>
      </c>
      <c r="R18">
        <f>POWER(Hoja1!BQ14-DataSet[[#This Row],[Defensa]],2)</f>
        <v>7225</v>
      </c>
      <c r="S18">
        <f>POWER(L18-E18,2)</f>
        <v>9216</v>
      </c>
      <c r="T18">
        <f>POWER(DataSet[[#This Row],[Defensa Especial]],2)</f>
        <v>961</v>
      </c>
      <c r="U18">
        <f>POWER(N18-DataSet[[#This Row],[Velocidad]],2)</f>
        <v>961</v>
      </c>
      <c r="V18">
        <f>SQRT(SUM(P18:U18))</f>
        <v>167.34096928128508</v>
      </c>
      <c r="Y18" s="3">
        <v>24</v>
      </c>
      <c r="Z18">
        <v>146.5980900284857</v>
      </c>
      <c r="AD18">
        <v>9</v>
      </c>
      <c r="AE18">
        <v>142.52017401055895</v>
      </c>
      <c r="AG18" s="6"/>
      <c r="AH18" s="6"/>
      <c r="AI18">
        <v>9</v>
      </c>
      <c r="AJ18">
        <v>142.52017401055895</v>
      </c>
      <c r="AL18" s="7"/>
      <c r="AM18" s="7"/>
      <c r="AN18">
        <v>9</v>
      </c>
      <c r="AO18">
        <v>142.52017401055895</v>
      </c>
      <c r="AQ18" s="8"/>
      <c r="AR18" s="8"/>
      <c r="AS18">
        <v>9</v>
      </c>
      <c r="AT18">
        <v>142.52017401055895</v>
      </c>
      <c r="AV18" s="5"/>
      <c r="AW18" s="5"/>
      <c r="AX18">
        <v>9</v>
      </c>
      <c r="AY18">
        <v>142.52017401055895</v>
      </c>
      <c r="BA18" s="9"/>
      <c r="BB18" s="9"/>
      <c r="BC18">
        <v>9</v>
      </c>
      <c r="BD18">
        <v>142.52017401055895</v>
      </c>
      <c r="BF18" s="10"/>
      <c r="BG18" s="10"/>
    </row>
    <row r="19" spans="1:59" x14ac:dyDescent="0.25">
      <c r="A19" s="1">
        <v>18</v>
      </c>
      <c r="B19" s="1">
        <v>91</v>
      </c>
      <c r="C19" s="1">
        <v>4</v>
      </c>
      <c r="D19" s="1">
        <v>11</v>
      </c>
      <c r="E19" s="1">
        <v>37</v>
      </c>
      <c r="F19" s="1">
        <v>50</v>
      </c>
      <c r="G19" s="1">
        <v>26</v>
      </c>
      <c r="H19" s="1" t="s">
        <v>8</v>
      </c>
      <c r="O19" s="3">
        <v>18</v>
      </c>
      <c r="P19">
        <f>POWER(I$2-B19,2)</f>
        <v>9</v>
      </c>
      <c r="Q19">
        <f>POWER(Hoja1!BP15-DataSet[[#This Row],[Ataque]],2)</f>
        <v>16</v>
      </c>
      <c r="R19">
        <f>POWER(Hoja1!BQ15-DataSet[[#This Row],[Defensa]],2)</f>
        <v>121</v>
      </c>
      <c r="S19">
        <f>POWER(L19-E19,2)</f>
        <v>1369</v>
      </c>
      <c r="T19">
        <f>POWER(DataSet[[#This Row],[Defensa Especial]],2)</f>
        <v>2500</v>
      </c>
      <c r="U19">
        <f>POWER(N19-DataSet[[#This Row],[Velocidad]],2)</f>
        <v>676</v>
      </c>
      <c r="V19">
        <f>SQRT(SUM(P19:U19))</f>
        <v>68.490875304671064</v>
      </c>
      <c r="Y19" s="3">
        <v>22</v>
      </c>
      <c r="Z19">
        <v>149.09057649630307</v>
      </c>
      <c r="AD19">
        <v>24</v>
      </c>
      <c r="AE19">
        <v>146.5980900284857</v>
      </c>
      <c r="AG19" s="6"/>
      <c r="AH19" s="6"/>
      <c r="AI19">
        <v>24</v>
      </c>
      <c r="AJ19">
        <v>146.5980900284857</v>
      </c>
      <c r="AL19" s="7"/>
      <c r="AM19" s="7"/>
      <c r="AN19">
        <v>24</v>
      </c>
      <c r="AO19">
        <v>146.5980900284857</v>
      </c>
      <c r="AQ19" s="8"/>
      <c r="AR19" s="8"/>
      <c r="AS19">
        <v>24</v>
      </c>
      <c r="AT19">
        <v>146.5980900284857</v>
      </c>
      <c r="AV19" s="5"/>
      <c r="AW19" s="5"/>
      <c r="AX19">
        <v>24</v>
      </c>
      <c r="AY19">
        <v>146.5980900284857</v>
      </c>
      <c r="BA19" s="9"/>
      <c r="BB19" s="9"/>
      <c r="BC19">
        <v>24</v>
      </c>
      <c r="BD19">
        <v>146.5980900284857</v>
      </c>
      <c r="BF19" s="10"/>
      <c r="BG19" s="10"/>
    </row>
    <row r="20" spans="1:59" x14ac:dyDescent="0.25">
      <c r="A20" s="1">
        <v>19</v>
      </c>
      <c r="B20" s="1">
        <v>83</v>
      </c>
      <c r="C20" s="1">
        <v>75</v>
      </c>
      <c r="D20" s="1">
        <v>19</v>
      </c>
      <c r="E20" s="1">
        <v>40</v>
      </c>
      <c r="F20" s="1">
        <v>9</v>
      </c>
      <c r="G20" s="1">
        <v>20</v>
      </c>
      <c r="H20" s="1" t="s">
        <v>8</v>
      </c>
      <c r="O20" s="2">
        <v>19</v>
      </c>
      <c r="P20">
        <f>POWER(I$2-B20,2)</f>
        <v>121</v>
      </c>
      <c r="Q20">
        <f>POWER(Hoja1!BP16-DataSet[[#This Row],[Ataque]],2)</f>
        <v>5625</v>
      </c>
      <c r="R20">
        <f>POWER(Hoja1!BQ16-DataSet[[#This Row],[Defensa]],2)</f>
        <v>361</v>
      </c>
      <c r="S20">
        <f>POWER(L20-E20,2)</f>
        <v>1600</v>
      </c>
      <c r="T20">
        <f>POWER(DataSet[[#This Row],[Defensa Especial]],2)</f>
        <v>81</v>
      </c>
      <c r="U20">
        <f>POWER(N20-DataSet[[#This Row],[Velocidad]],2)</f>
        <v>400</v>
      </c>
      <c r="V20">
        <f>SQRT(SUM(P20:U20))</f>
        <v>90.487568206908946</v>
      </c>
      <c r="Y20" s="2">
        <v>11</v>
      </c>
      <c r="Z20">
        <v>150.83103128998357</v>
      </c>
      <c r="AD20">
        <v>22</v>
      </c>
      <c r="AE20">
        <v>149.09057649630307</v>
      </c>
      <c r="AG20" s="6"/>
      <c r="AH20" s="6"/>
      <c r="AI20">
        <v>22</v>
      </c>
      <c r="AJ20">
        <v>149.09057649630307</v>
      </c>
      <c r="AL20" s="7"/>
      <c r="AM20" s="7"/>
      <c r="AN20">
        <v>22</v>
      </c>
      <c r="AO20">
        <v>149.09057649630307</v>
      </c>
      <c r="AQ20" s="8"/>
      <c r="AR20" s="8"/>
      <c r="AS20">
        <v>22</v>
      </c>
      <c r="AT20">
        <v>149.09057649630307</v>
      </c>
      <c r="AV20" s="5"/>
      <c r="AW20" s="5"/>
      <c r="AX20">
        <v>22</v>
      </c>
      <c r="AY20">
        <v>149.09057649630307</v>
      </c>
      <c r="BA20" s="9"/>
      <c r="BB20" s="9"/>
      <c r="BC20">
        <v>22</v>
      </c>
      <c r="BD20">
        <v>149.09057649630307</v>
      </c>
      <c r="BF20" s="10"/>
      <c r="BG20" s="10"/>
    </row>
    <row r="21" spans="1:59" x14ac:dyDescent="0.25">
      <c r="A21" s="1">
        <v>20</v>
      </c>
      <c r="B21" s="1">
        <v>27</v>
      </c>
      <c r="C21" s="1">
        <v>17</v>
      </c>
      <c r="D21" s="1">
        <v>43</v>
      </c>
      <c r="E21" s="1">
        <v>10</v>
      </c>
      <c r="F21" s="1">
        <v>30</v>
      </c>
      <c r="G21" s="1">
        <v>96</v>
      </c>
      <c r="H21" s="1" t="s">
        <v>8</v>
      </c>
      <c r="O21" s="3">
        <v>20</v>
      </c>
      <c r="P21">
        <f>POWER(I$2-B21,2)</f>
        <v>4489</v>
      </c>
      <c r="Q21">
        <f>POWER(Hoja1!BP17-DataSet[[#This Row],[Ataque]],2)</f>
        <v>289</v>
      </c>
      <c r="R21">
        <f>POWER(Hoja1!BQ17-DataSet[[#This Row],[Defensa]],2)</f>
        <v>1849</v>
      </c>
      <c r="S21">
        <f>POWER(L21-E21,2)</f>
        <v>100</v>
      </c>
      <c r="T21">
        <f>POWER(DataSet[[#This Row],[Defensa Especial]],2)</f>
        <v>900</v>
      </c>
      <c r="U21">
        <f>POWER(N21-DataSet[[#This Row],[Velocidad]],2)</f>
        <v>9216</v>
      </c>
      <c r="V21">
        <f>SQRT(SUM(P21:U21))</f>
        <v>129.78058406402707</v>
      </c>
      <c r="Y21" s="3">
        <v>6</v>
      </c>
      <c r="Z21">
        <v>162.60996279441184</v>
      </c>
      <c r="AD21">
        <v>11</v>
      </c>
      <c r="AE21">
        <v>150.83103128998357</v>
      </c>
      <c r="AG21" s="6"/>
      <c r="AH21" s="6"/>
      <c r="AI21">
        <v>11</v>
      </c>
      <c r="AJ21">
        <v>150.83103128998357</v>
      </c>
      <c r="AL21" s="7"/>
      <c r="AM21" s="7"/>
      <c r="AN21">
        <v>11</v>
      </c>
      <c r="AO21">
        <v>150.83103128998357</v>
      </c>
      <c r="AQ21" s="8"/>
      <c r="AR21" s="8"/>
      <c r="AS21">
        <v>11</v>
      </c>
      <c r="AT21">
        <v>150.83103128998357</v>
      </c>
      <c r="AV21" s="5"/>
      <c r="AW21" s="5"/>
      <c r="AX21">
        <v>11</v>
      </c>
      <c r="AY21">
        <v>150.83103128998357</v>
      </c>
      <c r="BA21" s="9"/>
      <c r="BB21" s="9"/>
      <c r="BC21">
        <v>11</v>
      </c>
      <c r="BD21">
        <v>150.83103128998357</v>
      </c>
      <c r="BF21" s="10"/>
      <c r="BG21" s="10"/>
    </row>
    <row r="22" spans="1:59" x14ac:dyDescent="0.25">
      <c r="A22" s="1">
        <v>21</v>
      </c>
      <c r="B22" s="1">
        <v>67</v>
      </c>
      <c r="C22" s="1">
        <v>86</v>
      </c>
      <c r="D22" s="1">
        <v>87</v>
      </c>
      <c r="E22" s="1">
        <v>31</v>
      </c>
      <c r="F22" s="1">
        <v>27</v>
      </c>
      <c r="G22" s="1">
        <v>36</v>
      </c>
      <c r="H22" s="1" t="s">
        <v>7</v>
      </c>
      <c r="O22" s="2">
        <v>21</v>
      </c>
      <c r="P22">
        <f>POWER(I$2-B22,2)</f>
        <v>729</v>
      </c>
      <c r="Q22">
        <f>POWER(Hoja1!BP18-DataSet[[#This Row],[Ataque]],2)</f>
        <v>7396</v>
      </c>
      <c r="R22">
        <f>POWER(Hoja1!BQ18-DataSet[[#This Row],[Defensa]],2)</f>
        <v>7569</v>
      </c>
      <c r="S22">
        <f>POWER(L22-E22,2)</f>
        <v>961</v>
      </c>
      <c r="T22">
        <f>POWER(DataSet[[#This Row],[Defensa Especial]],2)</f>
        <v>729</v>
      </c>
      <c r="U22">
        <f>POWER(N22-DataSet[[#This Row],[Velocidad]],2)</f>
        <v>1296</v>
      </c>
      <c r="V22">
        <f>SQRT(SUM(P22:U22))</f>
        <v>136.67479650615911</v>
      </c>
      <c r="Y22" s="2">
        <v>17</v>
      </c>
      <c r="Z22">
        <v>167.34096928128508</v>
      </c>
      <c r="AD22">
        <v>6</v>
      </c>
      <c r="AE22">
        <v>162.60996279441184</v>
      </c>
      <c r="AG22" s="6"/>
      <c r="AH22" s="6"/>
      <c r="AI22">
        <v>6</v>
      </c>
      <c r="AJ22">
        <v>162.60996279441184</v>
      </c>
      <c r="AL22" s="7"/>
      <c r="AM22" s="7"/>
      <c r="AN22">
        <v>6</v>
      </c>
      <c r="AO22">
        <v>162.60996279441184</v>
      </c>
      <c r="AQ22" s="8"/>
      <c r="AR22" s="8"/>
      <c r="AS22">
        <v>6</v>
      </c>
      <c r="AT22">
        <v>162.60996279441184</v>
      </c>
      <c r="AV22" s="5"/>
      <c r="AW22" s="5"/>
      <c r="AX22">
        <v>6</v>
      </c>
      <c r="AY22">
        <v>162.60996279441184</v>
      </c>
      <c r="BA22" s="9"/>
      <c r="BB22" s="9"/>
      <c r="BC22">
        <v>6</v>
      </c>
      <c r="BD22">
        <v>162.60996279441184</v>
      </c>
      <c r="BF22" s="10"/>
      <c r="BG22" s="10"/>
    </row>
    <row r="23" spans="1:59" x14ac:dyDescent="0.25">
      <c r="A23" s="1">
        <v>22</v>
      </c>
      <c r="B23" s="1">
        <v>74</v>
      </c>
      <c r="C23" s="1">
        <v>81</v>
      </c>
      <c r="D23" s="1">
        <v>76</v>
      </c>
      <c r="E23" s="1">
        <v>71</v>
      </c>
      <c r="F23" s="1">
        <v>65</v>
      </c>
      <c r="G23" s="1">
        <v>15</v>
      </c>
      <c r="H23" s="1" t="s">
        <v>10</v>
      </c>
      <c r="O23" s="3">
        <v>22</v>
      </c>
      <c r="P23">
        <f>POWER(I$2-B23,2)</f>
        <v>400</v>
      </c>
      <c r="Q23">
        <f>POWER(Hoja1!BP19-DataSet[[#This Row],[Ataque]],2)</f>
        <v>6561</v>
      </c>
      <c r="R23">
        <f>POWER(Hoja1!BQ19-DataSet[[#This Row],[Defensa]],2)</f>
        <v>5776</v>
      </c>
      <c r="S23">
        <f>POWER(L23-E23,2)</f>
        <v>5041</v>
      </c>
      <c r="T23">
        <f>POWER(DataSet[[#This Row],[Defensa Especial]],2)</f>
        <v>4225</v>
      </c>
      <c r="U23">
        <f>POWER(N23-DataSet[[#This Row],[Velocidad]],2)</f>
        <v>225</v>
      </c>
      <c r="V23">
        <f>SQRT(SUM(P23:U23))</f>
        <v>149.09057649630307</v>
      </c>
      <c r="Y23" s="2">
        <v>23</v>
      </c>
      <c r="Z23">
        <v>170.39366185395511</v>
      </c>
      <c r="AD23">
        <v>17</v>
      </c>
      <c r="AE23">
        <v>167.34096928128508</v>
      </c>
      <c r="AG23" s="6"/>
      <c r="AH23" s="6"/>
      <c r="AI23">
        <v>17</v>
      </c>
      <c r="AJ23">
        <v>167.34096928128508</v>
      </c>
      <c r="AL23" s="7"/>
      <c r="AM23" s="7"/>
      <c r="AN23">
        <v>17</v>
      </c>
      <c r="AO23">
        <v>167.34096928128508</v>
      </c>
      <c r="AQ23" s="8"/>
      <c r="AR23" s="8"/>
      <c r="AS23">
        <v>17</v>
      </c>
      <c r="AT23">
        <v>167.34096928128508</v>
      </c>
      <c r="AV23" s="5"/>
      <c r="AW23" s="5"/>
      <c r="AX23">
        <v>17</v>
      </c>
      <c r="AY23">
        <v>167.34096928128508</v>
      </c>
      <c r="BA23" s="9"/>
      <c r="BB23" s="9"/>
      <c r="BC23">
        <v>17</v>
      </c>
      <c r="BD23">
        <v>167.34096928128508</v>
      </c>
      <c r="BF23" s="10"/>
      <c r="BG23" s="10"/>
    </row>
    <row r="24" spans="1:59" x14ac:dyDescent="0.25">
      <c r="A24" s="1">
        <v>23</v>
      </c>
      <c r="B24" s="1">
        <v>85</v>
      </c>
      <c r="C24" s="1">
        <v>100</v>
      </c>
      <c r="D24" s="1">
        <v>95</v>
      </c>
      <c r="E24" s="1">
        <v>72</v>
      </c>
      <c r="F24" s="1">
        <v>30</v>
      </c>
      <c r="G24" s="1">
        <v>62</v>
      </c>
      <c r="H24" s="1" t="s">
        <v>9</v>
      </c>
      <c r="O24" s="2">
        <v>23</v>
      </c>
      <c r="P24">
        <f>POWER(I$2-B24,2)</f>
        <v>81</v>
      </c>
      <c r="Q24">
        <f>POWER(Hoja1!BP20-DataSet[[#This Row],[Ataque]],2)</f>
        <v>10000</v>
      </c>
      <c r="R24">
        <f>POWER(Hoja1!BQ20-DataSet[[#This Row],[Defensa]],2)</f>
        <v>9025</v>
      </c>
      <c r="S24">
        <f>POWER(L24-E24,2)</f>
        <v>5184</v>
      </c>
      <c r="T24">
        <f>POWER(DataSet[[#This Row],[Defensa Especial]],2)</f>
        <v>900</v>
      </c>
      <c r="U24">
        <f>POWER(N24-DataSet[[#This Row],[Velocidad]],2)</f>
        <v>3844</v>
      </c>
      <c r="V24">
        <f>SQRT(SUM(P24:U24))</f>
        <v>170.39366185395511</v>
      </c>
      <c r="Y24" s="2">
        <v>25</v>
      </c>
      <c r="Z24">
        <v>173</v>
      </c>
      <c r="AD24">
        <v>23</v>
      </c>
      <c r="AE24">
        <v>170.39366185395511</v>
      </c>
      <c r="AG24" s="6"/>
      <c r="AH24" s="6"/>
      <c r="AI24">
        <v>23</v>
      </c>
      <c r="AJ24">
        <v>170.39366185395511</v>
      </c>
      <c r="AL24" s="7"/>
      <c r="AM24" s="7"/>
      <c r="AN24">
        <v>23</v>
      </c>
      <c r="AO24">
        <v>170.39366185395511</v>
      </c>
      <c r="AQ24" s="8"/>
      <c r="AR24" s="8"/>
      <c r="AS24">
        <v>23</v>
      </c>
      <c r="AT24">
        <v>170.39366185395511</v>
      </c>
      <c r="AV24" s="5"/>
      <c r="AW24" s="5"/>
      <c r="AX24">
        <v>23</v>
      </c>
      <c r="AY24">
        <v>170.39366185395511</v>
      </c>
      <c r="BA24" s="9"/>
      <c r="BB24" s="9"/>
      <c r="BC24">
        <v>23</v>
      </c>
      <c r="BD24">
        <v>170.39366185395511</v>
      </c>
      <c r="BF24" s="10"/>
      <c r="BG24" s="10"/>
    </row>
    <row r="25" spans="1:59" x14ac:dyDescent="0.25">
      <c r="A25" s="1">
        <v>24</v>
      </c>
      <c r="B25" s="1">
        <v>9</v>
      </c>
      <c r="C25" s="1">
        <v>11</v>
      </c>
      <c r="D25" s="1">
        <v>79</v>
      </c>
      <c r="E25" s="1">
        <v>68</v>
      </c>
      <c r="F25" s="1">
        <v>52</v>
      </c>
      <c r="G25" s="1">
        <v>24</v>
      </c>
      <c r="H25" s="1" t="s">
        <v>9</v>
      </c>
      <c r="O25" s="3">
        <v>24</v>
      </c>
      <c r="P25">
        <f>POWER(I$2-B25,2)</f>
        <v>7225</v>
      </c>
      <c r="Q25">
        <f>POWER(Hoja1!BP21-DataSet[[#This Row],[Ataque]],2)</f>
        <v>121</v>
      </c>
      <c r="R25">
        <f>POWER(Hoja1!BQ21-DataSet[[#This Row],[Defensa]],2)</f>
        <v>6241</v>
      </c>
      <c r="S25">
        <f>POWER(L25-E25,2)</f>
        <v>4624</v>
      </c>
      <c r="T25">
        <f>POWER(DataSet[[#This Row],[Defensa Especial]],2)</f>
        <v>2704</v>
      </c>
      <c r="U25">
        <f>POWER(N25-DataSet[[#This Row],[Velocidad]],2)</f>
        <v>576</v>
      </c>
      <c r="V25">
        <f>SQRT(SUM(P25:U25))</f>
        <v>146.5980900284857</v>
      </c>
      <c r="Y25" s="2">
        <v>5</v>
      </c>
      <c r="Z25">
        <v>175.06284585828027</v>
      </c>
      <c r="AD25">
        <v>25</v>
      </c>
      <c r="AE25">
        <v>173</v>
      </c>
      <c r="AG25" s="6"/>
      <c r="AH25" s="6"/>
      <c r="AI25">
        <v>25</v>
      </c>
      <c r="AJ25">
        <v>173</v>
      </c>
      <c r="AL25" s="7"/>
      <c r="AM25" s="7"/>
      <c r="AN25">
        <v>25</v>
      </c>
      <c r="AO25">
        <v>173</v>
      </c>
      <c r="AQ25" s="8"/>
      <c r="AR25" s="8"/>
      <c r="AS25">
        <v>25</v>
      </c>
      <c r="AT25">
        <v>173</v>
      </c>
      <c r="AV25" s="5"/>
      <c r="AW25" s="5"/>
      <c r="AX25">
        <v>25</v>
      </c>
      <c r="AY25">
        <v>173</v>
      </c>
      <c r="BA25" s="9"/>
      <c r="BB25" s="9"/>
      <c r="BC25">
        <v>25</v>
      </c>
      <c r="BD25">
        <v>173</v>
      </c>
      <c r="BF25" s="10"/>
      <c r="BG25" s="10"/>
    </row>
    <row r="26" spans="1:59" x14ac:dyDescent="0.25">
      <c r="A26" s="1">
        <v>25</v>
      </c>
      <c r="B26" s="1">
        <v>21</v>
      </c>
      <c r="C26" s="1">
        <v>19</v>
      </c>
      <c r="D26" s="1">
        <v>71</v>
      </c>
      <c r="E26" s="1">
        <v>91</v>
      </c>
      <c r="F26" s="1">
        <v>66</v>
      </c>
      <c r="G26" s="1">
        <v>81</v>
      </c>
      <c r="H26" s="1" t="s">
        <v>7</v>
      </c>
      <c r="O26" s="2">
        <v>25</v>
      </c>
      <c r="P26">
        <f>POWER(I$2-B26,2)</f>
        <v>5329</v>
      </c>
      <c r="Q26">
        <f>POWER(Hoja1!BP22-DataSet[[#This Row],[Ataque]],2)</f>
        <v>361</v>
      </c>
      <c r="R26">
        <f>POWER(Hoja1!BQ22-DataSet[[#This Row],[Defensa]],2)</f>
        <v>5041</v>
      </c>
      <c r="S26">
        <f>POWER(L26-E26,2)</f>
        <v>8281</v>
      </c>
      <c r="T26">
        <f>POWER(DataSet[[#This Row],[Defensa Especial]],2)</f>
        <v>4356</v>
      </c>
      <c r="U26">
        <f>POWER(N26-DataSet[[#This Row],[Velocidad]],2)</f>
        <v>6561</v>
      </c>
      <c r="V26">
        <f>SQRT(SUM(P26:U26))</f>
        <v>173</v>
      </c>
      <c r="Y26" s="3">
        <v>16</v>
      </c>
      <c r="Z26">
        <v>182.12083900531536</v>
      </c>
      <c r="AD26">
        <v>5</v>
      </c>
      <c r="AE26">
        <v>175.06284585828027</v>
      </c>
      <c r="AG26" s="6"/>
      <c r="AH26" s="6"/>
      <c r="AI26">
        <v>5</v>
      </c>
      <c r="AJ26">
        <v>175.06284585828027</v>
      </c>
      <c r="AL26" s="7"/>
      <c r="AM26" s="7"/>
      <c r="AN26">
        <v>5</v>
      </c>
      <c r="AO26">
        <v>175.06284585828027</v>
      </c>
      <c r="AQ26" s="8"/>
      <c r="AR26" s="8"/>
      <c r="AS26">
        <v>5</v>
      </c>
      <c r="AT26">
        <v>175.06284585828027</v>
      </c>
      <c r="AV26" s="5"/>
      <c r="AW26" s="5"/>
      <c r="AX26">
        <v>5</v>
      </c>
      <c r="AY26">
        <v>175.06284585828027</v>
      </c>
      <c r="BA26" s="9"/>
      <c r="BB26" s="9"/>
      <c r="BC26">
        <v>5</v>
      </c>
      <c r="BD26">
        <v>175.06284585828027</v>
      </c>
      <c r="BF26" s="10"/>
      <c r="BG26" s="10"/>
    </row>
    <row r="27" spans="1:59" x14ac:dyDescent="0.25">
      <c r="Y27" s="20" t="s">
        <v>15</v>
      </c>
      <c r="Z27" t="s">
        <v>16</v>
      </c>
      <c r="AD27">
        <v>16</v>
      </c>
      <c r="AE27">
        <v>182.12083900531536</v>
      </c>
      <c r="AG27" s="6"/>
      <c r="AH27" s="6"/>
      <c r="AI27">
        <v>16</v>
      </c>
      <c r="AJ27">
        <v>182.12083900531536</v>
      </c>
      <c r="AL27" s="7"/>
      <c r="AM27" s="7"/>
      <c r="AN27">
        <v>16</v>
      </c>
      <c r="AO27">
        <v>182.12083900531536</v>
      </c>
      <c r="AQ27" s="8"/>
      <c r="AR27" s="8"/>
      <c r="AS27">
        <v>16</v>
      </c>
      <c r="AT27">
        <v>182.12083900531536</v>
      </c>
      <c r="AV27" s="5"/>
      <c r="AW27" s="5"/>
      <c r="AX27">
        <v>16</v>
      </c>
      <c r="AY27">
        <v>182.12083900531536</v>
      </c>
      <c r="BA27" s="9"/>
      <c r="BB27" s="9"/>
      <c r="BC27">
        <v>16</v>
      </c>
      <c r="BD27">
        <v>182.12083900531536</v>
      </c>
      <c r="BF27" s="10"/>
      <c r="BG27" s="10"/>
    </row>
  </sheetData>
  <sortState xmlns:xlrd2="http://schemas.microsoft.com/office/spreadsheetml/2017/richdata2" ref="P29:P53">
    <sortCondition ref="P29:P53"/>
  </sortState>
  <phoneticPr fontId="7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0077-3D60-4876-B8C9-EDAFE8D8BD41}">
  <dimension ref="A1:BN26"/>
  <sheetViews>
    <sheetView tabSelected="1" topLeftCell="BA1" workbookViewId="0">
      <selection activeCell="BN7" sqref="BN7"/>
    </sheetView>
  </sheetViews>
  <sheetFormatPr baseColWidth="10" defaultRowHeight="15" x14ac:dyDescent="0.25"/>
  <cols>
    <col min="5" max="5" width="13" customWidth="1"/>
    <col min="6" max="6" width="13.5703125" customWidth="1"/>
    <col min="7" max="7" width="13.42578125" customWidth="1"/>
    <col min="65" max="65" width="13.85546875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J1" s="16" t="s">
        <v>12</v>
      </c>
      <c r="K1" s="16"/>
      <c r="L1" s="16"/>
      <c r="M1" s="16"/>
      <c r="N1" s="16"/>
      <c r="O1" s="16"/>
      <c r="R1" s="4" t="s">
        <v>28</v>
      </c>
      <c r="X1" s="4" t="s">
        <v>14</v>
      </c>
      <c r="Z1" s="4" t="s">
        <v>17</v>
      </c>
      <c r="AF1" s="4" t="s">
        <v>18</v>
      </c>
      <c r="AK1" s="4" t="s">
        <v>19</v>
      </c>
      <c r="AQ1" s="4" t="s">
        <v>20</v>
      </c>
      <c r="AW1" s="4" t="s">
        <v>21</v>
      </c>
      <c r="BD1" s="4" t="s">
        <v>22</v>
      </c>
      <c r="BJ1" s="4" t="s">
        <v>23</v>
      </c>
    </row>
    <row r="2" spans="1:66" x14ac:dyDescent="0.25">
      <c r="A2" s="1">
        <v>1</v>
      </c>
      <c r="B2" s="1">
        <v>86</v>
      </c>
      <c r="C2" s="1">
        <v>81</v>
      </c>
      <c r="D2" s="1">
        <v>64</v>
      </c>
      <c r="E2" s="1">
        <v>99</v>
      </c>
      <c r="F2" s="1">
        <v>57</v>
      </c>
      <c r="G2" s="1">
        <v>9</v>
      </c>
      <c r="H2" s="1" t="s">
        <v>7</v>
      </c>
      <c r="J2" s="16">
        <v>94</v>
      </c>
      <c r="K2" s="16">
        <v>93</v>
      </c>
      <c r="L2" s="16">
        <v>83</v>
      </c>
      <c r="M2" s="16">
        <v>11</v>
      </c>
      <c r="N2" s="16">
        <v>34</v>
      </c>
      <c r="O2" s="16">
        <v>54</v>
      </c>
      <c r="Q2" s="17">
        <v>1</v>
      </c>
      <c r="R2">
        <f>POWER(J$2-DataSet10[[#This Row],[Vida]],2)</f>
        <v>64</v>
      </c>
      <c r="S2">
        <f>POWER(K$2-DataSet10[[#This Row],[Ataque]],2)</f>
        <v>144</v>
      </c>
      <c r="T2">
        <f>POWER(L$2-DataSet10[[#This Row],[Defensa]],2)</f>
        <v>361</v>
      </c>
      <c r="U2">
        <f>POWER(M$2-DataSet10[[#This Row],[Ataque Especial]],2)</f>
        <v>7744</v>
      </c>
      <c r="V2">
        <f>POWER(N$2-DataSet10[[#This Row],[Defensa Especial]],2)</f>
        <v>529</v>
      </c>
      <c r="W2">
        <f>POWER(O$2-DataSet10[[#This Row],[Velocidad]],2)</f>
        <v>2025</v>
      </c>
      <c r="X2">
        <f>SQRT(SUM(R2:W2))</f>
        <v>104.24490395218368</v>
      </c>
      <c r="Z2" s="21">
        <v>21</v>
      </c>
      <c r="AA2">
        <v>39.585350825778974</v>
      </c>
      <c r="AB2" s="24" t="s">
        <v>29</v>
      </c>
      <c r="AC2" s="16">
        <v>1</v>
      </c>
      <c r="AF2" s="21">
        <v>21</v>
      </c>
      <c r="AG2">
        <v>39.585350825778974</v>
      </c>
      <c r="AH2" s="24" t="s">
        <v>29</v>
      </c>
      <c r="AI2" s="16">
        <v>2</v>
      </c>
      <c r="AK2" s="21">
        <v>21</v>
      </c>
      <c r="AL2">
        <v>39.585350825778974</v>
      </c>
      <c r="AM2" s="24" t="s">
        <v>29</v>
      </c>
      <c r="AN2" s="16">
        <v>2</v>
      </c>
      <c r="AQ2" s="21">
        <v>21</v>
      </c>
      <c r="AR2">
        <v>39.585350825778974</v>
      </c>
      <c r="AS2" s="24" t="s">
        <v>29</v>
      </c>
      <c r="AT2" s="16">
        <v>2</v>
      </c>
      <c r="AW2" s="21">
        <v>21</v>
      </c>
      <c r="AX2" s="22">
        <v>39.585350825778974</v>
      </c>
      <c r="AY2" s="24" t="s">
        <v>29</v>
      </c>
      <c r="AZ2" s="16">
        <v>2</v>
      </c>
      <c r="BD2" s="21">
        <v>21</v>
      </c>
      <c r="BE2">
        <v>39.585350825778974</v>
      </c>
      <c r="BF2" s="4"/>
      <c r="BG2" s="24" t="s">
        <v>29</v>
      </c>
      <c r="BH2" s="24">
        <v>3</v>
      </c>
      <c r="BJ2" s="23">
        <v>21</v>
      </c>
      <c r="BK2">
        <v>39.585350825778974</v>
      </c>
      <c r="BL2" s="4"/>
      <c r="BM2" s="24" t="s">
        <v>29</v>
      </c>
      <c r="BN2" s="16">
        <v>5</v>
      </c>
    </row>
    <row r="3" spans="1:66" x14ac:dyDescent="0.25">
      <c r="A3" s="1">
        <v>2</v>
      </c>
      <c r="B3" s="1">
        <v>30</v>
      </c>
      <c r="C3" s="1">
        <v>5</v>
      </c>
      <c r="D3" s="1">
        <v>72</v>
      </c>
      <c r="E3" s="1">
        <v>38</v>
      </c>
      <c r="F3" s="1">
        <v>18</v>
      </c>
      <c r="G3" s="1">
        <v>89</v>
      </c>
      <c r="H3" s="1" t="s">
        <v>8</v>
      </c>
      <c r="Q3" s="18">
        <v>2</v>
      </c>
      <c r="R3">
        <f>POWER(J$2-DataSet10[[#This Row],[Vida]],2)</f>
        <v>4096</v>
      </c>
      <c r="S3">
        <f>POWER(K$2-DataSet10[[#This Row],[Ataque]],2)</f>
        <v>7744</v>
      </c>
      <c r="T3">
        <f>POWER(L$2-DataSet10[[#This Row],[Defensa]],2)</f>
        <v>121</v>
      </c>
      <c r="U3">
        <f>POWER(M$2-DataSet10[[#This Row],[Ataque Especial]],2)</f>
        <v>729</v>
      </c>
      <c r="V3">
        <f>POWER(N$2-DataSet10[[#This Row],[Defensa Especial]],2)</f>
        <v>256</v>
      </c>
      <c r="W3">
        <f>POWER(O$2-DataSet10[[#This Row],[Velocidad]],2)</f>
        <v>1225</v>
      </c>
      <c r="X3">
        <f t="shared" ref="X3:X26" si="0">SQRT(SUM(R3:W3))</f>
        <v>119.04200939164292</v>
      </c>
      <c r="Z3" s="21">
        <v>4</v>
      </c>
      <c r="AA3">
        <v>46.108567533594012</v>
      </c>
      <c r="AF3" s="21">
        <v>4</v>
      </c>
      <c r="AG3">
        <v>46.108567533594012</v>
      </c>
      <c r="AH3" s="4"/>
      <c r="AK3" s="21">
        <v>4</v>
      </c>
      <c r="AL3">
        <v>46.108567533594012</v>
      </c>
      <c r="AM3" s="24" t="s">
        <v>30</v>
      </c>
      <c r="AN3" s="16">
        <v>1</v>
      </c>
      <c r="AQ3" s="21">
        <v>4</v>
      </c>
      <c r="AR3">
        <v>46.108567533594012</v>
      </c>
      <c r="AS3" s="24" t="s">
        <v>30</v>
      </c>
      <c r="AT3" s="16">
        <v>2</v>
      </c>
      <c r="AW3" s="21">
        <v>4</v>
      </c>
      <c r="AX3" s="22">
        <v>46.108567533594012</v>
      </c>
      <c r="AY3" s="24" t="s">
        <v>30</v>
      </c>
      <c r="AZ3" s="16">
        <v>2</v>
      </c>
      <c r="BD3" s="21">
        <v>4</v>
      </c>
      <c r="BE3">
        <v>46.108567533594012</v>
      </c>
      <c r="BF3" s="4"/>
      <c r="BG3" s="24" t="s">
        <v>30</v>
      </c>
      <c r="BH3" s="24">
        <v>2</v>
      </c>
      <c r="BJ3" s="23">
        <v>4</v>
      </c>
      <c r="BK3">
        <v>46.108567533594012</v>
      </c>
      <c r="BL3" s="4"/>
      <c r="BM3" s="24" t="s">
        <v>30</v>
      </c>
      <c r="BN3" s="16">
        <v>2</v>
      </c>
    </row>
    <row r="4" spans="1:66" x14ac:dyDescent="0.25">
      <c r="A4" s="1">
        <v>3</v>
      </c>
      <c r="B4" s="1">
        <v>83</v>
      </c>
      <c r="C4" s="1">
        <v>48</v>
      </c>
      <c r="D4" s="1">
        <v>64</v>
      </c>
      <c r="E4" s="1">
        <v>0</v>
      </c>
      <c r="F4" s="1">
        <v>7</v>
      </c>
      <c r="G4" s="1">
        <v>57</v>
      </c>
      <c r="H4" s="1" t="s">
        <v>9</v>
      </c>
      <c r="Q4" s="17">
        <v>3</v>
      </c>
      <c r="R4">
        <f>POWER(J$2-DataSet10[[#This Row],[Vida]],2)</f>
        <v>121</v>
      </c>
      <c r="S4">
        <f>POWER(K$2-DataSet10[[#This Row],[Ataque]],2)</f>
        <v>2025</v>
      </c>
      <c r="T4">
        <f>POWER(L$2-DataSet10[[#This Row],[Defensa]],2)</f>
        <v>361</v>
      </c>
      <c r="U4">
        <f>POWER(M$2-DataSet10[[#This Row],[Ataque Especial]],2)</f>
        <v>121</v>
      </c>
      <c r="V4">
        <f>POWER(N$2-DataSet10[[#This Row],[Defensa Especial]],2)</f>
        <v>729</v>
      </c>
      <c r="W4">
        <f>POWER(O$2-DataSet10[[#This Row],[Velocidad]],2)</f>
        <v>9</v>
      </c>
      <c r="X4">
        <f t="shared" si="0"/>
        <v>58.017238817441147</v>
      </c>
      <c r="Z4" s="21">
        <v>3</v>
      </c>
      <c r="AA4">
        <v>58.017238817441147</v>
      </c>
      <c r="AF4" s="21">
        <v>3</v>
      </c>
      <c r="AG4">
        <v>58.017238817441147</v>
      </c>
      <c r="AH4" s="4"/>
      <c r="AK4" s="21">
        <v>3</v>
      </c>
      <c r="AL4">
        <v>58.017238817441147</v>
      </c>
      <c r="AQ4" s="21">
        <v>3</v>
      </c>
      <c r="AR4">
        <v>58.017238817441147</v>
      </c>
      <c r="AS4" s="4"/>
      <c r="AW4" s="21">
        <v>3</v>
      </c>
      <c r="AX4" s="22">
        <v>58.017238817441147</v>
      </c>
      <c r="AY4" s="24" t="s">
        <v>31</v>
      </c>
      <c r="AZ4" s="16">
        <v>1</v>
      </c>
      <c r="BD4" s="21">
        <v>3</v>
      </c>
      <c r="BE4">
        <v>58.017238817441147</v>
      </c>
      <c r="BF4" s="4"/>
      <c r="BG4" s="24" t="s">
        <v>31</v>
      </c>
      <c r="BH4" s="24">
        <v>2</v>
      </c>
      <c r="BJ4" s="23">
        <v>3</v>
      </c>
      <c r="BK4">
        <v>58.017238817441147</v>
      </c>
      <c r="BL4" s="4"/>
      <c r="BM4" s="24" t="s">
        <v>31</v>
      </c>
      <c r="BN4" s="16">
        <v>2</v>
      </c>
    </row>
    <row r="5" spans="1:66" x14ac:dyDescent="0.25">
      <c r="A5" s="1">
        <v>4</v>
      </c>
      <c r="B5" s="1">
        <v>76</v>
      </c>
      <c r="C5" s="1">
        <v>63</v>
      </c>
      <c r="D5" s="1">
        <v>85</v>
      </c>
      <c r="E5" s="1">
        <v>23</v>
      </c>
      <c r="F5" s="1">
        <v>57</v>
      </c>
      <c r="G5" s="1">
        <v>39</v>
      </c>
      <c r="H5" s="1" t="s">
        <v>7</v>
      </c>
      <c r="Q5" s="18">
        <v>4</v>
      </c>
      <c r="R5">
        <f>POWER(J$2-DataSet10[[#This Row],[Vida]],2)</f>
        <v>324</v>
      </c>
      <c r="S5">
        <f>POWER(K$2-DataSet10[[#This Row],[Ataque]],2)</f>
        <v>900</v>
      </c>
      <c r="T5">
        <f>POWER(L$2-DataSet10[[#This Row],[Defensa]],2)</f>
        <v>4</v>
      </c>
      <c r="U5">
        <f>POWER(M$2-DataSet10[[#This Row],[Ataque Especial]],2)</f>
        <v>144</v>
      </c>
      <c r="V5">
        <f>POWER(N$2-DataSet10[[#This Row],[Defensa Especial]],2)</f>
        <v>529</v>
      </c>
      <c r="W5">
        <f>POWER(O$2-DataSet10[[#This Row],[Velocidad]],2)</f>
        <v>225</v>
      </c>
      <c r="X5">
        <f t="shared" si="0"/>
        <v>46.108567533594012</v>
      </c>
      <c r="Z5" s="21">
        <v>23</v>
      </c>
      <c r="AA5">
        <v>63.835726674018524</v>
      </c>
      <c r="AF5" s="21">
        <v>23</v>
      </c>
      <c r="AG5">
        <v>63.835726674018524</v>
      </c>
      <c r="AK5" s="21">
        <v>23</v>
      </c>
      <c r="AL5">
        <v>63.835726674018524</v>
      </c>
      <c r="AM5" s="4"/>
      <c r="AQ5" s="21">
        <v>23</v>
      </c>
      <c r="AR5">
        <v>63.835726674018524</v>
      </c>
      <c r="AW5" s="21">
        <v>23</v>
      </c>
      <c r="AX5" s="22">
        <v>63.835726674018524</v>
      </c>
      <c r="AY5" s="4"/>
      <c r="BD5" s="21">
        <v>23</v>
      </c>
      <c r="BE5">
        <v>63.835726674018524</v>
      </c>
      <c r="BF5" s="4"/>
      <c r="BG5" s="24" t="s">
        <v>24</v>
      </c>
      <c r="BH5" s="24">
        <v>3</v>
      </c>
      <c r="BJ5" s="23">
        <v>23</v>
      </c>
      <c r="BK5">
        <v>63.835726674018524</v>
      </c>
      <c r="BL5" s="4"/>
      <c r="BM5" s="24" t="s">
        <v>24</v>
      </c>
      <c r="BN5" s="16">
        <v>6</v>
      </c>
    </row>
    <row r="6" spans="1:66" x14ac:dyDescent="0.25">
      <c r="A6" s="1">
        <v>5</v>
      </c>
      <c r="B6" s="1">
        <v>9</v>
      </c>
      <c r="C6" s="1">
        <v>52</v>
      </c>
      <c r="D6" s="1">
        <v>47</v>
      </c>
      <c r="E6" s="1">
        <v>86</v>
      </c>
      <c r="F6" s="1">
        <v>77</v>
      </c>
      <c r="G6" s="1">
        <v>72</v>
      </c>
      <c r="H6" s="1" t="s">
        <v>7</v>
      </c>
      <c r="Q6" s="17">
        <v>5</v>
      </c>
      <c r="R6">
        <f>POWER(J$2-DataSet10[[#This Row],[Vida]],2)</f>
        <v>7225</v>
      </c>
      <c r="S6">
        <f>POWER(K$2-DataSet10[[#This Row],[Ataque]],2)</f>
        <v>1681</v>
      </c>
      <c r="T6">
        <f>POWER(L$2-DataSet10[[#This Row],[Defensa]],2)</f>
        <v>1296</v>
      </c>
      <c r="U6">
        <f>POWER(M$2-DataSet10[[#This Row],[Ataque Especial]],2)</f>
        <v>5625</v>
      </c>
      <c r="V6">
        <f>POWER(N$2-DataSet10[[#This Row],[Defensa Especial]],2)</f>
        <v>1849</v>
      </c>
      <c r="W6">
        <f>POWER(O$2-DataSet10[[#This Row],[Velocidad]],2)</f>
        <v>324</v>
      </c>
      <c r="X6">
        <f t="shared" si="0"/>
        <v>134.16407864998737</v>
      </c>
      <c r="Z6" s="21">
        <v>15</v>
      </c>
      <c r="AA6">
        <v>71.379268698971686</v>
      </c>
      <c r="AF6" s="21">
        <v>15</v>
      </c>
      <c r="AG6">
        <v>71.379268698971686</v>
      </c>
      <c r="AK6" s="21">
        <v>15</v>
      </c>
      <c r="AL6">
        <v>71.379268698971686</v>
      </c>
      <c r="AQ6" s="21">
        <v>15</v>
      </c>
      <c r="AR6">
        <v>71.379268698971686</v>
      </c>
      <c r="AS6" s="4"/>
      <c r="AW6" s="21">
        <v>15</v>
      </c>
      <c r="AX6" s="22">
        <v>71.379268698971686</v>
      </c>
      <c r="BD6" s="21">
        <v>15</v>
      </c>
      <c r="BE6">
        <v>71.379268698971686</v>
      </c>
      <c r="BF6" s="4"/>
      <c r="BJ6" s="23">
        <v>15</v>
      </c>
      <c r="BK6">
        <v>71.379268698971686</v>
      </c>
      <c r="BL6" s="4"/>
    </row>
    <row r="7" spans="1:66" x14ac:dyDescent="0.25">
      <c r="A7" s="1">
        <v>6</v>
      </c>
      <c r="B7" s="1">
        <v>22</v>
      </c>
      <c r="C7" s="1">
        <v>79</v>
      </c>
      <c r="D7" s="1">
        <v>27</v>
      </c>
      <c r="E7" s="1">
        <v>56</v>
      </c>
      <c r="F7" s="1">
        <v>84</v>
      </c>
      <c r="G7" s="1">
        <v>64</v>
      </c>
      <c r="H7" s="1" t="s">
        <v>10</v>
      </c>
      <c r="Q7" s="18">
        <v>6</v>
      </c>
      <c r="R7">
        <f>POWER(J$2-DataSet10[[#This Row],[Vida]],2)</f>
        <v>5184</v>
      </c>
      <c r="S7">
        <f>POWER(K$2-DataSet10[[#This Row],[Ataque]],2)</f>
        <v>196</v>
      </c>
      <c r="T7">
        <f>POWER(L$2-DataSet10[[#This Row],[Defensa]],2)</f>
        <v>3136</v>
      </c>
      <c r="U7">
        <f>POWER(M$2-DataSet10[[#This Row],[Ataque Especial]],2)</f>
        <v>2025</v>
      </c>
      <c r="V7">
        <f>POWER(N$2-DataSet10[[#This Row],[Defensa Especial]],2)</f>
        <v>2500</v>
      </c>
      <c r="W7">
        <f>POWER(O$2-DataSet10[[#This Row],[Velocidad]],2)</f>
        <v>100</v>
      </c>
      <c r="X7">
        <f t="shared" si="0"/>
        <v>114.63420083029322</v>
      </c>
      <c r="Z7" s="21">
        <v>13</v>
      </c>
      <c r="AA7">
        <v>80.783661714482832</v>
      </c>
      <c r="AF7" s="21">
        <v>13</v>
      </c>
      <c r="AG7">
        <v>80.783661714482832</v>
      </c>
      <c r="AK7" s="21">
        <v>13</v>
      </c>
      <c r="AL7">
        <v>80.783661714482832</v>
      </c>
      <c r="AQ7" s="21">
        <v>13</v>
      </c>
      <c r="AR7">
        <v>80.783661714482832</v>
      </c>
      <c r="AW7" s="21">
        <v>13</v>
      </c>
      <c r="AX7" s="22">
        <v>80.783661714482832</v>
      </c>
      <c r="BD7" s="21">
        <v>13</v>
      </c>
      <c r="BE7">
        <v>80.783661714482832</v>
      </c>
      <c r="BF7" s="4"/>
      <c r="BJ7" s="23">
        <v>13</v>
      </c>
      <c r="BK7">
        <v>80.783661714482832</v>
      </c>
      <c r="BL7" s="4"/>
    </row>
    <row r="8" spans="1:66" x14ac:dyDescent="0.25">
      <c r="A8" s="1">
        <v>7</v>
      </c>
      <c r="B8" s="1">
        <v>5</v>
      </c>
      <c r="C8" s="1">
        <v>40</v>
      </c>
      <c r="D8" s="1">
        <v>49</v>
      </c>
      <c r="E8" s="1">
        <v>29</v>
      </c>
      <c r="F8" s="1">
        <v>37</v>
      </c>
      <c r="G8" s="1">
        <v>51</v>
      </c>
      <c r="H8" s="1" t="s">
        <v>10</v>
      </c>
      <c r="Q8" s="17">
        <v>7</v>
      </c>
      <c r="R8">
        <f>POWER(J$2-DataSet10[[#This Row],[Vida]],2)</f>
        <v>7921</v>
      </c>
      <c r="S8">
        <f>POWER(K$2-DataSet10[[#This Row],[Ataque]],2)</f>
        <v>2809</v>
      </c>
      <c r="T8">
        <f>POWER(L$2-DataSet10[[#This Row],[Defensa]],2)</f>
        <v>1156</v>
      </c>
      <c r="U8">
        <f>POWER(M$2-DataSet10[[#This Row],[Ataque Especial]],2)</f>
        <v>324</v>
      </c>
      <c r="V8">
        <f>POWER(N$2-DataSet10[[#This Row],[Defensa Especial]],2)</f>
        <v>9</v>
      </c>
      <c r="W8">
        <f>POWER(O$2-DataSet10[[#This Row],[Velocidad]],2)</f>
        <v>9</v>
      </c>
      <c r="X8">
        <f t="shared" si="0"/>
        <v>110.58028757423268</v>
      </c>
      <c r="Z8" s="21">
        <v>22</v>
      </c>
      <c r="AA8">
        <v>81.700673191840963</v>
      </c>
      <c r="AF8" s="21">
        <v>22</v>
      </c>
      <c r="AG8">
        <v>81.700673191840963</v>
      </c>
      <c r="AK8" s="21">
        <v>22</v>
      </c>
      <c r="AL8">
        <v>81.700673191840963</v>
      </c>
      <c r="AQ8" s="21">
        <v>22</v>
      </c>
      <c r="AR8">
        <v>81.700673191840963</v>
      </c>
      <c r="AW8" s="21">
        <v>22</v>
      </c>
      <c r="AX8" s="22">
        <v>81.700673191840963</v>
      </c>
      <c r="BD8" s="21">
        <v>22</v>
      </c>
      <c r="BE8">
        <v>81.700673191840963</v>
      </c>
      <c r="BF8" s="4"/>
      <c r="BJ8" s="23">
        <v>22</v>
      </c>
      <c r="BK8">
        <v>81.700673191840963</v>
      </c>
      <c r="BL8" s="4"/>
    </row>
    <row r="9" spans="1:66" x14ac:dyDescent="0.25">
      <c r="A9" s="1">
        <v>8</v>
      </c>
      <c r="B9" s="1">
        <v>60</v>
      </c>
      <c r="C9" s="1">
        <v>36</v>
      </c>
      <c r="D9" s="1">
        <v>29</v>
      </c>
      <c r="E9" s="1">
        <v>7</v>
      </c>
      <c r="F9" s="1">
        <v>20</v>
      </c>
      <c r="G9" s="1">
        <v>10</v>
      </c>
      <c r="H9" s="1" t="s">
        <v>10</v>
      </c>
      <c r="Q9" s="18">
        <v>8</v>
      </c>
      <c r="R9">
        <f>POWER(J$2-DataSet10[[#This Row],[Vida]],2)</f>
        <v>1156</v>
      </c>
      <c r="S9">
        <f>POWER(K$2-DataSet10[[#This Row],[Ataque]],2)</f>
        <v>3249</v>
      </c>
      <c r="T9">
        <f>POWER(L$2-DataSet10[[#This Row],[Defensa]],2)</f>
        <v>2916</v>
      </c>
      <c r="U9">
        <f>POWER(M$2-DataSet10[[#This Row],[Ataque Especial]],2)</f>
        <v>16</v>
      </c>
      <c r="V9">
        <f>POWER(N$2-DataSet10[[#This Row],[Defensa Especial]],2)</f>
        <v>196</v>
      </c>
      <c r="W9">
        <f>POWER(O$2-DataSet10[[#This Row],[Velocidad]],2)</f>
        <v>1936</v>
      </c>
      <c r="X9">
        <f t="shared" si="0"/>
        <v>97.308786859152647</v>
      </c>
      <c r="Z9" s="21">
        <v>19</v>
      </c>
      <c r="AA9">
        <v>84.63450832845902</v>
      </c>
      <c r="AF9" s="21">
        <v>19</v>
      </c>
      <c r="AG9">
        <v>84.63450832845902</v>
      </c>
      <c r="AK9" s="21">
        <v>19</v>
      </c>
      <c r="AL9">
        <v>84.63450832845902</v>
      </c>
      <c r="AQ9" s="21">
        <v>19</v>
      </c>
      <c r="AR9">
        <v>84.63450832845902</v>
      </c>
      <c r="AW9" s="21">
        <v>19</v>
      </c>
      <c r="AX9" s="22">
        <v>84.63450832845902</v>
      </c>
      <c r="BD9" s="21">
        <v>19</v>
      </c>
      <c r="BE9">
        <v>84.63450832845902</v>
      </c>
      <c r="BF9" s="4"/>
      <c r="BJ9" s="23">
        <v>19</v>
      </c>
      <c r="BK9">
        <v>84.63450832845902</v>
      </c>
      <c r="BL9" s="4"/>
    </row>
    <row r="10" spans="1:66" x14ac:dyDescent="0.25">
      <c r="A10" s="1">
        <v>9</v>
      </c>
      <c r="B10" s="1">
        <v>3</v>
      </c>
      <c r="C10" s="1">
        <v>39</v>
      </c>
      <c r="D10" s="1">
        <v>6</v>
      </c>
      <c r="E10" s="1">
        <v>23</v>
      </c>
      <c r="F10" s="1">
        <v>69</v>
      </c>
      <c r="G10" s="1">
        <v>72</v>
      </c>
      <c r="H10" s="1" t="s">
        <v>8</v>
      </c>
      <c r="Q10" s="17">
        <v>9</v>
      </c>
      <c r="R10">
        <f>POWER(J$2-DataSet10[[#This Row],[Vida]],2)</f>
        <v>8281</v>
      </c>
      <c r="S10">
        <f>POWER(K$2-DataSet10[[#This Row],[Ataque]],2)</f>
        <v>2916</v>
      </c>
      <c r="T10">
        <f>POWER(L$2-DataSet10[[#This Row],[Defensa]],2)</f>
        <v>5929</v>
      </c>
      <c r="U10">
        <f>POWER(M$2-DataSet10[[#This Row],[Ataque Especial]],2)</f>
        <v>144</v>
      </c>
      <c r="V10">
        <f>POWER(N$2-DataSet10[[#This Row],[Defensa Especial]],2)</f>
        <v>1225</v>
      </c>
      <c r="W10">
        <f>POWER(O$2-DataSet10[[#This Row],[Velocidad]],2)</f>
        <v>324</v>
      </c>
      <c r="X10">
        <f t="shared" si="0"/>
        <v>137.18236038208411</v>
      </c>
      <c r="Z10" s="21">
        <v>14</v>
      </c>
      <c r="AA10">
        <v>88.70174744614674</v>
      </c>
      <c r="AF10" s="21">
        <v>14</v>
      </c>
      <c r="AG10">
        <v>88.70174744614674</v>
      </c>
      <c r="AK10" s="21">
        <v>14</v>
      </c>
      <c r="AL10">
        <v>88.70174744614674</v>
      </c>
      <c r="AQ10" s="21">
        <v>14</v>
      </c>
      <c r="AR10">
        <v>88.70174744614674</v>
      </c>
      <c r="AW10" s="21">
        <v>14</v>
      </c>
      <c r="AX10" s="22">
        <v>88.70174744614674</v>
      </c>
      <c r="BD10" s="21">
        <v>14</v>
      </c>
      <c r="BE10">
        <v>88.70174744614674</v>
      </c>
      <c r="BF10" s="4"/>
      <c r="BJ10" s="23">
        <v>14</v>
      </c>
      <c r="BK10">
        <v>88.70174744614674</v>
      </c>
      <c r="BL10" s="4"/>
    </row>
    <row r="11" spans="1:66" x14ac:dyDescent="0.25">
      <c r="A11" s="1">
        <v>10</v>
      </c>
      <c r="B11" s="1">
        <v>80</v>
      </c>
      <c r="C11" s="1">
        <v>13</v>
      </c>
      <c r="D11" s="1">
        <v>60</v>
      </c>
      <c r="E11" s="1">
        <v>34</v>
      </c>
      <c r="F11" s="1">
        <v>50</v>
      </c>
      <c r="G11" s="1">
        <v>17</v>
      </c>
      <c r="H11" s="1" t="s">
        <v>7</v>
      </c>
      <c r="Q11" s="18">
        <v>10</v>
      </c>
      <c r="R11">
        <f>POWER(J$2-DataSet10[[#This Row],[Vida]],2)</f>
        <v>196</v>
      </c>
      <c r="S11">
        <f>POWER(K$2-DataSet10[[#This Row],[Ataque]],2)</f>
        <v>6400</v>
      </c>
      <c r="T11">
        <f>POWER(L$2-DataSet10[[#This Row],[Defensa]],2)</f>
        <v>529</v>
      </c>
      <c r="U11">
        <f>POWER(M$2-DataSet10[[#This Row],[Ataque Especial]],2)</f>
        <v>529</v>
      </c>
      <c r="V11">
        <f>POWER(N$2-DataSet10[[#This Row],[Defensa Especial]],2)</f>
        <v>256</v>
      </c>
      <c r="W11">
        <f>POWER(O$2-DataSet10[[#This Row],[Velocidad]],2)</f>
        <v>1369</v>
      </c>
      <c r="X11">
        <f t="shared" si="0"/>
        <v>96.327566148013929</v>
      </c>
      <c r="Z11" s="21">
        <v>12</v>
      </c>
      <c r="AA11">
        <v>90.415706600125617</v>
      </c>
      <c r="AF11" s="21">
        <v>12</v>
      </c>
      <c r="AG11">
        <v>90.415706600125617</v>
      </c>
      <c r="AK11" s="21">
        <v>12</v>
      </c>
      <c r="AL11">
        <v>90.415706600125617</v>
      </c>
      <c r="AQ11" s="21">
        <v>12</v>
      </c>
      <c r="AR11">
        <v>90.415706600125617</v>
      </c>
      <c r="AW11" s="21">
        <v>12</v>
      </c>
      <c r="AX11" s="22">
        <v>90.415706600125617</v>
      </c>
      <c r="BD11" s="21">
        <v>12</v>
      </c>
      <c r="BE11">
        <v>90.415706600125617</v>
      </c>
      <c r="BF11" s="4"/>
      <c r="BJ11" s="23">
        <v>12</v>
      </c>
      <c r="BK11">
        <v>90.415706600125617</v>
      </c>
      <c r="BL11" s="4"/>
    </row>
    <row r="12" spans="1:66" x14ac:dyDescent="0.25">
      <c r="A12" s="1">
        <v>11</v>
      </c>
      <c r="B12" s="1">
        <v>30</v>
      </c>
      <c r="C12" s="1">
        <v>89</v>
      </c>
      <c r="D12" s="1">
        <v>3</v>
      </c>
      <c r="E12" s="1">
        <v>92</v>
      </c>
      <c r="F12" s="1">
        <v>46</v>
      </c>
      <c r="G12" s="1">
        <v>12</v>
      </c>
      <c r="H12" s="1" t="s">
        <v>8</v>
      </c>
      <c r="Q12" s="17">
        <v>11</v>
      </c>
      <c r="R12">
        <f>POWER(J$2-DataSet10[[#This Row],[Vida]],2)</f>
        <v>4096</v>
      </c>
      <c r="S12">
        <f>POWER(K$2-DataSet10[[#This Row],[Ataque]],2)</f>
        <v>16</v>
      </c>
      <c r="T12">
        <f>POWER(L$2-DataSet10[[#This Row],[Defensa]],2)</f>
        <v>6400</v>
      </c>
      <c r="U12">
        <f>POWER(M$2-DataSet10[[#This Row],[Ataque Especial]],2)</f>
        <v>6561</v>
      </c>
      <c r="V12">
        <f>POWER(N$2-DataSet10[[#This Row],[Defensa Especial]],2)</f>
        <v>144</v>
      </c>
      <c r="W12">
        <f>POWER(O$2-DataSet10[[#This Row],[Velocidad]],2)</f>
        <v>1764</v>
      </c>
      <c r="X12">
        <f t="shared" si="0"/>
        <v>137.77155003846042</v>
      </c>
      <c r="Z12" s="21">
        <v>10</v>
      </c>
      <c r="AA12">
        <v>96.327566148013929</v>
      </c>
      <c r="AF12" s="21">
        <v>10</v>
      </c>
      <c r="AG12">
        <v>96.327566148013929</v>
      </c>
      <c r="AK12" s="21">
        <v>10</v>
      </c>
      <c r="AL12">
        <v>96.327566148013929</v>
      </c>
      <c r="AQ12" s="21">
        <v>10</v>
      </c>
      <c r="AR12">
        <v>96.327566148013929</v>
      </c>
      <c r="AW12" s="21">
        <v>10</v>
      </c>
      <c r="AX12" s="22">
        <v>96.327566148013929</v>
      </c>
      <c r="BD12" s="21">
        <v>10</v>
      </c>
      <c r="BE12">
        <v>96.327566148013929</v>
      </c>
      <c r="BJ12" s="23">
        <v>10</v>
      </c>
      <c r="BK12">
        <v>96.327566148013929</v>
      </c>
      <c r="BL12" s="4"/>
    </row>
    <row r="13" spans="1:66" x14ac:dyDescent="0.25">
      <c r="A13" s="1">
        <v>12</v>
      </c>
      <c r="B13" s="1">
        <v>56</v>
      </c>
      <c r="C13" s="1">
        <v>22</v>
      </c>
      <c r="D13" s="1">
        <v>57</v>
      </c>
      <c r="E13" s="1">
        <v>9</v>
      </c>
      <c r="F13" s="1">
        <v>3</v>
      </c>
      <c r="G13" s="1">
        <v>61</v>
      </c>
      <c r="H13" s="1" t="s">
        <v>10</v>
      </c>
      <c r="Q13" s="18">
        <v>12</v>
      </c>
      <c r="R13">
        <f>POWER(J$2-DataSet10[[#This Row],[Vida]],2)</f>
        <v>1444</v>
      </c>
      <c r="S13">
        <f>POWER(K$2-DataSet10[[#This Row],[Ataque]],2)</f>
        <v>5041</v>
      </c>
      <c r="T13">
        <f>POWER(L$2-DataSet10[[#This Row],[Defensa]],2)</f>
        <v>676</v>
      </c>
      <c r="U13">
        <f>POWER(M$2-DataSet10[[#This Row],[Ataque Especial]],2)</f>
        <v>4</v>
      </c>
      <c r="V13">
        <f>POWER(N$2-DataSet10[[#This Row],[Defensa Especial]],2)</f>
        <v>961</v>
      </c>
      <c r="W13">
        <f>POWER(O$2-DataSet10[[#This Row],[Velocidad]],2)</f>
        <v>49</v>
      </c>
      <c r="X13">
        <f t="shared" si="0"/>
        <v>90.415706600125617</v>
      </c>
      <c r="Z13" s="21">
        <v>8</v>
      </c>
      <c r="AA13">
        <v>97.308786859152647</v>
      </c>
      <c r="AF13" s="21">
        <v>8</v>
      </c>
      <c r="AG13">
        <v>97.308786859152647</v>
      </c>
      <c r="AK13" s="21">
        <v>8</v>
      </c>
      <c r="AL13">
        <v>97.308786859152647</v>
      </c>
      <c r="AQ13" s="21">
        <v>8</v>
      </c>
      <c r="AR13">
        <v>97.308786859152647</v>
      </c>
      <c r="AW13" s="21">
        <v>8</v>
      </c>
      <c r="AX13" s="22">
        <v>97.308786859152647</v>
      </c>
      <c r="BD13" s="21">
        <v>8</v>
      </c>
      <c r="BE13">
        <v>97.308786859152647</v>
      </c>
      <c r="BJ13" s="23">
        <v>8</v>
      </c>
      <c r="BK13">
        <v>97.308786859152647</v>
      </c>
      <c r="BL13" s="4"/>
    </row>
    <row r="14" spans="1:66" x14ac:dyDescent="0.25">
      <c r="A14" s="1">
        <v>13</v>
      </c>
      <c r="B14" s="1">
        <v>58</v>
      </c>
      <c r="C14" s="1">
        <v>74</v>
      </c>
      <c r="D14" s="1">
        <v>47</v>
      </c>
      <c r="E14" s="1">
        <v>55</v>
      </c>
      <c r="F14" s="1">
        <v>3</v>
      </c>
      <c r="G14" s="1">
        <v>28</v>
      </c>
      <c r="H14" s="1" t="s">
        <v>10</v>
      </c>
      <c r="Q14" s="17">
        <v>13</v>
      </c>
      <c r="R14">
        <f>POWER(J$2-DataSet10[[#This Row],[Vida]],2)</f>
        <v>1296</v>
      </c>
      <c r="S14">
        <f>POWER(K$2-DataSet10[[#This Row],[Ataque]],2)</f>
        <v>361</v>
      </c>
      <c r="T14">
        <f>POWER(L$2-DataSet10[[#This Row],[Defensa]],2)</f>
        <v>1296</v>
      </c>
      <c r="U14">
        <f>POWER(M$2-DataSet10[[#This Row],[Ataque Especial]],2)</f>
        <v>1936</v>
      </c>
      <c r="V14">
        <f>POWER(N$2-DataSet10[[#This Row],[Defensa Especial]],2)</f>
        <v>961</v>
      </c>
      <c r="W14">
        <f>POWER(O$2-DataSet10[[#This Row],[Velocidad]],2)</f>
        <v>676</v>
      </c>
      <c r="X14">
        <f t="shared" si="0"/>
        <v>80.783661714482832</v>
      </c>
      <c r="Z14" s="21">
        <v>1</v>
      </c>
      <c r="AA14">
        <v>104.24490395218368</v>
      </c>
      <c r="AF14" s="21">
        <v>1</v>
      </c>
      <c r="AG14">
        <v>104.24490395218368</v>
      </c>
      <c r="AK14" s="21">
        <v>1</v>
      </c>
      <c r="AL14">
        <v>104.24490395218368</v>
      </c>
      <c r="AQ14" s="21">
        <v>1</v>
      </c>
      <c r="AR14">
        <v>104.24490395218368</v>
      </c>
      <c r="AW14" s="21">
        <v>1</v>
      </c>
      <c r="AX14" s="22">
        <v>104.24490395218368</v>
      </c>
      <c r="BD14" s="21">
        <v>1</v>
      </c>
      <c r="BE14">
        <v>104.24490395218368</v>
      </c>
      <c r="BJ14" s="23">
        <v>1</v>
      </c>
      <c r="BK14">
        <v>104.24490395218368</v>
      </c>
      <c r="BL14" s="4"/>
    </row>
    <row r="15" spans="1:66" x14ac:dyDescent="0.25">
      <c r="A15" s="1">
        <v>14</v>
      </c>
      <c r="B15" s="1">
        <v>25</v>
      </c>
      <c r="C15" s="1">
        <v>49</v>
      </c>
      <c r="D15" s="1">
        <v>60</v>
      </c>
      <c r="E15" s="1">
        <v>19</v>
      </c>
      <c r="F15" s="1">
        <v>51</v>
      </c>
      <c r="G15" s="1">
        <v>71</v>
      </c>
      <c r="H15" s="1" t="s">
        <v>7</v>
      </c>
      <c r="Q15" s="18">
        <v>14</v>
      </c>
      <c r="R15">
        <f>POWER(J$2-DataSet10[[#This Row],[Vida]],2)</f>
        <v>4761</v>
      </c>
      <c r="S15">
        <f>POWER(K$2-DataSet10[[#This Row],[Ataque]],2)</f>
        <v>1936</v>
      </c>
      <c r="T15">
        <f>POWER(L$2-DataSet10[[#This Row],[Defensa]],2)</f>
        <v>529</v>
      </c>
      <c r="U15">
        <f>POWER(M$2-DataSet10[[#This Row],[Ataque Especial]],2)</f>
        <v>64</v>
      </c>
      <c r="V15">
        <f>POWER(N$2-DataSet10[[#This Row],[Defensa Especial]],2)</f>
        <v>289</v>
      </c>
      <c r="W15">
        <f>POWER(O$2-DataSet10[[#This Row],[Velocidad]],2)</f>
        <v>289</v>
      </c>
      <c r="X15">
        <f t="shared" si="0"/>
        <v>88.70174744614674</v>
      </c>
      <c r="Z15" s="21">
        <v>7</v>
      </c>
      <c r="AA15">
        <v>110.58028757423268</v>
      </c>
      <c r="AF15" s="21">
        <v>7</v>
      </c>
      <c r="AG15">
        <v>110.58028757423268</v>
      </c>
      <c r="AK15" s="21">
        <v>7</v>
      </c>
      <c r="AL15">
        <v>110.58028757423268</v>
      </c>
      <c r="AQ15" s="21">
        <v>7</v>
      </c>
      <c r="AR15">
        <v>110.58028757423268</v>
      </c>
      <c r="AW15" s="21">
        <v>7</v>
      </c>
      <c r="AX15" s="22">
        <v>110.58028757423268</v>
      </c>
      <c r="BD15" s="21">
        <v>7</v>
      </c>
      <c r="BE15">
        <v>110.58028757423268</v>
      </c>
      <c r="BJ15" s="23">
        <v>7</v>
      </c>
      <c r="BK15">
        <v>110.58028757423268</v>
      </c>
      <c r="BL15" s="4"/>
    </row>
    <row r="16" spans="1:66" x14ac:dyDescent="0.25">
      <c r="A16" s="1">
        <v>15</v>
      </c>
      <c r="B16" s="1">
        <v>51</v>
      </c>
      <c r="C16" s="1">
        <v>87</v>
      </c>
      <c r="D16" s="1">
        <v>83</v>
      </c>
      <c r="E16" s="1">
        <v>10</v>
      </c>
      <c r="F16" s="1">
        <v>54</v>
      </c>
      <c r="G16" s="1">
        <v>1</v>
      </c>
      <c r="H16" s="1" t="s">
        <v>8</v>
      </c>
      <c r="Q16" s="17">
        <v>15</v>
      </c>
      <c r="R16">
        <f>POWER(J$2-DataSet10[[#This Row],[Vida]],2)</f>
        <v>1849</v>
      </c>
      <c r="S16">
        <f>POWER(K$2-DataSet10[[#This Row],[Ataque]],2)</f>
        <v>36</v>
      </c>
      <c r="T16">
        <f>POWER(L$2-DataSet10[[#This Row],[Defensa]],2)</f>
        <v>0</v>
      </c>
      <c r="U16">
        <f>POWER(M$2-DataSet10[[#This Row],[Ataque Especial]],2)</f>
        <v>1</v>
      </c>
      <c r="V16">
        <f>POWER(N$2-DataSet10[[#This Row],[Defensa Especial]],2)</f>
        <v>400</v>
      </c>
      <c r="W16">
        <f>POWER(O$2-DataSet10[[#This Row],[Velocidad]],2)</f>
        <v>2809</v>
      </c>
      <c r="X16">
        <f t="shared" si="0"/>
        <v>71.379268698971686</v>
      </c>
      <c r="Z16" s="21">
        <v>6</v>
      </c>
      <c r="AA16">
        <v>114.63420083029322</v>
      </c>
      <c r="AF16" s="21">
        <v>6</v>
      </c>
      <c r="AG16">
        <v>114.63420083029322</v>
      </c>
      <c r="AK16" s="21">
        <v>6</v>
      </c>
      <c r="AL16">
        <v>114.63420083029322</v>
      </c>
      <c r="AQ16" s="21">
        <v>6</v>
      </c>
      <c r="AR16">
        <v>114.63420083029322</v>
      </c>
      <c r="AW16" s="21">
        <v>6</v>
      </c>
      <c r="AX16" s="22">
        <v>114.63420083029322</v>
      </c>
      <c r="BD16" s="21">
        <v>6</v>
      </c>
      <c r="BE16">
        <v>114.63420083029322</v>
      </c>
      <c r="BJ16" s="23">
        <v>6</v>
      </c>
      <c r="BK16">
        <v>114.63420083029322</v>
      </c>
      <c r="BL16" s="4"/>
    </row>
    <row r="17" spans="1:63" x14ac:dyDescent="0.25">
      <c r="A17" s="1">
        <v>16</v>
      </c>
      <c r="B17" s="1">
        <v>31</v>
      </c>
      <c r="C17" s="1">
        <v>70</v>
      </c>
      <c r="D17" s="1">
        <v>57</v>
      </c>
      <c r="E17" s="1">
        <v>95</v>
      </c>
      <c r="F17" s="1">
        <v>96</v>
      </c>
      <c r="G17" s="1">
        <v>53</v>
      </c>
      <c r="H17" s="1" t="s">
        <v>9</v>
      </c>
      <c r="Q17" s="18">
        <v>16</v>
      </c>
      <c r="R17">
        <f>POWER(J$2-DataSet10[[#This Row],[Vida]],2)</f>
        <v>3969</v>
      </c>
      <c r="S17">
        <f>POWER(K$2-DataSet10[[#This Row],[Ataque]],2)</f>
        <v>529</v>
      </c>
      <c r="T17">
        <f>POWER(L$2-DataSet10[[#This Row],[Defensa]],2)</f>
        <v>676</v>
      </c>
      <c r="U17">
        <f>POWER(M$2-DataSet10[[#This Row],[Ataque Especial]],2)</f>
        <v>7056</v>
      </c>
      <c r="V17">
        <f>POWER(N$2-DataSet10[[#This Row],[Defensa Especial]],2)</f>
        <v>3844</v>
      </c>
      <c r="W17">
        <f>POWER(O$2-DataSet10[[#This Row],[Velocidad]],2)</f>
        <v>1</v>
      </c>
      <c r="X17">
        <f t="shared" si="0"/>
        <v>126.78722333105966</v>
      </c>
      <c r="Z17" s="21">
        <v>20</v>
      </c>
      <c r="AA17">
        <v>116.81609478149832</v>
      </c>
      <c r="AF17" s="21">
        <v>20</v>
      </c>
      <c r="AG17">
        <v>116.81609478149832</v>
      </c>
      <c r="AK17" s="21">
        <v>20</v>
      </c>
      <c r="AL17">
        <v>116.81609478149832</v>
      </c>
      <c r="AQ17" s="21">
        <v>20</v>
      </c>
      <c r="AR17">
        <v>116.81609478149832</v>
      </c>
      <c r="AW17" s="21">
        <v>20</v>
      </c>
      <c r="AX17" s="22">
        <v>116.81609478149832</v>
      </c>
      <c r="BD17" s="21">
        <v>20</v>
      </c>
      <c r="BE17">
        <v>116.81609478149832</v>
      </c>
      <c r="BJ17" s="21">
        <v>20</v>
      </c>
      <c r="BK17">
        <v>116.81609478149832</v>
      </c>
    </row>
    <row r="18" spans="1:63" x14ac:dyDescent="0.25">
      <c r="A18" s="1">
        <v>17</v>
      </c>
      <c r="B18" s="1">
        <v>12</v>
      </c>
      <c r="C18" s="1">
        <v>54</v>
      </c>
      <c r="D18" s="1">
        <v>85</v>
      </c>
      <c r="E18" s="1">
        <v>96</v>
      </c>
      <c r="F18" s="1">
        <v>31</v>
      </c>
      <c r="G18" s="1">
        <v>31</v>
      </c>
      <c r="H18" s="1" t="s">
        <v>9</v>
      </c>
      <c r="Q18" s="17">
        <v>17</v>
      </c>
      <c r="R18">
        <f>POWER(J$2-DataSet10[[#This Row],[Vida]],2)</f>
        <v>6724</v>
      </c>
      <c r="S18">
        <f>POWER(K$2-DataSet10[[#This Row],[Ataque]],2)</f>
        <v>1521</v>
      </c>
      <c r="T18">
        <f>POWER(L$2-DataSet10[[#This Row],[Defensa]],2)</f>
        <v>4</v>
      </c>
      <c r="U18">
        <f>POWER(M$2-DataSet10[[#This Row],[Ataque Especial]],2)</f>
        <v>7225</v>
      </c>
      <c r="V18">
        <f>POWER(N$2-DataSet10[[#This Row],[Defensa Especial]],2)</f>
        <v>9</v>
      </c>
      <c r="W18">
        <f>POWER(O$2-DataSet10[[#This Row],[Velocidad]],2)</f>
        <v>529</v>
      </c>
      <c r="X18">
        <f t="shared" si="0"/>
        <v>126.53853168106544</v>
      </c>
      <c r="Z18" s="21">
        <v>2</v>
      </c>
      <c r="AA18">
        <v>119.04200939164292</v>
      </c>
      <c r="AF18" s="21">
        <v>2</v>
      </c>
      <c r="AG18">
        <v>119.04200939164292</v>
      </c>
      <c r="AK18" s="21">
        <v>2</v>
      </c>
      <c r="AL18">
        <v>119.04200939164292</v>
      </c>
      <c r="AQ18" s="21">
        <v>2</v>
      </c>
      <c r="AR18">
        <v>119.04200939164292</v>
      </c>
      <c r="AW18" s="21">
        <v>2</v>
      </c>
      <c r="AX18" s="22">
        <v>119.04200939164292</v>
      </c>
      <c r="BD18" s="21">
        <v>2</v>
      </c>
      <c r="BE18">
        <v>119.04200939164292</v>
      </c>
      <c r="BJ18" s="21">
        <v>2</v>
      </c>
      <c r="BK18">
        <v>119.04200939164292</v>
      </c>
    </row>
    <row r="19" spans="1:63" x14ac:dyDescent="0.25">
      <c r="A19" s="1">
        <v>18</v>
      </c>
      <c r="B19" s="1">
        <v>91</v>
      </c>
      <c r="C19" s="1">
        <v>4</v>
      </c>
      <c r="D19" s="1">
        <v>11</v>
      </c>
      <c r="E19" s="1">
        <v>37</v>
      </c>
      <c r="F19" s="1">
        <v>50</v>
      </c>
      <c r="G19" s="1">
        <v>26</v>
      </c>
      <c r="H19" s="1" t="s">
        <v>8</v>
      </c>
      <c r="Q19" s="18">
        <v>18</v>
      </c>
      <c r="R19">
        <f>POWER(J$2-DataSet10[[#This Row],[Vida]],2)</f>
        <v>9</v>
      </c>
      <c r="S19">
        <f>POWER(K$2-DataSet10[[#This Row],[Ataque]],2)</f>
        <v>7921</v>
      </c>
      <c r="T19">
        <f>POWER(L$2-DataSet10[[#This Row],[Defensa]],2)</f>
        <v>5184</v>
      </c>
      <c r="U19">
        <f>POWER(M$2-DataSet10[[#This Row],[Ataque Especial]],2)</f>
        <v>676</v>
      </c>
      <c r="V19">
        <f>POWER(N$2-DataSet10[[#This Row],[Defensa Especial]],2)</f>
        <v>256</v>
      </c>
      <c r="W19">
        <f>POWER(O$2-DataSet10[[#This Row],[Velocidad]],2)</f>
        <v>784</v>
      </c>
      <c r="X19">
        <f t="shared" si="0"/>
        <v>121.77848742696716</v>
      </c>
      <c r="Z19" s="21">
        <v>18</v>
      </c>
      <c r="AA19">
        <v>121.77848742696716</v>
      </c>
      <c r="AF19" s="21">
        <v>18</v>
      </c>
      <c r="AG19">
        <v>121.77848742696716</v>
      </c>
      <c r="AK19" s="21">
        <v>18</v>
      </c>
      <c r="AL19">
        <v>121.77848742696716</v>
      </c>
      <c r="AQ19" s="21">
        <v>18</v>
      </c>
      <c r="AR19">
        <v>121.77848742696716</v>
      </c>
      <c r="AW19" s="21">
        <v>18</v>
      </c>
      <c r="AX19" s="22">
        <v>121.77848742696716</v>
      </c>
      <c r="BD19" s="21">
        <v>18</v>
      </c>
      <c r="BE19">
        <v>121.77848742696716</v>
      </c>
      <c r="BJ19" s="21">
        <v>18</v>
      </c>
      <c r="BK19">
        <v>121.77848742696716</v>
      </c>
    </row>
    <row r="20" spans="1:63" x14ac:dyDescent="0.25">
      <c r="A20" s="1">
        <v>19</v>
      </c>
      <c r="B20" s="1">
        <v>83</v>
      </c>
      <c r="C20" s="1">
        <v>75</v>
      </c>
      <c r="D20" s="1">
        <v>19</v>
      </c>
      <c r="E20" s="1">
        <v>40</v>
      </c>
      <c r="F20" s="1">
        <v>9</v>
      </c>
      <c r="G20" s="1">
        <v>20</v>
      </c>
      <c r="H20" s="1" t="s">
        <v>8</v>
      </c>
      <c r="Q20" s="17">
        <v>19</v>
      </c>
      <c r="R20">
        <f>POWER(J$2-DataSet10[[#This Row],[Vida]],2)</f>
        <v>121</v>
      </c>
      <c r="S20">
        <f>POWER(K$2-DataSet10[[#This Row],[Ataque]],2)</f>
        <v>324</v>
      </c>
      <c r="T20">
        <f>POWER(L$2-DataSet10[[#This Row],[Defensa]],2)</f>
        <v>4096</v>
      </c>
      <c r="U20">
        <f>POWER(M$2-DataSet10[[#This Row],[Ataque Especial]],2)</f>
        <v>841</v>
      </c>
      <c r="V20">
        <f>POWER(N$2-DataSet10[[#This Row],[Defensa Especial]],2)</f>
        <v>625</v>
      </c>
      <c r="W20">
        <f>POWER(O$2-DataSet10[[#This Row],[Velocidad]],2)</f>
        <v>1156</v>
      </c>
      <c r="X20">
        <f t="shared" si="0"/>
        <v>84.63450832845902</v>
      </c>
      <c r="Z20" s="21">
        <v>17</v>
      </c>
      <c r="AA20">
        <v>126.53853168106544</v>
      </c>
      <c r="AF20" s="21">
        <v>17</v>
      </c>
      <c r="AG20">
        <v>126.53853168106544</v>
      </c>
      <c r="AK20" s="21">
        <v>17</v>
      </c>
      <c r="AL20">
        <v>126.53853168106544</v>
      </c>
      <c r="AQ20" s="21">
        <v>17</v>
      </c>
      <c r="AR20">
        <v>126.53853168106544</v>
      </c>
      <c r="AW20" s="21">
        <v>17</v>
      </c>
      <c r="AX20" s="22">
        <v>126.53853168106544</v>
      </c>
      <c r="BD20" s="21">
        <v>17</v>
      </c>
      <c r="BE20">
        <v>126.53853168106544</v>
      </c>
      <c r="BJ20" s="21">
        <v>17</v>
      </c>
      <c r="BK20">
        <v>126.53853168106544</v>
      </c>
    </row>
    <row r="21" spans="1:63" x14ac:dyDescent="0.25">
      <c r="A21" s="1">
        <v>20</v>
      </c>
      <c r="B21" s="1">
        <v>27</v>
      </c>
      <c r="C21" s="1">
        <v>17</v>
      </c>
      <c r="D21" s="1">
        <v>43</v>
      </c>
      <c r="E21" s="1">
        <v>10</v>
      </c>
      <c r="F21" s="1">
        <v>30</v>
      </c>
      <c r="G21" s="1">
        <v>96</v>
      </c>
      <c r="H21" s="1" t="s">
        <v>8</v>
      </c>
      <c r="Q21" s="18">
        <v>20</v>
      </c>
      <c r="R21">
        <f>POWER(J$2-DataSet10[[#This Row],[Vida]],2)</f>
        <v>4489</v>
      </c>
      <c r="S21">
        <f>POWER(K$2-DataSet10[[#This Row],[Ataque]],2)</f>
        <v>5776</v>
      </c>
      <c r="T21">
        <f>POWER(L$2-DataSet10[[#This Row],[Defensa]],2)</f>
        <v>1600</v>
      </c>
      <c r="U21">
        <f>POWER(M$2-DataSet10[[#This Row],[Ataque Especial]],2)</f>
        <v>1</v>
      </c>
      <c r="V21">
        <f>POWER(N$2-DataSet10[[#This Row],[Defensa Especial]],2)</f>
        <v>16</v>
      </c>
      <c r="W21">
        <f>POWER(O$2-DataSet10[[#This Row],[Velocidad]],2)</f>
        <v>1764</v>
      </c>
      <c r="X21">
        <f t="shared" si="0"/>
        <v>116.81609478149832</v>
      </c>
      <c r="Z21" s="21">
        <v>16</v>
      </c>
      <c r="AA21">
        <v>126.78722333105966</v>
      </c>
      <c r="AF21" s="21">
        <v>16</v>
      </c>
      <c r="AG21">
        <v>126.78722333105966</v>
      </c>
      <c r="AK21" s="21">
        <v>16</v>
      </c>
      <c r="AL21">
        <v>126.78722333105966</v>
      </c>
      <c r="AQ21" s="21">
        <v>16</v>
      </c>
      <c r="AR21">
        <v>126.78722333105966</v>
      </c>
      <c r="AW21" s="21">
        <v>16</v>
      </c>
      <c r="AX21" s="22">
        <v>126.78722333105966</v>
      </c>
      <c r="BD21" s="21">
        <v>16</v>
      </c>
      <c r="BE21">
        <v>126.78722333105966</v>
      </c>
      <c r="BJ21" s="21">
        <v>16</v>
      </c>
      <c r="BK21">
        <v>126.78722333105966</v>
      </c>
    </row>
    <row r="22" spans="1:63" x14ac:dyDescent="0.25">
      <c r="A22" s="1">
        <v>21</v>
      </c>
      <c r="B22" s="1">
        <v>67</v>
      </c>
      <c r="C22" s="1">
        <v>86</v>
      </c>
      <c r="D22" s="1">
        <v>87</v>
      </c>
      <c r="E22" s="1">
        <v>31</v>
      </c>
      <c r="F22" s="1">
        <v>27</v>
      </c>
      <c r="G22" s="1">
        <v>36</v>
      </c>
      <c r="H22" s="1" t="s">
        <v>7</v>
      </c>
      <c r="Q22" s="17">
        <v>21</v>
      </c>
      <c r="R22">
        <f>POWER(J$2-DataSet10[[#This Row],[Vida]],2)</f>
        <v>729</v>
      </c>
      <c r="S22">
        <f>POWER(K$2-DataSet10[[#This Row],[Ataque]],2)</f>
        <v>49</v>
      </c>
      <c r="T22">
        <f>POWER(L$2-DataSet10[[#This Row],[Defensa]],2)</f>
        <v>16</v>
      </c>
      <c r="U22">
        <f>POWER(M$2-DataSet10[[#This Row],[Ataque Especial]],2)</f>
        <v>400</v>
      </c>
      <c r="V22">
        <f>POWER(N$2-DataSet10[[#This Row],[Defensa Especial]],2)</f>
        <v>49</v>
      </c>
      <c r="W22">
        <f>POWER(O$2-DataSet10[[#This Row],[Velocidad]],2)</f>
        <v>324</v>
      </c>
      <c r="X22">
        <f t="shared" si="0"/>
        <v>39.585350825778974</v>
      </c>
      <c r="Z22" s="21">
        <v>5</v>
      </c>
      <c r="AA22">
        <v>134.16407864998737</v>
      </c>
      <c r="AF22" s="21">
        <v>5</v>
      </c>
      <c r="AG22">
        <v>134.16407864998737</v>
      </c>
      <c r="AK22" s="21">
        <v>5</v>
      </c>
      <c r="AL22">
        <v>134.16407864998737</v>
      </c>
      <c r="AQ22" s="21">
        <v>5</v>
      </c>
      <c r="AR22">
        <v>134.16407864998737</v>
      </c>
      <c r="AW22" s="21">
        <v>5</v>
      </c>
      <c r="AX22" s="22">
        <v>134.16407864998737</v>
      </c>
      <c r="BD22" s="21">
        <v>5</v>
      </c>
      <c r="BE22">
        <v>134.16407864998737</v>
      </c>
      <c r="BJ22" s="21">
        <v>5</v>
      </c>
      <c r="BK22">
        <v>134.16407864998737</v>
      </c>
    </row>
    <row r="23" spans="1:63" x14ac:dyDescent="0.25">
      <c r="A23" s="1">
        <v>22</v>
      </c>
      <c r="B23" s="1">
        <v>74</v>
      </c>
      <c r="C23" s="1">
        <v>81</v>
      </c>
      <c r="D23" s="1">
        <v>76</v>
      </c>
      <c r="E23" s="1">
        <v>71</v>
      </c>
      <c r="F23" s="1">
        <v>65</v>
      </c>
      <c r="G23" s="1">
        <v>15</v>
      </c>
      <c r="H23" s="1" t="s">
        <v>10</v>
      </c>
      <c r="Q23" s="18">
        <v>22</v>
      </c>
      <c r="R23">
        <f>POWER(J$2-DataSet10[[#This Row],[Vida]],2)</f>
        <v>400</v>
      </c>
      <c r="S23">
        <f>POWER(K$2-DataSet10[[#This Row],[Ataque]],2)</f>
        <v>144</v>
      </c>
      <c r="T23">
        <f>POWER(L$2-DataSet10[[#This Row],[Defensa]],2)</f>
        <v>49</v>
      </c>
      <c r="U23">
        <f>POWER(M$2-DataSet10[[#This Row],[Ataque Especial]],2)</f>
        <v>3600</v>
      </c>
      <c r="V23">
        <f>POWER(N$2-DataSet10[[#This Row],[Defensa Especial]],2)</f>
        <v>961</v>
      </c>
      <c r="W23">
        <f>POWER(O$2-DataSet10[[#This Row],[Velocidad]],2)</f>
        <v>1521</v>
      </c>
      <c r="X23">
        <f t="shared" si="0"/>
        <v>81.700673191840963</v>
      </c>
      <c r="Z23" s="21">
        <v>24</v>
      </c>
      <c r="AA23">
        <v>135.78659727675628</v>
      </c>
      <c r="AF23" s="21">
        <v>24</v>
      </c>
      <c r="AG23">
        <v>135.78659727675628</v>
      </c>
      <c r="AK23" s="21">
        <v>24</v>
      </c>
      <c r="AL23">
        <v>135.78659727675628</v>
      </c>
      <c r="AQ23" s="21">
        <v>24</v>
      </c>
      <c r="AR23">
        <v>135.78659727675628</v>
      </c>
      <c r="AW23" s="21">
        <v>24</v>
      </c>
      <c r="AX23" s="22">
        <v>135.78659727675628</v>
      </c>
      <c r="BD23" s="21">
        <v>24</v>
      </c>
      <c r="BE23">
        <v>135.78659727675628</v>
      </c>
      <c r="BJ23" s="21">
        <v>24</v>
      </c>
      <c r="BK23">
        <v>135.78659727675628</v>
      </c>
    </row>
    <row r="24" spans="1:63" x14ac:dyDescent="0.25">
      <c r="A24" s="1">
        <v>23</v>
      </c>
      <c r="B24" s="1">
        <v>85</v>
      </c>
      <c r="C24" s="1">
        <v>100</v>
      </c>
      <c r="D24" s="1">
        <v>95</v>
      </c>
      <c r="E24" s="1">
        <v>72</v>
      </c>
      <c r="F24" s="1">
        <v>30</v>
      </c>
      <c r="G24" s="1">
        <v>62</v>
      </c>
      <c r="H24" s="1" t="s">
        <v>9</v>
      </c>
      <c r="Q24" s="17">
        <v>23</v>
      </c>
      <c r="R24">
        <f>POWER(J$2-DataSet10[[#This Row],[Vida]],2)</f>
        <v>81</v>
      </c>
      <c r="S24">
        <f>POWER(K$2-DataSet10[[#This Row],[Ataque]],2)</f>
        <v>49</v>
      </c>
      <c r="T24">
        <f>POWER(L$2-DataSet10[[#This Row],[Defensa]],2)</f>
        <v>144</v>
      </c>
      <c r="U24">
        <f>POWER(M$2-DataSet10[[#This Row],[Ataque Especial]],2)</f>
        <v>3721</v>
      </c>
      <c r="V24">
        <f>POWER(N$2-DataSet10[[#This Row],[Defensa Especial]],2)</f>
        <v>16</v>
      </c>
      <c r="W24">
        <f>POWER(O$2-DataSet10[[#This Row],[Velocidad]],2)</f>
        <v>64</v>
      </c>
      <c r="X24">
        <f t="shared" si="0"/>
        <v>63.835726674018524</v>
      </c>
      <c r="Z24" s="21">
        <v>9</v>
      </c>
      <c r="AA24">
        <v>137.18236038208411</v>
      </c>
      <c r="AF24" s="21">
        <v>9</v>
      </c>
      <c r="AG24">
        <v>137.18236038208411</v>
      </c>
      <c r="AK24" s="21">
        <v>9</v>
      </c>
      <c r="AL24">
        <v>137.18236038208411</v>
      </c>
      <c r="AQ24" s="21">
        <v>9</v>
      </c>
      <c r="AR24">
        <v>137.18236038208411</v>
      </c>
      <c r="AW24" s="21">
        <v>9</v>
      </c>
      <c r="AX24" s="22">
        <v>137.18236038208411</v>
      </c>
      <c r="BD24" s="21">
        <v>9</v>
      </c>
      <c r="BE24">
        <v>137.18236038208411</v>
      </c>
      <c r="BJ24" s="21">
        <v>9</v>
      </c>
      <c r="BK24">
        <v>137.18236038208411</v>
      </c>
    </row>
    <row r="25" spans="1:63" x14ac:dyDescent="0.25">
      <c r="A25" s="1">
        <v>24</v>
      </c>
      <c r="B25" s="1">
        <v>9</v>
      </c>
      <c r="C25" s="1">
        <v>11</v>
      </c>
      <c r="D25" s="1">
        <v>79</v>
      </c>
      <c r="E25" s="1">
        <v>68</v>
      </c>
      <c r="F25" s="1">
        <v>52</v>
      </c>
      <c r="G25" s="1">
        <v>24</v>
      </c>
      <c r="H25" s="1" t="s">
        <v>9</v>
      </c>
      <c r="Q25" s="18">
        <v>24</v>
      </c>
      <c r="R25">
        <f>POWER(J$2-DataSet10[[#This Row],[Vida]],2)</f>
        <v>7225</v>
      </c>
      <c r="S25">
        <f>POWER(K$2-DataSet10[[#This Row],[Ataque]],2)</f>
        <v>6724</v>
      </c>
      <c r="T25">
        <f>POWER(L$2-DataSet10[[#This Row],[Defensa]],2)</f>
        <v>16</v>
      </c>
      <c r="U25">
        <f>POWER(M$2-DataSet10[[#This Row],[Ataque Especial]],2)</f>
        <v>3249</v>
      </c>
      <c r="V25">
        <f>POWER(N$2-DataSet10[[#This Row],[Defensa Especial]],2)</f>
        <v>324</v>
      </c>
      <c r="W25">
        <f>POWER(O$2-DataSet10[[#This Row],[Velocidad]],2)</f>
        <v>900</v>
      </c>
      <c r="X25">
        <f t="shared" si="0"/>
        <v>135.78659727675628</v>
      </c>
      <c r="Z25" s="21">
        <v>11</v>
      </c>
      <c r="AA25">
        <v>137.77155003846042</v>
      </c>
      <c r="AF25" s="21">
        <v>11</v>
      </c>
      <c r="AG25">
        <v>137.77155003846042</v>
      </c>
      <c r="AK25" s="21">
        <v>11</v>
      </c>
      <c r="AL25">
        <v>137.77155003846042</v>
      </c>
      <c r="AQ25" s="21">
        <v>11</v>
      </c>
      <c r="AR25">
        <v>137.77155003846042</v>
      </c>
      <c r="AW25" s="21">
        <v>11</v>
      </c>
      <c r="AX25" s="22">
        <v>137.77155003846042</v>
      </c>
      <c r="BD25" s="21">
        <v>11</v>
      </c>
      <c r="BE25">
        <v>137.77155003846042</v>
      </c>
      <c r="BJ25" s="21">
        <v>11</v>
      </c>
      <c r="BK25">
        <v>137.77155003846042</v>
      </c>
    </row>
    <row r="26" spans="1:63" x14ac:dyDescent="0.25">
      <c r="A26" s="1">
        <v>25</v>
      </c>
      <c r="B26" s="1">
        <v>21</v>
      </c>
      <c r="C26" s="1">
        <v>19</v>
      </c>
      <c r="D26" s="1">
        <v>71</v>
      </c>
      <c r="E26" s="1">
        <v>91</v>
      </c>
      <c r="F26" s="1">
        <v>66</v>
      </c>
      <c r="G26" s="1">
        <v>81</v>
      </c>
      <c r="H26" s="1" t="s">
        <v>7</v>
      </c>
      <c r="Q26" s="17">
        <v>25</v>
      </c>
      <c r="R26">
        <f>POWER(J$2-DataSet10[[#This Row],[Vida]],2)</f>
        <v>5329</v>
      </c>
      <c r="S26">
        <f>POWER(K$2-DataSet10[[#This Row],[Ataque]],2)</f>
        <v>5476</v>
      </c>
      <c r="T26">
        <f>POWER(L$2-DataSet10[[#This Row],[Defensa]],2)</f>
        <v>144</v>
      </c>
      <c r="U26">
        <f>POWER(M$2-DataSet10[[#This Row],[Ataque Especial]],2)</f>
        <v>6400</v>
      </c>
      <c r="V26">
        <f>POWER(N$2-DataSet10[[#This Row],[Defensa Especial]],2)</f>
        <v>1024</v>
      </c>
      <c r="W26">
        <f>POWER(O$2-DataSet10[[#This Row],[Velocidad]],2)</f>
        <v>729</v>
      </c>
      <c r="X26">
        <f t="shared" si="0"/>
        <v>138.20998516749793</v>
      </c>
      <c r="Z26" s="21">
        <v>25</v>
      </c>
      <c r="AA26">
        <v>138.20998516749793</v>
      </c>
      <c r="AF26" s="21">
        <v>25</v>
      </c>
      <c r="AG26">
        <v>138.20998516749793</v>
      </c>
      <c r="AK26" s="21">
        <v>25</v>
      </c>
      <c r="AL26">
        <v>138.20998516749793</v>
      </c>
      <c r="AQ26" s="21">
        <v>25</v>
      </c>
      <c r="AR26">
        <v>138.20998516749793</v>
      </c>
      <c r="AW26" s="21">
        <v>25</v>
      </c>
      <c r="AX26" s="22">
        <v>138.20998516749793</v>
      </c>
      <c r="BD26" s="21">
        <v>25</v>
      </c>
      <c r="BE26">
        <v>138.20998516749793</v>
      </c>
      <c r="BJ26" s="21">
        <v>25</v>
      </c>
      <c r="BK26">
        <v>138.20998516749793</v>
      </c>
    </row>
  </sheetData>
  <sortState xmlns:xlrd2="http://schemas.microsoft.com/office/spreadsheetml/2017/richdata2" ref="Z2:AA26">
    <sortCondition ref="AA2:AA26"/>
  </sortState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E 6 9 N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A T r 0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9 N V V Q b 7 r Y 7 A Q A A B g Q A A B M A H A B G b 3 J t d W x h c y 9 T Z W N 0 a W 9 u M S 5 t I K I Y A C i g F A A A A A A A A A A A A A A A A A A A A A A A A A A A A O 2 R 3 0 r D M B T G 7 w t 9 h 5 D d t F A K q / s D S i 9 G 2 8 3 A V n H N r o x I 1 p 7 N Y J u M J h X H 2 L t b q U M F + w R 6 b n J y f o d z 8 u X T k B u h J M q 6 c 3 h j W 7 a l n 3 k N B Y q 5 4 R k Y F K I S j G 2 h N u 5 q s Q f Z V i L 9 6 s c q b y q Q x p m L E v x I S d N e t I O j a 7 b R U G u 2 g 1 p y F o N + M e r A s m S V Z D R Z o 4 Q s 6 C 0 j K U 2 W Z J G k E Z m h 2 Z q S O W m z J d u k J J 7 F i L A V F K L g + i k T l S i F a Q r 2 + S D f v B n s e g 8 x l C 0 y U I f Y w x 6 K V N l U U o d T D y U y V 4 W Q + 3 A Y j A M P 3 T f K Q G a O J Y R f q Z 8 q C Y + u 1 w k b Y C o O C u W 8 2 g p e K N x K p H z b d t G a S 7 1 T d d W N p 8 c D a K f 7 B u 9 0 w l 1 1 2 K 4 n 0 k x G / g c / e + g C g j 5 w 1 Q d G f W D c B y Z 9 Y P o T n F 3 b E v J 3 u d 9 t H + C L 8 U 7 g 4 n / 3 / 4 D 7 7 1 B L A Q I t A B Q A A g A I A B O v T V V n p R d m o w A A A P Y A A A A S A A A A A A A A A A A A A A A A A A A A A A B D b 2 5 m a W c v U G F j a 2 F n Z S 5 4 b W x Q S w E C L Q A U A A I A C A A T r 0 1 V D 8 r p q 6 Q A A A D p A A A A E w A A A A A A A A A A A A A A A A D v A A A A W 0 N v b n R l b n R f V H l w Z X N d L n h t b F B L A Q I t A B Q A A g A I A B O v T V V U G + 6 2 O w E A A A Y E A A A T A A A A A A A A A A A A A A A A A O A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V A A A A A A A A /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T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U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3 O j E y O j I 2 L j k y N T M 1 M j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2 V 0 L 0 F 1 d G 9 S Z W 1 v d m V k Q 2 9 s d W 1 u c z E u e 0 N v b H V t b j E s M H 0 m c X V v d D s s J n F 1 b 3 Q 7 U 2 V j d G l v b j E v R G F 0 Y V N l d C 9 B d X R v U m V t b 3 Z l Z E N v b H V t b n M x L n t D b 2 x 1 b W 4 y L D F 9 J n F 1 b 3 Q 7 L C Z x d W 9 0 O 1 N l Y 3 R p b 2 4 x L 0 R h d G F T Z X Q v Q X V 0 b 1 J l b W 9 2 Z W R D b 2 x 1 b W 5 z M S 5 7 Q 2 9 s d W 1 u M y w y f S Z x d W 9 0 O y w m c X V v d D t T Z W N 0 a W 9 u M S 9 E Y X R h U 2 V 0 L 0 F 1 d G 9 S Z W 1 v d m V k Q 2 9 s d W 1 u c z E u e 0 N v b H V t b j Q s M 3 0 m c X V v d D s s J n F 1 b 3 Q 7 U 2 V j d G l v b j E v R G F 0 Y V N l d C 9 B d X R v U m V t b 3 Z l Z E N v b H V t b n M x L n t D b 2 x 1 b W 4 1 L D R 9 J n F 1 b 3 Q 7 L C Z x d W 9 0 O 1 N l Y 3 R p b 2 4 x L 0 R h d G F T Z X Q v Q X V 0 b 1 J l b W 9 2 Z W R D b 2 x 1 b W 5 z M S 5 7 Q 2 9 s d W 1 u N i w 1 f S Z x d W 9 0 O y w m c X V v d D t T Z W N 0 a W 9 u M S 9 E Y X R h U 2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Y V N l d C 9 B d X R v U m V t b 3 Z l Z E N v b H V t b n M x L n t D b 2 x 1 b W 4 x L D B 9 J n F 1 b 3 Q 7 L C Z x d W 9 0 O 1 N l Y 3 R p b 2 4 x L 0 R h d G F T Z X Q v Q X V 0 b 1 J l b W 9 2 Z W R D b 2 x 1 b W 5 z M S 5 7 Q 2 9 s d W 1 u M i w x f S Z x d W 9 0 O y w m c X V v d D t T Z W N 0 a W 9 u M S 9 E Y X R h U 2 V 0 L 0 F 1 d G 9 S Z W 1 v d m V k Q 2 9 s d W 1 u c z E u e 0 N v b H V t b j M s M n 0 m c X V v d D s s J n F 1 b 3 Q 7 U 2 V j d G l v b j E v R G F 0 Y V N l d C 9 B d X R v U m V t b 3 Z l Z E N v b H V t b n M x L n t D b 2 x 1 b W 4 0 L D N 9 J n F 1 b 3 Q 7 L C Z x d W 9 0 O 1 N l Y 3 R p b 2 4 x L 0 R h d G F T Z X Q v Q X V 0 b 1 J l b W 9 2 Z W R D b 2 x 1 b W 5 z M S 5 7 Q 2 9 s d W 1 u N S w 0 f S Z x d W 9 0 O y w m c X V v d D t T Z W N 0 a W 9 u M S 9 E Y X R h U 2 V 0 L 0 F 1 d G 9 S Z W 1 v d m V k Q 2 9 s d W 1 u c z E u e 0 N v b H V t b j Y s N X 0 m c X V v d D s s J n F 1 b 3 Q 7 U 2 V j d G l v b j E v R G F 0 Y V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U 2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Z X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T Z X Q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3 O j E y O j I 2 L j k y N T M 1 M j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T Z X Q v Q X V 0 b 1 J l b W 9 2 Z W R D b 2 x 1 b W 5 z M S 5 7 Q 2 9 s d W 1 u M S w w f S Z x d W 9 0 O y w m c X V v d D t T Z W N 0 a W 9 u M S 9 E Y X R h U 2 V 0 L 0 F 1 d G 9 S Z W 1 v d m V k Q 2 9 s d W 1 u c z E u e 0 N v b H V t b j I s M X 0 m c X V v d D s s J n F 1 b 3 Q 7 U 2 V j d G l v b j E v R G F 0 Y V N l d C 9 B d X R v U m V t b 3 Z l Z E N v b H V t b n M x L n t D b 2 x 1 b W 4 z L D J 9 J n F 1 b 3 Q 7 L C Z x d W 9 0 O 1 N l Y 3 R p b 2 4 x L 0 R h d G F T Z X Q v Q X V 0 b 1 J l b W 9 2 Z W R D b 2 x 1 b W 5 z M S 5 7 Q 2 9 s d W 1 u N C w z f S Z x d W 9 0 O y w m c X V v d D t T Z W N 0 a W 9 u M S 9 E Y X R h U 2 V 0 L 0 F 1 d G 9 S Z W 1 v d m V k Q 2 9 s d W 1 u c z E u e 0 N v b H V t b j U s N H 0 m c X V v d D s s J n F 1 b 3 Q 7 U 2 V j d G l v b j E v R G F 0 Y V N l d C 9 B d X R v U m V t b 3 Z l Z E N v b H V t b n M x L n t D b 2 x 1 b W 4 2 L D V 9 J n F 1 b 3 Q 7 L C Z x d W 9 0 O 1 N l Y 3 R p b 2 4 x L 0 R h d G F T Z X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U 2 V 0 L 0 F 1 d G 9 S Z W 1 v d m V k Q 2 9 s d W 1 u c z E u e 0 N v b H V t b j E s M H 0 m c X V v d D s s J n F 1 b 3 Q 7 U 2 V j d G l v b j E v R G F 0 Y V N l d C 9 B d X R v U m V t b 3 Z l Z E N v b H V t b n M x L n t D b 2 x 1 b W 4 y L D F 9 J n F 1 b 3 Q 7 L C Z x d W 9 0 O 1 N l Y 3 R p b 2 4 x L 0 R h d G F T Z X Q v Q X V 0 b 1 J l b W 9 2 Z W R D b 2 x 1 b W 5 z M S 5 7 Q 2 9 s d W 1 u M y w y f S Z x d W 9 0 O y w m c X V v d D t T Z W N 0 a W 9 u M S 9 E Y X R h U 2 V 0 L 0 F 1 d G 9 S Z W 1 v d m V k Q 2 9 s d W 1 u c z E u e 0 N v b H V t b j Q s M 3 0 m c X V v d D s s J n F 1 b 3 Q 7 U 2 V j d G l v b j E v R G F 0 Y V N l d C 9 B d X R v U m V t b 3 Z l Z E N v b H V t b n M x L n t D b 2 x 1 b W 4 1 L D R 9 J n F 1 b 3 Q 7 L C Z x d W 9 0 O 1 N l Y 3 R p b 2 4 x L 0 R h d G F T Z X Q v Q X V 0 b 1 J l b W 9 2 Z W R D b 2 x 1 b W 5 z M S 5 7 Q 2 9 s d W 1 u N i w 1 f S Z x d W 9 0 O y w m c X V v d D t T Z W N 0 a W 9 u M S 9 E Y X R h U 2 V 0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T Z X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l d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P V q a j L P E + q u k L Q t A l + C Q A A A A A C A A A A A A A Q Z g A A A A E A A C A A A A D f n H I q w n A w V B d d B p H / M h z x p M 0 o N X U 2 Q 8 H O U V F p 0 M J Z c g A A A A A O g A A A A A I A A C A A A A D G Z p w N z l S C 9 M q g a G x e V Q X U 6 Y g a 2 l c n h 6 V a a 9 O G G M x a t 1 A A A A B 2 c I 7 K 1 L S 1 k H 0 O 3 K c g D e 7 + 3 f L 7 Z l a W q g Q X n / I z A A R B Y 5 A 1 r m c 1 E K i F W S 5 w Z H 7 J R 1 S Z J n m W K 1 p G k v F A O c / r V a 0 r m v C j q u Z s C n y i V B 7 A A A T x n U A A A A B 6 1 a x B q n X A 9 O m 8 / / m j q Z a + X 5 T n p / 6 c t y r p J D g b C 8 A 6 E e E A g H 9 k 2 r R w z p i J X L a Q H J 8 x 0 T 6 t c 8 U 9 6 i Y S q y 0 o p M E 3 < / D a t a M a s h u p > 
</file>

<file path=customXml/itemProps1.xml><?xml version="1.0" encoding="utf-8"?>
<ds:datastoreItem xmlns:ds="http://schemas.openxmlformats.org/officeDocument/2006/customXml" ds:itemID="{24BB2EFE-A881-4070-9B49-A62D5C73B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Martinez Reyes</dc:creator>
  <cp:lastModifiedBy>Fernando Martinez Reyes</cp:lastModifiedBy>
  <dcterms:created xsi:type="dcterms:W3CDTF">2022-10-05T17:10:46Z</dcterms:created>
  <dcterms:modified xsi:type="dcterms:W3CDTF">2022-10-13T21:57:45Z</dcterms:modified>
</cp:coreProperties>
</file>