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meneze\Desktop\pece2021\5\"/>
    </mc:Choice>
  </mc:AlternateContent>
  <xr:revisionPtr revIDLastSave="0" documentId="13_ncr:1_{BFC67D6F-C6FC-4C99-BA6E-FDC37481988A}" xr6:coauthVersionLast="45" xr6:coauthVersionMax="45" xr10:uidLastSave="{00000000-0000-0000-0000-000000000000}"/>
  <bookViews>
    <workbookView xWindow="-120" yWindow="-120" windowWidth="29040" windowHeight="17640" tabRatio="988" xr2:uid="{00000000-000D-0000-FFFF-FFFF00000000}"/>
  </bookViews>
  <sheets>
    <sheet name="19.2" sheetId="1" r:id="rId1"/>
    <sheet name="19.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6" i="1"/>
  <c r="B6" i="1"/>
  <c r="B26" i="2" l="1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4" i="2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4" i="1"/>
</calcChain>
</file>

<file path=xl/sharedStrings.xml><?xml version="1.0" encoding="utf-8"?>
<sst xmlns="http://schemas.openxmlformats.org/spreadsheetml/2006/main" count="38" uniqueCount="21">
  <si>
    <t>K</t>
  </si>
  <si>
    <t>N</t>
  </si>
  <si>
    <t>s</t>
  </si>
  <si>
    <t>r</t>
  </si>
  <si>
    <t>T</t>
  </si>
  <si>
    <t>Semana</t>
  </si>
  <si>
    <t>Anos</t>
  </si>
  <si>
    <t>Preço da ação</t>
  </si>
  <si>
    <t>d1</t>
  </si>
  <si>
    <t>N(d1)</t>
  </si>
  <si>
    <t>d2</t>
  </si>
  <si>
    <t>N(d2)</t>
  </si>
  <si>
    <t>Delta</t>
  </si>
  <si>
    <t>Call</t>
  </si>
  <si>
    <t>Ações necessárias</t>
  </si>
  <si>
    <t>Ações compradas</t>
  </si>
  <si>
    <t>Custo das ações compradas</t>
  </si>
  <si>
    <t>Custo cumulativo, incluindo juros</t>
  </si>
  <si>
    <t>Custo dos juros</t>
  </si>
  <si>
    <t>vol</t>
  </si>
  <si>
    <t>Custo das ações compradas (x1000)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</si>
</sst>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00"/>
    <numFmt numFmtId="166" formatCode="[$R$-416]\ #,##0.00;[Red]\-[$R$-416]\ #,##0.00"/>
    <numFmt numFmtId="167" formatCode="_-* #,##0_-;\-* #,##0_-;_-* &quot;-&quot;??_-;_-@_-"/>
  </numFmts>
  <fonts count="2" x14ac:knownFonts="1"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Font="1" applyAlignment="1">
      <alignment wrapText="1"/>
    </xf>
    <xf numFmtId="3" fontId="0" fillId="0" borderId="0" xfId="0" applyNumberFormat="1" applyAlignment="1">
      <alignment wrapText="1"/>
    </xf>
    <xf numFmtId="10" fontId="0" fillId="0" borderId="0" xfId="0" applyNumberFormat="1" applyAlignment="1">
      <alignment wrapText="1"/>
    </xf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5" fontId="0" fillId="0" borderId="0" xfId="0" applyNumberFormat="1" applyFont="1" applyAlignment="1">
      <alignment wrapText="1"/>
    </xf>
    <xf numFmtId="167" fontId="0" fillId="0" borderId="0" xfId="1" applyNumberFormat="1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"/>
  <sheetViews>
    <sheetView tabSelected="1" topLeftCell="D1" zoomScale="170" zoomScaleNormal="170" workbookViewId="0">
      <selection activeCell="H6" sqref="H6:H26"/>
    </sheetView>
  </sheetViews>
  <sheetFormatPr defaultRowHeight="12.75" x14ac:dyDescent="0.2"/>
  <cols>
    <col min="1" max="1" width="8.5703125" customWidth="1"/>
    <col min="2" max="9" width="11.5703125"/>
    <col min="10" max="10" width="15.7109375" customWidth="1"/>
    <col min="11" max="11" width="12.42578125"/>
    <col min="12" max="13" width="15.7109375"/>
    <col min="14" max="14" width="13" customWidth="1"/>
    <col min="15" max="1025" width="11.5703125"/>
  </cols>
  <sheetData>
    <row r="1" spans="1:17" s="1" customFormat="1" x14ac:dyDescent="0.2">
      <c r="A1" s="1" t="s">
        <v>0</v>
      </c>
      <c r="B1" s="1">
        <v>50</v>
      </c>
      <c r="C1"/>
      <c r="D1" s="1" t="s">
        <v>1</v>
      </c>
      <c r="E1" s="2">
        <v>100000</v>
      </c>
    </row>
    <row r="2" spans="1:17" s="1" customFormat="1" x14ac:dyDescent="0.2">
      <c r="A2" s="1" t="s">
        <v>19</v>
      </c>
      <c r="B2" s="3">
        <v>0.2</v>
      </c>
      <c r="C2"/>
    </row>
    <row r="3" spans="1:17" s="1" customFormat="1" x14ac:dyDescent="0.2">
      <c r="A3" s="1" t="s">
        <v>3</v>
      </c>
      <c r="B3" s="3">
        <v>0.05</v>
      </c>
      <c r="C3"/>
    </row>
    <row r="4" spans="1:17" s="1" customFormat="1" x14ac:dyDescent="0.2">
      <c r="A4" s="1" t="s">
        <v>4</v>
      </c>
      <c r="B4" s="7">
        <f>20/52</f>
        <v>0.38461538461538464</v>
      </c>
      <c r="C4"/>
    </row>
    <row r="5" spans="1:17" s="1" customFormat="1" ht="38.25" x14ac:dyDescent="0.2">
      <c r="A5" s="1" t="s">
        <v>5</v>
      </c>
      <c r="B5" s="1" t="s">
        <v>6</v>
      </c>
      <c r="C5" s="1" t="s">
        <v>7</v>
      </c>
      <c r="D5" s="1" t="s">
        <v>8</v>
      </c>
      <c r="E5" s="1" t="s">
        <v>9</v>
      </c>
      <c r="F5" s="1" t="s">
        <v>10</v>
      </c>
      <c r="G5" s="1" t="s">
        <v>11</v>
      </c>
      <c r="H5" s="1" t="s">
        <v>12</v>
      </c>
      <c r="I5" s="1" t="s">
        <v>13</v>
      </c>
      <c r="J5" s="1" t="s">
        <v>14</v>
      </c>
      <c r="K5" s="1" t="s">
        <v>15</v>
      </c>
      <c r="L5" s="1" t="s">
        <v>20</v>
      </c>
      <c r="M5" s="1" t="s">
        <v>17</v>
      </c>
      <c r="N5" s="1" t="s">
        <v>18</v>
      </c>
    </row>
    <row r="6" spans="1:17" x14ac:dyDescent="0.2">
      <c r="A6">
        <v>0</v>
      </c>
      <c r="B6" s="4">
        <f>A6/52</f>
        <v>0</v>
      </c>
      <c r="C6" s="5">
        <v>49</v>
      </c>
      <c r="D6" s="4">
        <f>(LN(C6/$B$1)+($B$3+0.5*$B$2^2)*($B$4 - B6)) / ($B$2 * SQRT($B$4 - B6))</f>
        <v>5.4181351923835712E-2</v>
      </c>
      <c r="E6" s="4">
        <f>NORMSDIST(D6)</f>
        <v>0.52160466106639636</v>
      </c>
      <c r="F6" s="4">
        <f>D6 - $B$2*SQRT($B$4 - B6)</f>
        <v>-6.9853382665372749E-2</v>
      </c>
      <c r="G6" s="4">
        <f>NORMSDIST(F6)</f>
        <v>0.47215517884287966</v>
      </c>
      <c r="H6" s="4"/>
      <c r="I6" s="5"/>
      <c r="J6" s="8"/>
      <c r="K6" s="8"/>
      <c r="L6" s="5"/>
      <c r="M6" s="5"/>
      <c r="N6" s="5"/>
      <c r="P6" s="6"/>
      <c r="Q6" s="6"/>
    </row>
    <row r="7" spans="1:17" x14ac:dyDescent="0.2">
      <c r="A7">
        <v>1</v>
      </c>
      <c r="B7" s="4">
        <f t="shared" ref="B7:B26" si="0">A7/52</f>
        <v>1.9230769230769232E-2</v>
      </c>
      <c r="C7" s="5">
        <v>48.12</v>
      </c>
      <c r="D7" s="4">
        <f t="shared" ref="D7:D25" si="1">(LN(C7/$B$1)+($B$3+0.5*$B$2^2)*($B$4 - B7)) / ($B$2 * SQRT($B$4 - B7))</f>
        <v>-0.10544923797892138</v>
      </c>
      <c r="E7" s="4">
        <f t="shared" ref="E7:E25" si="2">NORMSDIST(D7)</f>
        <v>0.45800967377847618</v>
      </c>
      <c r="F7" s="4">
        <f t="shared" ref="F7:F25" si="3">D7 - $B$2*SQRT($B$4 - B7)</f>
        <v>-0.22634334294431918</v>
      </c>
      <c r="G7" s="4">
        <f t="shared" ref="G7:G25" si="4">NORMSDIST(F7)</f>
        <v>0.41046719508335411</v>
      </c>
      <c r="H7" s="4"/>
      <c r="I7" s="5"/>
      <c r="J7" s="8"/>
      <c r="K7" s="8"/>
      <c r="L7" s="5"/>
      <c r="M7" s="5"/>
      <c r="N7" s="5"/>
      <c r="P7" s="6"/>
      <c r="Q7" s="6"/>
    </row>
    <row r="8" spans="1:17" x14ac:dyDescent="0.2">
      <c r="A8">
        <v>2</v>
      </c>
      <c r="B8" s="4">
        <f t="shared" si="0"/>
        <v>3.8461538461538464E-2</v>
      </c>
      <c r="C8" s="5">
        <v>47.37</v>
      </c>
      <c r="D8" s="4">
        <f t="shared" si="1"/>
        <v>-0.25327781113570907</v>
      </c>
      <c r="E8" s="4">
        <f t="shared" si="2"/>
        <v>0.40002677068182269</v>
      </c>
      <c r="F8" s="4">
        <f t="shared" si="3"/>
        <v>-0.3709474922186195</v>
      </c>
      <c r="G8" s="4">
        <f t="shared" si="4"/>
        <v>0.35533832048501923</v>
      </c>
      <c r="H8" s="4"/>
      <c r="I8" s="5"/>
      <c r="J8" s="8"/>
      <c r="K8" s="8"/>
      <c r="L8" s="5"/>
      <c r="M8" s="5"/>
      <c r="N8" s="5"/>
      <c r="P8" s="6"/>
      <c r="Q8" s="6"/>
    </row>
    <row r="9" spans="1:17" x14ac:dyDescent="0.2">
      <c r="A9">
        <v>3</v>
      </c>
      <c r="B9" s="4">
        <f t="shared" si="0"/>
        <v>5.7692307692307696E-2</v>
      </c>
      <c r="C9" s="5">
        <v>50.25</v>
      </c>
      <c r="D9" s="4">
        <f t="shared" si="1"/>
        <v>0.24373494149814423</v>
      </c>
      <c r="E9" s="4">
        <f t="shared" si="2"/>
        <v>0.59628194504883569</v>
      </c>
      <c r="F9" s="4">
        <f t="shared" si="3"/>
        <v>0.12938056651877111</v>
      </c>
      <c r="G9" s="4">
        <f t="shared" si="4"/>
        <v>0.55147173794957194</v>
      </c>
      <c r="H9" s="4"/>
      <c r="I9" s="5"/>
      <c r="J9" s="8"/>
      <c r="K9" s="8"/>
      <c r="L9" s="5"/>
      <c r="M9" s="5"/>
      <c r="N9" s="5"/>
      <c r="P9" s="6"/>
      <c r="Q9" s="6"/>
    </row>
    <row r="10" spans="1:17" x14ac:dyDescent="0.2">
      <c r="A10">
        <v>4</v>
      </c>
      <c r="B10" s="4">
        <f t="shared" si="0"/>
        <v>7.6923076923076927E-2</v>
      </c>
      <c r="C10" s="5">
        <v>51.75</v>
      </c>
      <c r="D10" s="4">
        <f t="shared" si="1"/>
        <v>0.50423533862497638</v>
      </c>
      <c r="E10" s="4">
        <f t="shared" si="2"/>
        <v>0.69295199496883053</v>
      </c>
      <c r="F10" s="4">
        <f t="shared" si="3"/>
        <v>0.39329529937993057</v>
      </c>
      <c r="G10" s="4">
        <f t="shared" si="4"/>
        <v>0.65294930517647376</v>
      </c>
      <c r="H10" s="4"/>
      <c r="I10" s="5"/>
      <c r="J10" s="8"/>
      <c r="K10" s="8"/>
      <c r="L10" s="5"/>
      <c r="M10" s="5"/>
      <c r="N10" s="5"/>
      <c r="P10" s="6"/>
      <c r="Q10" s="6"/>
    </row>
    <row r="11" spans="1:17" x14ac:dyDescent="0.2">
      <c r="A11">
        <v>5</v>
      </c>
      <c r="B11" s="4">
        <f t="shared" si="0"/>
        <v>9.6153846153846159E-2</v>
      </c>
      <c r="C11" s="5">
        <v>53.12</v>
      </c>
      <c r="D11" s="4">
        <f t="shared" si="1"/>
        <v>0.75148843999475468</v>
      </c>
      <c r="E11" s="4">
        <f t="shared" si="2"/>
        <v>0.77382062236526838</v>
      </c>
      <c r="F11" s="4">
        <f t="shared" si="3"/>
        <v>0.64407120888883973</v>
      </c>
      <c r="G11" s="4">
        <f t="shared" si="4"/>
        <v>0.74023537043048293</v>
      </c>
      <c r="H11" s="4"/>
      <c r="I11" s="5"/>
      <c r="J11" s="8"/>
      <c r="K11" s="8"/>
      <c r="L11" s="5"/>
      <c r="M11" s="5"/>
      <c r="N11" s="5"/>
      <c r="P11" s="6"/>
      <c r="Q11" s="6"/>
    </row>
    <row r="12" spans="1:17" x14ac:dyDescent="0.2">
      <c r="A12">
        <v>6</v>
      </c>
      <c r="B12" s="4">
        <f t="shared" si="0"/>
        <v>0.11538461538461539</v>
      </c>
      <c r="C12" s="5">
        <v>53</v>
      </c>
      <c r="D12" s="4">
        <f t="shared" si="1"/>
        <v>0.74309933086528213</v>
      </c>
      <c r="E12" s="4">
        <f t="shared" si="2"/>
        <v>0.77128922763199825</v>
      </c>
      <c r="F12" s="4">
        <f t="shared" si="3"/>
        <v>0.63932442653272792</v>
      </c>
      <c r="G12" s="4">
        <f t="shared" si="4"/>
        <v>0.73869404940153627</v>
      </c>
      <c r="H12" s="4"/>
      <c r="I12" s="5"/>
      <c r="J12" s="8"/>
      <c r="K12" s="8"/>
      <c r="L12" s="5"/>
      <c r="M12" s="5"/>
      <c r="N12" s="5"/>
      <c r="P12" s="6"/>
      <c r="Q12" s="6"/>
    </row>
    <row r="13" spans="1:17" x14ac:dyDescent="0.2">
      <c r="A13">
        <v>7</v>
      </c>
      <c r="B13" s="4">
        <f t="shared" si="0"/>
        <v>0.13461538461538461</v>
      </c>
      <c r="C13" s="5">
        <v>51.87</v>
      </c>
      <c r="D13" s="4">
        <f t="shared" si="1"/>
        <v>0.54217582935162645</v>
      </c>
      <c r="E13" s="4">
        <f t="shared" si="2"/>
        <v>0.70615130773270962</v>
      </c>
      <c r="F13" s="4">
        <f t="shared" si="3"/>
        <v>0.44217582935162647</v>
      </c>
      <c r="G13" s="4">
        <f t="shared" si="4"/>
        <v>0.67081901237004316</v>
      </c>
      <c r="H13" s="4"/>
      <c r="I13" s="5"/>
      <c r="J13" s="8"/>
      <c r="K13" s="8"/>
      <c r="L13" s="5"/>
      <c r="M13" s="5"/>
      <c r="N13" s="5"/>
      <c r="P13" s="6"/>
      <c r="Q13" s="6"/>
    </row>
    <row r="14" spans="1:17" x14ac:dyDescent="0.2">
      <c r="A14">
        <v>8</v>
      </c>
      <c r="B14" s="4">
        <f t="shared" si="0"/>
        <v>0.15384615384615385</v>
      </c>
      <c r="C14" s="5">
        <v>51.38</v>
      </c>
      <c r="D14" s="4">
        <f t="shared" si="1"/>
        <v>0.45151161092551051</v>
      </c>
      <c r="E14" s="4">
        <f t="shared" si="2"/>
        <v>0.6741895706887665</v>
      </c>
      <c r="F14" s="4">
        <f t="shared" si="3"/>
        <v>0.35543471864245824</v>
      </c>
      <c r="G14" s="4">
        <f t="shared" si="4"/>
        <v>0.63886802853572577</v>
      </c>
      <c r="H14" s="4"/>
      <c r="I14" s="5"/>
      <c r="J14" s="8"/>
      <c r="K14" s="8"/>
      <c r="L14" s="5"/>
      <c r="M14" s="5"/>
      <c r="N14" s="5"/>
      <c r="P14" s="6"/>
      <c r="Q14" s="6"/>
    </row>
    <row r="15" spans="1:17" x14ac:dyDescent="0.2">
      <c r="A15">
        <v>9</v>
      </c>
      <c r="B15" s="4">
        <f t="shared" si="0"/>
        <v>0.17307692307692307</v>
      </c>
      <c r="C15" s="5">
        <v>53</v>
      </c>
      <c r="D15" s="4">
        <f t="shared" si="1"/>
        <v>0.79442640198302161</v>
      </c>
      <c r="E15" s="4">
        <f t="shared" si="2"/>
        <v>0.78652638047745349</v>
      </c>
      <c r="F15" s="4">
        <f t="shared" si="3"/>
        <v>0.70243978088224157</v>
      </c>
      <c r="G15" s="4">
        <f t="shared" si="4"/>
        <v>0.75879752802391054</v>
      </c>
      <c r="H15" s="4"/>
      <c r="I15" s="5"/>
      <c r="J15" s="8"/>
      <c r="K15" s="8"/>
      <c r="L15" s="5"/>
      <c r="M15" s="5"/>
      <c r="N15" s="5"/>
      <c r="P15" s="6"/>
      <c r="Q15" s="6"/>
    </row>
    <row r="16" spans="1:17" x14ac:dyDescent="0.2">
      <c r="A16">
        <v>10</v>
      </c>
      <c r="B16" s="4">
        <f t="shared" si="0"/>
        <v>0.19230769230769232</v>
      </c>
      <c r="C16" s="5">
        <v>49.88</v>
      </c>
      <c r="D16" s="4">
        <f t="shared" si="1"/>
        <v>0.12608805349007221</v>
      </c>
      <c r="E16" s="4">
        <f t="shared" si="2"/>
        <v>0.55016888803471664</v>
      </c>
      <c r="F16" s="4">
        <f t="shared" si="3"/>
        <v>3.8382251559369279E-2</v>
      </c>
      <c r="G16" s="4">
        <f t="shared" si="4"/>
        <v>0.51530854412097093</v>
      </c>
      <c r="H16" s="4"/>
      <c r="I16" s="5"/>
      <c r="J16" s="8"/>
      <c r="K16" s="8"/>
      <c r="L16" s="5"/>
      <c r="M16" s="5"/>
      <c r="N16" s="5"/>
      <c r="P16" s="6"/>
      <c r="Q16" s="6"/>
    </row>
    <row r="17" spans="1:17" x14ac:dyDescent="0.2">
      <c r="A17">
        <v>11</v>
      </c>
      <c r="B17" s="4">
        <f t="shared" si="0"/>
        <v>0.21153846153846154</v>
      </c>
      <c r="C17" s="5">
        <v>48.5</v>
      </c>
      <c r="D17" s="4">
        <f t="shared" si="1"/>
        <v>-0.22046531314458825</v>
      </c>
      <c r="E17" s="4">
        <f t="shared" si="2"/>
        <v>0.41275439194481928</v>
      </c>
      <c r="F17" s="4">
        <f t="shared" si="3"/>
        <v>-0.30367034257837267</v>
      </c>
      <c r="G17" s="4">
        <f t="shared" si="4"/>
        <v>0.38068952740564804</v>
      </c>
      <c r="H17" s="4"/>
      <c r="I17" s="5"/>
      <c r="J17" s="8"/>
      <c r="K17" s="8"/>
      <c r="L17" s="5"/>
      <c r="M17" s="5"/>
      <c r="N17" s="5"/>
      <c r="P17" s="6"/>
      <c r="Q17" s="6"/>
    </row>
    <row r="18" spans="1:17" x14ac:dyDescent="0.2">
      <c r="A18">
        <v>12</v>
      </c>
      <c r="B18" s="4">
        <f t="shared" si="0"/>
        <v>0.23076923076923078</v>
      </c>
      <c r="C18" s="5">
        <v>49.88</v>
      </c>
      <c r="D18" s="4">
        <f t="shared" si="1"/>
        <v>0.10665040572803332</v>
      </c>
      <c r="E18" s="4">
        <f t="shared" si="2"/>
        <v>0.54246683569861243</v>
      </c>
      <c r="F18" s="4">
        <f t="shared" si="3"/>
        <v>2.82039516727597E-2</v>
      </c>
      <c r="G18" s="4">
        <f t="shared" si="4"/>
        <v>0.51125025724986828</v>
      </c>
      <c r="H18" s="4"/>
      <c r="I18" s="5"/>
      <c r="J18" s="8"/>
      <c r="K18" s="8"/>
      <c r="L18" s="5"/>
      <c r="M18" s="5"/>
      <c r="N18" s="5"/>
      <c r="P18" s="6"/>
      <c r="Q18" s="6"/>
    </row>
    <row r="19" spans="1:17" x14ac:dyDescent="0.2">
      <c r="A19">
        <v>13</v>
      </c>
      <c r="B19" s="4">
        <f t="shared" si="0"/>
        <v>0.25</v>
      </c>
      <c r="C19" s="5">
        <v>50.37</v>
      </c>
      <c r="D19" s="4">
        <f t="shared" si="1"/>
        <v>0.22888859788762789</v>
      </c>
      <c r="E19" s="4">
        <f t="shared" si="2"/>
        <v>0.59052224854541635</v>
      </c>
      <c r="F19" s="4">
        <f t="shared" si="3"/>
        <v>0.15550865931709359</v>
      </c>
      <c r="G19" s="4">
        <f t="shared" si="4"/>
        <v>0.56178983608027311</v>
      </c>
      <c r="H19" s="4"/>
      <c r="I19" s="5"/>
      <c r="J19" s="8"/>
      <c r="K19" s="8"/>
      <c r="L19" s="5"/>
      <c r="M19" s="5"/>
      <c r="N19" s="5"/>
      <c r="P19" s="6"/>
      <c r="Q19" s="6"/>
    </row>
    <row r="20" spans="1:17" x14ac:dyDescent="0.2">
      <c r="A20">
        <v>14</v>
      </c>
      <c r="B20" s="4">
        <f t="shared" si="0"/>
        <v>0.26923076923076922</v>
      </c>
      <c r="C20" s="5">
        <v>52.13</v>
      </c>
      <c r="D20" s="4">
        <f t="shared" si="1"/>
        <v>0.73295543592253354</v>
      </c>
      <c r="E20" s="4">
        <f t="shared" si="2"/>
        <v>0.76820719493338285</v>
      </c>
      <c r="F20" s="4">
        <f t="shared" si="3"/>
        <v>0.66501881387385775</v>
      </c>
      <c r="G20" s="4">
        <f t="shared" si="4"/>
        <v>0.74698077015249664</v>
      </c>
      <c r="H20" s="4"/>
      <c r="I20" s="5"/>
      <c r="J20" s="8"/>
      <c r="K20" s="8"/>
      <c r="L20" s="5"/>
      <c r="M20" s="5"/>
      <c r="N20" s="5"/>
      <c r="P20" s="6"/>
      <c r="Q20" s="6"/>
    </row>
    <row r="21" spans="1:17" x14ac:dyDescent="0.2">
      <c r="A21">
        <v>15</v>
      </c>
      <c r="B21" s="4">
        <f t="shared" si="0"/>
        <v>0.28846153846153844</v>
      </c>
      <c r="C21" s="5">
        <v>51.88</v>
      </c>
      <c r="D21" s="4">
        <f t="shared" si="1"/>
        <v>0.70369196814749879</v>
      </c>
      <c r="E21" s="4">
        <f t="shared" si="2"/>
        <v>0.75918768834531125</v>
      </c>
      <c r="F21" s="4">
        <f t="shared" si="3"/>
        <v>0.64167460085289452</v>
      </c>
      <c r="G21" s="4">
        <f t="shared" si="4"/>
        <v>0.7394577579999575</v>
      </c>
      <c r="H21" s="4"/>
      <c r="I21" s="5"/>
      <c r="J21" s="8"/>
      <c r="K21" s="8"/>
      <c r="L21" s="5"/>
      <c r="M21" s="5"/>
      <c r="N21" s="5"/>
      <c r="P21" s="6"/>
      <c r="Q21" s="6"/>
    </row>
    <row r="22" spans="1:17" x14ac:dyDescent="0.2">
      <c r="A22">
        <v>16</v>
      </c>
      <c r="B22" s="4">
        <f t="shared" si="0"/>
        <v>0.30769230769230771</v>
      </c>
      <c r="C22" s="5">
        <v>52.87</v>
      </c>
      <c r="D22" s="4">
        <f t="shared" si="1"/>
        <v>1.103256869571748</v>
      </c>
      <c r="E22" s="4">
        <f t="shared" si="2"/>
        <v>0.86504218450473636</v>
      </c>
      <c r="F22" s="4">
        <f t="shared" si="3"/>
        <v>1.0477868499492251</v>
      </c>
      <c r="G22" s="4">
        <f t="shared" si="4"/>
        <v>0.8526315887762328</v>
      </c>
      <c r="H22" s="4"/>
      <c r="I22" s="5"/>
      <c r="J22" s="8"/>
      <c r="K22" s="8"/>
      <c r="L22" s="5"/>
      <c r="M22" s="5"/>
      <c r="N22" s="5"/>
      <c r="P22" s="6"/>
      <c r="Q22" s="6"/>
    </row>
    <row r="23" spans="1:17" x14ac:dyDescent="0.2">
      <c r="A23">
        <v>17</v>
      </c>
      <c r="B23" s="4">
        <f t="shared" si="0"/>
        <v>0.32692307692307693</v>
      </c>
      <c r="C23" s="5">
        <v>54.87</v>
      </c>
      <c r="D23" s="4">
        <f t="shared" si="1"/>
        <v>2.0188456324228303</v>
      </c>
      <c r="E23" s="4">
        <f t="shared" si="2"/>
        <v>0.97824836675735016</v>
      </c>
      <c r="F23" s="4">
        <f t="shared" si="3"/>
        <v>1.9708071862813041</v>
      </c>
      <c r="G23" s="4">
        <f t="shared" si="4"/>
        <v>0.97562703279030627</v>
      </c>
      <c r="H23" s="4"/>
      <c r="I23" s="5"/>
      <c r="J23" s="8"/>
      <c r="K23" s="8"/>
      <c r="L23" s="5"/>
      <c r="M23" s="5"/>
      <c r="N23" s="5"/>
      <c r="P23" s="6"/>
      <c r="Q23" s="6"/>
    </row>
    <row r="24" spans="1:17" x14ac:dyDescent="0.2">
      <c r="A24">
        <v>18</v>
      </c>
      <c r="B24" s="4">
        <f t="shared" si="0"/>
        <v>0.34615384615384615</v>
      </c>
      <c r="C24" s="5">
        <v>54.62</v>
      </c>
      <c r="D24" s="4">
        <f t="shared" si="1"/>
        <v>2.321823705264046</v>
      </c>
      <c r="E24" s="4">
        <f t="shared" si="2"/>
        <v>0.98987878485978031</v>
      </c>
      <c r="F24" s="4">
        <f t="shared" si="3"/>
        <v>2.2826004782364091</v>
      </c>
      <c r="G24" s="4">
        <f t="shared" si="4"/>
        <v>0.9887730436144071</v>
      </c>
      <c r="H24" s="4"/>
      <c r="I24" s="5"/>
      <c r="J24" s="8"/>
      <c r="K24" s="8"/>
      <c r="L24" s="5"/>
      <c r="M24" s="5"/>
      <c r="N24" s="5"/>
      <c r="P24" s="6"/>
      <c r="Q24" s="6"/>
    </row>
    <row r="25" spans="1:17" x14ac:dyDescent="0.2">
      <c r="A25">
        <v>19</v>
      </c>
      <c r="B25" s="4">
        <f t="shared" si="0"/>
        <v>0.36538461538461536</v>
      </c>
      <c r="C25" s="5">
        <v>55.87</v>
      </c>
      <c r="D25" s="4">
        <f t="shared" si="1"/>
        <v>4.0508625255090562</v>
      </c>
      <c r="E25" s="4">
        <f t="shared" si="2"/>
        <v>0.99997448540849776</v>
      </c>
      <c r="F25" s="4">
        <f t="shared" si="3"/>
        <v>4.0231275156977944</v>
      </c>
      <c r="G25" s="4">
        <f t="shared" si="4"/>
        <v>0.99997128480915687</v>
      </c>
      <c r="H25" s="4"/>
      <c r="I25" s="5"/>
      <c r="J25" s="8"/>
      <c r="K25" s="8"/>
      <c r="L25" s="5"/>
      <c r="M25" s="5"/>
      <c r="N25" s="5"/>
      <c r="P25" s="6"/>
      <c r="Q25" s="6"/>
    </row>
    <row r="26" spans="1:17" x14ac:dyDescent="0.2">
      <c r="A26">
        <v>20</v>
      </c>
      <c r="B26" s="4">
        <f t="shared" si="0"/>
        <v>0.38461538461538464</v>
      </c>
      <c r="C26" s="5">
        <v>57.25</v>
      </c>
      <c r="D26" s="4"/>
      <c r="E26" s="4"/>
      <c r="F26" s="4"/>
      <c r="G26" s="4"/>
      <c r="H26" s="4"/>
      <c r="I26" s="5"/>
      <c r="J26" s="8"/>
      <c r="K26" s="8"/>
      <c r="L26" s="5"/>
      <c r="M26" s="5"/>
      <c r="N26" s="5"/>
      <c r="P26" s="6"/>
      <c r="Q26" s="6"/>
    </row>
    <row r="27" spans="1:17" x14ac:dyDescent="0.2">
      <c r="B27" s="4"/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6"/>
  <sheetViews>
    <sheetView topLeftCell="C4" zoomScale="170" zoomScaleNormal="170" workbookViewId="0">
      <selection activeCell="C7" sqref="C7"/>
    </sheetView>
  </sheetViews>
  <sheetFormatPr defaultRowHeight="12.75" x14ac:dyDescent="0.2"/>
  <cols>
    <col min="1" max="1" width="8.5703125" bestFit="1" customWidth="1"/>
    <col min="2" max="8" width="11.5703125"/>
    <col min="9" max="9" width="11.5703125" customWidth="1"/>
    <col min="10" max="10" width="15.7109375" customWidth="1"/>
    <col min="11" max="11" width="12.42578125" customWidth="1"/>
    <col min="12" max="12" width="15.7109375"/>
    <col min="13" max="13" width="15.7109375" customWidth="1"/>
    <col min="14" max="14" width="13" customWidth="1"/>
    <col min="15" max="1026" width="11.5703125"/>
  </cols>
  <sheetData>
    <row r="1" spans="1:14" s="1" customFormat="1" x14ac:dyDescent="0.2">
      <c r="A1" s="1" t="s">
        <v>0</v>
      </c>
      <c r="B1" s="1">
        <v>50</v>
      </c>
      <c r="C1"/>
      <c r="D1" s="1" t="s">
        <v>1</v>
      </c>
      <c r="E1" s="2">
        <v>100000</v>
      </c>
      <c r="F1"/>
    </row>
    <row r="2" spans="1:14" s="1" customFormat="1" x14ac:dyDescent="0.2">
      <c r="A2" s="1" t="s">
        <v>2</v>
      </c>
      <c r="B2" s="3">
        <v>0.2</v>
      </c>
      <c r="C2"/>
      <c r="F2"/>
    </row>
    <row r="3" spans="1:14" s="1" customFormat="1" x14ac:dyDescent="0.2">
      <c r="A3" s="1" t="s">
        <v>3</v>
      </c>
      <c r="B3" s="3">
        <v>0.05</v>
      </c>
      <c r="C3"/>
      <c r="F3"/>
    </row>
    <row r="4" spans="1:14" s="1" customFormat="1" x14ac:dyDescent="0.2">
      <c r="A4" s="1" t="s">
        <v>4</v>
      </c>
      <c r="B4" s="7">
        <f>20/52</f>
        <v>0.38461538461538464</v>
      </c>
      <c r="C4"/>
      <c r="F4"/>
    </row>
    <row r="5" spans="1:14" s="1" customFormat="1" ht="38.25" x14ac:dyDescent="0.2">
      <c r="A5" s="1" t="s">
        <v>5</v>
      </c>
      <c r="B5" s="1" t="s">
        <v>6</v>
      </c>
      <c r="C5" s="1" t="s">
        <v>7</v>
      </c>
      <c r="D5" s="1" t="s">
        <v>8</v>
      </c>
      <c r="E5" s="1" t="s">
        <v>9</v>
      </c>
      <c r="F5" s="1" t="s">
        <v>10</v>
      </c>
      <c r="G5" s="1" t="s">
        <v>11</v>
      </c>
      <c r="H5" s="1" t="s">
        <v>12</v>
      </c>
      <c r="I5" s="1" t="s">
        <v>13</v>
      </c>
      <c r="J5" s="1" t="s">
        <v>14</v>
      </c>
      <c r="K5" s="1" t="s">
        <v>15</v>
      </c>
      <c r="L5" s="1" t="s">
        <v>16</v>
      </c>
      <c r="M5" s="1" t="s">
        <v>17</v>
      </c>
      <c r="N5" s="1" t="s">
        <v>18</v>
      </c>
    </row>
    <row r="6" spans="1:14" x14ac:dyDescent="0.2">
      <c r="A6">
        <v>0</v>
      </c>
      <c r="B6" s="4">
        <f t="shared" ref="B6:B26" si="0">A6/52</f>
        <v>0</v>
      </c>
      <c r="C6" s="5">
        <v>49</v>
      </c>
      <c r="D6" s="4"/>
      <c r="E6" s="4"/>
      <c r="F6" s="4"/>
      <c r="G6" s="4"/>
      <c r="H6" s="4"/>
      <c r="I6" s="5"/>
      <c r="J6" s="5"/>
      <c r="K6" s="6"/>
      <c r="L6" s="5"/>
      <c r="M6" s="5"/>
      <c r="N6" s="5"/>
    </row>
    <row r="7" spans="1:14" x14ac:dyDescent="0.2">
      <c r="A7">
        <v>1</v>
      </c>
      <c r="B7" s="4">
        <f t="shared" si="0"/>
        <v>1.9230769230769232E-2</v>
      </c>
      <c r="C7" s="5">
        <v>49.75</v>
      </c>
      <c r="D7" s="4"/>
      <c r="E7" s="4"/>
      <c r="F7" s="4"/>
      <c r="G7" s="4"/>
      <c r="H7" s="4"/>
      <c r="I7" s="5"/>
      <c r="J7" s="5"/>
      <c r="K7" s="6"/>
      <c r="L7" s="5"/>
      <c r="M7" s="5"/>
      <c r="N7" s="5"/>
    </row>
    <row r="8" spans="1:14" x14ac:dyDescent="0.2">
      <c r="A8">
        <v>2</v>
      </c>
      <c r="B8" s="4">
        <f t="shared" si="0"/>
        <v>3.8461538461538464E-2</v>
      </c>
      <c r="C8" s="5">
        <v>52</v>
      </c>
      <c r="D8" s="4"/>
      <c r="E8" s="4"/>
      <c r="F8" s="4"/>
      <c r="G8" s="4"/>
      <c r="H8" s="4"/>
      <c r="I8" s="5"/>
      <c r="J8" s="5"/>
      <c r="K8" s="6"/>
      <c r="L8" s="5"/>
      <c r="M8" s="5"/>
      <c r="N8" s="5"/>
    </row>
    <row r="9" spans="1:14" x14ac:dyDescent="0.2">
      <c r="A9">
        <v>3</v>
      </c>
      <c r="B9" s="4">
        <f t="shared" si="0"/>
        <v>5.7692307692307696E-2</v>
      </c>
      <c r="C9" s="5">
        <v>50</v>
      </c>
      <c r="D9" s="4"/>
      <c r="E9" s="4"/>
      <c r="F9" s="4"/>
      <c r="G9" s="4"/>
      <c r="H9" s="4"/>
      <c r="I9" s="5"/>
      <c r="J9" s="5"/>
      <c r="K9" s="6"/>
      <c r="L9" s="5"/>
      <c r="M9" s="5"/>
      <c r="N9" s="5"/>
    </row>
    <row r="10" spans="1:14" x14ac:dyDescent="0.2">
      <c r="A10">
        <v>4</v>
      </c>
      <c r="B10" s="4">
        <f t="shared" si="0"/>
        <v>7.6923076923076927E-2</v>
      </c>
      <c r="C10" s="5">
        <v>48.38</v>
      </c>
      <c r="D10" s="4"/>
      <c r="E10" s="4"/>
      <c r="F10" s="4"/>
      <c r="G10" s="4"/>
      <c r="H10" s="4"/>
      <c r="I10" s="5"/>
      <c r="J10" s="5"/>
      <c r="K10" s="6"/>
      <c r="L10" s="5"/>
      <c r="M10" s="5"/>
      <c r="N10" s="5"/>
    </row>
    <row r="11" spans="1:14" x14ac:dyDescent="0.2">
      <c r="A11">
        <v>5</v>
      </c>
      <c r="B11" s="4">
        <f t="shared" si="0"/>
        <v>9.6153846153846159E-2</v>
      </c>
      <c r="C11" s="5">
        <v>48.25</v>
      </c>
      <c r="D11" s="4"/>
      <c r="E11" s="4"/>
      <c r="F11" s="4"/>
      <c r="G11" s="4"/>
      <c r="H11" s="4"/>
      <c r="I11" s="5"/>
      <c r="J11" s="5"/>
      <c r="K11" s="6"/>
      <c r="L11" s="5"/>
      <c r="M11" s="5"/>
      <c r="N11" s="5"/>
    </row>
    <row r="12" spans="1:14" x14ac:dyDescent="0.2">
      <c r="A12">
        <v>6</v>
      </c>
      <c r="B12" s="4">
        <f t="shared" si="0"/>
        <v>0.11538461538461539</v>
      </c>
      <c r="C12" s="5">
        <v>48.75</v>
      </c>
      <c r="D12" s="4"/>
      <c r="E12" s="4"/>
      <c r="F12" s="4"/>
      <c r="G12" s="4"/>
      <c r="H12" s="4"/>
      <c r="I12" s="5"/>
      <c r="J12" s="5"/>
      <c r="K12" s="6"/>
      <c r="L12" s="5"/>
      <c r="M12" s="5"/>
      <c r="N12" s="5"/>
    </row>
    <row r="13" spans="1:14" x14ac:dyDescent="0.2">
      <c r="A13">
        <v>7</v>
      </c>
      <c r="B13" s="4">
        <f t="shared" si="0"/>
        <v>0.13461538461538461</v>
      </c>
      <c r="C13" s="5">
        <v>49.63</v>
      </c>
      <c r="D13" s="4"/>
      <c r="E13" s="4"/>
      <c r="F13" s="4"/>
      <c r="G13" s="4"/>
      <c r="H13" s="4"/>
      <c r="I13" s="5"/>
      <c r="J13" s="5"/>
      <c r="K13" s="6"/>
      <c r="L13" s="5"/>
      <c r="M13" s="5"/>
      <c r="N13" s="5"/>
    </row>
    <row r="14" spans="1:14" x14ac:dyDescent="0.2">
      <c r="A14">
        <v>8</v>
      </c>
      <c r="B14" s="4">
        <f t="shared" si="0"/>
        <v>0.15384615384615385</v>
      </c>
      <c r="C14" s="5">
        <v>48.25</v>
      </c>
      <c r="D14" s="4"/>
      <c r="E14" s="4"/>
      <c r="F14" s="4"/>
      <c r="G14" s="4"/>
      <c r="H14" s="4"/>
      <c r="I14" s="5"/>
      <c r="J14" s="5"/>
      <c r="K14" s="6"/>
      <c r="L14" s="5"/>
      <c r="M14" s="5"/>
      <c r="N14" s="5"/>
    </row>
    <row r="15" spans="1:14" x14ac:dyDescent="0.2">
      <c r="A15">
        <v>9</v>
      </c>
      <c r="B15" s="4">
        <f t="shared" si="0"/>
        <v>0.17307692307692307</v>
      </c>
      <c r="C15" s="5">
        <v>48.25</v>
      </c>
      <c r="D15" s="4"/>
      <c r="E15" s="4"/>
      <c r="F15" s="4"/>
      <c r="G15" s="4"/>
      <c r="H15" s="4"/>
      <c r="I15" s="5"/>
      <c r="J15" s="5"/>
      <c r="K15" s="6"/>
      <c r="L15" s="5"/>
      <c r="M15" s="5"/>
      <c r="N15" s="5"/>
    </row>
    <row r="16" spans="1:14" x14ac:dyDescent="0.2">
      <c r="A16">
        <v>10</v>
      </c>
      <c r="B16" s="4">
        <f t="shared" si="0"/>
        <v>0.19230769230769232</v>
      </c>
      <c r="C16" s="5">
        <v>51.12</v>
      </c>
      <c r="D16" s="4"/>
      <c r="E16" s="4"/>
      <c r="F16" s="4"/>
      <c r="G16" s="4"/>
      <c r="H16" s="4"/>
      <c r="I16" s="5"/>
      <c r="J16" s="5"/>
      <c r="K16" s="6"/>
      <c r="L16" s="5"/>
      <c r="M16" s="5"/>
      <c r="N16" s="5"/>
    </row>
    <row r="17" spans="1:14" x14ac:dyDescent="0.2">
      <c r="A17">
        <v>11</v>
      </c>
      <c r="B17" s="4">
        <f t="shared" si="0"/>
        <v>0.21153846153846154</v>
      </c>
      <c r="C17" s="5">
        <v>51.5</v>
      </c>
      <c r="D17" s="4"/>
      <c r="E17" s="4"/>
      <c r="F17" s="4"/>
      <c r="G17" s="4"/>
      <c r="H17" s="4"/>
      <c r="I17" s="5"/>
      <c r="J17" s="5"/>
      <c r="K17" s="6"/>
      <c r="L17" s="5"/>
      <c r="M17" s="5"/>
      <c r="N17" s="5"/>
    </row>
    <row r="18" spans="1:14" x14ac:dyDescent="0.2">
      <c r="A18">
        <v>12</v>
      </c>
      <c r="B18" s="4">
        <f t="shared" si="0"/>
        <v>0.23076923076923078</v>
      </c>
      <c r="C18" s="5">
        <v>49.88</v>
      </c>
      <c r="D18" s="4"/>
      <c r="E18" s="4"/>
      <c r="F18" s="4"/>
      <c r="G18" s="4"/>
      <c r="H18" s="4"/>
      <c r="I18" s="5"/>
      <c r="J18" s="5"/>
      <c r="K18" s="6"/>
      <c r="L18" s="5"/>
      <c r="M18" s="5"/>
      <c r="N18" s="5"/>
    </row>
    <row r="19" spans="1:14" x14ac:dyDescent="0.2">
      <c r="A19">
        <v>13</v>
      </c>
      <c r="B19" s="4">
        <f t="shared" si="0"/>
        <v>0.25</v>
      </c>
      <c r="C19" s="5">
        <v>49.88</v>
      </c>
      <c r="D19" s="4"/>
      <c r="E19" s="4"/>
      <c r="F19" s="4"/>
      <c r="G19" s="4"/>
      <c r="H19" s="4"/>
      <c r="I19" s="5"/>
      <c r="J19" s="5"/>
      <c r="K19" s="6"/>
      <c r="L19" s="5"/>
      <c r="M19" s="5"/>
      <c r="N19" s="5"/>
    </row>
    <row r="20" spans="1:14" x14ac:dyDescent="0.2">
      <c r="A20">
        <v>14</v>
      </c>
      <c r="B20" s="4">
        <f t="shared" si="0"/>
        <v>0.26923076923076922</v>
      </c>
      <c r="C20" s="5">
        <v>48.75</v>
      </c>
      <c r="D20" s="4"/>
      <c r="E20" s="4"/>
      <c r="F20" s="4"/>
      <c r="G20" s="4"/>
      <c r="H20" s="4"/>
      <c r="I20" s="5"/>
      <c r="J20" s="5"/>
      <c r="K20" s="6"/>
      <c r="L20" s="5"/>
      <c r="M20" s="5"/>
      <c r="N20" s="5"/>
    </row>
    <row r="21" spans="1:14" x14ac:dyDescent="0.2">
      <c r="A21">
        <v>15</v>
      </c>
      <c r="B21" s="4">
        <f t="shared" si="0"/>
        <v>0.28846153846153844</v>
      </c>
      <c r="C21" s="5">
        <v>47.5</v>
      </c>
      <c r="D21" s="4"/>
      <c r="E21" s="4"/>
      <c r="F21" s="4"/>
      <c r="G21" s="4"/>
      <c r="H21" s="4"/>
      <c r="I21" s="5"/>
      <c r="J21" s="5"/>
      <c r="K21" s="6"/>
      <c r="L21" s="5"/>
      <c r="M21" s="5"/>
      <c r="N21" s="5"/>
    </row>
    <row r="22" spans="1:14" x14ac:dyDescent="0.2">
      <c r="A22">
        <v>16</v>
      </c>
      <c r="B22" s="4">
        <f t="shared" si="0"/>
        <v>0.30769230769230771</v>
      </c>
      <c r="C22" s="5">
        <v>48</v>
      </c>
      <c r="D22" s="4"/>
      <c r="E22" s="4"/>
      <c r="F22" s="4"/>
      <c r="G22" s="4"/>
      <c r="H22" s="4"/>
      <c r="I22" s="5"/>
      <c r="J22" s="5"/>
      <c r="K22" s="6"/>
      <c r="L22" s="5"/>
      <c r="M22" s="5"/>
      <c r="N22" s="5"/>
    </row>
    <row r="23" spans="1:14" x14ac:dyDescent="0.2">
      <c r="A23">
        <v>17</v>
      </c>
      <c r="B23" s="4">
        <f t="shared" si="0"/>
        <v>0.32692307692307693</v>
      </c>
      <c r="C23" s="5">
        <v>46.25</v>
      </c>
      <c r="D23" s="4"/>
      <c r="E23" s="4"/>
      <c r="F23" s="4"/>
      <c r="G23" s="4"/>
      <c r="H23" s="4"/>
      <c r="I23" s="5"/>
      <c r="J23" s="5"/>
      <c r="K23" s="6"/>
      <c r="L23" s="5"/>
      <c r="M23" s="5"/>
      <c r="N23" s="5"/>
    </row>
    <row r="24" spans="1:14" x14ac:dyDescent="0.2">
      <c r="A24">
        <v>18</v>
      </c>
      <c r="B24" s="4">
        <f t="shared" si="0"/>
        <v>0.34615384615384615</v>
      </c>
      <c r="C24" s="5">
        <v>48.13</v>
      </c>
      <c r="D24" s="4"/>
      <c r="E24" s="4"/>
      <c r="F24" s="4"/>
      <c r="G24" s="4"/>
      <c r="H24" s="4"/>
      <c r="I24" s="5"/>
      <c r="J24" s="5"/>
      <c r="K24" s="6"/>
      <c r="L24" s="5"/>
      <c r="M24" s="5"/>
      <c r="N24" s="5"/>
    </row>
    <row r="25" spans="1:14" x14ac:dyDescent="0.2">
      <c r="A25">
        <v>19</v>
      </c>
      <c r="B25" s="4">
        <f t="shared" si="0"/>
        <v>0.36538461538461536</v>
      </c>
      <c r="C25" s="5">
        <v>46.63</v>
      </c>
      <c r="D25" s="4"/>
      <c r="E25" s="4"/>
      <c r="F25" s="4"/>
      <c r="G25" s="4"/>
      <c r="H25" s="4"/>
      <c r="I25" s="5"/>
      <c r="J25" s="5"/>
      <c r="K25" s="6"/>
      <c r="L25" s="5"/>
      <c r="M25" s="5"/>
      <c r="N25" s="5"/>
    </row>
    <row r="26" spans="1:14" x14ac:dyDescent="0.2">
      <c r="A26">
        <v>20</v>
      </c>
      <c r="B26" s="4">
        <f t="shared" si="0"/>
        <v>0.38461538461538464</v>
      </c>
      <c r="C26" s="5">
        <v>48.12</v>
      </c>
      <c r="D26" s="4"/>
      <c r="E26" s="4"/>
      <c r="F26" s="4"/>
      <c r="G26" s="4"/>
      <c r="H26" s="4"/>
      <c r="I26" s="5"/>
      <c r="J26" s="5"/>
      <c r="K26" s="6"/>
      <c r="L26" s="5"/>
      <c r="M26" s="5"/>
      <c r="N26" s="5"/>
    </row>
  </sheetData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19.2</vt:lpstr>
      <vt:lpstr>19.3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Márcio Menezes</dc:creator>
  <dc:description/>
  <cp:lastModifiedBy>MARCIO DE MENEZES</cp:lastModifiedBy>
  <cp:revision>24</cp:revision>
  <dcterms:created xsi:type="dcterms:W3CDTF">2018-11-21T19:43:46Z</dcterms:created>
  <dcterms:modified xsi:type="dcterms:W3CDTF">2021-12-07T22:03:36Z</dcterms:modified>
  <dc:language>pt-BR</dc:language>
</cp:coreProperties>
</file>