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87431757d2bc7bc/ARCA ISO VB 2023/6. Requerimientos de recursos/6.7 Acuerdos de servicio/"/>
    </mc:Choice>
  </mc:AlternateContent>
  <xr:revisionPtr revIDLastSave="254" documentId="8_{967C3D14-7648-4544-BBF2-68D1CE3A62B0}" xr6:coauthVersionLast="47" xr6:coauthVersionMax="47" xr10:uidLastSave="{2371C6ED-5596-445C-B51F-A494B2AC845E}"/>
  <bookViews>
    <workbookView xWindow="-120" yWindow="-120" windowWidth="29040" windowHeight="15720" firstSheet="2" activeTab="5" xr2:uid="{00000000-000D-0000-FFFF-FFFF00000000}"/>
  </bookViews>
  <sheets>
    <sheet name="General" sheetId="4" r:id="rId1"/>
    <sheet name="Capacidad instalada" sheetId="1" r:id="rId2"/>
    <sheet name="Uroanalisis" sheetId="6" r:id="rId3"/>
    <sheet name="QuimicaClinica" sheetId="7" r:id="rId4"/>
    <sheet name="Hematologia" sheetId="8" r:id="rId5"/>
    <sheet name="INQ" sheetId="9" r:id="rId6"/>
  </sheets>
  <definedNames>
    <definedName name="_xlnm.Print_Area" localSheetId="1">'Capacidad instalada'!$A$1:$M$41</definedName>
    <definedName name="_xlnm.Print_Area" localSheetId="0">General!$A$1:$M$38</definedName>
    <definedName name="_xlnm.Print_Area" localSheetId="4">Hematologia!$A$1:$M$37</definedName>
    <definedName name="_xlnm.Print_Area" localSheetId="5">INQ!$A$1:$M$35</definedName>
    <definedName name="_xlnm.Print_Area" localSheetId="3">QuimicaClinica!$A$1:$M$35</definedName>
    <definedName name="_xlnm.Print_Area" localSheetId="2">Uroanalisis!$A$1:$M$34</definedName>
    <definedName name="_xlnm.Print_Titles" localSheetId="1">'Capacidad instalada'!$1:$7</definedName>
    <definedName name="_xlnm.Print_Titles" localSheetId="0">General!$1:$7</definedName>
    <definedName name="_xlnm.Print_Titles" localSheetId="4">Hematologia!$1:$12</definedName>
    <definedName name="_xlnm.Print_Titles" localSheetId="5">INQ!$1:$12</definedName>
    <definedName name="_xlnm.Print_Titles" localSheetId="3">QuimicaClinica!$1:$12</definedName>
    <definedName name="_xlnm.Print_Titles" localSheetId="2">Uroanalisis!$1:$11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8" l="1"/>
  <c r="H18" i="8"/>
  <c r="J18" i="8" s="1"/>
  <c r="L18" i="8" s="1"/>
  <c r="J17" i="9"/>
  <c r="L17" i="9" s="1"/>
  <c r="H16" i="9"/>
  <c r="J16" i="9" s="1"/>
  <c r="L16" i="9" s="1"/>
  <c r="H15" i="9"/>
  <c r="J15" i="9" s="1"/>
  <c r="L15" i="9" s="1"/>
  <c r="J19" i="8"/>
  <c r="H19" i="8"/>
  <c r="K19" i="8"/>
  <c r="L19" i="8" s="1"/>
  <c r="K17" i="8"/>
  <c r="K16" i="8"/>
  <c r="K15" i="8"/>
  <c r="H17" i="8"/>
  <c r="J17" i="8" s="1"/>
  <c r="H16" i="8"/>
  <c r="J16" i="8" s="1"/>
  <c r="H15" i="8"/>
  <c r="J15" i="8" s="1"/>
  <c r="L15" i="8" s="1"/>
  <c r="H17" i="7"/>
  <c r="J17" i="7"/>
  <c r="L17" i="7"/>
  <c r="H16" i="7"/>
  <c r="J16" i="7" s="1"/>
  <c r="H15" i="7"/>
  <c r="J15" i="7" s="1"/>
  <c r="H16" i="6"/>
  <c r="J16" i="6" s="1"/>
  <c r="L16" i="6" s="1"/>
  <c r="H15" i="6"/>
  <c r="J15" i="6" s="1"/>
  <c r="H14" i="6"/>
  <c r="J14" i="6" s="1"/>
  <c r="J16" i="1"/>
  <c r="L16" i="1" s="1"/>
  <c r="L13" i="1"/>
  <c r="H11" i="1"/>
  <c r="J11" i="1" s="1"/>
  <c r="L11" i="1" s="1"/>
  <c r="H15" i="4"/>
  <c r="F15" i="1"/>
  <c r="L17" i="8" l="1"/>
  <c r="L16" i="8"/>
  <c r="L16" i="7"/>
  <c r="L15" i="7"/>
  <c r="L15" i="6"/>
  <c r="L14" i="6"/>
  <c r="H19" i="1"/>
  <c r="J19" i="1" s="1"/>
  <c r="L19" i="1" s="1"/>
  <c r="K15" i="1"/>
  <c r="K14" i="1"/>
  <c r="H15" i="1"/>
  <c r="J15" i="1" s="1"/>
  <c r="H12" i="1"/>
  <c r="J12" i="1" s="1"/>
  <c r="L12" i="1" s="1"/>
  <c r="L15" i="1" l="1"/>
  <c r="K20" i="1"/>
  <c r="K23" i="1"/>
  <c r="K22" i="1"/>
  <c r="K18" i="1"/>
  <c r="K17" i="1"/>
  <c r="K21" i="1"/>
  <c r="H20" i="4"/>
  <c r="J20" i="4" s="1"/>
  <c r="L20" i="4" s="1"/>
  <c r="H19" i="4"/>
  <c r="J19" i="4"/>
  <c r="L19" i="4" s="1"/>
  <c r="H18" i="4"/>
  <c r="J18" i="4" s="1"/>
  <c r="L18" i="4" s="1"/>
  <c r="H17" i="4"/>
  <c r="J17" i="4" s="1"/>
  <c r="L17" i="4" s="1"/>
  <c r="J15" i="4"/>
  <c r="L15" i="4" s="1"/>
  <c r="H14" i="4"/>
  <c r="J14" i="4" s="1"/>
  <c r="L14" i="4" s="1"/>
  <c r="H13" i="4"/>
  <c r="J13" i="4"/>
  <c r="L13" i="4" s="1"/>
  <c r="H12" i="4"/>
  <c r="J12" i="4" s="1"/>
  <c r="L12" i="4" s="1"/>
  <c r="H11" i="4"/>
  <c r="J11" i="4"/>
  <c r="L11" i="4" s="1"/>
  <c r="H10" i="4"/>
  <c r="J10" i="4" s="1"/>
  <c r="L10" i="4" s="1"/>
  <c r="H10" i="1"/>
  <c r="J10" i="1" s="1"/>
  <c r="H23" i="1"/>
  <c r="J23" i="1" s="1"/>
  <c r="H18" i="1"/>
  <c r="J18" i="1" s="1"/>
  <c r="H17" i="1"/>
  <c r="J17" i="1" s="1"/>
  <c r="H22" i="1"/>
  <c r="J22" i="1" s="1"/>
  <c r="H14" i="1"/>
  <c r="J14" i="1" s="1"/>
  <c r="H21" i="1"/>
  <c r="J21" i="1" s="1"/>
  <c r="H20" i="1"/>
  <c r="J20" i="1" s="1"/>
  <c r="L18" i="1" l="1"/>
  <c r="L23" i="1"/>
  <c r="L20" i="1"/>
  <c r="L14" i="1"/>
  <c r="L22" i="1"/>
  <c r="L10" i="1"/>
  <c r="L21" i="1"/>
  <c r="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Víctor Baltazar</author>
  </authors>
  <commentList>
    <comment ref="F15" authorId="0" shapeId="0" xr:uid="{7D8D847C-26D8-4747-928E-5C941EB8ADC0}">
      <text>
        <r>
          <rPr>
            <b/>
            <sz val="10"/>
            <color rgb="FF000000"/>
            <rFont val="Tahoma"/>
            <family val="2"/>
          </rPr>
          <t xml:space="preserve">ARCA:
</t>
        </r>
        <r>
          <rPr>
            <b/>
            <sz val="10"/>
            <color rgb="FF000000"/>
            <rFont val="Tahoma"/>
            <family val="2"/>
          </rPr>
          <t>Considerando 1.5 mintuos por sedimento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6" authorId="0" shapeId="0" xr:uid="{63FF8B86-1452-7E4A-870A-0D86363A8788}">
      <text>
        <r>
          <rPr>
            <b/>
            <sz val="10"/>
            <color rgb="FF000000"/>
            <rFont val="Tahoma"/>
            <family val="2"/>
          </rPr>
          <t>ARCA: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Desde que se reciben hasta que se reportan en el SIL.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Víctor Baltazar</author>
  </authors>
  <commentList>
    <comment ref="H17" authorId="0" shapeId="0" xr:uid="{D0760560-6307-CF4C-9ED4-2812B9F88FD9}">
      <text>
        <r>
          <rPr>
            <b/>
            <sz val="10"/>
            <color rgb="FF000000"/>
            <rFont val="Tahoma"/>
            <family val="2"/>
          </rPr>
          <t>ARCA: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1 reactivo en uso y uno en stock en almacén</t>
        </r>
      </text>
    </comment>
  </commentList>
</comments>
</file>

<file path=xl/sharedStrings.xml><?xml version="1.0" encoding="utf-8"?>
<sst xmlns="http://schemas.openxmlformats.org/spreadsheetml/2006/main" count="399" uniqueCount="101">
  <si>
    <t>A</t>
  </si>
  <si>
    <t>B</t>
  </si>
  <si>
    <t>C</t>
  </si>
  <si>
    <t>D</t>
  </si>
  <si>
    <t>F</t>
  </si>
  <si>
    <t>G</t>
  </si>
  <si>
    <t>Área Analítica</t>
  </si>
  <si>
    <t>Técnica automatizada o manual</t>
  </si>
  <si>
    <t xml:space="preserve">Observaciones                                         </t>
  </si>
  <si>
    <t>Instrucciones para llenar el formato:</t>
  </si>
  <si>
    <t>Equipo de medición</t>
  </si>
  <si>
    <t>Capacidad de proceso 
pruebas/hora</t>
  </si>
  <si>
    <t>Días laborables en promedio mensuales</t>
  </si>
  <si>
    <t>% de uso de la capacidad instalada</t>
  </si>
  <si>
    <t>Días laborables:</t>
  </si>
  <si>
    <t>Horario:</t>
  </si>
  <si>
    <t>Capacidad teórica instalada 
por día</t>
  </si>
  <si>
    <t xml:space="preserve">Horas efectivas de trabajo </t>
  </si>
  <si>
    <t>Capacidad instalada téorica 
Mensual</t>
  </si>
  <si>
    <t>Promedio de exámenes mensuales</t>
  </si>
  <si>
    <t xml:space="preserve">Turno: </t>
  </si>
  <si>
    <r>
      <t xml:space="preserve">En la </t>
    </r>
    <r>
      <rPr>
        <b/>
        <sz val="9"/>
        <color theme="1"/>
        <rFont val="Arial"/>
        <family val="2"/>
      </rPr>
      <t>columna A</t>
    </r>
    <r>
      <rPr>
        <sz val="9"/>
        <color theme="1"/>
        <rFont val="Arial"/>
        <family val="2"/>
      </rPr>
      <t xml:space="preserve">  se debe indicar el área analítica del laboratorio.</t>
    </r>
  </si>
  <si>
    <r>
      <t xml:space="preserve">En la </t>
    </r>
    <r>
      <rPr>
        <b/>
        <sz val="9"/>
        <color theme="1"/>
        <rFont val="Arial"/>
        <family val="2"/>
      </rPr>
      <t>columna B</t>
    </r>
    <r>
      <rPr>
        <sz val="9"/>
        <color theme="1"/>
        <rFont val="Arial"/>
        <family val="2"/>
      </rPr>
      <t xml:space="preserve"> se deberá indicar si la técnica es manual o automatizada, </t>
    </r>
  </si>
  <si>
    <r>
      <t xml:space="preserve">En la </t>
    </r>
    <r>
      <rPr>
        <b/>
        <sz val="9"/>
        <color theme="1"/>
        <rFont val="Arial"/>
        <family val="2"/>
      </rPr>
      <t>columna C</t>
    </r>
    <r>
      <rPr>
        <sz val="9"/>
        <color theme="1"/>
        <rFont val="Arial"/>
        <family val="2"/>
      </rPr>
      <t xml:space="preserve"> se debe indicar el nombre del equipo o la palabra "Manual", según corresponda.</t>
    </r>
  </si>
  <si>
    <t>E</t>
  </si>
  <si>
    <t>H</t>
  </si>
  <si>
    <t>I</t>
  </si>
  <si>
    <t>J</t>
  </si>
  <si>
    <t>K</t>
  </si>
  <si>
    <t>L</t>
  </si>
  <si>
    <t>Cantidad de equipos o personal en el área</t>
  </si>
  <si>
    <r>
      <t xml:space="preserve">En la </t>
    </r>
    <r>
      <rPr>
        <b/>
        <sz val="9"/>
        <color theme="1"/>
        <rFont val="Arial"/>
        <family val="2"/>
      </rPr>
      <t>columna D</t>
    </r>
    <r>
      <rPr>
        <sz val="9"/>
        <color theme="1"/>
        <rFont val="Arial"/>
        <family val="2"/>
      </rPr>
      <t xml:space="preserve"> se deberá indicar el número de equipos por área (pruebas automatizadas) y de personal (prueba manuales) por área.</t>
    </r>
  </si>
  <si>
    <r>
      <t xml:space="preserve">En la </t>
    </r>
    <r>
      <rPr>
        <b/>
        <sz val="9"/>
        <color theme="1"/>
        <rFont val="Arial"/>
        <family val="2"/>
      </rPr>
      <t>columna F</t>
    </r>
    <r>
      <rPr>
        <sz val="9"/>
        <color theme="1"/>
        <rFont val="Arial"/>
        <family val="2"/>
      </rPr>
      <t xml:space="preserve"> se debe indicar el número de horas efectivas de trabajo que tiene el personal del área, excluyendo tiempos muertos por mantenimiento, control de calidad, horario de comida, etc.</t>
    </r>
  </si>
  <si>
    <r>
      <t xml:space="preserve">En la </t>
    </r>
    <r>
      <rPr>
        <b/>
        <sz val="9"/>
        <color theme="1"/>
        <rFont val="Arial"/>
        <family val="2"/>
      </rPr>
      <t>columna G</t>
    </r>
    <r>
      <rPr>
        <sz val="9"/>
        <color theme="1"/>
        <rFont val="Arial"/>
        <family val="2"/>
      </rPr>
      <t xml:space="preserve"> se multiplicará la cantidad indicada en la columna E por el valor indicado en la columna D, </t>
    </r>
    <r>
      <rPr>
        <b/>
        <sz val="9"/>
        <color theme="1"/>
        <rFont val="Arial"/>
        <family val="2"/>
      </rPr>
      <t>esto representa la capacidad teórica instalada por día.</t>
    </r>
  </si>
  <si>
    <r>
      <t xml:space="preserve">En la </t>
    </r>
    <r>
      <rPr>
        <b/>
        <sz val="9"/>
        <color theme="1"/>
        <rFont val="Arial"/>
        <family val="2"/>
      </rPr>
      <t>columna H</t>
    </r>
    <r>
      <rPr>
        <sz val="9"/>
        <color theme="1"/>
        <rFont val="Arial"/>
        <family val="2"/>
      </rPr>
      <t xml:space="preserve"> se deberán anotar la cantidad de días laborables mensuales.</t>
    </r>
  </si>
  <si>
    <r>
      <t xml:space="preserve">En la </t>
    </r>
    <r>
      <rPr>
        <b/>
        <sz val="9"/>
        <color theme="1"/>
        <rFont val="Arial"/>
        <family val="2"/>
      </rPr>
      <t>columna E</t>
    </r>
    <r>
      <rPr>
        <sz val="9"/>
        <color theme="1"/>
        <rFont val="Arial"/>
        <family val="2"/>
      </rPr>
      <t xml:space="preserve">
Para pruebas automatizadas: revisar en el manual del usuario, en las fichas técnicas o consultar con el proveedor el número de exámenes que realiza por hora.
Para pruebas manuales: revisar con el personal del área específica la cantidad de exámenes efectivos que podría realizar por hora.
En </t>
    </r>
    <r>
      <rPr>
        <b/>
        <sz val="9"/>
        <color theme="1"/>
        <rFont val="Arial"/>
        <family val="2"/>
      </rPr>
      <t>ambos casos</t>
    </r>
    <r>
      <rPr>
        <sz val="9"/>
        <color theme="1"/>
        <rFont val="Arial"/>
        <family val="2"/>
      </rPr>
      <t>, si se tiene más de un equipo o persona, se deberá sumar la capacidad de proceso teórico/hora, por ejemplo
Equipo A: 120 pruebas / hora
Equipo B: 120 pruebas /hora
Valor que se be colocar: 120 + 120 = 240 (pruebas/hora)</t>
    </r>
  </si>
  <si>
    <r>
      <t xml:space="preserve">En la </t>
    </r>
    <r>
      <rPr>
        <b/>
        <sz val="9"/>
        <color theme="1"/>
        <rFont val="Arial"/>
        <family val="2"/>
      </rPr>
      <t>columna I</t>
    </r>
    <r>
      <rPr>
        <sz val="9"/>
        <color theme="1"/>
        <rFont val="Arial"/>
        <family val="2"/>
      </rPr>
      <t xml:space="preserve"> se deberá multiplicar el valor de la columna G por el valor de la columna H, esto </t>
    </r>
    <r>
      <rPr>
        <b/>
        <sz val="9"/>
        <color theme="1"/>
        <rFont val="Arial"/>
        <family val="2"/>
      </rPr>
      <t>representa la capacidad teórica instalada por mes.</t>
    </r>
  </si>
  <si>
    <r>
      <t xml:space="preserve">En la </t>
    </r>
    <r>
      <rPr>
        <b/>
        <sz val="9"/>
        <color theme="1"/>
        <rFont val="Arial"/>
        <family val="2"/>
      </rPr>
      <t xml:space="preserve">columna K, </t>
    </r>
    <r>
      <rPr>
        <sz val="9"/>
        <color theme="1"/>
        <rFont val="Arial"/>
        <family val="2"/>
      </rPr>
      <t xml:space="preserve">se deberá dividir el valor de la columna J entre el valor de la columna I y multiplicar el resultado por 100, esto </t>
    </r>
    <r>
      <rPr>
        <b/>
        <sz val="9"/>
        <color theme="1"/>
        <rFont val="Arial"/>
        <family val="2"/>
      </rPr>
      <t>representa el % de uso de la capacidad instalada.</t>
    </r>
  </si>
  <si>
    <r>
      <t xml:space="preserve">En la </t>
    </r>
    <r>
      <rPr>
        <b/>
        <sz val="9"/>
        <color theme="1"/>
        <rFont val="Arial"/>
        <family val="2"/>
      </rPr>
      <t xml:space="preserve">columna J </t>
    </r>
    <r>
      <rPr>
        <sz val="9"/>
        <color theme="1"/>
        <rFont val="Arial"/>
        <family val="2"/>
      </rPr>
      <t>se debe indicar el promedio mensual de exámenes que recibe para esa área o equipo. Se recomienda tomar la estadística del año calendario anterior, por ejemplo, con los datos de enero a diciembre.</t>
    </r>
  </si>
  <si>
    <t>Capacidad Instalada</t>
  </si>
  <si>
    <t>Hematologia</t>
  </si>
  <si>
    <t>Automatizada</t>
  </si>
  <si>
    <t>Advia 2120i</t>
  </si>
  <si>
    <t>Microscopio</t>
  </si>
  <si>
    <t>Coagulacion</t>
  </si>
  <si>
    <t>Quimica clinica</t>
  </si>
  <si>
    <t>Uroanálisis</t>
  </si>
  <si>
    <t>Manual</t>
  </si>
  <si>
    <t>ACL 700</t>
  </si>
  <si>
    <t>Dimension EX 200</t>
  </si>
  <si>
    <t>Semi-Automatizado</t>
  </si>
  <si>
    <t>Clinitek Advantus</t>
  </si>
  <si>
    <t>D-10</t>
  </si>
  <si>
    <t>Immulite 1000 (Tiroideos)</t>
  </si>
  <si>
    <t>Immulite 1000 (Hormonas)</t>
  </si>
  <si>
    <t>Hematek</t>
  </si>
  <si>
    <t xml:space="preserve">Inmunología   </t>
  </si>
  <si>
    <t>General</t>
  </si>
  <si>
    <t>Lunes a Domingo</t>
  </si>
  <si>
    <t>00:00  a  23:59</t>
  </si>
  <si>
    <t>Matutino</t>
  </si>
  <si>
    <t>07:00  a  15:00</t>
  </si>
  <si>
    <t xml:space="preserve">Fecha de Realización. </t>
  </si>
  <si>
    <t>Manual / Factor límitante</t>
  </si>
  <si>
    <t>Lectura del analista</t>
  </si>
  <si>
    <t>Factor humano limitante</t>
  </si>
  <si>
    <t>Factor humano límitante</t>
  </si>
  <si>
    <t>Análisis completo por hora</t>
  </si>
  <si>
    <t>Cantidad de personal en el área</t>
  </si>
  <si>
    <t>La capacidad instalada mensual de los equipos está por debajo del 10%. Considerando el factor humano como el límitante por el proceso manual, la capacidad analítica instalada real es de 9.46%</t>
  </si>
  <si>
    <t>La capacidad analítica instalada considerando al factor humano como límitante es de:44.47 %</t>
  </si>
  <si>
    <t>La capacidad analítica instalada real, considerando el factor humano como límitante es de:42.86</t>
  </si>
  <si>
    <t>Tiempo real de emisión de resultados considerando una QS de 27 elementos</t>
  </si>
  <si>
    <t>ADVIA</t>
  </si>
  <si>
    <t>NX550
Sysmex</t>
  </si>
  <si>
    <t>Tinción de extendidos  / Factor límitante</t>
  </si>
  <si>
    <t>Reactivo /  Factor límitante</t>
  </si>
  <si>
    <t>Dirui 680</t>
  </si>
  <si>
    <t>Considerando glucosa</t>
  </si>
  <si>
    <t>LABORATORIO CLINICO ARCA</t>
  </si>
  <si>
    <t>VERSIÓN: 0</t>
  </si>
  <si>
    <t>CÓDIGO:
FOR-GEN-07</t>
  </si>
  <si>
    <t>Febrero 2023</t>
  </si>
  <si>
    <t>FECHA DE EMISIÓN:
21/02/2023</t>
  </si>
  <si>
    <t>Automatizado</t>
  </si>
  <si>
    <t>Fus-2000</t>
  </si>
  <si>
    <t>Se considera como factor limitante la lectura del sedimento.</t>
  </si>
  <si>
    <t>Enero 2024</t>
  </si>
  <si>
    <t>Fecha de realización:</t>
  </si>
  <si>
    <t>Realizó:</t>
  </si>
  <si>
    <t>QFB. Laura Sofía Gonzaga Alvarado</t>
  </si>
  <si>
    <t>Considerando 240 pacientes trabajados en 6 horas, QS 12 y QS 6 en su mayoría.</t>
  </si>
  <si>
    <t>No aplica</t>
  </si>
  <si>
    <t>XN550
Sysmex</t>
  </si>
  <si>
    <t>NX550
Sysmex
Diluyente</t>
  </si>
  <si>
    <t>Se considera como factor limitante la disponibilidad del diluyente.</t>
  </si>
  <si>
    <t>Inmunoquímica</t>
  </si>
  <si>
    <t>Manual VSG / Factor limitante</t>
  </si>
  <si>
    <t>Alinity</t>
  </si>
  <si>
    <t>TSH</t>
  </si>
  <si>
    <t>LABORATORIO CLÍNICO 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</si>
</sst>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;@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2" fontId="10" fillId="2" borderId="10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2" fontId="10" fillId="2" borderId="19" xfId="0" applyNumberFormat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2" fontId="10" fillId="2" borderId="21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/>
    </xf>
    <xf numFmtId="2" fontId="10" fillId="2" borderId="24" xfId="0" applyNumberFormat="1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/>
    </xf>
    <xf numFmtId="2" fontId="10" fillId="2" borderId="26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2" fontId="10" fillId="2" borderId="18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6" fillId="5" borderId="0" xfId="0" applyFont="1" applyFill="1"/>
    <xf numFmtId="0" fontId="3" fillId="5" borderId="17" xfId="0" applyFont="1" applyFill="1" applyBorder="1" applyAlignment="1">
      <alignment horizontal="center" vertical="center" wrapText="1"/>
    </xf>
    <xf numFmtId="165" fontId="10" fillId="2" borderId="21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2" fontId="10" fillId="5" borderId="24" xfId="0" applyNumberFormat="1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1" fontId="10" fillId="2" borderId="10" xfId="0" applyNumberFormat="1" applyFont="1" applyFill="1" applyBorder="1" applyAlignment="1">
      <alignment horizontal="center" vertical="center"/>
    </xf>
    <xf numFmtId="1" fontId="10" fillId="2" borderId="10" xfId="0" applyNumberFormat="1" applyFont="1" applyFill="1" applyBorder="1" applyAlignment="1">
      <alignment horizontal="center" vertical="center" wrapText="1"/>
    </xf>
    <xf numFmtId="165" fontId="10" fillId="2" borderId="1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 wrapText="1"/>
    </xf>
    <xf numFmtId="9" fontId="10" fillId="2" borderId="22" xfId="0" applyNumberFormat="1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 vertical="center"/>
    </xf>
    <xf numFmtId="49" fontId="6" fillId="2" borderId="1" xfId="0" applyNumberFormat="1" applyFont="1" applyFill="1" applyBorder="1" applyAlignment="1">
      <alignment horizontal="center"/>
    </xf>
    <xf numFmtId="1" fontId="6" fillId="2" borderId="0" xfId="0" applyNumberFormat="1" applyFont="1" applyFill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1" fontId="10" fillId="5" borderId="1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10" fillId="5" borderId="14" xfId="0" applyFont="1" applyFill="1" applyBorder="1" applyAlignment="1">
      <alignment horizontal="center" vertical="center" wrapText="1"/>
    </xf>
    <xf numFmtId="2" fontId="10" fillId="5" borderId="13" xfId="0" applyNumberFormat="1" applyFont="1" applyFill="1" applyBorder="1" applyAlignment="1">
      <alignment horizontal="center" vertical="center"/>
    </xf>
    <xf numFmtId="2" fontId="10" fillId="5" borderId="18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0</xdr:row>
      <xdr:rowOff>301158</xdr:rowOff>
    </xdr:from>
    <xdr:to>
      <xdr:col>1</xdr:col>
      <xdr:colOff>986087</xdr:colOff>
      <xdr:row>2</xdr:row>
      <xdr:rowOff>147077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E9FACA-AB65-4A36-9805-FC71F5F51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301158"/>
          <a:ext cx="1196197" cy="5392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0</xdr:row>
      <xdr:rowOff>301158</xdr:rowOff>
    </xdr:from>
    <xdr:to>
      <xdr:col>1</xdr:col>
      <xdr:colOff>986087</xdr:colOff>
      <xdr:row>2</xdr:row>
      <xdr:rowOff>147077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306265-90E4-0B44-97D3-F9BBB859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301158"/>
          <a:ext cx="1244943" cy="531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0</xdr:row>
      <xdr:rowOff>301158</xdr:rowOff>
    </xdr:from>
    <xdr:to>
      <xdr:col>1</xdr:col>
      <xdr:colOff>986087</xdr:colOff>
      <xdr:row>2</xdr:row>
      <xdr:rowOff>147077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244EDF-7C99-D04F-9255-B1A1F186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301158"/>
          <a:ext cx="1244943" cy="531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0</xdr:row>
      <xdr:rowOff>301158</xdr:rowOff>
    </xdr:from>
    <xdr:to>
      <xdr:col>1</xdr:col>
      <xdr:colOff>986087</xdr:colOff>
      <xdr:row>2</xdr:row>
      <xdr:rowOff>147077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511FE8-5663-7246-8DA2-30F2D7C4F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301158"/>
          <a:ext cx="1244943" cy="5317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0</xdr:row>
      <xdr:rowOff>301158</xdr:rowOff>
    </xdr:from>
    <xdr:to>
      <xdr:col>1</xdr:col>
      <xdr:colOff>986087</xdr:colOff>
      <xdr:row>2</xdr:row>
      <xdr:rowOff>147077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B4FE6E-0CD4-BF4E-A3EB-F3AF0AC4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301158"/>
          <a:ext cx="1244943" cy="531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zoomScaleNormal="100" zoomScalePageLayoutView="150" workbookViewId="0">
      <pane xSplit="3855" ySplit="1320" topLeftCell="A10" activePane="bottomLeft"/>
      <selection activeCell="A10" sqref="A10"/>
      <selection pane="topRight" activeCell="L9" sqref="L1:L1048576"/>
      <selection pane="bottomLeft" activeCell="A12" sqref="A12:XFD12"/>
      <selection pane="bottomRight" activeCell="L12" sqref="L12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2.7109375" style="8" customWidth="1"/>
    <col min="4" max="5" width="11.28515625" style="10" customWidth="1"/>
    <col min="6" max="6" width="12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1.85546875" style="10" customWidth="1"/>
    <col min="12" max="12" width="11.85546875" style="8" customWidth="1"/>
    <col min="13" max="13" width="20.7109375" style="8" customWidth="1"/>
    <col min="14" max="16384" width="10.85546875" style="8"/>
  </cols>
  <sheetData>
    <row r="1" spans="1:13" ht="14.25" customHeight="1" x14ac:dyDescent="0.2">
      <c r="A1" s="82"/>
      <c r="B1" s="82"/>
      <c r="C1" s="83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ht="45.75" customHeight="1" x14ac:dyDescent="0.2">
      <c r="A2" s="82"/>
      <c r="B2" s="82"/>
      <c r="C2" s="86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4.1" customHeight="1" x14ac:dyDescent="0.2">
      <c r="A3" s="82"/>
      <c r="B3" s="82"/>
      <c r="C3" s="89" t="s">
        <v>39</v>
      </c>
      <c r="D3" s="90"/>
      <c r="E3" s="90"/>
      <c r="F3" s="90"/>
      <c r="G3" s="90"/>
      <c r="H3" s="90"/>
      <c r="I3" s="90"/>
      <c r="J3" s="90"/>
      <c r="K3" s="91"/>
      <c r="L3" s="95"/>
      <c r="M3" s="96"/>
    </row>
    <row r="4" spans="1:13" ht="14.45" customHeight="1" x14ac:dyDescent="0.2">
      <c r="A4" s="82"/>
      <c r="B4" s="82"/>
      <c r="C4" s="92"/>
      <c r="D4" s="93"/>
      <c r="E4" s="93"/>
      <c r="F4" s="93"/>
      <c r="G4" s="93"/>
      <c r="H4" s="93"/>
      <c r="I4" s="93"/>
      <c r="J4" s="93"/>
      <c r="K4" s="94"/>
      <c r="L4" s="97"/>
      <c r="M4" s="98"/>
    </row>
    <row r="6" spans="1:13" ht="12.75" customHeight="1" thickBot="1" x14ac:dyDescent="0.25">
      <c r="A6" s="6"/>
      <c r="B6" s="12" t="s">
        <v>20</v>
      </c>
      <c r="C6" s="13" t="s">
        <v>57</v>
      </c>
      <c r="D6" s="79" t="s">
        <v>14</v>
      </c>
      <c r="E6" s="79"/>
      <c r="F6" s="79"/>
      <c r="G6" s="80" t="s">
        <v>58</v>
      </c>
      <c r="H6" s="80"/>
      <c r="I6" s="5"/>
      <c r="J6" s="12" t="s">
        <v>15</v>
      </c>
      <c r="K6" s="81" t="s">
        <v>59</v>
      </c>
      <c r="L6" s="81"/>
      <c r="M6" s="6"/>
    </row>
    <row r="7" spans="1:13" ht="7.5" customHeight="1" x14ac:dyDescent="0.2">
      <c r="A7" s="6"/>
      <c r="B7" s="5"/>
      <c r="C7" s="6"/>
      <c r="D7" s="11"/>
      <c r="E7" s="11"/>
      <c r="F7" s="5"/>
      <c r="G7" s="5"/>
      <c r="H7" s="6"/>
      <c r="I7" s="5"/>
      <c r="J7" s="6"/>
      <c r="K7" s="5"/>
      <c r="L7" s="6"/>
      <c r="M7" s="6"/>
    </row>
    <row r="8" spans="1:13" x14ac:dyDescent="0.2">
      <c r="A8" s="14"/>
      <c r="B8" s="15" t="s">
        <v>0</v>
      </c>
      <c r="C8" s="15" t="s">
        <v>1</v>
      </c>
      <c r="D8" s="15" t="s">
        <v>2</v>
      </c>
      <c r="E8" s="15" t="s">
        <v>3</v>
      </c>
      <c r="F8" s="15" t="s">
        <v>24</v>
      </c>
      <c r="G8" s="15" t="s">
        <v>4</v>
      </c>
      <c r="H8" s="15" t="s">
        <v>5</v>
      </c>
      <c r="I8" s="15" t="s">
        <v>25</v>
      </c>
      <c r="J8" s="15" t="s">
        <v>26</v>
      </c>
      <c r="K8" s="15" t="s">
        <v>27</v>
      </c>
      <c r="L8" s="15" t="s">
        <v>28</v>
      </c>
      <c r="M8" s="15" t="s">
        <v>29</v>
      </c>
    </row>
    <row r="9" spans="1:13" ht="71.099999999999994" customHeight="1" thickBot="1" x14ac:dyDescent="0.25">
      <c r="A9" s="33"/>
      <c r="B9" s="34" t="s">
        <v>6</v>
      </c>
      <c r="C9" s="34" t="s">
        <v>7</v>
      </c>
      <c r="D9" s="34" t="s">
        <v>10</v>
      </c>
      <c r="E9" s="34" t="s">
        <v>30</v>
      </c>
      <c r="F9" s="46" t="s">
        <v>11</v>
      </c>
      <c r="G9" s="34" t="s">
        <v>17</v>
      </c>
      <c r="H9" s="34" t="s">
        <v>16</v>
      </c>
      <c r="I9" s="34" t="s">
        <v>12</v>
      </c>
      <c r="J9" s="34" t="s">
        <v>18</v>
      </c>
      <c r="K9" s="35" t="s">
        <v>19</v>
      </c>
      <c r="L9" s="35" t="s">
        <v>13</v>
      </c>
      <c r="M9" s="34" t="s">
        <v>8</v>
      </c>
    </row>
    <row r="10" spans="1:13" ht="27" customHeight="1" x14ac:dyDescent="0.2">
      <c r="A10" s="99">
        <v>1</v>
      </c>
      <c r="B10" s="101" t="s">
        <v>40</v>
      </c>
      <c r="C10" s="20" t="s">
        <v>41</v>
      </c>
      <c r="D10" s="20" t="s">
        <v>42</v>
      </c>
      <c r="E10" s="20">
        <v>1</v>
      </c>
      <c r="F10" s="20">
        <v>120</v>
      </c>
      <c r="G10" s="20">
        <v>20</v>
      </c>
      <c r="H10" s="20">
        <f>F10*G10</f>
        <v>2400</v>
      </c>
      <c r="I10" s="20">
        <v>30</v>
      </c>
      <c r="J10" s="20">
        <f>H10*I10</f>
        <v>72000</v>
      </c>
      <c r="K10" s="20">
        <v>1324.33</v>
      </c>
      <c r="L10" s="21">
        <f>(K10/J10)*100</f>
        <v>1.839347222222222</v>
      </c>
      <c r="M10" s="22"/>
    </row>
    <row r="11" spans="1:13" ht="23.1" customHeight="1" thickBot="1" x14ac:dyDescent="0.25">
      <c r="A11" s="100"/>
      <c r="B11" s="102"/>
      <c r="C11" s="24" t="s">
        <v>47</v>
      </c>
      <c r="D11" s="24" t="s">
        <v>43</v>
      </c>
      <c r="E11" s="24">
        <v>1</v>
      </c>
      <c r="F11" s="24">
        <v>60</v>
      </c>
      <c r="G11" s="24">
        <v>20</v>
      </c>
      <c r="H11" s="24">
        <f t="shared" ref="H11:H20" si="0">F11*G11</f>
        <v>1200</v>
      </c>
      <c r="I11" s="24">
        <v>30</v>
      </c>
      <c r="J11" s="24">
        <f t="shared" ref="J11:J20" si="1">H11*I11</f>
        <v>36000</v>
      </c>
      <c r="K11" s="24">
        <v>1324.33</v>
      </c>
      <c r="L11" s="25">
        <f t="shared" ref="L11:L20" si="2">(K11/J11)*100</f>
        <v>3.678694444444444</v>
      </c>
      <c r="M11" s="26"/>
    </row>
    <row r="12" spans="1:13" s="45" customFormat="1" ht="27" customHeight="1" thickBot="1" x14ac:dyDescent="0.25">
      <c r="A12" s="48">
        <v>2</v>
      </c>
      <c r="B12" s="49" t="s">
        <v>45</v>
      </c>
      <c r="C12" s="49" t="s">
        <v>41</v>
      </c>
      <c r="D12" s="49" t="s">
        <v>52</v>
      </c>
      <c r="E12" s="49">
        <v>1</v>
      </c>
      <c r="F12" s="53">
        <v>20</v>
      </c>
      <c r="G12" s="54">
        <v>20</v>
      </c>
      <c r="H12" s="54">
        <f t="shared" si="0"/>
        <v>400</v>
      </c>
      <c r="I12" s="50">
        <v>30</v>
      </c>
      <c r="J12" s="50">
        <f t="shared" si="1"/>
        <v>12000</v>
      </c>
      <c r="K12" s="50">
        <v>250</v>
      </c>
      <c r="L12" s="51">
        <f t="shared" si="2"/>
        <v>2.083333333333333</v>
      </c>
      <c r="M12" s="52"/>
    </row>
    <row r="13" spans="1:13" ht="27" customHeight="1" thickBot="1" x14ac:dyDescent="0.25">
      <c r="A13" s="36">
        <v>3</v>
      </c>
      <c r="B13" s="37" t="s">
        <v>40</v>
      </c>
      <c r="C13" s="37" t="s">
        <v>41</v>
      </c>
      <c r="D13" s="37" t="s">
        <v>55</v>
      </c>
      <c r="E13" s="37">
        <v>1</v>
      </c>
      <c r="F13" s="38">
        <v>60</v>
      </c>
      <c r="G13" s="38">
        <v>20</v>
      </c>
      <c r="H13" s="38">
        <f t="shared" si="0"/>
        <v>1200</v>
      </c>
      <c r="I13" s="38">
        <v>30</v>
      </c>
      <c r="J13" s="38">
        <f t="shared" si="1"/>
        <v>36000</v>
      </c>
      <c r="K13" s="27">
        <v>1324.33</v>
      </c>
      <c r="L13" s="39">
        <f>(K13/J13)*100</f>
        <v>3.678694444444444</v>
      </c>
      <c r="M13" s="38"/>
    </row>
    <row r="14" spans="1:13" ht="27" customHeight="1" thickBot="1" x14ac:dyDescent="0.25">
      <c r="A14" s="32">
        <v>4</v>
      </c>
      <c r="B14" s="28" t="s">
        <v>44</v>
      </c>
      <c r="C14" s="28" t="s">
        <v>41</v>
      </c>
      <c r="D14" s="28" t="s">
        <v>48</v>
      </c>
      <c r="E14" s="28">
        <v>1</v>
      </c>
      <c r="F14" s="29">
        <v>25</v>
      </c>
      <c r="G14" s="29">
        <v>20</v>
      </c>
      <c r="H14" s="29">
        <f t="shared" si="0"/>
        <v>500</v>
      </c>
      <c r="I14" s="29">
        <v>30</v>
      </c>
      <c r="J14" s="29">
        <f t="shared" si="1"/>
        <v>15000</v>
      </c>
      <c r="K14" s="29">
        <v>225</v>
      </c>
      <c r="L14" s="30">
        <f t="shared" si="2"/>
        <v>1.5</v>
      </c>
      <c r="M14" s="31"/>
    </row>
    <row r="15" spans="1:13" s="45" customFormat="1" ht="15" customHeight="1" x14ac:dyDescent="0.2">
      <c r="A15" s="103">
        <v>5</v>
      </c>
      <c r="B15" s="105" t="s">
        <v>45</v>
      </c>
      <c r="C15" s="105" t="s">
        <v>41</v>
      </c>
      <c r="D15" s="110" t="s">
        <v>49</v>
      </c>
      <c r="E15" s="110">
        <v>1</v>
      </c>
      <c r="F15" s="118">
        <v>440</v>
      </c>
      <c r="G15" s="108">
        <v>20</v>
      </c>
      <c r="H15" s="108">
        <f>F15*G15</f>
        <v>8800</v>
      </c>
      <c r="I15" s="105">
        <v>30</v>
      </c>
      <c r="J15" s="108">
        <f t="shared" si="1"/>
        <v>264000</v>
      </c>
      <c r="K15" s="110">
        <v>10000</v>
      </c>
      <c r="L15" s="114">
        <f>(K15/J15)*100</f>
        <v>3.7878787878787881</v>
      </c>
      <c r="M15" s="116"/>
    </row>
    <row r="16" spans="1:13" s="45" customFormat="1" ht="15" customHeight="1" thickBot="1" x14ac:dyDescent="0.25">
      <c r="A16" s="104"/>
      <c r="B16" s="106"/>
      <c r="C16" s="107"/>
      <c r="D16" s="111"/>
      <c r="E16" s="111"/>
      <c r="F16" s="119"/>
      <c r="G16" s="109"/>
      <c r="H16" s="109"/>
      <c r="I16" s="107"/>
      <c r="J16" s="109"/>
      <c r="K16" s="113"/>
      <c r="L16" s="115"/>
      <c r="M16" s="117"/>
    </row>
    <row r="17" spans="1:13" ht="27" customHeight="1" x14ac:dyDescent="0.2">
      <c r="A17" s="99"/>
      <c r="B17" s="101" t="s">
        <v>46</v>
      </c>
      <c r="C17" s="19" t="s">
        <v>50</v>
      </c>
      <c r="D17" s="19" t="s">
        <v>51</v>
      </c>
      <c r="E17" s="19">
        <v>1</v>
      </c>
      <c r="F17" s="20">
        <v>60</v>
      </c>
      <c r="G17" s="20">
        <v>20</v>
      </c>
      <c r="H17" s="20">
        <f t="shared" si="0"/>
        <v>1200</v>
      </c>
      <c r="I17" s="20">
        <v>30</v>
      </c>
      <c r="J17" s="20">
        <f t="shared" si="1"/>
        <v>36000</v>
      </c>
      <c r="K17" s="20">
        <v>1200</v>
      </c>
      <c r="L17" s="21">
        <f t="shared" si="2"/>
        <v>3.3333333333333335</v>
      </c>
      <c r="M17" s="22"/>
    </row>
    <row r="18" spans="1:13" ht="22.35" customHeight="1" thickBot="1" x14ac:dyDescent="0.25">
      <c r="A18" s="100"/>
      <c r="B18" s="102"/>
      <c r="C18" s="23" t="s">
        <v>47</v>
      </c>
      <c r="D18" s="23" t="s">
        <v>43</v>
      </c>
      <c r="E18" s="23">
        <v>1</v>
      </c>
      <c r="F18" s="24">
        <v>30</v>
      </c>
      <c r="G18" s="24">
        <v>20</v>
      </c>
      <c r="H18" s="24">
        <f t="shared" si="0"/>
        <v>600</v>
      </c>
      <c r="I18" s="24">
        <v>30</v>
      </c>
      <c r="J18" s="24">
        <f t="shared" si="1"/>
        <v>18000</v>
      </c>
      <c r="K18" s="24">
        <v>1200</v>
      </c>
      <c r="L18" s="25">
        <f t="shared" si="2"/>
        <v>6.666666666666667</v>
      </c>
      <c r="M18" s="26"/>
    </row>
    <row r="19" spans="1:13" ht="45.6" customHeight="1" x14ac:dyDescent="0.2">
      <c r="A19" s="99"/>
      <c r="B19" s="101" t="s">
        <v>56</v>
      </c>
      <c r="C19" s="20" t="s">
        <v>41</v>
      </c>
      <c r="D19" s="19" t="s">
        <v>53</v>
      </c>
      <c r="E19" s="19">
        <v>1</v>
      </c>
      <c r="F19" s="20">
        <v>120</v>
      </c>
      <c r="G19" s="20">
        <v>20</v>
      </c>
      <c r="H19" s="20">
        <f t="shared" si="0"/>
        <v>2400</v>
      </c>
      <c r="I19" s="20">
        <v>30</v>
      </c>
      <c r="J19" s="20">
        <f t="shared" si="1"/>
        <v>72000</v>
      </c>
      <c r="K19" s="20">
        <v>3600</v>
      </c>
      <c r="L19" s="21">
        <f t="shared" si="2"/>
        <v>5</v>
      </c>
      <c r="M19" s="22"/>
    </row>
    <row r="20" spans="1:13" ht="42.6" customHeight="1" thickBot="1" x14ac:dyDescent="0.25">
      <c r="A20" s="100"/>
      <c r="B20" s="102"/>
      <c r="C20" s="24" t="s">
        <v>41</v>
      </c>
      <c r="D20" s="23" t="s">
        <v>54</v>
      </c>
      <c r="E20" s="23">
        <v>1</v>
      </c>
      <c r="F20" s="24">
        <v>120</v>
      </c>
      <c r="G20" s="24">
        <v>20</v>
      </c>
      <c r="H20" s="24">
        <f t="shared" si="0"/>
        <v>2400</v>
      </c>
      <c r="I20" s="24">
        <v>30</v>
      </c>
      <c r="J20" s="24">
        <f t="shared" si="1"/>
        <v>72000</v>
      </c>
      <c r="K20" s="24">
        <v>720</v>
      </c>
      <c r="L20" s="25">
        <f t="shared" si="2"/>
        <v>1</v>
      </c>
      <c r="M20" s="26"/>
    </row>
    <row r="22" spans="1:13" x14ac:dyDescent="0.2">
      <c r="A22" s="2" t="s">
        <v>9</v>
      </c>
      <c r="B22" s="7"/>
      <c r="C22" s="3"/>
      <c r="D22" s="1"/>
      <c r="E22" s="1"/>
      <c r="F22" s="1"/>
      <c r="G22" s="1"/>
      <c r="H22" s="4"/>
      <c r="I22" s="1"/>
      <c r="J22" s="4"/>
      <c r="K22" s="1"/>
      <c r="L22" s="4"/>
    </row>
    <row r="23" spans="1:13" x14ac:dyDescent="0.2">
      <c r="A23" s="4"/>
      <c r="B23" s="1"/>
      <c r="C23" s="4"/>
      <c r="D23" s="1"/>
      <c r="E23" s="1"/>
      <c r="F23" s="1"/>
      <c r="G23" s="1"/>
      <c r="H23" s="4"/>
      <c r="I23" s="1"/>
      <c r="J23" s="4"/>
      <c r="K23" s="1"/>
      <c r="L23" s="4"/>
      <c r="M23" s="4"/>
    </row>
    <row r="24" spans="1:13" x14ac:dyDescent="0.2">
      <c r="A24" s="112" t="s">
        <v>21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3" x14ac:dyDescent="0.2">
      <c r="A25" s="112" t="s">
        <v>22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</row>
    <row r="26" spans="1:13" x14ac:dyDescent="0.2">
      <c r="A26" s="112" t="s">
        <v>23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3" x14ac:dyDescent="0.2">
      <c r="A27" s="112" t="s">
        <v>31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3" ht="84" customHeight="1" x14ac:dyDescent="0.2">
      <c r="A28" s="120" t="s">
        <v>35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</row>
    <row r="29" spans="1:13" x14ac:dyDescent="0.2">
      <c r="A29" s="112" t="s">
        <v>32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3" x14ac:dyDescent="0.2">
      <c r="A30" s="112" t="s">
        <v>33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3" x14ac:dyDescent="0.2">
      <c r="A31" s="112" t="s">
        <v>34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1:13" x14ac:dyDescent="0.2">
      <c r="A32" s="112" t="s">
        <v>36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1:13" x14ac:dyDescent="0.2">
      <c r="A33" s="112" t="s">
        <v>38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x14ac:dyDescent="0.2">
      <c r="A34" s="112" t="s">
        <v>37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</row>
    <row r="35" spans="1:13" x14ac:dyDescent="0.2">
      <c r="A35" s="4"/>
      <c r="B35" s="1"/>
      <c r="C35" s="4"/>
      <c r="D35" s="1"/>
      <c r="E35" s="1"/>
      <c r="F35" s="1"/>
      <c r="G35" s="1"/>
      <c r="H35" s="4"/>
      <c r="I35" s="1"/>
      <c r="J35" s="4"/>
      <c r="K35" s="1"/>
      <c r="L35" s="4"/>
      <c r="M35" s="4"/>
    </row>
    <row r="36" spans="1:13" x14ac:dyDescent="0.2">
      <c r="A36" s="3"/>
    </row>
    <row r="37" spans="1:13" x14ac:dyDescent="0.2">
      <c r="A37" s="4"/>
    </row>
    <row r="38" spans="1:13" x14ac:dyDescent="0.2">
      <c r="A38" s="4"/>
    </row>
    <row r="39" spans="1:13" x14ac:dyDescent="0.2">
      <c r="A39" s="4"/>
    </row>
    <row r="40" spans="1:13" x14ac:dyDescent="0.2">
      <c r="A40" s="4"/>
      <c r="B40" s="1"/>
      <c r="C40" s="4"/>
      <c r="D40" s="1"/>
      <c r="E40" s="1"/>
      <c r="F40" s="1"/>
      <c r="G40" s="1"/>
      <c r="H40" s="4"/>
      <c r="I40" s="1"/>
      <c r="J40" s="4"/>
      <c r="K40" s="1"/>
      <c r="L40" s="4"/>
    </row>
    <row r="41" spans="1:13" x14ac:dyDescent="0.2">
      <c r="A41" s="4"/>
    </row>
    <row r="42" spans="1:13" x14ac:dyDescent="0.2">
      <c r="A42" s="4"/>
    </row>
    <row r="43" spans="1:13" x14ac:dyDescent="0.2">
      <c r="A43" s="4"/>
    </row>
    <row r="44" spans="1:13" x14ac:dyDescent="0.2">
      <c r="A44" s="4"/>
      <c r="B44" s="1"/>
      <c r="C44" s="4"/>
      <c r="D44" s="1"/>
      <c r="E44" s="1"/>
      <c r="F44" s="1"/>
      <c r="G44" s="1"/>
      <c r="H44" s="4"/>
      <c r="I44" s="1"/>
      <c r="J44" s="4"/>
      <c r="K44" s="1"/>
      <c r="L44" s="4"/>
    </row>
    <row r="45" spans="1:13" x14ac:dyDescent="0.2">
      <c r="A45" s="4"/>
      <c r="B45" s="1"/>
      <c r="C45" s="4"/>
      <c r="D45" s="1"/>
      <c r="E45" s="1"/>
      <c r="F45" s="1"/>
      <c r="G45" s="1"/>
      <c r="H45" s="4"/>
      <c r="I45" s="1"/>
      <c r="J45" s="4"/>
      <c r="K45" s="1"/>
      <c r="L45" s="4"/>
    </row>
    <row r="46" spans="1:13" x14ac:dyDescent="0.2">
      <c r="A46" s="4"/>
      <c r="B46" s="1"/>
      <c r="C46" s="4"/>
      <c r="D46" s="1"/>
      <c r="E46" s="1"/>
      <c r="F46" s="1"/>
      <c r="G46" s="1"/>
      <c r="H46" s="4"/>
      <c r="I46" s="1"/>
      <c r="J46" s="4"/>
      <c r="K46" s="1"/>
      <c r="L46" s="4"/>
    </row>
    <row r="47" spans="1:13" x14ac:dyDescent="0.2">
      <c r="A47" s="3"/>
      <c r="B47" s="1"/>
      <c r="C47" s="4"/>
      <c r="D47" s="1"/>
      <c r="E47" s="1"/>
      <c r="F47" s="1"/>
      <c r="G47" s="1"/>
      <c r="H47" s="4"/>
      <c r="I47" s="1"/>
      <c r="J47" s="4"/>
      <c r="K47" s="1"/>
      <c r="L47" s="4"/>
    </row>
    <row r="48" spans="1:13" x14ac:dyDescent="0.2">
      <c r="A48" s="4"/>
    </row>
    <row r="49" spans="1:13" x14ac:dyDescent="0.2">
      <c r="A49" s="4"/>
    </row>
    <row r="50" spans="1:13" x14ac:dyDescent="0.2">
      <c r="A50" s="4"/>
      <c r="B50" s="1"/>
      <c r="C50" s="4"/>
      <c r="D50" s="1"/>
      <c r="E50" s="1"/>
      <c r="F50" s="1"/>
      <c r="G50" s="1"/>
      <c r="H50" s="4"/>
      <c r="I50" s="1"/>
      <c r="J50" s="4"/>
      <c r="K50" s="1"/>
      <c r="L50" s="4"/>
    </row>
    <row r="51" spans="1:13" x14ac:dyDescent="0.2">
      <c r="A51" s="4"/>
      <c r="B51" s="1"/>
      <c r="C51" s="4"/>
      <c r="D51" s="1"/>
      <c r="E51" s="1"/>
      <c r="F51" s="1"/>
      <c r="G51" s="1"/>
      <c r="H51" s="4"/>
      <c r="I51" s="1"/>
      <c r="J51" s="4"/>
      <c r="K51" s="1"/>
      <c r="L51" s="4"/>
      <c r="M51" s="4"/>
    </row>
    <row r="52" spans="1:13" x14ac:dyDescent="0.2">
      <c r="A52" s="4"/>
      <c r="B52" s="1"/>
      <c r="C52" s="4"/>
      <c r="D52" s="1"/>
      <c r="E52" s="1"/>
      <c r="F52" s="1"/>
      <c r="G52" s="1"/>
      <c r="H52" s="4"/>
      <c r="I52" s="1"/>
      <c r="J52" s="4"/>
      <c r="K52" s="1"/>
      <c r="L52" s="4"/>
    </row>
    <row r="53" spans="1:13" x14ac:dyDescent="0.2">
      <c r="A53" s="4"/>
      <c r="B53" s="1"/>
      <c r="C53" s="4"/>
      <c r="D53" s="1"/>
      <c r="E53" s="1"/>
      <c r="F53" s="1"/>
      <c r="G53" s="1"/>
      <c r="H53" s="4"/>
      <c r="I53" s="1"/>
      <c r="J53" s="4"/>
      <c r="K53" s="1"/>
      <c r="L53" s="4"/>
    </row>
    <row r="54" spans="1:13" x14ac:dyDescent="0.2">
      <c r="A54" s="4"/>
    </row>
  </sheetData>
  <mergeCells count="38">
    <mergeCell ref="A26:M26"/>
    <mergeCell ref="A34:M34"/>
    <mergeCell ref="A28:M28"/>
    <mergeCell ref="A29:M29"/>
    <mergeCell ref="A30:M30"/>
    <mergeCell ref="A31:M31"/>
    <mergeCell ref="A32:M32"/>
    <mergeCell ref="A33:M33"/>
    <mergeCell ref="A27:M27"/>
    <mergeCell ref="H15:H16"/>
    <mergeCell ref="I15:I16"/>
    <mergeCell ref="J15:J16"/>
    <mergeCell ref="D15:D16"/>
    <mergeCell ref="A25:M25"/>
    <mergeCell ref="A19:A20"/>
    <mergeCell ref="B19:B20"/>
    <mergeCell ref="A24:M24"/>
    <mergeCell ref="A17:A18"/>
    <mergeCell ref="B17:B18"/>
    <mergeCell ref="K15:K16"/>
    <mergeCell ref="L15:L16"/>
    <mergeCell ref="M15:M16"/>
    <mergeCell ref="E15:E16"/>
    <mergeCell ref="F15:F16"/>
    <mergeCell ref="G15:G16"/>
    <mergeCell ref="A10:A11"/>
    <mergeCell ref="B10:B11"/>
    <mergeCell ref="A15:A16"/>
    <mergeCell ref="B15:B16"/>
    <mergeCell ref="C15:C16"/>
    <mergeCell ref="D6:F6"/>
    <mergeCell ref="G6:H6"/>
    <mergeCell ref="K6:L6"/>
    <mergeCell ref="A1:B4"/>
    <mergeCell ref="C1:M2"/>
    <mergeCell ref="C3:K4"/>
    <mergeCell ref="L3:M3"/>
    <mergeCell ref="L4:M4"/>
  </mergeCells>
  <pageMargins left="0.19685039370078741" right="0.31496062992125984" top="0.35433070866141736" bottom="0.35433070866141736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zoomScale="125" zoomScaleNormal="130" zoomScalePageLayoutView="150" workbookViewId="0">
      <selection activeCell="C12" sqref="C12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5.7109375" style="8" customWidth="1"/>
    <col min="4" max="4" width="13.42578125" style="10" customWidth="1"/>
    <col min="5" max="5" width="11.28515625" style="10" customWidth="1"/>
    <col min="6" max="6" width="14.28515625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1.85546875" style="10" customWidth="1"/>
    <col min="12" max="12" width="11.85546875" style="8" customWidth="1"/>
    <col min="13" max="13" width="20.7109375" style="8" customWidth="1"/>
    <col min="14" max="16384" width="10.85546875" style="8"/>
  </cols>
  <sheetData>
    <row r="1" spans="1:13" ht="29.25" customHeight="1" x14ac:dyDescent="0.2">
      <c r="A1" s="82"/>
      <c r="B1" s="82"/>
      <c r="C1" s="121" t="s">
        <v>79</v>
      </c>
      <c r="D1" s="121"/>
      <c r="E1" s="121"/>
      <c r="F1" s="121"/>
      <c r="G1" s="121"/>
      <c r="H1" s="121"/>
      <c r="I1" s="121"/>
      <c r="J1" s="121"/>
      <c r="K1" s="121"/>
      <c r="L1" s="121"/>
      <c r="M1" s="66" t="s">
        <v>81</v>
      </c>
    </row>
    <row r="2" spans="1:13" ht="25.5" customHeight="1" x14ac:dyDescent="0.2">
      <c r="A2" s="82"/>
      <c r="B2" s="8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66" t="s">
        <v>80</v>
      </c>
    </row>
    <row r="3" spans="1:13" ht="23.25" customHeight="1" x14ac:dyDescent="0.2">
      <c r="A3" s="82"/>
      <c r="B3" s="82"/>
      <c r="C3" s="121" t="s">
        <v>39</v>
      </c>
      <c r="D3" s="121"/>
      <c r="E3" s="121"/>
      <c r="F3" s="121"/>
      <c r="G3" s="121"/>
      <c r="H3" s="121"/>
      <c r="I3" s="121"/>
      <c r="J3" s="121"/>
      <c r="K3" s="121"/>
      <c r="L3" s="121"/>
      <c r="M3" s="122" t="s">
        <v>83</v>
      </c>
    </row>
    <row r="4" spans="1:13" ht="14.45" customHeight="1" x14ac:dyDescent="0.2">
      <c r="A4" s="82"/>
      <c r="B4" s="82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3"/>
    </row>
    <row r="6" spans="1:13" ht="12.75" customHeight="1" thickBot="1" x14ac:dyDescent="0.25">
      <c r="A6" s="6"/>
      <c r="B6" s="12" t="s">
        <v>20</v>
      </c>
      <c r="C6" s="13" t="s">
        <v>60</v>
      </c>
      <c r="D6" s="79" t="s">
        <v>14</v>
      </c>
      <c r="E6" s="79"/>
      <c r="F6" s="79"/>
      <c r="G6" s="81" t="s">
        <v>58</v>
      </c>
      <c r="H6" s="81"/>
      <c r="I6" s="5"/>
      <c r="J6" s="12" t="s">
        <v>15</v>
      </c>
      <c r="K6" s="81" t="s">
        <v>61</v>
      </c>
      <c r="L6" s="81"/>
      <c r="M6" s="6"/>
    </row>
    <row r="7" spans="1:13" ht="7.5" customHeight="1" x14ac:dyDescent="0.2">
      <c r="A7" s="6"/>
      <c r="B7" s="5"/>
      <c r="C7" s="6"/>
      <c r="D7" s="11"/>
      <c r="E7" s="11"/>
      <c r="F7" s="5"/>
      <c r="G7" s="5"/>
      <c r="H7" s="6"/>
      <c r="I7" s="5"/>
      <c r="J7" s="6"/>
      <c r="K7" s="5"/>
      <c r="L7" s="6"/>
      <c r="M7" s="6"/>
    </row>
    <row r="8" spans="1:13" x14ac:dyDescent="0.2">
      <c r="A8" s="14"/>
      <c r="B8" s="15" t="s">
        <v>0</v>
      </c>
      <c r="C8" s="15" t="s">
        <v>1</v>
      </c>
      <c r="D8" s="15" t="s">
        <v>2</v>
      </c>
      <c r="E8" s="15" t="s">
        <v>3</v>
      </c>
      <c r="F8" s="15" t="s">
        <v>24</v>
      </c>
      <c r="G8" s="15" t="s">
        <v>4</v>
      </c>
      <c r="H8" s="15" t="s">
        <v>5</v>
      </c>
      <c r="I8" s="15" t="s">
        <v>25</v>
      </c>
      <c r="J8" s="15" t="s">
        <v>26</v>
      </c>
      <c r="K8" s="15" t="s">
        <v>27</v>
      </c>
      <c r="L8" s="15" t="s">
        <v>28</v>
      </c>
      <c r="M8" s="15" t="s">
        <v>29</v>
      </c>
    </row>
    <row r="9" spans="1:13" ht="71.099999999999994" customHeight="1" thickBot="1" x14ac:dyDescent="0.25">
      <c r="A9" s="33"/>
      <c r="B9" s="34" t="s">
        <v>6</v>
      </c>
      <c r="C9" s="34" t="s">
        <v>7</v>
      </c>
      <c r="D9" s="34" t="s">
        <v>10</v>
      </c>
      <c r="E9" s="34" t="s">
        <v>68</v>
      </c>
      <c r="F9" s="34" t="s">
        <v>11</v>
      </c>
      <c r="G9" s="34" t="s">
        <v>17</v>
      </c>
      <c r="H9" s="34" t="s">
        <v>16</v>
      </c>
      <c r="I9" s="34" t="s">
        <v>12</v>
      </c>
      <c r="J9" s="34" t="s">
        <v>18</v>
      </c>
      <c r="K9" s="35" t="s">
        <v>19</v>
      </c>
      <c r="L9" s="35" t="s">
        <v>13</v>
      </c>
      <c r="M9" s="34" t="s">
        <v>8</v>
      </c>
    </row>
    <row r="10" spans="1:13" ht="30" customHeight="1" x14ac:dyDescent="0.2">
      <c r="A10" s="135">
        <v>1</v>
      </c>
      <c r="B10" s="134" t="s">
        <v>40</v>
      </c>
      <c r="C10" s="16" t="s">
        <v>41</v>
      </c>
      <c r="D10" s="18" t="s">
        <v>74</v>
      </c>
      <c r="E10" s="142">
        <v>1</v>
      </c>
      <c r="F10" s="16">
        <v>120</v>
      </c>
      <c r="G10" s="16">
        <v>7</v>
      </c>
      <c r="H10" s="16">
        <f>F10*G10</f>
        <v>840</v>
      </c>
      <c r="I10" s="16">
        <v>30</v>
      </c>
      <c r="J10" s="16">
        <f>H10*I10</f>
        <v>25200</v>
      </c>
      <c r="K10" s="16">
        <v>795</v>
      </c>
      <c r="L10" s="17">
        <f t="shared" ref="L10:L23" si="0">(K10/J10)*100</f>
        <v>3.1547619047619047</v>
      </c>
      <c r="M10" s="137" t="s">
        <v>69</v>
      </c>
    </row>
    <row r="11" spans="1:13" ht="30" customHeight="1" x14ac:dyDescent="0.2">
      <c r="A11" s="136"/>
      <c r="B11" s="133"/>
      <c r="C11" s="67" t="s">
        <v>75</v>
      </c>
      <c r="D11" s="18" t="s">
        <v>47</v>
      </c>
      <c r="E11" s="143"/>
      <c r="F11" s="16">
        <v>30</v>
      </c>
      <c r="G11" s="16">
        <v>7</v>
      </c>
      <c r="H11" s="16">
        <f>F11*G11</f>
        <v>210</v>
      </c>
      <c r="I11" s="16">
        <v>30</v>
      </c>
      <c r="J11" s="16">
        <f>H11*I11</f>
        <v>6300</v>
      </c>
      <c r="K11" s="16">
        <v>795</v>
      </c>
      <c r="L11" s="17">
        <f t="shared" si="0"/>
        <v>12.619047619047619</v>
      </c>
      <c r="M11" s="138"/>
    </row>
    <row r="12" spans="1:13" ht="60" customHeight="1" x14ac:dyDescent="0.2">
      <c r="A12" s="136"/>
      <c r="B12" s="133"/>
      <c r="C12" s="18" t="s">
        <v>63</v>
      </c>
      <c r="D12" s="18" t="s">
        <v>64</v>
      </c>
      <c r="E12" s="143"/>
      <c r="F12" s="16">
        <v>20</v>
      </c>
      <c r="G12" s="16">
        <v>7</v>
      </c>
      <c r="H12" s="16">
        <f t="shared" ref="H12:H19" si="1">F12*G12</f>
        <v>140</v>
      </c>
      <c r="I12" s="16">
        <v>30</v>
      </c>
      <c r="J12" s="16">
        <f t="shared" ref="J12:J19" si="2">H12*I12</f>
        <v>4200</v>
      </c>
      <c r="K12" s="16">
        <v>795</v>
      </c>
      <c r="L12" s="55">
        <f t="shared" si="0"/>
        <v>18.928571428571427</v>
      </c>
      <c r="M12" s="138"/>
    </row>
    <row r="13" spans="1:13" ht="60" customHeight="1" thickBot="1" x14ac:dyDescent="0.25">
      <c r="A13" s="136"/>
      <c r="B13" s="133"/>
      <c r="C13" s="37" t="s">
        <v>76</v>
      </c>
      <c r="D13" s="37" t="s">
        <v>73</v>
      </c>
      <c r="E13" s="144"/>
      <c r="F13" s="38"/>
      <c r="G13" s="38"/>
      <c r="H13" s="38"/>
      <c r="I13" s="38"/>
      <c r="J13" s="38">
        <v>800</v>
      </c>
      <c r="K13" s="58">
        <v>795</v>
      </c>
      <c r="L13" s="59">
        <f t="shared" si="0"/>
        <v>99.375</v>
      </c>
      <c r="M13" s="138"/>
    </row>
    <row r="14" spans="1:13" ht="48.75" customHeight="1" x14ac:dyDescent="0.2">
      <c r="A14" s="145">
        <v>2</v>
      </c>
      <c r="B14" s="139" t="s">
        <v>45</v>
      </c>
      <c r="C14" s="20" t="s">
        <v>41</v>
      </c>
      <c r="D14" s="19" t="s">
        <v>77</v>
      </c>
      <c r="E14" s="101">
        <v>1</v>
      </c>
      <c r="F14" s="19">
        <v>680</v>
      </c>
      <c r="G14" s="20">
        <v>7</v>
      </c>
      <c r="H14" s="20">
        <f t="shared" si="1"/>
        <v>4760</v>
      </c>
      <c r="I14" s="20">
        <v>30</v>
      </c>
      <c r="J14" s="56">
        <f t="shared" si="2"/>
        <v>142800</v>
      </c>
      <c r="K14" s="20">
        <f>General!K15*0.6</f>
        <v>6000</v>
      </c>
      <c r="L14" s="21">
        <f t="shared" si="0"/>
        <v>4.2016806722689077</v>
      </c>
      <c r="M14" s="128" t="s">
        <v>70</v>
      </c>
    </row>
    <row r="15" spans="1:13" ht="85.5" customHeight="1" x14ac:dyDescent="0.2">
      <c r="A15" s="146"/>
      <c r="B15" s="140"/>
      <c r="C15" s="18" t="s">
        <v>65</v>
      </c>
      <c r="D15" s="18" t="s">
        <v>72</v>
      </c>
      <c r="E15" s="133"/>
      <c r="F15" s="61">
        <f>60/7*27</f>
        <v>231.42857142857142</v>
      </c>
      <c r="G15" s="16">
        <v>6</v>
      </c>
      <c r="H15" s="62">
        <f t="shared" si="1"/>
        <v>1388.5714285714284</v>
      </c>
      <c r="I15" s="16">
        <v>30</v>
      </c>
      <c r="J15" s="60">
        <f t="shared" si="2"/>
        <v>41657.142857142855</v>
      </c>
      <c r="K15" s="16">
        <f>General!K15*0.6</f>
        <v>6000</v>
      </c>
      <c r="L15" s="17">
        <f t="shared" si="0"/>
        <v>14.403292181069959</v>
      </c>
      <c r="M15" s="129"/>
    </row>
    <row r="16" spans="1:13" ht="85.5" customHeight="1" thickBot="1" x14ac:dyDescent="0.25">
      <c r="A16" s="65"/>
      <c r="B16" s="141"/>
      <c r="C16" s="23" t="s">
        <v>76</v>
      </c>
      <c r="D16" s="23" t="s">
        <v>78</v>
      </c>
      <c r="E16" s="102"/>
      <c r="F16" s="63"/>
      <c r="G16" s="24"/>
      <c r="H16" s="47"/>
      <c r="I16" s="24"/>
      <c r="J16" s="57">
        <f>1500*2</f>
        <v>3000</v>
      </c>
      <c r="K16" s="24">
        <v>1500</v>
      </c>
      <c r="L16" s="25">
        <f t="shared" si="0"/>
        <v>50</v>
      </c>
      <c r="M16" s="64">
        <v>0.5</v>
      </c>
    </row>
    <row r="17" spans="1:13" ht="45" customHeight="1" x14ac:dyDescent="0.2">
      <c r="A17" s="104">
        <v>3</v>
      </c>
      <c r="B17" s="131" t="s">
        <v>46</v>
      </c>
      <c r="C17" s="41" t="s">
        <v>50</v>
      </c>
      <c r="D17" s="41" t="s">
        <v>51</v>
      </c>
      <c r="E17" s="133">
        <v>1</v>
      </c>
      <c r="F17" s="27">
        <v>60</v>
      </c>
      <c r="G17" s="27">
        <v>7</v>
      </c>
      <c r="H17" s="27">
        <f t="shared" si="1"/>
        <v>420</v>
      </c>
      <c r="I17" s="27">
        <v>30</v>
      </c>
      <c r="J17" s="27">
        <f t="shared" si="2"/>
        <v>12600</v>
      </c>
      <c r="K17" s="27">
        <f>General!K17*0.6</f>
        <v>720</v>
      </c>
      <c r="L17" s="42">
        <f t="shared" si="0"/>
        <v>5.7142857142857144</v>
      </c>
      <c r="M17" s="126" t="s">
        <v>71</v>
      </c>
    </row>
    <row r="18" spans="1:13" ht="32.25" customHeight="1" x14ac:dyDescent="0.2">
      <c r="A18" s="104"/>
      <c r="B18" s="131"/>
      <c r="C18" s="18" t="s">
        <v>47</v>
      </c>
      <c r="D18" s="18" t="s">
        <v>43</v>
      </c>
      <c r="E18" s="133"/>
      <c r="F18" s="16">
        <v>9</v>
      </c>
      <c r="G18" s="16">
        <v>7</v>
      </c>
      <c r="H18" s="16">
        <f t="shared" si="1"/>
        <v>63</v>
      </c>
      <c r="I18" s="16">
        <v>30</v>
      </c>
      <c r="J18" s="16">
        <f t="shared" si="2"/>
        <v>1890</v>
      </c>
      <c r="K18" s="16">
        <f>General!K18*0.6</f>
        <v>720</v>
      </c>
      <c r="L18" s="17">
        <f t="shared" si="0"/>
        <v>38.095238095238095</v>
      </c>
      <c r="M18" s="126"/>
    </row>
    <row r="19" spans="1:13" ht="45" customHeight="1" thickBot="1" x14ac:dyDescent="0.25">
      <c r="A19" s="130"/>
      <c r="B19" s="132"/>
      <c r="C19" s="23" t="s">
        <v>66</v>
      </c>
      <c r="D19" s="23" t="s">
        <v>67</v>
      </c>
      <c r="E19" s="102"/>
      <c r="F19" s="44">
        <v>8</v>
      </c>
      <c r="G19" s="24">
        <v>7</v>
      </c>
      <c r="H19" s="24">
        <f t="shared" si="1"/>
        <v>56</v>
      </c>
      <c r="I19" s="24">
        <v>30</v>
      </c>
      <c r="J19" s="24">
        <f t="shared" si="2"/>
        <v>1680</v>
      </c>
      <c r="K19" s="24">
        <v>720</v>
      </c>
      <c r="L19" s="68">
        <f t="shared" si="0"/>
        <v>42.857142857142854</v>
      </c>
      <c r="M19" s="127"/>
    </row>
    <row r="20" spans="1:13" ht="27" customHeight="1" x14ac:dyDescent="0.2">
      <c r="A20" s="43">
        <v>4</v>
      </c>
      <c r="B20" s="41" t="s">
        <v>40</v>
      </c>
      <c r="C20" s="41" t="s">
        <v>41</v>
      </c>
      <c r="D20" s="41" t="s">
        <v>52</v>
      </c>
      <c r="E20" s="41">
        <v>1</v>
      </c>
      <c r="F20" s="27">
        <v>20</v>
      </c>
      <c r="G20" s="27">
        <v>7</v>
      </c>
      <c r="H20" s="27">
        <f t="shared" ref="H20:H23" si="3">F20*G20</f>
        <v>140</v>
      </c>
      <c r="I20" s="27">
        <v>30</v>
      </c>
      <c r="J20" s="27">
        <f t="shared" ref="J20:J23" si="4">H20*I20</f>
        <v>4200</v>
      </c>
      <c r="K20" s="27">
        <f>General!K12*0.6</f>
        <v>150</v>
      </c>
      <c r="L20" s="42">
        <f t="shared" si="0"/>
        <v>3.5714285714285712</v>
      </c>
      <c r="M20" s="27"/>
    </row>
    <row r="21" spans="1:13" ht="27" customHeight="1" x14ac:dyDescent="0.2">
      <c r="A21" s="14">
        <v>5</v>
      </c>
      <c r="B21" s="18" t="s">
        <v>44</v>
      </c>
      <c r="C21" s="18" t="s">
        <v>41</v>
      </c>
      <c r="D21" s="18" t="s">
        <v>48</v>
      </c>
      <c r="E21" s="18">
        <v>1</v>
      </c>
      <c r="F21" s="16">
        <v>25</v>
      </c>
      <c r="G21" s="16">
        <v>7</v>
      </c>
      <c r="H21" s="16">
        <f t="shared" si="3"/>
        <v>175</v>
      </c>
      <c r="I21" s="16">
        <v>30</v>
      </c>
      <c r="J21" s="16">
        <f t="shared" si="4"/>
        <v>5250</v>
      </c>
      <c r="K21" s="16">
        <f>General!K14*0.6</f>
        <v>135</v>
      </c>
      <c r="L21" s="17">
        <f t="shared" si="0"/>
        <v>2.5714285714285712</v>
      </c>
      <c r="M21" s="16"/>
    </row>
    <row r="22" spans="1:13" ht="45.6" customHeight="1" x14ac:dyDescent="0.2">
      <c r="A22" s="125">
        <v>6</v>
      </c>
      <c r="B22" s="124" t="s">
        <v>56</v>
      </c>
      <c r="C22" s="16" t="s">
        <v>41</v>
      </c>
      <c r="D22" s="18" t="s">
        <v>53</v>
      </c>
      <c r="E22" s="18">
        <v>1</v>
      </c>
      <c r="F22" s="16">
        <v>120</v>
      </c>
      <c r="G22" s="16">
        <v>7</v>
      </c>
      <c r="H22" s="16">
        <f t="shared" si="3"/>
        <v>840</v>
      </c>
      <c r="I22" s="16">
        <v>30</v>
      </c>
      <c r="J22" s="16">
        <f t="shared" si="4"/>
        <v>25200</v>
      </c>
      <c r="K22" s="16">
        <f>General!K19*0.6</f>
        <v>2160</v>
      </c>
      <c r="L22" s="17">
        <f t="shared" si="0"/>
        <v>8.5714285714285712</v>
      </c>
      <c r="M22" s="16"/>
    </row>
    <row r="23" spans="1:13" ht="42.6" customHeight="1" x14ac:dyDescent="0.2">
      <c r="A23" s="125"/>
      <c r="B23" s="124"/>
      <c r="C23" s="16" t="s">
        <v>41</v>
      </c>
      <c r="D23" s="18" t="s">
        <v>54</v>
      </c>
      <c r="E23" s="18">
        <v>1</v>
      </c>
      <c r="F23" s="16">
        <v>120</v>
      </c>
      <c r="G23" s="16">
        <v>7</v>
      </c>
      <c r="H23" s="16">
        <f t="shared" si="3"/>
        <v>840</v>
      </c>
      <c r="I23" s="16">
        <v>30</v>
      </c>
      <c r="J23" s="16">
        <f t="shared" si="4"/>
        <v>25200</v>
      </c>
      <c r="K23" s="16">
        <f>General!K20*0.6</f>
        <v>432</v>
      </c>
      <c r="L23" s="17">
        <f t="shared" si="0"/>
        <v>1.7142857142857144</v>
      </c>
      <c r="M23" s="16"/>
    </row>
    <row r="25" spans="1:13" x14ac:dyDescent="0.2">
      <c r="A25" s="2" t="s">
        <v>9</v>
      </c>
      <c r="B25" s="7"/>
      <c r="C25" s="3"/>
      <c r="D25" s="1"/>
      <c r="E25" s="1"/>
      <c r="F25" s="1"/>
      <c r="G25" s="1"/>
      <c r="H25" s="4"/>
      <c r="I25" s="1"/>
      <c r="J25" s="147" t="s">
        <v>62</v>
      </c>
      <c r="K25" s="147"/>
      <c r="L25" s="147"/>
      <c r="M25" s="40" t="s">
        <v>82</v>
      </c>
    </row>
    <row r="26" spans="1:13" x14ac:dyDescent="0.2">
      <c r="A26" s="4"/>
      <c r="B26" s="1"/>
      <c r="C26" s="4"/>
      <c r="D26" s="1"/>
      <c r="E26" s="1"/>
      <c r="F26" s="1"/>
      <c r="G26" s="1"/>
      <c r="H26" s="4"/>
      <c r="I26" s="1"/>
      <c r="J26" s="4"/>
      <c r="K26" s="1"/>
      <c r="L26" s="4"/>
      <c r="M26" s="4"/>
    </row>
    <row r="27" spans="1:13" x14ac:dyDescent="0.2">
      <c r="A27" s="112" t="s">
        <v>21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3" x14ac:dyDescent="0.2">
      <c r="A28" s="112" t="s">
        <v>22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1:13" x14ac:dyDescent="0.2">
      <c r="A29" s="112" t="s">
        <v>23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3" x14ac:dyDescent="0.2">
      <c r="A30" s="112" t="s">
        <v>31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3" ht="84" customHeight="1" x14ac:dyDescent="0.2">
      <c r="A31" s="120" t="s">
        <v>35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</row>
    <row r="32" spans="1:13" x14ac:dyDescent="0.2">
      <c r="A32" s="112" t="s">
        <v>32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1:13" x14ac:dyDescent="0.2">
      <c r="A33" s="112" t="s">
        <v>33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x14ac:dyDescent="0.2">
      <c r="A34" s="112" t="s">
        <v>34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</row>
    <row r="35" spans="1:13" x14ac:dyDescent="0.2">
      <c r="A35" s="112" t="s">
        <v>36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</row>
    <row r="36" spans="1:13" x14ac:dyDescent="0.2">
      <c r="A36" s="112" t="s">
        <v>38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</row>
    <row r="37" spans="1:13" x14ac:dyDescent="0.2">
      <c r="A37" s="112" t="s">
        <v>37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</row>
    <row r="38" spans="1:13" x14ac:dyDescent="0.2">
      <c r="A38" s="4"/>
      <c r="B38" s="1"/>
      <c r="C38" s="4"/>
      <c r="D38" s="1"/>
      <c r="E38" s="1"/>
      <c r="F38" s="1"/>
      <c r="G38" s="1"/>
      <c r="H38" s="4"/>
      <c r="I38" s="1"/>
      <c r="J38" s="4"/>
      <c r="K38" s="1"/>
      <c r="L38" s="4"/>
      <c r="M38" s="4"/>
    </row>
    <row r="39" spans="1:13" x14ac:dyDescent="0.2">
      <c r="A39" s="3"/>
    </row>
    <row r="40" spans="1:13" x14ac:dyDescent="0.2">
      <c r="A40" s="4"/>
    </row>
    <row r="41" spans="1:13" x14ac:dyDescent="0.2">
      <c r="A41" s="4"/>
    </row>
    <row r="42" spans="1:13" x14ac:dyDescent="0.2">
      <c r="A42" s="4"/>
    </row>
    <row r="43" spans="1:13" x14ac:dyDescent="0.2">
      <c r="A43" s="4"/>
      <c r="B43" s="1"/>
      <c r="C43" s="4"/>
      <c r="D43" s="1"/>
      <c r="E43" s="1"/>
      <c r="F43" s="1"/>
      <c r="G43" s="1"/>
      <c r="H43" s="4"/>
      <c r="I43" s="1"/>
      <c r="J43" s="4"/>
      <c r="K43" s="1"/>
      <c r="L43" s="4"/>
    </row>
    <row r="44" spans="1:13" x14ac:dyDescent="0.2">
      <c r="A44" s="4"/>
    </row>
    <row r="45" spans="1:13" x14ac:dyDescent="0.2">
      <c r="A45" s="4"/>
    </row>
    <row r="46" spans="1:13" x14ac:dyDescent="0.2">
      <c r="A46" s="4"/>
    </row>
    <row r="47" spans="1:13" x14ac:dyDescent="0.2">
      <c r="A47" s="4"/>
      <c r="B47" s="1"/>
      <c r="C47" s="4"/>
      <c r="D47" s="1"/>
      <c r="E47" s="1"/>
      <c r="F47" s="1"/>
      <c r="G47" s="1"/>
      <c r="H47" s="4"/>
      <c r="I47" s="1"/>
      <c r="J47" s="4"/>
      <c r="K47" s="1"/>
      <c r="L47" s="4"/>
    </row>
    <row r="48" spans="1:13" x14ac:dyDescent="0.2">
      <c r="A48" s="4"/>
      <c r="B48" s="1"/>
      <c r="C48" s="4"/>
      <c r="D48" s="1"/>
      <c r="E48" s="1"/>
      <c r="F48" s="1"/>
      <c r="G48" s="1"/>
      <c r="H48" s="4"/>
      <c r="I48" s="1"/>
      <c r="J48" s="4"/>
      <c r="K48" s="1"/>
      <c r="L48" s="4"/>
    </row>
    <row r="49" spans="1:13" x14ac:dyDescent="0.2">
      <c r="A49" s="4"/>
      <c r="B49" s="1"/>
      <c r="C49" s="4"/>
      <c r="D49" s="1"/>
      <c r="E49" s="1"/>
      <c r="F49" s="1"/>
      <c r="G49" s="1"/>
      <c r="H49" s="4"/>
      <c r="I49" s="1"/>
      <c r="J49" s="4"/>
      <c r="K49" s="1"/>
      <c r="L49" s="4"/>
    </row>
    <row r="50" spans="1:13" x14ac:dyDescent="0.2">
      <c r="A50" s="3"/>
      <c r="B50" s="1"/>
      <c r="C50" s="4"/>
      <c r="D50" s="1"/>
      <c r="E50" s="1"/>
      <c r="F50" s="1"/>
      <c r="G50" s="1"/>
      <c r="H50" s="4"/>
      <c r="I50" s="1"/>
      <c r="J50" s="4"/>
      <c r="K50" s="1"/>
      <c r="L50" s="4"/>
    </row>
    <row r="51" spans="1:13" x14ac:dyDescent="0.2">
      <c r="A51" s="4"/>
    </row>
    <row r="52" spans="1:13" x14ac:dyDescent="0.2">
      <c r="A52" s="4"/>
    </row>
    <row r="53" spans="1:13" x14ac:dyDescent="0.2">
      <c r="A53" s="4"/>
      <c r="B53" s="1"/>
      <c r="C53" s="4"/>
      <c r="D53" s="1"/>
      <c r="E53" s="1"/>
      <c r="F53" s="1"/>
      <c r="G53" s="1"/>
      <c r="H53" s="4"/>
      <c r="I53" s="1"/>
      <c r="J53" s="4"/>
      <c r="K53" s="1"/>
      <c r="L53" s="4"/>
    </row>
    <row r="54" spans="1:13" x14ac:dyDescent="0.2">
      <c r="A54" s="4"/>
      <c r="B54" s="1"/>
      <c r="C54" s="4"/>
      <c r="D54" s="1"/>
      <c r="E54" s="1"/>
      <c r="F54" s="1"/>
      <c r="G54" s="1"/>
      <c r="H54" s="4"/>
      <c r="I54" s="1"/>
      <c r="J54" s="4"/>
      <c r="K54" s="1"/>
      <c r="L54" s="4"/>
      <c r="M54" s="4"/>
    </row>
    <row r="55" spans="1:13" x14ac:dyDescent="0.2">
      <c r="A55" s="4"/>
      <c r="B55" s="1"/>
      <c r="C55" s="4"/>
      <c r="D55" s="1"/>
      <c r="E55" s="1"/>
      <c r="F55" s="1"/>
      <c r="G55" s="1"/>
      <c r="H55" s="4"/>
      <c r="I55" s="1"/>
      <c r="J55" s="4"/>
      <c r="K55" s="1"/>
      <c r="L55" s="4"/>
    </row>
    <row r="56" spans="1:13" x14ac:dyDescent="0.2">
      <c r="A56" s="4"/>
      <c r="B56" s="1"/>
      <c r="C56" s="4"/>
      <c r="D56" s="1"/>
      <c r="E56" s="1"/>
      <c r="F56" s="1"/>
      <c r="G56" s="1"/>
      <c r="H56" s="4"/>
      <c r="I56" s="1"/>
      <c r="J56" s="4"/>
      <c r="K56" s="1"/>
      <c r="L56" s="4"/>
    </row>
    <row r="57" spans="1:13" x14ac:dyDescent="0.2">
      <c r="A57" s="4"/>
    </row>
  </sheetData>
  <mergeCells count="33">
    <mergeCell ref="A36:M36"/>
    <mergeCell ref="J25:L25"/>
    <mergeCell ref="A37:M37"/>
    <mergeCell ref="A35:M35"/>
    <mergeCell ref="A29:M29"/>
    <mergeCell ref="A31:M31"/>
    <mergeCell ref="A30:M30"/>
    <mergeCell ref="A32:M32"/>
    <mergeCell ref="A34:M34"/>
    <mergeCell ref="A33:M33"/>
    <mergeCell ref="A28:M28"/>
    <mergeCell ref="M3:M4"/>
    <mergeCell ref="B22:B23"/>
    <mergeCell ref="A27:M27"/>
    <mergeCell ref="A22:A23"/>
    <mergeCell ref="M17:M19"/>
    <mergeCell ref="M14:M15"/>
    <mergeCell ref="A17:A19"/>
    <mergeCell ref="B17:B19"/>
    <mergeCell ref="E17:E19"/>
    <mergeCell ref="B10:B13"/>
    <mergeCell ref="A10:A13"/>
    <mergeCell ref="M10:M13"/>
    <mergeCell ref="B14:B16"/>
    <mergeCell ref="E14:E16"/>
    <mergeCell ref="E10:E13"/>
    <mergeCell ref="A14:A15"/>
    <mergeCell ref="A1:B4"/>
    <mergeCell ref="G6:H6"/>
    <mergeCell ref="K6:L6"/>
    <mergeCell ref="D6:F6"/>
    <mergeCell ref="C1:L2"/>
    <mergeCell ref="C3:L4"/>
  </mergeCells>
  <pageMargins left="0.19685039370078741" right="0.31496062992125984" top="0.35433070866141736" bottom="0.35433070866141736" header="0.31496062992125984" footer="0.31496062992125984"/>
  <pageSetup scale="8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20C0-766C-0343-9704-7335E595B84C}">
  <dimension ref="A1:M50"/>
  <sheetViews>
    <sheetView zoomScale="125" zoomScaleNormal="130" zoomScalePageLayoutView="150" workbookViewId="0">
      <selection activeCell="C19" sqref="C19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5.7109375" style="8" customWidth="1"/>
    <col min="4" max="4" width="13.42578125" style="10" customWidth="1"/>
    <col min="5" max="5" width="11.28515625" style="10" customWidth="1"/>
    <col min="6" max="6" width="14.28515625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1.85546875" style="10" customWidth="1"/>
    <col min="12" max="12" width="11.85546875" style="8" customWidth="1"/>
    <col min="13" max="13" width="20.7109375" style="8" customWidth="1"/>
    <col min="14" max="16384" width="10.85546875" style="8"/>
  </cols>
  <sheetData>
    <row r="1" spans="1:13" ht="29.25" customHeight="1" x14ac:dyDescent="0.2">
      <c r="A1" s="82"/>
      <c r="B1" s="82"/>
      <c r="C1" s="121" t="s">
        <v>79</v>
      </c>
      <c r="D1" s="121"/>
      <c r="E1" s="121"/>
      <c r="F1" s="121"/>
      <c r="G1" s="121"/>
      <c r="H1" s="121"/>
      <c r="I1" s="121"/>
      <c r="J1" s="121"/>
      <c r="K1" s="121"/>
      <c r="L1" s="121"/>
      <c r="M1" s="66" t="s">
        <v>81</v>
      </c>
    </row>
    <row r="2" spans="1:13" ht="25.5" customHeight="1" x14ac:dyDescent="0.2">
      <c r="A2" s="82"/>
      <c r="B2" s="8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66" t="s">
        <v>80</v>
      </c>
    </row>
    <row r="3" spans="1:13" ht="23.25" customHeight="1" x14ac:dyDescent="0.2">
      <c r="A3" s="82"/>
      <c r="B3" s="82"/>
      <c r="C3" s="121" t="s">
        <v>39</v>
      </c>
      <c r="D3" s="121"/>
      <c r="E3" s="121"/>
      <c r="F3" s="121"/>
      <c r="G3" s="121"/>
      <c r="H3" s="121"/>
      <c r="I3" s="121"/>
      <c r="J3" s="121"/>
      <c r="K3" s="121"/>
      <c r="L3" s="121"/>
      <c r="M3" s="122" t="s">
        <v>83</v>
      </c>
    </row>
    <row r="4" spans="1:13" ht="14.45" customHeight="1" x14ac:dyDescent="0.2">
      <c r="A4" s="82"/>
      <c r="B4" s="82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3"/>
    </row>
    <row r="6" spans="1:13" ht="15.75" thickBot="1" x14ac:dyDescent="0.25">
      <c r="J6" s="148" t="s">
        <v>88</v>
      </c>
      <c r="K6" s="148"/>
      <c r="L6" s="148"/>
      <c r="M6" s="73" t="s">
        <v>87</v>
      </c>
    </row>
    <row r="7" spans="1:13" x14ac:dyDescent="0.2">
      <c r="J7" s="7"/>
      <c r="K7" s="7"/>
      <c r="L7" s="7"/>
      <c r="M7" s="71"/>
    </row>
    <row r="8" spans="1:13" ht="15.95" customHeight="1" thickBot="1" x14ac:dyDescent="0.25">
      <c r="J8" s="7"/>
      <c r="K8" s="72" t="s">
        <v>89</v>
      </c>
      <c r="L8" s="151" t="s">
        <v>90</v>
      </c>
      <c r="M8" s="151"/>
    </row>
    <row r="9" spans="1:13" x14ac:dyDescent="0.2">
      <c r="J9" s="7"/>
      <c r="K9" s="7"/>
      <c r="L9" s="7"/>
      <c r="M9" s="71"/>
    </row>
    <row r="10" spans="1:13" ht="12.75" customHeight="1" thickBot="1" x14ac:dyDescent="0.25">
      <c r="A10" s="6"/>
      <c r="B10" s="12" t="s">
        <v>20</v>
      </c>
      <c r="C10" s="13" t="s">
        <v>60</v>
      </c>
      <c r="D10" s="79" t="s">
        <v>14</v>
      </c>
      <c r="E10" s="79"/>
      <c r="F10" s="79"/>
      <c r="G10" s="81" t="s">
        <v>58</v>
      </c>
      <c r="H10" s="81"/>
      <c r="I10" s="5"/>
      <c r="J10" s="12" t="s">
        <v>15</v>
      </c>
      <c r="K10" s="80" t="s">
        <v>61</v>
      </c>
      <c r="L10" s="80"/>
      <c r="M10" s="6"/>
    </row>
    <row r="11" spans="1:13" ht="15" customHeight="1" x14ac:dyDescent="0.2">
      <c r="A11" s="6"/>
      <c r="B11" s="5"/>
      <c r="C11" s="6"/>
      <c r="D11" s="11"/>
      <c r="E11" s="11"/>
      <c r="F11" s="5"/>
      <c r="G11" s="5"/>
      <c r="H11" s="6"/>
      <c r="I11" s="5"/>
      <c r="J11" s="6"/>
      <c r="K11" s="5"/>
      <c r="L11" s="6"/>
      <c r="M11" s="6"/>
    </row>
    <row r="12" spans="1:13" x14ac:dyDescent="0.2">
      <c r="A12" s="14"/>
      <c r="B12" s="15" t="s">
        <v>0</v>
      </c>
      <c r="C12" s="15" t="s">
        <v>1</v>
      </c>
      <c r="D12" s="15" t="s">
        <v>2</v>
      </c>
      <c r="E12" s="15" t="s">
        <v>3</v>
      </c>
      <c r="F12" s="15" t="s">
        <v>24</v>
      </c>
      <c r="G12" s="15" t="s">
        <v>4</v>
      </c>
      <c r="H12" s="15" t="s">
        <v>5</v>
      </c>
      <c r="I12" s="15" t="s">
        <v>25</v>
      </c>
      <c r="J12" s="15" t="s">
        <v>26</v>
      </c>
      <c r="K12" s="15" t="s">
        <v>27</v>
      </c>
      <c r="L12" s="15" t="s">
        <v>28</v>
      </c>
      <c r="M12" s="15" t="s">
        <v>29</v>
      </c>
    </row>
    <row r="13" spans="1:13" ht="71.099999999999994" customHeight="1" x14ac:dyDescent="0.2">
      <c r="A13" s="33"/>
      <c r="B13" s="34" t="s">
        <v>6</v>
      </c>
      <c r="C13" s="34" t="s">
        <v>7</v>
      </c>
      <c r="D13" s="34" t="s">
        <v>10</v>
      </c>
      <c r="E13" s="34" t="s">
        <v>68</v>
      </c>
      <c r="F13" s="34" t="s">
        <v>11</v>
      </c>
      <c r="G13" s="34" t="s">
        <v>17</v>
      </c>
      <c r="H13" s="34" t="s">
        <v>16</v>
      </c>
      <c r="I13" s="34" t="s">
        <v>12</v>
      </c>
      <c r="J13" s="34" t="s">
        <v>18</v>
      </c>
      <c r="K13" s="35" t="s">
        <v>19</v>
      </c>
      <c r="L13" s="35" t="s">
        <v>13</v>
      </c>
      <c r="M13" s="34" t="s">
        <v>8</v>
      </c>
    </row>
    <row r="14" spans="1:13" ht="45" customHeight="1" x14ac:dyDescent="0.2">
      <c r="A14" s="125">
        <v>1</v>
      </c>
      <c r="B14" s="149" t="s">
        <v>46</v>
      </c>
      <c r="C14" s="18" t="s">
        <v>84</v>
      </c>
      <c r="D14" s="18" t="s">
        <v>85</v>
      </c>
      <c r="E14" s="124">
        <v>1</v>
      </c>
      <c r="F14" s="16">
        <v>120</v>
      </c>
      <c r="G14" s="16">
        <v>8</v>
      </c>
      <c r="H14" s="16">
        <f t="shared" ref="H14:H16" si="0">F14*G14</f>
        <v>960</v>
      </c>
      <c r="I14" s="16">
        <v>30</v>
      </c>
      <c r="J14" s="16">
        <f t="shared" ref="J14:J16" si="1">H14*I14</f>
        <v>28800</v>
      </c>
      <c r="K14" s="76">
        <v>1800</v>
      </c>
      <c r="L14" s="17">
        <f t="shared" ref="L14:L16" si="2">(K14/J14)*100</f>
        <v>6.25</v>
      </c>
      <c r="M14" s="150" t="s">
        <v>86</v>
      </c>
    </row>
    <row r="15" spans="1:13" ht="32.25" customHeight="1" x14ac:dyDescent="0.2">
      <c r="A15" s="125"/>
      <c r="B15" s="149"/>
      <c r="C15" s="18" t="s">
        <v>47</v>
      </c>
      <c r="D15" s="18" t="s">
        <v>43</v>
      </c>
      <c r="E15" s="124"/>
      <c r="F15" s="16">
        <v>40</v>
      </c>
      <c r="G15" s="16">
        <v>8</v>
      </c>
      <c r="H15" s="16">
        <f t="shared" si="0"/>
        <v>320</v>
      </c>
      <c r="I15" s="16">
        <v>30</v>
      </c>
      <c r="J15" s="16">
        <f t="shared" si="1"/>
        <v>9600</v>
      </c>
      <c r="K15" s="76">
        <v>1800</v>
      </c>
      <c r="L15" s="17">
        <f t="shared" si="2"/>
        <v>18.75</v>
      </c>
      <c r="M15" s="150"/>
    </row>
    <row r="16" spans="1:13" ht="45" customHeight="1" x14ac:dyDescent="0.2">
      <c r="A16" s="125"/>
      <c r="B16" s="149"/>
      <c r="C16" s="18" t="s">
        <v>66</v>
      </c>
      <c r="D16" s="18" t="s">
        <v>67</v>
      </c>
      <c r="E16" s="124"/>
      <c r="F16" s="69">
        <v>35</v>
      </c>
      <c r="G16" s="16">
        <v>8</v>
      </c>
      <c r="H16" s="16">
        <f t="shared" si="0"/>
        <v>280</v>
      </c>
      <c r="I16" s="16">
        <v>30</v>
      </c>
      <c r="J16" s="16">
        <f t="shared" si="1"/>
        <v>8400</v>
      </c>
      <c r="K16" s="76">
        <v>1800</v>
      </c>
      <c r="L16" s="70">
        <f t="shared" si="2"/>
        <v>21.428571428571427</v>
      </c>
      <c r="M16" s="150"/>
    </row>
    <row r="18" spans="1:13" x14ac:dyDescent="0.2">
      <c r="A18" s="2" t="s">
        <v>9</v>
      </c>
      <c r="B18" s="7"/>
      <c r="C18" s="3"/>
      <c r="D18" s="1"/>
      <c r="E18" s="1"/>
      <c r="F18" s="1"/>
      <c r="G18" s="1"/>
      <c r="H18" s="4"/>
      <c r="I18" s="1"/>
      <c r="K18" s="8"/>
    </row>
    <row r="19" spans="1:13" x14ac:dyDescent="0.2">
      <c r="A19" s="4"/>
      <c r="B19" s="1"/>
      <c r="C19" s="4"/>
      <c r="D19" s="1"/>
      <c r="E19" s="1"/>
      <c r="F19" s="1"/>
      <c r="G19" s="1"/>
      <c r="H19" s="4"/>
      <c r="I19" s="1"/>
      <c r="J19" s="4"/>
      <c r="K19" s="1"/>
      <c r="L19" s="4"/>
      <c r="M19" s="4"/>
    </row>
    <row r="20" spans="1:13" x14ac:dyDescent="0.2">
      <c r="A20" s="112" t="s">
        <v>21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</row>
    <row r="21" spans="1:13" x14ac:dyDescent="0.2">
      <c r="A21" s="112" t="s">
        <v>22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 spans="1:13" x14ac:dyDescent="0.2">
      <c r="A22" s="112" t="s">
        <v>23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  <row r="23" spans="1:13" x14ac:dyDescent="0.2">
      <c r="A23" s="112" t="s">
        <v>31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3" ht="84" customHeight="1" x14ac:dyDescent="0.2">
      <c r="A24" s="120" t="s">
        <v>35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</row>
    <row r="25" spans="1:13" x14ac:dyDescent="0.2">
      <c r="A25" s="112" t="s">
        <v>32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</row>
    <row r="26" spans="1:13" x14ac:dyDescent="0.2">
      <c r="A26" s="112" t="s">
        <v>33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3" x14ac:dyDescent="0.2">
      <c r="A27" s="112" t="s">
        <v>34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3" x14ac:dyDescent="0.2">
      <c r="A28" s="112" t="s">
        <v>36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1:13" x14ac:dyDescent="0.2">
      <c r="A29" s="112" t="s">
        <v>38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3" x14ac:dyDescent="0.2">
      <c r="A30" s="112" t="s">
        <v>37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3" x14ac:dyDescent="0.2">
      <c r="A31" s="4"/>
      <c r="B31" s="1"/>
      <c r="C31" s="4"/>
      <c r="D31" s="1"/>
      <c r="E31" s="1"/>
      <c r="F31" s="1"/>
      <c r="G31" s="1"/>
      <c r="H31" s="4"/>
      <c r="I31" s="1"/>
      <c r="J31" s="4"/>
      <c r="K31" s="1"/>
      <c r="L31" s="4"/>
      <c r="M31" s="4"/>
    </row>
    <row r="32" spans="1:13" x14ac:dyDescent="0.2">
      <c r="A32" s="3"/>
    </row>
    <row r="33" spans="1:13" x14ac:dyDescent="0.2">
      <c r="A33" s="4"/>
    </row>
    <row r="34" spans="1:13" x14ac:dyDescent="0.2">
      <c r="A34" s="4"/>
    </row>
    <row r="35" spans="1:13" x14ac:dyDescent="0.2">
      <c r="A35" s="4"/>
    </row>
    <row r="36" spans="1:13" x14ac:dyDescent="0.2">
      <c r="A36" s="4"/>
      <c r="B36" s="1"/>
      <c r="C36" s="4"/>
      <c r="D36" s="1"/>
      <c r="E36" s="1"/>
      <c r="F36" s="1"/>
      <c r="G36" s="1"/>
      <c r="H36" s="4"/>
      <c r="I36" s="1"/>
      <c r="J36" s="4"/>
      <c r="K36" s="1"/>
      <c r="L36" s="4"/>
    </row>
    <row r="37" spans="1:13" x14ac:dyDescent="0.2">
      <c r="A37" s="4"/>
    </row>
    <row r="38" spans="1:13" x14ac:dyDescent="0.2">
      <c r="A38" s="4"/>
    </row>
    <row r="39" spans="1:13" x14ac:dyDescent="0.2">
      <c r="A39" s="4"/>
    </row>
    <row r="40" spans="1:13" x14ac:dyDescent="0.2">
      <c r="A40" s="4"/>
      <c r="B40" s="1"/>
      <c r="C40" s="4"/>
      <c r="D40" s="1"/>
      <c r="E40" s="1"/>
      <c r="F40" s="1"/>
      <c r="G40" s="1"/>
      <c r="H40" s="4"/>
      <c r="I40" s="1"/>
      <c r="J40" s="4"/>
      <c r="K40" s="1"/>
      <c r="L40" s="4"/>
    </row>
    <row r="41" spans="1:13" x14ac:dyDescent="0.2">
      <c r="A41" s="4"/>
      <c r="B41" s="1"/>
      <c r="C41" s="4"/>
      <c r="D41" s="1"/>
      <c r="E41" s="1"/>
      <c r="F41" s="1"/>
      <c r="G41" s="1"/>
      <c r="H41" s="4"/>
      <c r="I41" s="1"/>
      <c r="J41" s="4"/>
      <c r="K41" s="1"/>
      <c r="L41" s="4"/>
    </row>
    <row r="42" spans="1:13" x14ac:dyDescent="0.2">
      <c r="A42" s="4"/>
      <c r="B42" s="1"/>
      <c r="C42" s="4"/>
      <c r="D42" s="1"/>
      <c r="E42" s="1"/>
      <c r="F42" s="1"/>
      <c r="G42" s="1"/>
      <c r="H42" s="4"/>
      <c r="I42" s="1"/>
      <c r="J42" s="4"/>
      <c r="K42" s="1"/>
      <c r="L42" s="4"/>
    </row>
    <row r="43" spans="1:13" x14ac:dyDescent="0.2">
      <c r="A43" s="3"/>
      <c r="B43" s="1"/>
      <c r="C43" s="4"/>
      <c r="D43" s="1"/>
      <c r="E43" s="1"/>
      <c r="F43" s="1"/>
      <c r="G43" s="1"/>
      <c r="H43" s="4"/>
      <c r="I43" s="1"/>
      <c r="J43" s="4"/>
      <c r="K43" s="1"/>
      <c r="L43" s="4"/>
    </row>
    <row r="44" spans="1:13" x14ac:dyDescent="0.2">
      <c r="A44" s="4"/>
    </row>
    <row r="45" spans="1:13" x14ac:dyDescent="0.2">
      <c r="A45" s="4"/>
    </row>
    <row r="46" spans="1:13" x14ac:dyDescent="0.2">
      <c r="A46" s="4"/>
      <c r="B46" s="1"/>
      <c r="C46" s="4"/>
      <c r="D46" s="1"/>
      <c r="E46" s="1"/>
      <c r="F46" s="1"/>
      <c r="G46" s="1"/>
      <c r="H46" s="4"/>
      <c r="I46" s="1"/>
      <c r="J46" s="4"/>
      <c r="K46" s="1"/>
      <c r="L46" s="4"/>
    </row>
    <row r="47" spans="1:13" x14ac:dyDescent="0.2">
      <c r="A47" s="4"/>
      <c r="B47" s="1"/>
      <c r="C47" s="4"/>
      <c r="D47" s="1"/>
      <c r="E47" s="1"/>
      <c r="F47" s="1"/>
      <c r="G47" s="1"/>
      <c r="H47" s="4"/>
      <c r="I47" s="1"/>
      <c r="J47" s="4"/>
      <c r="K47" s="1"/>
      <c r="L47" s="4"/>
      <c r="M47" s="4"/>
    </row>
    <row r="48" spans="1:13" x14ac:dyDescent="0.2">
      <c r="A48" s="4"/>
      <c r="B48" s="1"/>
      <c r="C48" s="4"/>
      <c r="D48" s="1"/>
      <c r="E48" s="1"/>
      <c r="F48" s="1"/>
      <c r="G48" s="1"/>
      <c r="H48" s="4"/>
      <c r="I48" s="1"/>
      <c r="J48" s="4"/>
      <c r="K48" s="1"/>
      <c r="L48" s="4"/>
    </row>
    <row r="49" spans="1:12" x14ac:dyDescent="0.2">
      <c r="A49" s="4"/>
      <c r="B49" s="1"/>
      <c r="C49" s="4"/>
      <c r="D49" s="1"/>
      <c r="E49" s="1"/>
      <c r="F49" s="1"/>
      <c r="G49" s="1"/>
      <c r="H49" s="4"/>
      <c r="I49" s="1"/>
      <c r="J49" s="4"/>
      <c r="K49" s="1"/>
      <c r="L49" s="4"/>
    </row>
    <row r="50" spans="1:12" x14ac:dyDescent="0.2">
      <c r="A50" s="4"/>
    </row>
  </sheetData>
  <mergeCells count="24">
    <mergeCell ref="A30:M30"/>
    <mergeCell ref="J6:L6"/>
    <mergeCell ref="A20:M20"/>
    <mergeCell ref="A21:M21"/>
    <mergeCell ref="A22:M22"/>
    <mergeCell ref="A23:M23"/>
    <mergeCell ref="A24:M24"/>
    <mergeCell ref="A25:M25"/>
    <mergeCell ref="A26:M26"/>
    <mergeCell ref="A27:M27"/>
    <mergeCell ref="A28:M28"/>
    <mergeCell ref="A29:M29"/>
    <mergeCell ref="A14:A16"/>
    <mergeCell ref="B14:B16"/>
    <mergeCell ref="E14:E16"/>
    <mergeCell ref="M14:M16"/>
    <mergeCell ref="A1:B4"/>
    <mergeCell ref="C1:L2"/>
    <mergeCell ref="C3:L4"/>
    <mergeCell ref="M3:M4"/>
    <mergeCell ref="D10:F10"/>
    <mergeCell ref="G10:H10"/>
    <mergeCell ref="K10:L10"/>
    <mergeCell ref="L8:M8"/>
  </mergeCells>
  <pageMargins left="0.19685039370078741" right="0.31496062992125984" top="0.35433070866141736" bottom="0.35433070866141736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2FB9-8111-D94E-88F9-7F3C6437F955}">
  <dimension ref="A1:O51"/>
  <sheetViews>
    <sheetView topLeftCell="A6" zoomScale="142" zoomScaleNormal="130" zoomScalePageLayoutView="150" workbookViewId="0">
      <selection activeCell="H17" sqref="H17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5.7109375" style="8" customWidth="1"/>
    <col min="4" max="4" width="13.42578125" style="10" customWidth="1"/>
    <col min="5" max="5" width="11.28515625" style="10" customWidth="1"/>
    <col min="6" max="6" width="14.28515625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1.85546875" style="10" customWidth="1"/>
    <col min="12" max="12" width="11.85546875" style="8" customWidth="1"/>
    <col min="13" max="13" width="20.7109375" style="8" customWidth="1"/>
    <col min="14" max="16384" width="10.85546875" style="8"/>
  </cols>
  <sheetData>
    <row r="1" spans="1:13" ht="29.25" customHeight="1" x14ac:dyDescent="0.2">
      <c r="A1" s="82"/>
      <c r="B1" s="82"/>
      <c r="C1" s="121" t="s">
        <v>79</v>
      </c>
      <c r="D1" s="121"/>
      <c r="E1" s="121"/>
      <c r="F1" s="121"/>
      <c r="G1" s="121"/>
      <c r="H1" s="121"/>
      <c r="I1" s="121"/>
      <c r="J1" s="121"/>
      <c r="K1" s="121"/>
      <c r="L1" s="121"/>
      <c r="M1" s="66" t="s">
        <v>81</v>
      </c>
    </row>
    <row r="2" spans="1:13" ht="25.5" customHeight="1" x14ac:dyDescent="0.2">
      <c r="A2" s="82"/>
      <c r="B2" s="8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66" t="s">
        <v>80</v>
      </c>
    </row>
    <row r="3" spans="1:13" ht="23.25" customHeight="1" x14ac:dyDescent="0.2">
      <c r="A3" s="82"/>
      <c r="B3" s="82"/>
      <c r="C3" s="121" t="s">
        <v>39</v>
      </c>
      <c r="D3" s="121"/>
      <c r="E3" s="121"/>
      <c r="F3" s="121"/>
      <c r="G3" s="121"/>
      <c r="H3" s="121"/>
      <c r="I3" s="121"/>
      <c r="J3" s="121"/>
      <c r="K3" s="121"/>
      <c r="L3" s="121"/>
      <c r="M3" s="122" t="s">
        <v>83</v>
      </c>
    </row>
    <row r="4" spans="1:13" ht="14.45" customHeight="1" x14ac:dyDescent="0.2">
      <c r="A4" s="82"/>
      <c r="B4" s="82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3"/>
    </row>
    <row r="7" spans="1:13" ht="15.75" thickBot="1" x14ac:dyDescent="0.25">
      <c r="J7" s="148" t="s">
        <v>88</v>
      </c>
      <c r="K7" s="148"/>
      <c r="L7" s="148"/>
      <c r="M7" s="73" t="s">
        <v>87</v>
      </c>
    </row>
    <row r="8" spans="1:13" x14ac:dyDescent="0.2">
      <c r="J8" s="7"/>
      <c r="K8" s="7"/>
      <c r="L8" s="7"/>
      <c r="M8" s="71"/>
    </row>
    <row r="9" spans="1:13" ht="15.95" customHeight="1" thickBot="1" x14ac:dyDescent="0.25">
      <c r="J9" s="7"/>
      <c r="K9" s="72" t="s">
        <v>89</v>
      </c>
      <c r="L9" s="151"/>
      <c r="M9" s="151"/>
    </row>
    <row r="10" spans="1:13" x14ac:dyDescent="0.2">
      <c r="J10" s="7"/>
      <c r="K10" s="7"/>
      <c r="L10" s="7"/>
      <c r="M10" s="71"/>
    </row>
    <row r="11" spans="1:13" ht="12.75" customHeight="1" thickBot="1" x14ac:dyDescent="0.25">
      <c r="A11" s="6"/>
      <c r="B11" s="12" t="s">
        <v>20</v>
      </c>
      <c r="C11" s="13" t="s">
        <v>60</v>
      </c>
      <c r="D11" s="79" t="s">
        <v>14</v>
      </c>
      <c r="E11" s="79"/>
      <c r="F11" s="79"/>
      <c r="G11" s="81" t="s">
        <v>58</v>
      </c>
      <c r="H11" s="81"/>
      <c r="I11" s="5"/>
      <c r="J11" s="12" t="s">
        <v>15</v>
      </c>
      <c r="K11" s="80" t="s">
        <v>61</v>
      </c>
      <c r="L11" s="80"/>
      <c r="M11" s="6"/>
    </row>
    <row r="12" spans="1:13" ht="7.5" customHeight="1" x14ac:dyDescent="0.2">
      <c r="A12" s="6"/>
      <c r="B12" s="5"/>
      <c r="C12" s="6"/>
      <c r="D12" s="11"/>
      <c r="E12" s="11"/>
      <c r="F12" s="5"/>
      <c r="G12" s="5"/>
      <c r="H12" s="6"/>
      <c r="I12" s="5"/>
      <c r="J12" s="6"/>
      <c r="K12" s="5"/>
      <c r="L12" s="6"/>
      <c r="M12" s="6"/>
    </row>
    <row r="13" spans="1:13" x14ac:dyDescent="0.2">
      <c r="A13" s="14"/>
      <c r="B13" s="15" t="s">
        <v>0</v>
      </c>
      <c r="C13" s="15" t="s">
        <v>1</v>
      </c>
      <c r="D13" s="15" t="s">
        <v>2</v>
      </c>
      <c r="E13" s="15" t="s">
        <v>3</v>
      </c>
      <c r="F13" s="15" t="s">
        <v>24</v>
      </c>
      <c r="G13" s="15" t="s">
        <v>4</v>
      </c>
      <c r="H13" s="15" t="s">
        <v>5</v>
      </c>
      <c r="I13" s="15" t="s">
        <v>25</v>
      </c>
      <c r="J13" s="15" t="s">
        <v>26</v>
      </c>
      <c r="K13" s="15" t="s">
        <v>27</v>
      </c>
      <c r="L13" s="15" t="s">
        <v>28</v>
      </c>
      <c r="M13" s="15" t="s">
        <v>29</v>
      </c>
    </row>
    <row r="14" spans="1:13" ht="71.099999999999994" customHeight="1" thickBot="1" x14ac:dyDescent="0.25">
      <c r="A14" s="33"/>
      <c r="B14" s="34" t="s">
        <v>6</v>
      </c>
      <c r="C14" s="34" t="s">
        <v>7</v>
      </c>
      <c r="D14" s="34" t="s">
        <v>10</v>
      </c>
      <c r="E14" s="34" t="s">
        <v>68</v>
      </c>
      <c r="F14" s="34" t="s">
        <v>11</v>
      </c>
      <c r="G14" s="34" t="s">
        <v>17</v>
      </c>
      <c r="H14" s="34" t="s">
        <v>16</v>
      </c>
      <c r="I14" s="34" t="s">
        <v>12</v>
      </c>
      <c r="J14" s="34" t="s">
        <v>18</v>
      </c>
      <c r="K14" s="35" t="s">
        <v>19</v>
      </c>
      <c r="L14" s="35" t="s">
        <v>13</v>
      </c>
      <c r="M14" s="34" t="s">
        <v>8</v>
      </c>
    </row>
    <row r="15" spans="1:13" ht="48.75" customHeight="1" x14ac:dyDescent="0.2">
      <c r="A15" s="152">
        <v>1</v>
      </c>
      <c r="B15" s="139" t="s">
        <v>45</v>
      </c>
      <c r="C15" s="20" t="s">
        <v>41</v>
      </c>
      <c r="D15" s="19" t="s">
        <v>77</v>
      </c>
      <c r="E15" s="101">
        <v>1</v>
      </c>
      <c r="F15" s="19">
        <v>600</v>
      </c>
      <c r="G15" s="20">
        <v>4.5</v>
      </c>
      <c r="H15" s="20">
        <f t="shared" ref="H15:H16" si="0">F15*G15</f>
        <v>2700</v>
      </c>
      <c r="I15" s="20">
        <v>30</v>
      </c>
      <c r="J15" s="56">
        <f t="shared" ref="J15:J16" si="1">H15*I15</f>
        <v>81000</v>
      </c>
      <c r="K15" s="75">
        <v>18000</v>
      </c>
      <c r="L15" s="21">
        <f t="shared" ref="L15:L17" si="2">(K15/J15)*100</f>
        <v>22.222222222222221</v>
      </c>
      <c r="M15" s="137"/>
    </row>
    <row r="16" spans="1:13" ht="85.5" customHeight="1" x14ac:dyDescent="0.2">
      <c r="A16" s="153"/>
      <c r="B16" s="140"/>
      <c r="C16" s="18" t="s">
        <v>65</v>
      </c>
      <c r="D16" s="18" t="s">
        <v>91</v>
      </c>
      <c r="E16" s="133"/>
      <c r="F16" s="61">
        <v>300</v>
      </c>
      <c r="G16" s="16">
        <v>4.5</v>
      </c>
      <c r="H16" s="60">
        <f t="shared" si="0"/>
        <v>1350</v>
      </c>
      <c r="I16" s="16">
        <v>30</v>
      </c>
      <c r="J16" s="60">
        <f t="shared" si="1"/>
        <v>40500</v>
      </c>
      <c r="K16" s="76">
        <v>18000</v>
      </c>
      <c r="L16" s="17">
        <f t="shared" si="2"/>
        <v>44.444444444444443</v>
      </c>
      <c r="M16" s="138"/>
    </row>
    <row r="17" spans="1:15" ht="85.5" customHeight="1" thickBot="1" x14ac:dyDescent="0.25">
      <c r="A17" s="154"/>
      <c r="B17" s="141"/>
      <c r="C17" s="23" t="s">
        <v>76</v>
      </c>
      <c r="D17" s="23" t="s">
        <v>78</v>
      </c>
      <c r="E17" s="102"/>
      <c r="F17" s="63" t="s">
        <v>92</v>
      </c>
      <c r="G17" s="24" t="s">
        <v>92</v>
      </c>
      <c r="H17" s="57">
        <f>6600*2</f>
        <v>13200</v>
      </c>
      <c r="I17" s="24" t="s">
        <v>92</v>
      </c>
      <c r="J17" s="57">
        <f>H17</f>
        <v>13200</v>
      </c>
      <c r="K17" s="77">
        <v>3000</v>
      </c>
      <c r="L17" s="25">
        <f t="shared" si="2"/>
        <v>22.727272727272727</v>
      </c>
      <c r="M17" s="155"/>
    </row>
    <row r="19" spans="1:15" x14ac:dyDescent="0.2">
      <c r="A19" s="2" t="s">
        <v>9</v>
      </c>
      <c r="B19" s="7"/>
      <c r="C19" s="3"/>
      <c r="D19" s="1"/>
      <c r="E19" s="1"/>
      <c r="F19" s="1"/>
      <c r="G19" s="1"/>
      <c r="H19" s="1"/>
      <c r="I19" s="1"/>
      <c r="J19" s="4"/>
      <c r="K19" s="1"/>
      <c r="L19" s="4"/>
      <c r="M19" s="4"/>
    </row>
    <row r="20" spans="1:15" x14ac:dyDescent="0.2">
      <c r="A20" s="4"/>
      <c r="B20" s="1"/>
      <c r="C20" s="4"/>
      <c r="D20" s="1"/>
      <c r="E20" s="1"/>
      <c r="F20" s="1"/>
      <c r="G20" s="1"/>
      <c r="H20" s="1"/>
      <c r="I20" s="1"/>
      <c r="J20" s="4"/>
      <c r="K20" s="1"/>
      <c r="L20" s="4"/>
      <c r="M20" s="4"/>
    </row>
    <row r="21" spans="1:15" x14ac:dyDescent="0.2">
      <c r="A21" s="112" t="s">
        <v>21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 spans="1:15" x14ac:dyDescent="0.2">
      <c r="A22" s="112" t="s">
        <v>22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  <row r="23" spans="1:15" x14ac:dyDescent="0.2">
      <c r="A23" s="112" t="s">
        <v>23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5" x14ac:dyDescent="0.2">
      <c r="A24" s="112" t="s">
        <v>31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5" ht="84" customHeight="1" x14ac:dyDescent="0.2">
      <c r="A25" s="120" t="s">
        <v>35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</row>
    <row r="26" spans="1:15" x14ac:dyDescent="0.2">
      <c r="A26" s="112" t="s">
        <v>32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5" x14ac:dyDescent="0.2">
      <c r="A27" s="112" t="s">
        <v>33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5" x14ac:dyDescent="0.2">
      <c r="A28" s="112" t="s">
        <v>34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O28" s="74"/>
    </row>
    <row r="29" spans="1:15" x14ac:dyDescent="0.2">
      <c r="A29" s="112" t="s">
        <v>36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5" x14ac:dyDescent="0.2">
      <c r="A30" s="112" t="s">
        <v>38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5" x14ac:dyDescent="0.2">
      <c r="A31" s="112" t="s">
        <v>37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1:15" x14ac:dyDescent="0.2">
      <c r="A32" s="4"/>
      <c r="B32" s="1"/>
      <c r="C32" s="4"/>
      <c r="D32" s="1"/>
      <c r="E32" s="1"/>
      <c r="F32" s="1"/>
      <c r="G32" s="1"/>
      <c r="H32" s="4"/>
      <c r="I32" s="1"/>
      <c r="J32" s="4"/>
      <c r="K32" s="1"/>
      <c r="L32" s="4"/>
      <c r="M32" s="4"/>
    </row>
    <row r="33" spans="1:13" x14ac:dyDescent="0.2">
      <c r="A33" s="3"/>
    </row>
    <row r="34" spans="1:13" x14ac:dyDescent="0.2">
      <c r="A34" s="4"/>
    </row>
    <row r="35" spans="1:13" x14ac:dyDescent="0.2">
      <c r="A35" s="4"/>
    </row>
    <row r="36" spans="1:13" x14ac:dyDescent="0.2">
      <c r="A36" s="4"/>
    </row>
    <row r="37" spans="1:13" x14ac:dyDescent="0.2">
      <c r="A37" s="4"/>
      <c r="B37" s="1"/>
      <c r="C37" s="4"/>
      <c r="D37" s="1"/>
      <c r="E37" s="1"/>
      <c r="F37" s="1"/>
      <c r="G37" s="1"/>
      <c r="H37" s="4"/>
      <c r="I37" s="1"/>
      <c r="J37" s="4"/>
      <c r="K37" s="1"/>
      <c r="L37" s="4"/>
    </row>
    <row r="38" spans="1:13" x14ac:dyDescent="0.2">
      <c r="A38" s="4"/>
    </row>
    <row r="39" spans="1:13" x14ac:dyDescent="0.2">
      <c r="A39" s="4"/>
    </row>
    <row r="40" spans="1:13" x14ac:dyDescent="0.2">
      <c r="A40" s="4"/>
    </row>
    <row r="41" spans="1:13" x14ac:dyDescent="0.2">
      <c r="A41" s="4"/>
      <c r="B41" s="1"/>
      <c r="C41" s="4"/>
      <c r="D41" s="1"/>
      <c r="E41" s="1"/>
      <c r="F41" s="1"/>
      <c r="G41" s="1"/>
      <c r="H41" s="4"/>
      <c r="I41" s="1"/>
      <c r="J41" s="4"/>
      <c r="K41" s="1"/>
      <c r="L41" s="4"/>
    </row>
    <row r="42" spans="1:13" x14ac:dyDescent="0.2">
      <c r="A42" s="4"/>
      <c r="B42" s="1"/>
      <c r="C42" s="4"/>
      <c r="D42" s="1"/>
      <c r="E42" s="1"/>
      <c r="F42" s="1"/>
      <c r="G42" s="1"/>
      <c r="H42" s="4"/>
      <c r="I42" s="1"/>
      <c r="J42" s="4"/>
      <c r="K42" s="1"/>
      <c r="L42" s="4"/>
    </row>
    <row r="43" spans="1:13" x14ac:dyDescent="0.2">
      <c r="A43" s="4"/>
      <c r="B43" s="1"/>
      <c r="C43" s="4"/>
      <c r="D43" s="1"/>
      <c r="E43" s="1"/>
      <c r="F43" s="1"/>
      <c r="G43" s="1"/>
      <c r="H43" s="4"/>
      <c r="I43" s="1"/>
      <c r="J43" s="4"/>
      <c r="K43" s="1"/>
      <c r="L43" s="4"/>
    </row>
    <row r="44" spans="1:13" x14ac:dyDescent="0.2">
      <c r="A44" s="3"/>
      <c r="B44" s="1"/>
      <c r="C44" s="4"/>
      <c r="D44" s="1"/>
      <c r="E44" s="1"/>
      <c r="F44" s="1"/>
      <c r="G44" s="1"/>
      <c r="H44" s="4"/>
      <c r="I44" s="1"/>
      <c r="J44" s="4"/>
      <c r="K44" s="1"/>
      <c r="L44" s="4"/>
    </row>
    <row r="45" spans="1:13" x14ac:dyDescent="0.2">
      <c r="A45" s="4"/>
    </row>
    <row r="46" spans="1:13" x14ac:dyDescent="0.2">
      <c r="A46" s="4"/>
    </row>
    <row r="47" spans="1:13" x14ac:dyDescent="0.2">
      <c r="A47" s="4"/>
      <c r="B47" s="1"/>
      <c r="C47" s="4"/>
      <c r="D47" s="1"/>
      <c r="E47" s="1"/>
      <c r="F47" s="1"/>
      <c r="G47" s="1"/>
      <c r="H47" s="4"/>
      <c r="I47" s="1"/>
      <c r="J47" s="4"/>
      <c r="K47" s="1"/>
      <c r="L47" s="4"/>
    </row>
    <row r="48" spans="1:13" x14ac:dyDescent="0.2">
      <c r="A48" s="4"/>
      <c r="B48" s="1"/>
      <c r="C48" s="4"/>
      <c r="D48" s="1"/>
      <c r="E48" s="1"/>
      <c r="F48" s="1"/>
      <c r="G48" s="1"/>
      <c r="H48" s="4"/>
      <c r="I48" s="1"/>
      <c r="J48" s="4"/>
      <c r="K48" s="1"/>
      <c r="L48" s="4"/>
      <c r="M48" s="4"/>
    </row>
    <row r="49" spans="1:12" x14ac:dyDescent="0.2">
      <c r="A49" s="4"/>
      <c r="B49" s="1"/>
      <c r="C49" s="4"/>
      <c r="D49" s="1"/>
      <c r="E49" s="1"/>
      <c r="F49" s="1"/>
      <c r="G49" s="1"/>
      <c r="H49" s="4"/>
      <c r="I49" s="1"/>
      <c r="J49" s="4"/>
      <c r="K49" s="1"/>
      <c r="L49" s="4"/>
    </row>
    <row r="50" spans="1:12" x14ac:dyDescent="0.2">
      <c r="A50" s="4"/>
      <c r="B50" s="1"/>
      <c r="C50" s="4"/>
      <c r="D50" s="1"/>
      <c r="E50" s="1"/>
      <c r="F50" s="1"/>
      <c r="G50" s="1"/>
      <c r="H50" s="4"/>
      <c r="I50" s="1"/>
      <c r="J50" s="4"/>
      <c r="K50" s="1"/>
      <c r="L50" s="4"/>
    </row>
    <row r="51" spans="1:12" x14ac:dyDescent="0.2">
      <c r="A51" s="4"/>
    </row>
  </sheetData>
  <mergeCells count="24">
    <mergeCell ref="A31:M31"/>
    <mergeCell ref="A21:M21"/>
    <mergeCell ref="A22:M22"/>
    <mergeCell ref="A23:M23"/>
    <mergeCell ref="A24:M24"/>
    <mergeCell ref="A25:M25"/>
    <mergeCell ref="A26:M26"/>
    <mergeCell ref="A27:M27"/>
    <mergeCell ref="A28:M28"/>
    <mergeCell ref="A29:M29"/>
    <mergeCell ref="A30:M30"/>
    <mergeCell ref="A15:A17"/>
    <mergeCell ref="M15:M17"/>
    <mergeCell ref="B15:B17"/>
    <mergeCell ref="E15:E17"/>
    <mergeCell ref="A1:B4"/>
    <mergeCell ref="C1:L2"/>
    <mergeCell ref="C3:L4"/>
    <mergeCell ref="M3:M4"/>
    <mergeCell ref="D11:F11"/>
    <mergeCell ref="G11:H11"/>
    <mergeCell ref="K11:L11"/>
    <mergeCell ref="J7:L7"/>
    <mergeCell ref="L9:M9"/>
  </mergeCells>
  <pageMargins left="0.19685039370078741" right="0.31496062992125984" top="0.35433070866141736" bottom="0.35433070866141736" header="0.31496062992125984" footer="0.31496062992125984"/>
  <pageSetup scale="8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A913-3F48-6A4C-81AA-06A1E1CFDD5B}">
  <dimension ref="A1:M53"/>
  <sheetViews>
    <sheetView topLeftCell="A7" zoomScale="125" zoomScaleNormal="130" zoomScalePageLayoutView="150" workbookViewId="0">
      <selection activeCell="G19" sqref="G19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5.7109375" style="8" customWidth="1"/>
    <col min="4" max="4" width="13.42578125" style="10" customWidth="1"/>
    <col min="5" max="5" width="11.28515625" style="10" customWidth="1"/>
    <col min="6" max="6" width="14.28515625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1.85546875" style="10" customWidth="1"/>
    <col min="12" max="12" width="11.85546875" style="8" customWidth="1"/>
    <col min="13" max="13" width="20.7109375" style="8" customWidth="1"/>
    <col min="14" max="16384" width="10.85546875" style="8"/>
  </cols>
  <sheetData>
    <row r="1" spans="1:13" ht="29.25" customHeight="1" x14ac:dyDescent="0.2">
      <c r="A1" s="82"/>
      <c r="B1" s="82"/>
      <c r="C1" s="121" t="s">
        <v>79</v>
      </c>
      <c r="D1" s="121"/>
      <c r="E1" s="121"/>
      <c r="F1" s="121"/>
      <c r="G1" s="121"/>
      <c r="H1" s="121"/>
      <c r="I1" s="121"/>
      <c r="J1" s="121"/>
      <c r="K1" s="121"/>
      <c r="L1" s="121"/>
      <c r="M1" s="66" t="s">
        <v>81</v>
      </c>
    </row>
    <row r="2" spans="1:13" ht="25.5" customHeight="1" x14ac:dyDescent="0.2">
      <c r="A2" s="82"/>
      <c r="B2" s="8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66" t="s">
        <v>80</v>
      </c>
    </row>
    <row r="3" spans="1:13" ht="23.25" customHeight="1" x14ac:dyDescent="0.2">
      <c r="A3" s="82"/>
      <c r="B3" s="82"/>
      <c r="C3" s="121" t="s">
        <v>39</v>
      </c>
      <c r="D3" s="121"/>
      <c r="E3" s="121"/>
      <c r="F3" s="121"/>
      <c r="G3" s="121"/>
      <c r="H3" s="121"/>
      <c r="I3" s="121"/>
      <c r="J3" s="121"/>
      <c r="K3" s="121"/>
      <c r="L3" s="121"/>
      <c r="M3" s="122" t="s">
        <v>83</v>
      </c>
    </row>
    <row r="4" spans="1:13" ht="14.45" customHeight="1" x14ac:dyDescent="0.2">
      <c r="A4" s="82"/>
      <c r="B4" s="82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3"/>
    </row>
    <row r="7" spans="1:13" ht="15.75" thickBot="1" x14ac:dyDescent="0.25">
      <c r="J7" s="148" t="s">
        <v>88</v>
      </c>
      <c r="K7" s="148"/>
      <c r="L7" s="148"/>
      <c r="M7" s="73" t="s">
        <v>87</v>
      </c>
    </row>
    <row r="8" spans="1:13" x14ac:dyDescent="0.2">
      <c r="J8" s="7"/>
      <c r="K8" s="7"/>
      <c r="L8" s="7"/>
      <c r="M8" s="71"/>
    </row>
    <row r="9" spans="1:13" ht="15.95" customHeight="1" thickBot="1" x14ac:dyDescent="0.25">
      <c r="J9" s="7"/>
      <c r="K9" s="72" t="s">
        <v>89</v>
      </c>
      <c r="L9" s="158"/>
      <c r="M9" s="158"/>
    </row>
    <row r="10" spans="1:13" x14ac:dyDescent="0.2">
      <c r="J10" s="7"/>
      <c r="K10" s="7"/>
      <c r="L10" s="7"/>
      <c r="M10" s="71"/>
    </row>
    <row r="11" spans="1:13" ht="12.75" customHeight="1" thickBot="1" x14ac:dyDescent="0.25">
      <c r="A11" s="6"/>
      <c r="B11" s="12" t="s">
        <v>20</v>
      </c>
      <c r="C11" s="13" t="s">
        <v>60</v>
      </c>
      <c r="D11" s="79" t="s">
        <v>14</v>
      </c>
      <c r="E11" s="79"/>
      <c r="F11" s="79"/>
      <c r="G11" s="81" t="s">
        <v>58</v>
      </c>
      <c r="H11" s="81"/>
      <c r="I11" s="5"/>
      <c r="J11" s="12" t="s">
        <v>15</v>
      </c>
      <c r="K11" s="80" t="s">
        <v>61</v>
      </c>
      <c r="L11" s="80"/>
      <c r="M11" s="6"/>
    </row>
    <row r="12" spans="1:13" ht="7.5" customHeight="1" x14ac:dyDescent="0.2">
      <c r="A12" s="6"/>
      <c r="B12" s="5"/>
      <c r="C12" s="6"/>
      <c r="D12" s="11"/>
      <c r="E12" s="11"/>
      <c r="F12" s="5"/>
      <c r="G12" s="5"/>
      <c r="H12" s="6"/>
      <c r="I12" s="5"/>
      <c r="J12" s="6"/>
      <c r="K12" s="5"/>
      <c r="L12" s="6"/>
      <c r="M12" s="6"/>
    </row>
    <row r="13" spans="1:13" x14ac:dyDescent="0.2">
      <c r="A13" s="14"/>
      <c r="B13" s="15" t="s">
        <v>0</v>
      </c>
      <c r="C13" s="15" t="s">
        <v>1</v>
      </c>
      <c r="D13" s="15" t="s">
        <v>2</v>
      </c>
      <c r="E13" s="15" t="s">
        <v>3</v>
      </c>
      <c r="F13" s="15" t="s">
        <v>24</v>
      </c>
      <c r="G13" s="15" t="s">
        <v>4</v>
      </c>
      <c r="H13" s="15" t="s">
        <v>5</v>
      </c>
      <c r="I13" s="15" t="s">
        <v>25</v>
      </c>
      <c r="J13" s="15" t="s">
        <v>26</v>
      </c>
      <c r="K13" s="15" t="s">
        <v>27</v>
      </c>
      <c r="L13" s="15" t="s">
        <v>28</v>
      </c>
      <c r="M13" s="15" t="s">
        <v>29</v>
      </c>
    </row>
    <row r="14" spans="1:13" ht="71.099999999999994" customHeight="1" x14ac:dyDescent="0.2">
      <c r="A14" s="33"/>
      <c r="B14" s="34" t="s">
        <v>6</v>
      </c>
      <c r="C14" s="34" t="s">
        <v>7</v>
      </c>
      <c r="D14" s="34" t="s">
        <v>10</v>
      </c>
      <c r="E14" s="34" t="s">
        <v>68</v>
      </c>
      <c r="F14" s="34" t="s">
        <v>11</v>
      </c>
      <c r="G14" s="34" t="s">
        <v>17</v>
      </c>
      <c r="H14" s="34" t="s">
        <v>16</v>
      </c>
      <c r="I14" s="34" t="s">
        <v>12</v>
      </c>
      <c r="J14" s="34" t="s">
        <v>18</v>
      </c>
      <c r="K14" s="35" t="s">
        <v>19</v>
      </c>
      <c r="L14" s="35" t="s">
        <v>13</v>
      </c>
      <c r="M14" s="34" t="s">
        <v>8</v>
      </c>
    </row>
    <row r="15" spans="1:13" ht="30" customHeight="1" x14ac:dyDescent="0.2">
      <c r="A15" s="156">
        <v>1</v>
      </c>
      <c r="B15" s="124" t="s">
        <v>40</v>
      </c>
      <c r="C15" s="16" t="s">
        <v>41</v>
      </c>
      <c r="D15" s="18" t="s">
        <v>93</v>
      </c>
      <c r="E15" s="157">
        <v>1</v>
      </c>
      <c r="F15" s="16">
        <v>60</v>
      </c>
      <c r="G15" s="16">
        <v>6</v>
      </c>
      <c r="H15" s="16">
        <f>F15*G15</f>
        <v>360</v>
      </c>
      <c r="I15" s="16">
        <v>30</v>
      </c>
      <c r="J15" s="16">
        <f>H15*I15</f>
        <v>10800</v>
      </c>
      <c r="K15" s="76">
        <f>90*30</f>
        <v>2700</v>
      </c>
      <c r="L15" s="17">
        <f t="shared" ref="L15:L19" si="0">(K15/J15)*100</f>
        <v>25</v>
      </c>
      <c r="M15" s="124" t="s">
        <v>95</v>
      </c>
    </row>
    <row r="16" spans="1:13" ht="30" customHeight="1" x14ac:dyDescent="0.2">
      <c r="A16" s="156"/>
      <c r="B16" s="124"/>
      <c r="C16" s="67" t="s">
        <v>75</v>
      </c>
      <c r="D16" s="18" t="s">
        <v>47</v>
      </c>
      <c r="E16" s="157"/>
      <c r="F16" s="16">
        <v>90</v>
      </c>
      <c r="G16" s="16">
        <v>6</v>
      </c>
      <c r="H16" s="16">
        <f>F16*G16</f>
        <v>540</v>
      </c>
      <c r="I16" s="16">
        <v>30</v>
      </c>
      <c r="J16" s="16">
        <f>H16*I16</f>
        <v>16200</v>
      </c>
      <c r="K16" s="76">
        <f>90*30</f>
        <v>2700</v>
      </c>
      <c r="L16" s="17">
        <f t="shared" si="0"/>
        <v>16.666666666666664</v>
      </c>
      <c r="M16" s="124"/>
    </row>
    <row r="17" spans="1:13" ht="60" customHeight="1" x14ac:dyDescent="0.2">
      <c r="A17" s="156"/>
      <c r="B17" s="124"/>
      <c r="C17" s="18" t="s">
        <v>63</v>
      </c>
      <c r="D17" s="18" t="s">
        <v>64</v>
      </c>
      <c r="E17" s="157"/>
      <c r="F17" s="16">
        <v>20</v>
      </c>
      <c r="G17" s="16">
        <v>6</v>
      </c>
      <c r="H17" s="16">
        <f t="shared" ref="H17" si="1">F17*G17</f>
        <v>120</v>
      </c>
      <c r="I17" s="16">
        <v>30</v>
      </c>
      <c r="J17" s="16">
        <f t="shared" ref="J17" si="2">H17*I17</f>
        <v>3600</v>
      </c>
      <c r="K17" s="76">
        <f>90*30</f>
        <v>2700</v>
      </c>
      <c r="L17" s="55">
        <f t="shared" si="0"/>
        <v>75</v>
      </c>
      <c r="M17" s="124"/>
    </row>
    <row r="18" spans="1:13" ht="60" customHeight="1" x14ac:dyDescent="0.2">
      <c r="A18" s="156"/>
      <c r="B18" s="124"/>
      <c r="C18" s="18" t="s">
        <v>97</v>
      </c>
      <c r="D18" s="18" t="s">
        <v>47</v>
      </c>
      <c r="E18" s="157"/>
      <c r="F18" s="16">
        <v>70</v>
      </c>
      <c r="G18" s="16">
        <v>6</v>
      </c>
      <c r="H18" s="16">
        <f t="shared" ref="H18" si="3">F18*G18</f>
        <v>420</v>
      </c>
      <c r="I18" s="16">
        <v>30</v>
      </c>
      <c r="J18" s="16">
        <f t="shared" ref="J18" si="4">H18*I18</f>
        <v>12600</v>
      </c>
      <c r="K18" s="76">
        <f>90*30</f>
        <v>2700</v>
      </c>
      <c r="L18" s="55">
        <f t="shared" ref="L18" si="5">(K18/J18)*100</f>
        <v>21.428571428571427</v>
      </c>
      <c r="M18" s="124"/>
    </row>
    <row r="19" spans="1:13" ht="60" customHeight="1" x14ac:dyDescent="0.2">
      <c r="A19" s="156"/>
      <c r="B19" s="124"/>
      <c r="C19" s="18" t="s">
        <v>76</v>
      </c>
      <c r="D19" s="18" t="s">
        <v>94</v>
      </c>
      <c r="E19" s="157"/>
      <c r="F19" s="16" t="s">
        <v>92</v>
      </c>
      <c r="G19" s="16" t="s">
        <v>92</v>
      </c>
      <c r="H19" s="16">
        <f>600*5</f>
        <v>3000</v>
      </c>
      <c r="I19" s="16" t="s">
        <v>92</v>
      </c>
      <c r="J19" s="16">
        <f>H19</f>
        <v>3000</v>
      </c>
      <c r="K19" s="76">
        <f>90*30</f>
        <v>2700</v>
      </c>
      <c r="L19" s="55">
        <f t="shared" si="0"/>
        <v>90</v>
      </c>
      <c r="M19" s="124"/>
    </row>
    <row r="21" spans="1:13" x14ac:dyDescent="0.2">
      <c r="A21" s="2" t="s">
        <v>9</v>
      </c>
      <c r="B21" s="7"/>
      <c r="C21" s="3"/>
      <c r="D21" s="1"/>
      <c r="E21" s="1"/>
      <c r="F21" s="1"/>
      <c r="G21" s="1"/>
      <c r="H21" s="4"/>
      <c r="I21" s="1"/>
      <c r="J21" s="159"/>
      <c r="K21" s="159"/>
      <c r="L21" s="159"/>
      <c r="M21" s="71"/>
    </row>
    <row r="22" spans="1:13" x14ac:dyDescent="0.2">
      <c r="A22" s="4"/>
      <c r="B22" s="1"/>
      <c r="C22" s="4"/>
      <c r="D22" s="1"/>
      <c r="E22" s="1"/>
      <c r="F22" s="1"/>
      <c r="G22" s="1"/>
      <c r="H22" s="4"/>
      <c r="I22" s="1"/>
      <c r="J22" s="4"/>
      <c r="K22" s="1"/>
      <c r="L22" s="4"/>
      <c r="M22" s="4"/>
    </row>
    <row r="23" spans="1:13" x14ac:dyDescent="0.2">
      <c r="A23" s="112" t="s">
        <v>21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3" x14ac:dyDescent="0.2">
      <c r="A24" s="112" t="s">
        <v>22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3" x14ac:dyDescent="0.2">
      <c r="A25" s="112" t="s">
        <v>23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</row>
    <row r="26" spans="1:13" x14ac:dyDescent="0.2">
      <c r="A26" s="112" t="s">
        <v>31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3" ht="84" customHeight="1" x14ac:dyDescent="0.2">
      <c r="A27" s="120" t="s">
        <v>35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</row>
    <row r="28" spans="1:13" x14ac:dyDescent="0.2">
      <c r="A28" s="112" t="s">
        <v>32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1:13" x14ac:dyDescent="0.2">
      <c r="A29" s="112" t="s">
        <v>33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3" x14ac:dyDescent="0.2">
      <c r="A30" s="112" t="s">
        <v>34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3" x14ac:dyDescent="0.2">
      <c r="A31" s="112" t="s">
        <v>36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1:13" x14ac:dyDescent="0.2">
      <c r="A32" s="112" t="s">
        <v>38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1:13" x14ac:dyDescent="0.2">
      <c r="A33" s="112" t="s">
        <v>37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x14ac:dyDescent="0.2">
      <c r="A34" s="4"/>
      <c r="B34" s="1"/>
      <c r="C34" s="4"/>
      <c r="D34" s="1"/>
      <c r="E34" s="1"/>
      <c r="F34" s="1"/>
      <c r="G34" s="1"/>
      <c r="H34" s="4"/>
      <c r="I34" s="1"/>
      <c r="J34" s="4"/>
      <c r="K34" s="1"/>
      <c r="L34" s="4"/>
      <c r="M34" s="4"/>
    </row>
    <row r="35" spans="1:13" x14ac:dyDescent="0.2">
      <c r="A35" s="3"/>
    </row>
    <row r="36" spans="1:13" x14ac:dyDescent="0.2">
      <c r="A36" s="4"/>
    </row>
    <row r="37" spans="1:13" x14ac:dyDescent="0.2">
      <c r="A37" s="4"/>
    </row>
    <row r="38" spans="1:13" x14ac:dyDescent="0.2">
      <c r="A38" s="4"/>
    </row>
    <row r="39" spans="1:13" x14ac:dyDescent="0.2">
      <c r="A39" s="4"/>
      <c r="B39" s="1"/>
      <c r="C39" s="4"/>
      <c r="D39" s="1"/>
      <c r="E39" s="1"/>
      <c r="F39" s="1"/>
      <c r="G39" s="1"/>
      <c r="H39" s="4"/>
      <c r="I39" s="1"/>
      <c r="J39" s="4"/>
      <c r="K39" s="1"/>
      <c r="L39" s="4"/>
    </row>
    <row r="40" spans="1:13" x14ac:dyDescent="0.2">
      <c r="A40" s="4"/>
    </row>
    <row r="41" spans="1:13" x14ac:dyDescent="0.2">
      <c r="A41" s="4"/>
    </row>
    <row r="42" spans="1:13" x14ac:dyDescent="0.2">
      <c r="A42" s="4"/>
    </row>
    <row r="43" spans="1:13" x14ac:dyDescent="0.2">
      <c r="A43" s="4"/>
      <c r="B43" s="1"/>
      <c r="C43" s="4"/>
      <c r="D43" s="1"/>
      <c r="E43" s="1"/>
      <c r="F43" s="1"/>
      <c r="G43" s="1"/>
      <c r="H43" s="4"/>
      <c r="I43" s="1"/>
      <c r="J43" s="4"/>
      <c r="K43" s="1"/>
      <c r="L43" s="4"/>
    </row>
    <row r="44" spans="1:13" x14ac:dyDescent="0.2">
      <c r="A44" s="4"/>
      <c r="B44" s="1"/>
      <c r="C44" s="4"/>
      <c r="D44" s="1"/>
      <c r="E44" s="1"/>
      <c r="F44" s="1"/>
      <c r="G44" s="1"/>
      <c r="H44" s="4"/>
      <c r="I44" s="1"/>
      <c r="J44" s="4"/>
      <c r="K44" s="1"/>
      <c r="L44" s="4"/>
    </row>
    <row r="45" spans="1:13" x14ac:dyDescent="0.2">
      <c r="A45" s="4"/>
      <c r="B45" s="1"/>
      <c r="C45" s="4"/>
      <c r="D45" s="1"/>
      <c r="E45" s="1"/>
      <c r="F45" s="1"/>
      <c r="G45" s="1"/>
      <c r="H45" s="4"/>
      <c r="I45" s="1"/>
      <c r="J45" s="4"/>
      <c r="K45" s="1"/>
      <c r="L45" s="4"/>
    </row>
    <row r="46" spans="1:13" x14ac:dyDescent="0.2">
      <c r="A46" s="3"/>
      <c r="B46" s="1"/>
      <c r="C46" s="4"/>
      <c r="D46" s="1"/>
      <c r="E46" s="1"/>
      <c r="F46" s="1"/>
      <c r="G46" s="1"/>
      <c r="H46" s="4"/>
      <c r="I46" s="1"/>
      <c r="J46" s="4"/>
      <c r="K46" s="1"/>
      <c r="L46" s="4"/>
    </row>
    <row r="47" spans="1:13" x14ac:dyDescent="0.2">
      <c r="A47" s="4"/>
    </row>
    <row r="48" spans="1:13" x14ac:dyDescent="0.2">
      <c r="A48" s="4"/>
    </row>
    <row r="49" spans="1:13" x14ac:dyDescent="0.2">
      <c r="A49" s="4"/>
      <c r="B49" s="1"/>
      <c r="C49" s="4"/>
      <c r="D49" s="1"/>
      <c r="E49" s="1"/>
      <c r="F49" s="1"/>
      <c r="G49" s="1"/>
      <c r="H49" s="4"/>
      <c r="I49" s="1"/>
      <c r="J49" s="4"/>
      <c r="K49" s="1"/>
      <c r="L49" s="4"/>
    </row>
    <row r="50" spans="1:13" x14ac:dyDescent="0.2">
      <c r="A50" s="4"/>
      <c r="B50" s="1"/>
      <c r="C50" s="4"/>
      <c r="D50" s="1"/>
      <c r="E50" s="1"/>
      <c r="F50" s="1"/>
      <c r="G50" s="1"/>
      <c r="H50" s="4"/>
      <c r="I50" s="1"/>
      <c r="J50" s="4"/>
      <c r="K50" s="1"/>
      <c r="L50" s="4"/>
      <c r="M50" s="4"/>
    </row>
    <row r="51" spans="1:13" x14ac:dyDescent="0.2">
      <c r="A51" s="4"/>
      <c r="B51" s="1"/>
      <c r="C51" s="4"/>
      <c r="D51" s="1"/>
      <c r="E51" s="1"/>
      <c r="F51" s="1"/>
      <c r="G51" s="1"/>
      <c r="H51" s="4"/>
      <c r="I51" s="1"/>
      <c r="J51" s="4"/>
      <c r="K51" s="1"/>
      <c r="L51" s="4"/>
    </row>
    <row r="52" spans="1:13" x14ac:dyDescent="0.2">
      <c r="A52" s="4"/>
      <c r="B52" s="1"/>
      <c r="C52" s="4"/>
      <c r="D52" s="1"/>
      <c r="E52" s="1"/>
      <c r="F52" s="1"/>
      <c r="G52" s="1"/>
      <c r="H52" s="4"/>
      <c r="I52" s="1"/>
      <c r="J52" s="4"/>
      <c r="K52" s="1"/>
      <c r="L52" s="4"/>
    </row>
    <row r="53" spans="1:13" x14ac:dyDescent="0.2">
      <c r="A53" s="4"/>
    </row>
  </sheetData>
  <mergeCells count="25">
    <mergeCell ref="A33:M33"/>
    <mergeCell ref="J21:L21"/>
    <mergeCell ref="A23:M23"/>
    <mergeCell ref="A24:M24"/>
    <mergeCell ref="A25:M25"/>
    <mergeCell ref="A26:M26"/>
    <mergeCell ref="A27:M27"/>
    <mergeCell ref="A28:M28"/>
    <mergeCell ref="A29:M29"/>
    <mergeCell ref="A30:M30"/>
    <mergeCell ref="A31:M31"/>
    <mergeCell ref="A32:M32"/>
    <mergeCell ref="A15:A19"/>
    <mergeCell ref="B15:B19"/>
    <mergeCell ref="E15:E19"/>
    <mergeCell ref="M15:M19"/>
    <mergeCell ref="A1:B4"/>
    <mergeCell ref="C1:L2"/>
    <mergeCell ref="C3:L4"/>
    <mergeCell ref="M3:M4"/>
    <mergeCell ref="D11:F11"/>
    <mergeCell ref="G11:H11"/>
    <mergeCell ref="K11:L11"/>
    <mergeCell ref="J7:L7"/>
    <mergeCell ref="L9:M9"/>
  </mergeCells>
  <pageMargins left="0.19685039370078741" right="0.31496062992125984" top="0.35433070866141736" bottom="0.35433070866141736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8C47-80AA-CE4C-8795-31ED3F575FEB}">
  <dimension ref="A1:O51"/>
  <sheetViews>
    <sheetView tabSelected="1" view="pageLayout" zoomScale="80" zoomScaleNormal="100" zoomScalePageLayoutView="80" workbookViewId="0">
      <selection activeCell="A30" sqref="A30:M30"/>
    </sheetView>
  </sheetViews>
  <sheetFormatPr baseColWidth="10" defaultColWidth="10.85546875" defaultRowHeight="14.25" x14ac:dyDescent="0.2"/>
  <cols>
    <col min="1" max="1" width="4.42578125" style="8" customWidth="1"/>
    <col min="2" max="2" width="15.85546875" style="9" customWidth="1"/>
    <col min="3" max="3" width="15.7109375" style="8" customWidth="1"/>
    <col min="4" max="4" width="13.42578125" style="10" customWidth="1"/>
    <col min="5" max="5" width="11.28515625" style="10" customWidth="1"/>
    <col min="6" max="6" width="14.28515625" style="10" customWidth="1"/>
    <col min="7" max="7" width="10.7109375" style="10" customWidth="1"/>
    <col min="8" max="8" width="12.140625" style="8" customWidth="1"/>
    <col min="9" max="9" width="13" style="10" customWidth="1"/>
    <col min="10" max="10" width="13" style="8" customWidth="1"/>
    <col min="11" max="11" width="10.5703125" style="10" customWidth="1"/>
    <col min="12" max="12" width="9.42578125" style="8" customWidth="1"/>
    <col min="13" max="13" width="22.85546875" style="8" customWidth="1"/>
    <col min="14" max="16384" width="10.85546875" style="8"/>
  </cols>
  <sheetData>
    <row r="1" spans="1:13" ht="29.25" customHeight="1" x14ac:dyDescent="0.2">
      <c r="A1" s="82"/>
      <c r="B1" s="82"/>
      <c r="C1" s="121" t="s">
        <v>100</v>
      </c>
      <c r="D1" s="121"/>
      <c r="E1" s="121"/>
      <c r="F1" s="121"/>
      <c r="G1" s="121"/>
      <c r="H1" s="121"/>
      <c r="I1" s="121"/>
      <c r="J1" s="121"/>
      <c r="K1" s="121"/>
      <c r="L1" s="121"/>
      <c r="M1" s="66" t="s">
        <v>81</v>
      </c>
    </row>
    <row r="2" spans="1:13" ht="25.5" customHeight="1" x14ac:dyDescent="0.2">
      <c r="A2" s="82"/>
      <c r="B2" s="8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66" t="s">
        <v>80</v>
      </c>
    </row>
    <row r="3" spans="1:13" ht="23.25" customHeight="1" x14ac:dyDescent="0.2">
      <c r="A3" s="82"/>
      <c r="B3" s="82"/>
      <c r="C3" s="121" t="s">
        <v>39</v>
      </c>
      <c r="D3" s="121"/>
      <c r="E3" s="121"/>
      <c r="F3" s="121"/>
      <c r="G3" s="121"/>
      <c r="H3" s="121"/>
      <c r="I3" s="121"/>
      <c r="J3" s="121"/>
      <c r="K3" s="121"/>
      <c r="L3" s="121"/>
      <c r="M3" s="122" t="s">
        <v>83</v>
      </c>
    </row>
    <row r="4" spans="1:13" ht="14.45" customHeight="1" x14ac:dyDescent="0.2">
      <c r="A4" s="82"/>
      <c r="B4" s="82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3"/>
    </row>
    <row r="7" spans="1:13" ht="15.75" thickBot="1" x14ac:dyDescent="0.25">
      <c r="J7" s="148" t="s">
        <v>88</v>
      </c>
      <c r="K7" s="148"/>
      <c r="L7" s="148"/>
      <c r="M7" s="73" t="s">
        <v>87</v>
      </c>
    </row>
    <row r="8" spans="1:13" x14ac:dyDescent="0.2">
      <c r="J8" s="7"/>
      <c r="K8" s="7"/>
      <c r="L8" s="7"/>
      <c r="M8" s="71"/>
    </row>
    <row r="9" spans="1:13" ht="15.95" customHeight="1" thickBot="1" x14ac:dyDescent="0.25">
      <c r="J9" s="7"/>
      <c r="K9" s="72" t="s">
        <v>89</v>
      </c>
      <c r="L9" s="151"/>
      <c r="M9" s="151"/>
    </row>
    <row r="10" spans="1:13" x14ac:dyDescent="0.2">
      <c r="J10" s="7"/>
      <c r="K10" s="7"/>
      <c r="L10" s="7"/>
      <c r="M10" s="71"/>
    </row>
    <row r="11" spans="1:13" ht="12.75" customHeight="1" thickBot="1" x14ac:dyDescent="0.25">
      <c r="A11" s="6"/>
      <c r="B11" s="12" t="s">
        <v>20</v>
      </c>
      <c r="C11" s="13" t="s">
        <v>60</v>
      </c>
      <c r="D11" s="79" t="s">
        <v>14</v>
      </c>
      <c r="E11" s="79"/>
      <c r="F11" s="79"/>
      <c r="G11" s="81" t="s">
        <v>58</v>
      </c>
      <c r="H11" s="81"/>
      <c r="I11" s="5"/>
      <c r="J11" s="12" t="s">
        <v>15</v>
      </c>
      <c r="K11" s="80" t="s">
        <v>61</v>
      </c>
      <c r="L11" s="80"/>
      <c r="M11" s="6"/>
    </row>
    <row r="12" spans="1:13" ht="7.5" customHeight="1" x14ac:dyDescent="0.2">
      <c r="A12" s="6"/>
      <c r="B12" s="5"/>
      <c r="C12" s="6"/>
      <c r="D12" s="11"/>
      <c r="E12" s="11"/>
      <c r="F12" s="5"/>
      <c r="G12" s="5"/>
      <c r="H12" s="6"/>
      <c r="I12" s="5"/>
      <c r="J12" s="6"/>
      <c r="K12" s="5"/>
      <c r="L12" s="6"/>
      <c r="M12" s="6"/>
    </row>
    <row r="13" spans="1:13" x14ac:dyDescent="0.2">
      <c r="A13" s="14"/>
      <c r="B13" s="15" t="s">
        <v>0</v>
      </c>
      <c r="C13" s="15" t="s">
        <v>1</v>
      </c>
      <c r="D13" s="15" t="s">
        <v>2</v>
      </c>
      <c r="E13" s="15" t="s">
        <v>3</v>
      </c>
      <c r="F13" s="15" t="s">
        <v>24</v>
      </c>
      <c r="G13" s="15" t="s">
        <v>4</v>
      </c>
      <c r="H13" s="15" t="s">
        <v>5</v>
      </c>
      <c r="I13" s="15" t="s">
        <v>25</v>
      </c>
      <c r="J13" s="15" t="s">
        <v>26</v>
      </c>
      <c r="K13" s="15" t="s">
        <v>27</v>
      </c>
      <c r="L13" s="15" t="s">
        <v>28</v>
      </c>
      <c r="M13" s="15" t="s">
        <v>29</v>
      </c>
    </row>
    <row r="14" spans="1:13" ht="71.099999999999994" customHeight="1" thickBot="1" x14ac:dyDescent="0.25">
      <c r="A14" s="33"/>
      <c r="B14" s="34" t="s">
        <v>6</v>
      </c>
      <c r="C14" s="34" t="s">
        <v>7</v>
      </c>
      <c r="D14" s="34" t="s">
        <v>10</v>
      </c>
      <c r="E14" s="34" t="s">
        <v>68</v>
      </c>
      <c r="F14" s="34" t="s">
        <v>11</v>
      </c>
      <c r="G14" s="34" t="s">
        <v>17</v>
      </c>
      <c r="H14" s="34" t="s">
        <v>16</v>
      </c>
      <c r="I14" s="34" t="s">
        <v>12</v>
      </c>
      <c r="J14" s="34" t="s">
        <v>18</v>
      </c>
      <c r="K14" s="35" t="s">
        <v>19</v>
      </c>
      <c r="L14" s="35" t="s">
        <v>13</v>
      </c>
      <c r="M14" s="34" t="s">
        <v>8</v>
      </c>
    </row>
    <row r="15" spans="1:13" ht="48.75" customHeight="1" x14ac:dyDescent="0.2">
      <c r="A15" s="152">
        <v>1</v>
      </c>
      <c r="B15" s="139" t="s">
        <v>96</v>
      </c>
      <c r="C15" s="20" t="s">
        <v>41</v>
      </c>
      <c r="D15" s="19" t="s">
        <v>98</v>
      </c>
      <c r="E15" s="101">
        <v>1</v>
      </c>
      <c r="F15" s="19">
        <v>225</v>
      </c>
      <c r="G15" s="20">
        <v>4.5</v>
      </c>
      <c r="H15" s="20">
        <f t="shared" ref="H15:H16" si="0">F15*G15</f>
        <v>1012.5</v>
      </c>
      <c r="I15" s="20">
        <v>30</v>
      </c>
      <c r="J15" s="56">
        <f t="shared" ref="J15:J16" si="1">H15*I15</f>
        <v>30375</v>
      </c>
      <c r="K15" s="75">
        <v>18000</v>
      </c>
      <c r="L15" s="21">
        <f t="shared" ref="L15:L17" si="2">(K15/J15)*100</f>
        <v>59.259259259259252</v>
      </c>
      <c r="M15" s="137"/>
    </row>
    <row r="16" spans="1:13" ht="85.5" customHeight="1" x14ac:dyDescent="0.2">
      <c r="A16" s="153"/>
      <c r="B16" s="140"/>
      <c r="C16" s="18" t="s">
        <v>65</v>
      </c>
      <c r="D16" s="18"/>
      <c r="E16" s="133"/>
      <c r="F16" s="78"/>
      <c r="G16" s="16">
        <v>4.5</v>
      </c>
      <c r="H16" s="60">
        <f t="shared" si="0"/>
        <v>0</v>
      </c>
      <c r="I16" s="16">
        <v>30</v>
      </c>
      <c r="J16" s="60">
        <f t="shared" si="1"/>
        <v>0</v>
      </c>
      <c r="K16" s="76">
        <v>18000</v>
      </c>
      <c r="L16" s="17" t="e">
        <f t="shared" si="2"/>
        <v>#DIV/0!</v>
      </c>
      <c r="M16" s="138"/>
    </row>
    <row r="17" spans="1:15" ht="85.5" customHeight="1" thickBot="1" x14ac:dyDescent="0.25">
      <c r="A17" s="154"/>
      <c r="B17" s="141"/>
      <c r="C17" s="23" t="s">
        <v>76</v>
      </c>
      <c r="D17" s="23" t="s">
        <v>99</v>
      </c>
      <c r="E17" s="102"/>
      <c r="F17" s="63" t="s">
        <v>92</v>
      </c>
      <c r="G17" s="24" t="s">
        <v>92</v>
      </c>
      <c r="H17" s="57"/>
      <c r="I17" s="24" t="s">
        <v>92</v>
      </c>
      <c r="J17" s="57">
        <f>H17</f>
        <v>0</v>
      </c>
      <c r="K17" s="77">
        <v>3000</v>
      </c>
      <c r="L17" s="25" t="e">
        <f t="shared" si="2"/>
        <v>#DIV/0!</v>
      </c>
      <c r="M17" s="155"/>
    </row>
    <row r="19" spans="1:15" x14ac:dyDescent="0.2">
      <c r="A19" s="2" t="s">
        <v>9</v>
      </c>
      <c r="B19" s="7"/>
      <c r="C19" s="3"/>
      <c r="D19" s="1"/>
      <c r="E19" s="1"/>
      <c r="F19" s="1"/>
      <c r="G19" s="1"/>
      <c r="H19" s="1"/>
      <c r="I19" s="1"/>
      <c r="J19" s="4"/>
      <c r="K19" s="1"/>
      <c r="L19" s="4"/>
      <c r="M19" s="4"/>
    </row>
    <row r="20" spans="1:15" x14ac:dyDescent="0.2">
      <c r="A20" s="4"/>
      <c r="B20" s="1"/>
      <c r="C20" s="4"/>
      <c r="D20" s="1"/>
      <c r="E20" s="1"/>
      <c r="F20" s="1"/>
      <c r="G20" s="1"/>
      <c r="H20" s="1"/>
      <c r="I20" s="1"/>
      <c r="J20" s="4"/>
      <c r="K20" s="1"/>
      <c r="L20" s="4"/>
      <c r="M20" s="4"/>
    </row>
    <row r="21" spans="1:15" x14ac:dyDescent="0.2">
      <c r="A21" s="112" t="s">
        <v>21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 spans="1:15" x14ac:dyDescent="0.2">
      <c r="A22" s="112" t="s">
        <v>22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  <row r="23" spans="1:15" x14ac:dyDescent="0.2">
      <c r="A23" s="112" t="s">
        <v>23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5" x14ac:dyDescent="0.2">
      <c r="A24" s="112" t="s">
        <v>31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5" ht="84" customHeight="1" x14ac:dyDescent="0.2">
      <c r="A25" s="120" t="s">
        <v>35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</row>
    <row r="26" spans="1:15" x14ac:dyDescent="0.2">
      <c r="A26" s="112" t="s">
        <v>32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5" x14ac:dyDescent="0.2">
      <c r="A27" s="112" t="s">
        <v>33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 spans="1:15" x14ac:dyDescent="0.2">
      <c r="A28" s="112" t="s">
        <v>34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O28" s="74"/>
    </row>
    <row r="29" spans="1:15" x14ac:dyDescent="0.2">
      <c r="A29" s="112" t="s">
        <v>36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1:15" x14ac:dyDescent="0.2">
      <c r="A30" s="112" t="s">
        <v>38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5" x14ac:dyDescent="0.2">
      <c r="A31" s="112" t="s">
        <v>37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1:15" x14ac:dyDescent="0.2">
      <c r="A32" s="4"/>
      <c r="B32" s="1"/>
      <c r="C32" s="4"/>
      <c r="D32" s="1"/>
      <c r="E32" s="1"/>
      <c r="F32" s="1"/>
      <c r="G32" s="1"/>
      <c r="H32" s="4"/>
      <c r="I32" s="1"/>
      <c r="J32" s="4"/>
      <c r="K32" s="1"/>
      <c r="L32" s="4"/>
      <c r="M32" s="4"/>
    </row>
    <row r="33" spans="1:13" x14ac:dyDescent="0.2">
      <c r="A33" s="3"/>
    </row>
    <row r="34" spans="1:13" x14ac:dyDescent="0.2">
      <c r="A34" s="4"/>
    </row>
    <row r="35" spans="1:13" x14ac:dyDescent="0.2">
      <c r="A35" s="4"/>
    </row>
    <row r="36" spans="1:13" x14ac:dyDescent="0.2">
      <c r="A36" s="4"/>
    </row>
    <row r="37" spans="1:13" x14ac:dyDescent="0.2">
      <c r="A37" s="4"/>
      <c r="B37" s="1"/>
      <c r="C37" s="4"/>
      <c r="D37" s="1"/>
      <c r="E37" s="1"/>
      <c r="F37" s="1"/>
      <c r="G37" s="1"/>
      <c r="H37" s="4"/>
      <c r="I37" s="1"/>
      <c r="J37" s="4"/>
      <c r="K37" s="1"/>
      <c r="L37" s="4"/>
    </row>
    <row r="38" spans="1:13" x14ac:dyDescent="0.2">
      <c r="A38" s="4"/>
    </row>
    <row r="39" spans="1:13" x14ac:dyDescent="0.2">
      <c r="A39" s="4"/>
    </row>
    <row r="40" spans="1:13" x14ac:dyDescent="0.2">
      <c r="A40" s="4"/>
    </row>
    <row r="41" spans="1:13" x14ac:dyDescent="0.2">
      <c r="A41" s="4"/>
      <c r="B41" s="1"/>
      <c r="C41" s="4"/>
      <c r="D41" s="1"/>
      <c r="E41" s="1"/>
      <c r="F41" s="1"/>
      <c r="G41" s="1"/>
      <c r="H41" s="4"/>
      <c r="I41" s="1"/>
      <c r="J41" s="4"/>
      <c r="K41" s="1"/>
      <c r="L41" s="4"/>
    </row>
    <row r="42" spans="1:13" x14ac:dyDescent="0.2">
      <c r="A42" s="4"/>
      <c r="B42" s="1"/>
      <c r="C42" s="4"/>
      <c r="D42" s="1"/>
      <c r="E42" s="1"/>
      <c r="F42" s="1"/>
      <c r="G42" s="1"/>
      <c r="H42" s="4"/>
      <c r="I42" s="1"/>
      <c r="J42" s="4"/>
      <c r="K42" s="1"/>
      <c r="L42" s="4"/>
    </row>
    <row r="43" spans="1:13" x14ac:dyDescent="0.2">
      <c r="A43" s="4"/>
      <c r="B43" s="1"/>
      <c r="C43" s="4"/>
      <c r="D43" s="1"/>
      <c r="E43" s="1"/>
      <c r="F43" s="1"/>
      <c r="G43" s="1"/>
      <c r="H43" s="4"/>
      <c r="I43" s="1"/>
      <c r="J43" s="4"/>
      <c r="K43" s="1"/>
      <c r="L43" s="4"/>
    </row>
    <row r="44" spans="1:13" x14ac:dyDescent="0.2">
      <c r="A44" s="3"/>
      <c r="B44" s="1"/>
      <c r="C44" s="4"/>
      <c r="D44" s="1"/>
      <c r="E44" s="1"/>
      <c r="F44" s="1"/>
      <c r="G44" s="1"/>
      <c r="H44" s="4"/>
      <c r="I44" s="1"/>
      <c r="J44" s="4"/>
      <c r="K44" s="1"/>
      <c r="L44" s="4"/>
    </row>
    <row r="45" spans="1:13" x14ac:dyDescent="0.2">
      <c r="A45" s="4"/>
    </row>
    <row r="46" spans="1:13" x14ac:dyDescent="0.2">
      <c r="A46" s="4"/>
    </row>
    <row r="47" spans="1:13" x14ac:dyDescent="0.2">
      <c r="A47" s="4"/>
      <c r="B47" s="1"/>
      <c r="C47" s="4"/>
      <c r="D47" s="1"/>
      <c r="E47" s="1"/>
      <c r="F47" s="1"/>
      <c r="G47" s="1"/>
      <c r="H47" s="4"/>
      <c r="I47" s="1"/>
      <c r="J47" s="4"/>
      <c r="K47" s="1"/>
      <c r="L47" s="4"/>
    </row>
    <row r="48" spans="1:13" x14ac:dyDescent="0.2">
      <c r="A48" s="4"/>
      <c r="B48" s="1"/>
      <c r="C48" s="4"/>
      <c r="D48" s="1"/>
      <c r="E48" s="1"/>
      <c r="F48" s="1"/>
      <c r="G48" s="1"/>
      <c r="H48" s="4"/>
      <c r="I48" s="1"/>
      <c r="J48" s="4"/>
      <c r="K48" s="1"/>
      <c r="L48" s="4"/>
      <c r="M48" s="4"/>
    </row>
    <row r="49" spans="1:12" x14ac:dyDescent="0.2">
      <c r="A49" s="4"/>
      <c r="B49" s="1"/>
      <c r="C49" s="4"/>
      <c r="D49" s="1"/>
      <c r="E49" s="1"/>
      <c r="F49" s="1"/>
      <c r="G49" s="1"/>
      <c r="H49" s="4"/>
      <c r="I49" s="1"/>
      <c r="J49" s="4"/>
      <c r="K49" s="1"/>
      <c r="L49" s="4"/>
    </row>
    <row r="50" spans="1:12" x14ac:dyDescent="0.2">
      <c r="A50" s="4"/>
      <c r="B50" s="1"/>
      <c r="C50" s="4"/>
      <c r="D50" s="1"/>
      <c r="E50" s="1"/>
      <c r="F50" s="1"/>
      <c r="G50" s="1"/>
      <c r="H50" s="4"/>
      <c r="I50" s="1"/>
      <c r="J50" s="4"/>
      <c r="K50" s="1"/>
      <c r="L50" s="4"/>
    </row>
    <row r="51" spans="1:12" x14ac:dyDescent="0.2">
      <c r="A51" s="4"/>
    </row>
  </sheetData>
  <mergeCells count="24">
    <mergeCell ref="A31:M31"/>
    <mergeCell ref="A21:M21"/>
    <mergeCell ref="A22:M22"/>
    <mergeCell ref="A23:M23"/>
    <mergeCell ref="A24:M24"/>
    <mergeCell ref="A25:M25"/>
    <mergeCell ref="A26:M26"/>
    <mergeCell ref="A27:M27"/>
    <mergeCell ref="A28:M28"/>
    <mergeCell ref="A29:M29"/>
    <mergeCell ref="A30:M30"/>
    <mergeCell ref="M15:M17"/>
    <mergeCell ref="D11:F11"/>
    <mergeCell ref="G11:H11"/>
    <mergeCell ref="K11:L11"/>
    <mergeCell ref="A15:A17"/>
    <mergeCell ref="B15:B17"/>
    <mergeCell ref="E15:E17"/>
    <mergeCell ref="L9:M9"/>
    <mergeCell ref="A1:B4"/>
    <mergeCell ref="C1:L2"/>
    <mergeCell ref="C3:L4"/>
    <mergeCell ref="M3:M4"/>
    <mergeCell ref="J7:L7"/>
  </mergeCells>
  <pageMargins left="0.19685039370078741" right="0.31496062992125984" top="0.35433070866141736" bottom="0.35433070866141736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General</vt:lpstr>
      <vt:lpstr>Capacidad instalada</vt:lpstr>
      <vt:lpstr>Uroanalisis</vt:lpstr>
      <vt:lpstr>QuimicaClinica</vt:lpstr>
      <vt:lpstr>Hematologia</vt:lpstr>
      <vt:lpstr>INQ</vt:lpstr>
      <vt:lpstr>'Capacidad instalada'!Área_de_impresión</vt:lpstr>
      <vt:lpstr>General!Área_de_impresión</vt:lpstr>
      <vt:lpstr>Hematologia!Área_de_impresión</vt:lpstr>
      <vt:lpstr>INQ!Área_de_impresión</vt:lpstr>
      <vt:lpstr>QuimicaClinica!Área_de_impresión</vt:lpstr>
      <vt:lpstr>Uroanalisis!Área_de_impresión</vt:lpstr>
      <vt:lpstr>'Capacidad instalada'!Títulos_a_imprimir</vt:lpstr>
      <vt:lpstr>General!Títulos_a_imprimir</vt:lpstr>
      <vt:lpstr>Hematologia!Títulos_a_imprimir</vt:lpstr>
      <vt:lpstr>INQ!Títulos_a_imprimir</vt:lpstr>
      <vt:lpstr>QuimicaClinica!Títulos_a_imprimir</vt:lpstr>
      <vt:lpstr>Uroanalisis!Títulos_a_imprimir</vt:lpstr>
    </vt:vector>
  </TitlesOfParts>
  <Manager/>
  <Company>VICBAL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Montserrat Olivares</cp:lastModifiedBy>
  <cp:lastPrinted>2024-10-22T20:28:33Z</cp:lastPrinted>
  <dcterms:created xsi:type="dcterms:W3CDTF">2018-05-02T18:54:57Z</dcterms:created>
  <dcterms:modified xsi:type="dcterms:W3CDTF">2024-10-22T20:29:14Z</dcterms:modified>
  <cp:category/>
</cp:coreProperties>
</file>