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641caefea32039b/Escritorio/"/>
    </mc:Choice>
  </mc:AlternateContent>
  <xr:revisionPtr revIDLastSave="273" documentId="8_{C430CCBF-81B2-4CA7-90CD-31A2FDBF4F25}" xr6:coauthVersionLast="47" xr6:coauthVersionMax="47" xr10:uidLastSave="{05C59F81-9D71-460B-B111-EC31FB559C46}"/>
  <bookViews>
    <workbookView xWindow="-110" yWindow="-110" windowWidth="19420" windowHeight="10300" xr2:uid="{00000000-000D-0000-FFFF-FFFF00000000}"/>
  </bookViews>
  <sheets>
    <sheet name="ReporteNCPEEC (2)" sheetId="6" r:id="rId1"/>
    <sheet name="ReporteNCPEEC" sheetId="5" r:id="rId2"/>
  </sheets>
  <definedNames>
    <definedName name="_xlnm.Print_Area" localSheetId="1">ReporteNCPEEC!$B$1:$N$156</definedName>
    <definedName name="_xlnm.Print_Area" localSheetId="0">'ReporteNCPEEC (2)'!$B$1:$N$140</definedName>
    <definedName name="_xlnm.Print_Titles" localSheetId="1">ReporteNCPEEC!$1:$5</definedName>
    <definedName name="_xlnm.Print_Titles" localSheetId="0">'ReporteNCPEEC (2)'!$1:$5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9" i="6" l="1"/>
  <c r="I25" i="6"/>
  <c r="I26" i="6"/>
  <c r="I27" i="6"/>
  <c r="I28" i="6"/>
  <c r="I29" i="6"/>
  <c r="C74" i="6"/>
  <c r="D74" i="6" s="1"/>
  <c r="C73" i="6"/>
  <c r="D73" i="6" s="1"/>
  <c r="K70" i="6"/>
  <c r="J70" i="6"/>
  <c r="L70" i="6" s="1"/>
  <c r="J69" i="6"/>
  <c r="L69" i="6" s="1"/>
  <c r="H62" i="6"/>
  <c r="D62" i="6"/>
  <c r="B62" i="6"/>
  <c r="N29" i="6"/>
  <c r="K29" i="6"/>
  <c r="M29" i="6" s="1"/>
  <c r="H29" i="6"/>
  <c r="J29" i="6" s="1"/>
  <c r="N28" i="6"/>
  <c r="K28" i="6"/>
  <c r="M28" i="6" s="1"/>
  <c r="H28" i="6"/>
  <c r="J28" i="6" s="1"/>
  <c r="N27" i="6"/>
  <c r="K27" i="6"/>
  <c r="M27" i="6" s="1"/>
  <c r="H27" i="6"/>
  <c r="J27" i="6" s="1"/>
  <c r="N26" i="6"/>
  <c r="K26" i="6"/>
  <c r="M26" i="6" s="1"/>
  <c r="H26" i="6"/>
  <c r="J26" i="6" s="1"/>
  <c r="N25" i="6"/>
  <c r="K25" i="6"/>
  <c r="M25" i="6" s="1"/>
  <c r="H25" i="6"/>
  <c r="J25" i="6" s="1"/>
  <c r="N24" i="6"/>
  <c r="K24" i="6"/>
  <c r="M24" i="6" s="1"/>
  <c r="I24" i="6"/>
  <c r="H24" i="6"/>
  <c r="H20" i="6"/>
  <c r="G20" i="6"/>
  <c r="H62" i="5"/>
  <c r="D62" i="5"/>
  <c r="B62" i="5"/>
  <c r="I24" i="5"/>
  <c r="H20" i="5"/>
  <c r="J20" i="5" s="1"/>
  <c r="G20" i="5"/>
  <c r="L20" i="6" l="1"/>
  <c r="J20" i="6"/>
  <c r="J24" i="6"/>
  <c r="N69" i="6"/>
  <c r="N70" i="6"/>
  <c r="H73" i="6"/>
  <c r="H74" i="6"/>
  <c r="C76" i="5"/>
  <c r="D76" i="5" s="1"/>
  <c r="C75" i="5"/>
  <c r="D75" i="5" s="1"/>
  <c r="L75" i="5" s="1"/>
  <c r="C74" i="5"/>
  <c r="D74" i="5" s="1"/>
  <c r="K71" i="5"/>
  <c r="G76" i="5" s="1"/>
  <c r="K70" i="5"/>
  <c r="G75" i="5" s="1"/>
  <c r="K69" i="5"/>
  <c r="N69" i="5" s="1"/>
  <c r="J69" i="5"/>
  <c r="N70" i="5"/>
  <c r="J71" i="5"/>
  <c r="J70" i="5"/>
  <c r="N25" i="5"/>
  <c r="N26" i="5"/>
  <c r="N27" i="5"/>
  <c r="N28" i="5"/>
  <c r="N29" i="5"/>
  <c r="N24" i="5"/>
  <c r="K26" i="5"/>
  <c r="K27" i="5"/>
  <c r="K28" i="5"/>
  <c r="K29" i="5"/>
  <c r="H25" i="5"/>
  <c r="J25" i="5" s="1"/>
  <c r="H26" i="5"/>
  <c r="J26" i="5" s="1"/>
  <c r="H27" i="5"/>
  <c r="J27" i="5" s="1"/>
  <c r="H28" i="5"/>
  <c r="J28" i="5" s="1"/>
  <c r="H29" i="5"/>
  <c r="J29" i="5" s="1"/>
  <c r="H24" i="5"/>
  <c r="J24" i="5" s="1"/>
  <c r="K25" i="5"/>
  <c r="K24" i="5"/>
  <c r="M24" i="5" s="1"/>
  <c r="L71" i="5" l="1"/>
  <c r="N71" i="5"/>
  <c r="L20" i="5"/>
  <c r="L70" i="5"/>
  <c r="L74" i="5"/>
  <c r="G74" i="5"/>
  <c r="H74" i="5" s="1"/>
  <c r="L76" i="5"/>
  <c r="H76" i="5"/>
  <c r="L69" i="5"/>
  <c r="H75" i="5"/>
</calcChain>
</file>

<file path=xl/sharedStrings.xml><?xml version="1.0" encoding="utf-8"?>
<sst xmlns="http://schemas.openxmlformats.org/spreadsheetml/2006/main" count="492" uniqueCount="183">
  <si>
    <t>CÓDIGO:
FOR-CAL-12</t>
  </si>
  <si>
    <t xml:space="preserve">REPORTE DE NO CONFORMIDAD ENSAYOS DE APTITUD  Y ACCIONES CORRECTIVAS                 </t>
  </si>
  <si>
    <t>VERSIÓN:  0</t>
  </si>
  <si>
    <t xml:space="preserve">FECHA DE EMISIÓN:
27/04/2022
</t>
  </si>
  <si>
    <t>Nombre de quien registra la no conformidad:</t>
  </si>
  <si>
    <t>Fecha de registro de la no conformidad:</t>
  </si>
  <si>
    <t>Folio de la No Conformidad:</t>
  </si>
  <si>
    <t>Proveedor de la evaluación externa de la calidad (PEEC):</t>
  </si>
  <si>
    <t>Franklin Molina</t>
  </si>
  <si>
    <t>NC-PEEC-2024-01</t>
  </si>
  <si>
    <t>PACAL</t>
  </si>
  <si>
    <t>Área donde se generó la no conformidad:</t>
  </si>
  <si>
    <t>Ciclo:</t>
  </si>
  <si>
    <t>Calificación obtenida:</t>
  </si>
  <si>
    <t>Valor reportado:</t>
  </si>
  <si>
    <t>Unidades:</t>
  </si>
  <si>
    <t>Método de medición:</t>
  </si>
  <si>
    <t>Equipo empleado:</t>
  </si>
  <si>
    <t>Química Clínica</t>
  </si>
  <si>
    <t>mg/dL</t>
  </si>
  <si>
    <t>Hexoquinasa</t>
  </si>
  <si>
    <t>DIRUI CS-680</t>
  </si>
  <si>
    <t>¿El laboratorio fue evaluado en el grupo de comparación adecuado?</t>
  </si>
  <si>
    <t>Valor esperado por el PEEC:</t>
  </si>
  <si>
    <t>Unidades de concentración solicitadas por el PEEC:</t>
  </si>
  <si>
    <t>Número de laboratorios que integran el grupo de comparación (N)
 ISO 17043 / ISO 13528 N &gt; 12 (mínimo) ó N &gt; 30 (óptimo)
IUPAC N &gt; 20 (mínimo) ó N &gt; 30 (óptimo).</t>
  </si>
  <si>
    <t>Si</t>
  </si>
  <si>
    <t>Evaluación de la consistencia del grupo de comparación</t>
  </si>
  <si>
    <t>Incertidumbre estándar del valor asignado
u(x)</t>
  </si>
  <si>
    <t>Desviación estándar del grupo de comparación:</t>
  </si>
  <si>
    <t>0.3 * DS grupo</t>
  </si>
  <si>
    <t>u(Xpt)</t>
  </si>
  <si>
    <t>U
 k = 2</t>
  </si>
  <si>
    <t>Evaluación de la confiabilidad del valor asignado
ISO 13528
u(Xpt) &lt; 0.3*DS grupo</t>
  </si>
  <si>
    <t>Revisión de los resultados de las últimas 5 participaciones y la actual</t>
  </si>
  <si>
    <t>DS grupo:</t>
  </si>
  <si>
    <t>DS grupo * 0.3</t>
  </si>
  <si>
    <t>u(Xpt):</t>
  </si>
  <si>
    <t>¿u(Xpt) &lt; 0.3*DS grupo?</t>
  </si>
  <si>
    <t>%Error</t>
  </si>
  <si>
    <t>%ETa</t>
  </si>
  <si>
    <t>Interpretación</t>
  </si>
  <si>
    <t>Z-score</t>
  </si>
  <si>
    <t>Actual</t>
  </si>
  <si>
    <t>Fecha de recepción del material de EEC:</t>
  </si>
  <si>
    <t>Temperatura de recepción:</t>
  </si>
  <si>
    <t>Fecha de análisis del material de la EEC:</t>
  </si>
  <si>
    <t>Nombre del analista que procesó el material de la EEC:</t>
  </si>
  <si>
    <t>13°C</t>
  </si>
  <si>
    <t>¿El analista está que preparó el material para su análisis cuenta con capacitación?</t>
  </si>
  <si>
    <t>Evidencia de que cuenta con capacitación para la preparación del material de EEC:</t>
  </si>
  <si>
    <t>¿El analista que analizó el material de la EEC cuenta con capacitación?</t>
  </si>
  <si>
    <t>Evidenca de que cuenta con capacitación para el análisis del material de EEC:</t>
  </si>
  <si>
    <t>No, pero se constata que el personal esta capacitado.</t>
  </si>
  <si>
    <t>Describa cómo se manejó el material de la EEC desde que llegó al laboratorio. Confirmar que se hayan apegado a las recomendaciones del proveedor.</t>
  </si>
  <si>
    <t xml:space="preserve">Se recibe el material de control, se guarda en el refrigerador para mantenerlo a una temperatura entre 2-8 °C. El día del análisis se saca el material del refrigerador, se abre con cuidado el envase y se agregan 5 mL de agua inyectable con pipeta volumétrica, se tapa nuevamente el envase y se coloca en el mezclador de hematología por 30 minutos. Después de este tiempo y de controlar el equipo se procesan los elementos. </t>
  </si>
  <si>
    <t>¿Se detectó algún problema con el transporte de las muestras?</t>
  </si>
  <si>
    <t>¿El material de la EEC estába identificado?</t>
  </si>
  <si>
    <t>¿Se detectó algún problema con el manejo del material? (incluyendo su hidratación y conservación).</t>
  </si>
  <si>
    <t>¿El equipo ha recibido el mantenimiento preventivo por el proveedor de acuerdo al programa?</t>
  </si>
  <si>
    <t>5ºC por encima del rango esperado</t>
  </si>
  <si>
    <t>SI</t>
  </si>
  <si>
    <t>No</t>
  </si>
  <si>
    <t>¿El valor reportado al PEEC es el mismo que el obtenido por el equipo?</t>
  </si>
  <si>
    <t>Evidencia de que el valor reportado al PEEC es el mismo que el obtenido por el equipo:</t>
  </si>
  <si>
    <t>¿Se detectó error en el envío de resultados al PEEC?</t>
  </si>
  <si>
    <t>¿Se detectó algún problema con el manejo del equipo de medición?</t>
  </si>
  <si>
    <t xml:space="preserve">¿El equipo ha recibido el mantenimiento requerido por parte del analista? 
</t>
  </si>
  <si>
    <t>¿El día que se procesó el material de la EEC se contaba con resultados de CCI aprobados?</t>
  </si>
  <si>
    <t>¿La curva de calibración estába vigente?
 Indicar fecha de la última calibración al momento de analizar el material de EEC.</t>
  </si>
  <si>
    <t>¿Se mantenían las condiciones ambientales necesarias para la operación del equipo?
 Indicar temperatura y humedad ambiental.</t>
  </si>
  <si>
    <t>Si, 25/02/24</t>
  </si>
  <si>
    <t>No se tiene el registro</t>
  </si>
  <si>
    <t>¿Se detectó error de transcripción en los resultados emitidos?</t>
  </si>
  <si>
    <t>¿Se detectó error en las unidades reportadas?</t>
  </si>
  <si>
    <t>¿Se detectó capacitación insuficiente, poco efectivo o insuficiente?</t>
  </si>
  <si>
    <t>¿Se detectó inadecuada comunicación de instrucciones  por parte del supervisor?</t>
  </si>
  <si>
    <t>¿Se detectó falta de experiencia o poca conciencia en el manejo del material de la EEC?</t>
  </si>
  <si>
    <t>¿Se detectó uso incorrecto del equipo de medición?</t>
  </si>
  <si>
    <t>¿Se detectó un diseño inadecuado del espacio de trabajo?</t>
  </si>
  <si>
    <t>Otros:</t>
  </si>
  <si>
    <t>Se observa ligero desplazamiento del control normal los días 26, 27 y 28.</t>
  </si>
  <si>
    <t>Causa 1</t>
  </si>
  <si>
    <t>Causa 2</t>
  </si>
  <si>
    <t>Causa 3</t>
  </si>
  <si>
    <t>Causa(s) raíz indentificada(s):</t>
  </si>
  <si>
    <t>Curva de calibración del día 25/01/2024</t>
  </si>
  <si>
    <t>Investigación del probable trabajo no conforme</t>
  </si>
  <si>
    <t>Fecha en que se realizó la siguiente calibración:</t>
  </si>
  <si>
    <t>¿Se procesaron todos los niveles de control de calidad interno previstos?</t>
  </si>
  <si>
    <t>¿Se cuenta con participación en un programa de comparación interlaboratorios?</t>
  </si>
  <si>
    <t>¿En el mes en que se procesó el material de la EEC se detectaron errores sistemáticos?</t>
  </si>
  <si>
    <t>¿Se aplicaron las reglas de rechazo previstas en el control de calidad interno?</t>
  </si>
  <si>
    <t>Se observó desplazamiento de tres puntos en el control normal los días posteriores a la evaluación del material.</t>
  </si>
  <si>
    <t>Período de datos:</t>
  </si>
  <si>
    <t>%Error Total Máximo Permitido (%ETa):</t>
  </si>
  <si>
    <t>Fuente del %ETa:</t>
  </si>
  <si>
    <t>EQA España</t>
  </si>
  <si>
    <t>Fuente de la media verdadera:</t>
  </si>
  <si>
    <t>Media inicial</t>
  </si>
  <si>
    <t>Nivel de decisión médica</t>
  </si>
  <si>
    <t xml:space="preserve">Media </t>
  </si>
  <si>
    <t>Media verdadera</t>
  </si>
  <si>
    <t>Desviación estándar</t>
  </si>
  <si>
    <t>%CV</t>
  </si>
  <si>
    <t>%Sesgo</t>
  </si>
  <si>
    <t>%Error Total</t>
  </si>
  <si>
    <t>%TEa</t>
  </si>
  <si>
    <t>Sigma</t>
  </si>
  <si>
    <t>Incertidumbre combinada (Uc)</t>
  </si>
  <si>
    <t>Incertidumbre expandida
(U, k=2)</t>
  </si>
  <si>
    <t>U máxima pertmitida 
U target (estado del arte)</t>
  </si>
  <si>
    <t xml:space="preserve">   </t>
  </si>
  <si>
    <t>¿El nivel de decisión médica del PEEC está cercando al nivel de concentración del control 1, 2 ó 3?</t>
  </si>
  <si>
    <t>En el nivel de decisión médica (1, 2 ó 3), ¿el error total es mayor al error total máximo permitido?</t>
  </si>
  <si>
    <t>En el nivel de decisión médica (1, 2 o 3), ¿la estimación de la incertidumbre es mayor a U Target?</t>
  </si>
  <si>
    <t xml:space="preserve">De acuerdo a lo anterior, indique si en el mes en que se procesó el material de la EEC se detectó o no un problema de exactitud en el método. </t>
  </si>
  <si>
    <t>No. Se observa un ecelente desempeño en error total, incertidumbre y métrica sigma.</t>
  </si>
  <si>
    <t>Período en que estuvo vigente la curva de calibración que se tenía al momento de procesar el material de la EEC</t>
  </si>
  <si>
    <t>¿Cuántos estudios fueron procesados en el período?</t>
  </si>
  <si>
    <t>Considerando la estabilidad del analito, 
¿se cuentan con muestras para su reproceso?</t>
  </si>
  <si>
    <t>En caso afirmativo, 
¿cuántos resultados se reportaron cercanos a los niveles de decisión médica?</t>
  </si>
  <si>
    <t>25 al 31 de enero</t>
  </si>
  <si>
    <t>No aplica</t>
  </si>
  <si>
    <t>En caso de ser posible, reprocese una parte de las muestras analizadas el día que se calibró el equipo, el día que analizó el material de la EEC y el día previo a la siguiente calibración. Inserte tantas filas como sean necesarias.</t>
  </si>
  <si>
    <t>ID del paciente</t>
  </si>
  <si>
    <t>Fecha de análisis inicial</t>
  </si>
  <si>
    <t>Fecha del reproceso</t>
  </si>
  <si>
    <t>Valor inicial</t>
  </si>
  <si>
    <t>Valor del reproceso</t>
  </si>
  <si>
    <t>¿Se cuentan con histórico de resultados? ¿Los valores obrtenidos son congruentes con el histórico?</t>
  </si>
  <si>
    <t>¿Cambia la interpretación clínica del resultado entre el primer y el segundo análisis?</t>
  </si>
  <si>
    <t>CONCLUSIÓN</t>
  </si>
  <si>
    <t>¿Hubo impacto en los resultados de los pacientes?</t>
  </si>
  <si>
    <t>En caso de que hubiera impacto en los resultados de los pacientes, indique las acciones a tomar:</t>
  </si>
  <si>
    <t>Acciones</t>
  </si>
  <si>
    <t>Responsable</t>
  </si>
  <si>
    <t>Fecha de cumplimiento</t>
  </si>
  <si>
    <t>Seleccione</t>
  </si>
  <si>
    <t>Acciones adicionales:</t>
  </si>
  <si>
    <t>Observaciones:</t>
  </si>
  <si>
    <t>¿El trabajo no conforme afectó a otros exámenes relacionados?</t>
  </si>
  <si>
    <t>X</t>
  </si>
  <si>
    <t>Conciderando que la metrica sigma del control normal es 6.9, la incertudumbre es de 1.6, se concluye que no hubo impacto en los resultados de los pacientes cercanos a 79.9 y 86.4 mg/dL. Los días 26, 27 y 28 el valor del control normal estuvo por encima de 87.59, despues de la calibración la media del próximo mes (febrero) dio de 86.68.</t>
  </si>
  <si>
    <t>¿Fue necesario interrumpir los exámenes en tanto se solucionaba el problema?</t>
  </si>
  <si>
    <t>¿Fue necesario informar al usuario?</t>
  </si>
  <si>
    <t>¿Fue necesario recuperar informes y corregirlos?</t>
  </si>
  <si>
    <t>¿Se reanudaron los trabajos? Indique el nombre de quien autorizó la reanudación de los exámenes.</t>
  </si>
  <si>
    <t>REPORTE DE ACCIONES CORRECTIVAS</t>
  </si>
  <si>
    <t>PLAN DE ACCIONES CORRECTIVAS</t>
  </si>
  <si>
    <t>Causa raíz</t>
  </si>
  <si>
    <t>Acción correctiva</t>
  </si>
  <si>
    <t>Evidencia</t>
  </si>
  <si>
    <t>(Anote aquí la causa raíz 1)</t>
  </si>
  <si>
    <t>Nota: Se pueden agregar más filas  o tablas si es requerido</t>
  </si>
  <si>
    <t>EVALUACIÓN DE LA EFICACIA DE LAS ACCIONES</t>
  </si>
  <si>
    <t xml:space="preserve">Las acciones tomadas se considerarán eficaces si se observa una mejor evaluación en el PEEC en los siguientes tres ciclos. 
Se debe evaluar la consistencia del grupo de comparación </t>
  </si>
  <si>
    <t>Valor reportado por el laboratorio:</t>
  </si>
  <si>
    <t>Valor esperado por el PEEC</t>
  </si>
  <si>
    <t>Calificación obtenida</t>
  </si>
  <si>
    <t>Conclusión
(Aprobado o No aprobado)</t>
  </si>
  <si>
    <t>¿Las acciones fueron eficaces?</t>
  </si>
  <si>
    <t>Fecha de cierre de las no conformidad</t>
  </si>
  <si>
    <t>Responsable de laboratorio</t>
  </si>
  <si>
    <t>Responsable de calidad</t>
  </si>
  <si>
    <t>En caso negativo indique el número de la nueva no conformidad:</t>
  </si>
  <si>
    <t>??</t>
  </si>
  <si>
    <t>???</t>
  </si>
  <si>
    <t>Posiblemente??</t>
  </si>
  <si>
    <t>No se</t>
  </si>
  <si>
    <t>Si (misma fecha)</t>
  </si>
  <si>
    <t>No?</t>
  </si>
  <si>
    <t>Mala temperatura de trasporte??</t>
  </si>
  <si>
    <t>Mezclador de hematologia???</t>
  </si>
  <si>
    <t>Media inicial??</t>
  </si>
  <si>
    <t>Media</t>
  </si>
  <si>
    <t>U máxima permitida
(U target) (2/3 %TEa)</t>
  </si>
  <si>
    <t>En el nivel de decisión médica (1, 2 o 3), ¿la estimación de la incertidumbre es mayor a 2/3 del %Eta?</t>
  </si>
  <si>
    <t>este no???</t>
  </si>
  <si>
    <t>Enero-Febrero??</t>
  </si>
  <si>
    <t>-</t>
  </si>
  <si>
    <t>(Cuando aplique, anote aquí la causa raíz 2)</t>
  </si>
  <si>
    <t>(Cuando aplique, anote aquí la causa raíz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</si>
</sst>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18"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8"/>
      <color theme="1"/>
      <name val="Arial"/>
      <family val="2"/>
    </font>
    <font>
      <sz val="9"/>
      <color theme="1"/>
      <name val="Arial"/>
      <family val="2"/>
    </font>
    <font>
      <b/>
      <sz val="12"/>
      <color theme="0"/>
      <name val="Arial"/>
      <family val="2"/>
    </font>
    <font>
      <b/>
      <sz val="10"/>
      <color theme="0"/>
      <name val="Arial"/>
      <family val="2"/>
    </font>
    <font>
      <b/>
      <sz val="16"/>
      <color theme="0"/>
      <name val="Arial"/>
      <family val="2"/>
    </font>
    <font>
      <sz val="12"/>
      <color theme="0"/>
      <name val="Arial"/>
      <family val="2"/>
    </font>
    <font>
      <sz val="16"/>
      <color theme="0"/>
      <name val="Arial"/>
      <family val="2"/>
    </font>
    <font>
      <sz val="12"/>
      <color rgb="FF000000"/>
      <name val="Arial"/>
      <family val="2"/>
    </font>
    <font>
      <sz val="16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5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38">
    <xf numFmtId="0" fontId="0" fillId="0" borderId="0" xfId="0"/>
    <xf numFmtId="2" fontId="9" fillId="2" borderId="1" xfId="0" applyNumberFormat="1" applyFont="1" applyFill="1" applyBorder="1" applyAlignment="1" applyProtection="1">
      <alignment horizontal="center" vertical="center"/>
      <protection locked="0"/>
    </xf>
    <xf numFmtId="2" fontId="9" fillId="2" borderId="1" xfId="0" applyNumberFormat="1" applyFont="1" applyFill="1" applyBorder="1" applyAlignment="1">
      <alignment horizontal="center" vertical="center"/>
    </xf>
    <xf numFmtId="0" fontId="0" fillId="2" borderId="0" xfId="0" applyFill="1" applyProtection="1">
      <protection locked="0"/>
    </xf>
    <xf numFmtId="0" fontId="0" fillId="2" borderId="1" xfId="0" applyFill="1" applyBorder="1" applyAlignment="1" applyProtection="1">
      <alignment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left" vertical="center"/>
      <protection locked="0"/>
    </xf>
    <xf numFmtId="0" fontId="2" fillId="2" borderId="0" xfId="0" applyFont="1" applyFill="1" applyProtection="1">
      <protection locked="0"/>
    </xf>
    <xf numFmtId="0" fontId="9" fillId="2" borderId="1" xfId="0" applyFont="1" applyFill="1" applyBorder="1" applyAlignment="1" applyProtection="1">
      <alignment horizontal="center" vertical="center"/>
      <protection locked="0"/>
    </xf>
    <xf numFmtId="14" fontId="0" fillId="2" borderId="0" xfId="0" applyNumberFormat="1" applyFill="1" applyAlignment="1" applyProtection="1">
      <alignment horizontal="center" vertical="center"/>
      <protection locked="0"/>
    </xf>
    <xf numFmtId="0" fontId="9" fillId="2" borderId="5" xfId="0" applyFont="1" applyFill="1" applyBorder="1" applyAlignment="1" applyProtection="1">
      <alignment horizontal="center" vertical="center"/>
      <protection locked="0"/>
    </xf>
    <xf numFmtId="2" fontId="9" fillId="2" borderId="5" xfId="0" applyNumberFormat="1" applyFont="1" applyFill="1" applyBorder="1" applyAlignment="1" applyProtection="1">
      <alignment horizontal="center" vertical="center"/>
      <protection locked="0"/>
    </xf>
    <xf numFmtId="0" fontId="8" fillId="2" borderId="6" xfId="0" applyFont="1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14" fontId="0" fillId="2" borderId="1" xfId="0" applyNumberFormat="1" applyFill="1" applyBorder="1" applyAlignment="1" applyProtection="1">
      <alignment horizontal="center" vertical="center"/>
      <protection locked="0"/>
    </xf>
    <xf numFmtId="2" fontId="0" fillId="2" borderId="1" xfId="0" applyNumberFormat="1" applyFill="1" applyBorder="1" applyAlignment="1" applyProtection="1">
      <alignment horizontal="center" vertical="center"/>
      <protection locked="0"/>
    </xf>
    <xf numFmtId="2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" xfId="0" applyFont="1" applyFill="1" applyBorder="1" applyAlignment="1" applyProtection="1">
      <alignment horizontal="center" vertical="center"/>
      <protection locked="0"/>
    </xf>
    <xf numFmtId="2" fontId="9" fillId="2" borderId="4" xfId="0" applyNumberFormat="1" applyFont="1" applyFill="1" applyBorder="1" applyAlignment="1" applyProtection="1">
      <alignment horizontal="center" vertical="center"/>
      <protection locked="0"/>
    </xf>
    <xf numFmtId="0" fontId="0" fillId="2" borderId="0" xfId="0" applyFill="1" applyAlignment="1" applyProtection="1">
      <alignment vertical="center" wrapText="1"/>
      <protection locked="0"/>
    </xf>
    <xf numFmtId="0" fontId="0" fillId="2" borderId="3" xfId="0" applyFill="1" applyBorder="1" applyAlignment="1" applyProtection="1">
      <alignment vertical="center"/>
      <protection locked="0"/>
    </xf>
    <xf numFmtId="0" fontId="0" fillId="2" borderId="4" xfId="0" applyFill="1" applyBorder="1" applyAlignment="1" applyProtection="1">
      <alignment vertical="center"/>
      <protection locked="0"/>
    </xf>
    <xf numFmtId="0" fontId="0" fillId="2" borderId="0" xfId="0" applyFill="1" applyAlignment="1" applyProtection="1">
      <alignment horizontal="center" vertical="center" wrapText="1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0" fillId="2" borderId="3" xfId="0" applyFill="1" applyBorder="1" applyAlignment="1" applyProtection="1">
      <alignment horizontal="center" vertical="center"/>
      <protection locked="0"/>
    </xf>
    <xf numFmtId="0" fontId="0" fillId="2" borderId="3" xfId="0" applyFill="1" applyBorder="1" applyProtection="1">
      <protection locked="0"/>
    </xf>
    <xf numFmtId="0" fontId="0" fillId="2" borderId="8" xfId="0" applyFill="1" applyBorder="1" applyAlignment="1" applyProtection="1">
      <alignment vertical="center"/>
      <protection locked="0"/>
    </xf>
    <xf numFmtId="0" fontId="0" fillId="2" borderId="1" xfId="0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Alignment="1" applyProtection="1">
      <alignment vertical="center"/>
      <protection locked="0"/>
    </xf>
    <xf numFmtId="0" fontId="0" fillId="2" borderId="0" xfId="0" applyFill="1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0" fontId="0" fillId="2" borderId="0" xfId="0" applyFill="1" applyAlignment="1" applyProtection="1">
      <alignment vertical="center"/>
      <protection locked="0"/>
    </xf>
    <xf numFmtId="0" fontId="0" fillId="2" borderId="0" xfId="0" applyFill="1" applyAlignment="1" applyProtection="1">
      <alignment horizontal="center" wrapText="1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vertical="center" wrapText="1"/>
      <protection locked="0"/>
    </xf>
    <xf numFmtId="0" fontId="2" fillId="2" borderId="1" xfId="0" applyFont="1" applyFill="1" applyBorder="1" applyAlignment="1" applyProtection="1">
      <alignment vertical="center"/>
      <protection locked="0"/>
    </xf>
    <xf numFmtId="0" fontId="4" fillId="2" borderId="0" xfId="0" applyFont="1" applyFill="1" applyAlignment="1" applyProtection="1">
      <alignment horizontal="left" vertical="top"/>
      <protection locked="0"/>
    </xf>
    <xf numFmtId="0" fontId="6" fillId="2" borderId="0" xfId="0" applyFont="1" applyFill="1" applyAlignment="1" applyProtection="1">
      <alignment horizontal="center" vertical="center"/>
      <protection locked="0"/>
    </xf>
    <xf numFmtId="0" fontId="2" fillId="2" borderId="0" xfId="0" applyFont="1" applyFill="1" applyAlignment="1" applyProtection="1">
      <alignment horizontal="left" vertical="center"/>
      <protection locked="0"/>
    </xf>
    <xf numFmtId="0" fontId="4" fillId="2" borderId="0" xfId="0" applyFont="1" applyFill="1" applyAlignment="1" applyProtection="1">
      <alignment horizontal="left" vertical="center"/>
      <protection locked="0"/>
    </xf>
    <xf numFmtId="0" fontId="9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2" borderId="5" xfId="0" applyFill="1" applyBorder="1" applyAlignment="1" applyProtection="1">
      <alignment horizontal="right" wrapText="1"/>
      <protection locked="0"/>
    </xf>
    <xf numFmtId="0" fontId="0" fillId="2" borderId="0" xfId="0" applyFill="1" applyAlignment="1" applyProtection="1">
      <alignment horizontal="right" wrapText="1"/>
      <protection locked="0"/>
    </xf>
    <xf numFmtId="0" fontId="8" fillId="2" borderId="1" xfId="0" applyFont="1" applyFill="1" applyBorder="1" applyAlignment="1">
      <alignment horizontal="center" vertical="center" wrapText="1"/>
    </xf>
    <xf numFmtId="0" fontId="0" fillId="2" borderId="10" xfId="0" applyFill="1" applyBorder="1" applyAlignment="1" applyProtection="1">
      <alignment horizontal="center" vertical="center" wrapText="1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165" fontId="9" fillId="2" borderId="1" xfId="0" applyNumberFormat="1" applyFont="1" applyFill="1" applyBorder="1" applyAlignment="1">
      <alignment horizontal="center" vertical="center"/>
    </xf>
    <xf numFmtId="164" fontId="9" fillId="2" borderId="4" xfId="0" applyNumberFormat="1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 wrapText="1"/>
      <protection locked="0"/>
    </xf>
    <xf numFmtId="0" fontId="11" fillId="5" borderId="1" xfId="0" applyFont="1" applyFill="1" applyBorder="1" applyAlignment="1" applyProtection="1">
      <alignment horizontal="center" vertical="center"/>
      <protection locked="0"/>
    </xf>
    <xf numFmtId="0" fontId="11" fillId="5" borderId="1" xfId="0" applyFont="1" applyFill="1" applyBorder="1" applyAlignment="1" applyProtection="1">
      <alignment vertical="center" wrapText="1"/>
      <protection locked="0"/>
    </xf>
    <xf numFmtId="0" fontId="14" fillId="5" borderId="1" xfId="0" applyFont="1" applyFill="1" applyBorder="1" applyAlignment="1" applyProtection="1">
      <alignment horizontal="center" vertical="center" wrapText="1"/>
      <protection locked="0"/>
    </xf>
    <xf numFmtId="0" fontId="15" fillId="5" borderId="1" xfId="0" applyFont="1" applyFill="1" applyBorder="1" applyAlignment="1">
      <alignment horizontal="center" vertical="center" wrapText="1"/>
    </xf>
    <xf numFmtId="17" fontId="0" fillId="2" borderId="3" xfId="0" applyNumberFormat="1" applyFill="1" applyBorder="1" applyAlignment="1" applyProtection="1">
      <alignment horizontal="right"/>
      <protection locked="0"/>
    </xf>
    <xf numFmtId="0" fontId="0" fillId="6" borderId="1" xfId="0" applyFill="1" applyBorder="1" applyAlignment="1" applyProtection="1">
      <alignment horizontal="center" vertical="center" wrapText="1"/>
      <protection locked="0"/>
    </xf>
    <xf numFmtId="0" fontId="11" fillId="5" borderId="1" xfId="0" applyFont="1" applyFill="1" applyBorder="1" applyAlignment="1" applyProtection="1">
      <alignment horizontal="center" vertical="center"/>
      <protection locked="0"/>
    </xf>
    <xf numFmtId="0" fontId="11" fillId="5" borderId="2" xfId="0" applyFont="1" applyFill="1" applyBorder="1" applyAlignment="1" applyProtection="1">
      <alignment horizontal="center" vertical="center"/>
      <protection locked="0"/>
    </xf>
    <xf numFmtId="0" fontId="11" fillId="5" borderId="3" xfId="0" applyFont="1" applyFill="1" applyBorder="1" applyAlignment="1" applyProtection="1">
      <alignment horizontal="center" vertical="center"/>
      <protection locked="0"/>
    </xf>
    <xf numFmtId="0" fontId="11" fillId="5" borderId="4" xfId="0" applyFont="1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14" fontId="0" fillId="2" borderId="2" xfId="0" applyNumberFormat="1" applyFill="1" applyBorder="1" applyAlignment="1" applyProtection="1">
      <alignment horizontal="center" vertical="center"/>
      <protection locked="0"/>
    </xf>
    <xf numFmtId="0" fontId="0" fillId="2" borderId="3" xfId="0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1" fillId="2" borderId="1" xfId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10" fillId="0" borderId="1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11" fillId="5" borderId="2" xfId="0" applyFont="1" applyFill="1" applyBorder="1" applyAlignment="1" applyProtection="1">
      <alignment horizontal="center" vertical="center" wrapText="1"/>
      <protection locked="0"/>
    </xf>
    <xf numFmtId="0" fontId="11" fillId="5" borderId="4" xfId="0" applyFont="1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11" fillId="5" borderId="1" xfId="0" applyFont="1" applyFill="1" applyBorder="1" applyAlignment="1" applyProtection="1">
      <alignment horizontal="center" vertical="center" wrapText="1"/>
      <protection locked="0"/>
    </xf>
    <xf numFmtId="0" fontId="12" fillId="5" borderId="2" xfId="0" applyFont="1" applyFill="1" applyBorder="1" applyAlignment="1" applyProtection="1">
      <alignment horizontal="center" vertical="center" wrapText="1"/>
      <protection locked="0"/>
    </xf>
    <xf numFmtId="0" fontId="12" fillId="5" borderId="3" xfId="0" applyFont="1" applyFill="1" applyBorder="1" applyAlignment="1" applyProtection="1">
      <alignment horizontal="center" vertical="center" wrapText="1"/>
      <protection locked="0"/>
    </xf>
    <xf numFmtId="0" fontId="12" fillId="5" borderId="4" xfId="0" applyFont="1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9" fillId="2" borderId="2" xfId="0" applyFont="1" applyFill="1" applyBorder="1" applyAlignment="1" applyProtection="1">
      <alignment horizontal="center" vertical="center"/>
      <protection locked="0"/>
    </xf>
    <xf numFmtId="0" fontId="9" fillId="2" borderId="3" xfId="0" applyFont="1" applyFill="1" applyBorder="1" applyAlignment="1" applyProtection="1">
      <alignment horizontal="center" vertical="center"/>
      <protection locked="0"/>
    </xf>
    <xf numFmtId="0" fontId="9" fillId="2" borderId="4" xfId="0" applyFont="1" applyFill="1" applyBorder="1" applyAlignment="1" applyProtection="1">
      <alignment horizontal="center" vertical="center"/>
      <protection locked="0"/>
    </xf>
    <xf numFmtId="166" fontId="0" fillId="2" borderId="2" xfId="0" applyNumberFormat="1" applyFill="1" applyBorder="1" applyAlignment="1" applyProtection="1">
      <alignment horizontal="center" vertical="center"/>
      <protection locked="0"/>
    </xf>
    <xf numFmtId="166" fontId="0" fillId="2" borderId="4" xfId="0" applyNumberFormat="1" applyFill="1" applyBorder="1" applyAlignment="1" applyProtection="1">
      <alignment horizontal="center" vertical="center"/>
      <protection locked="0"/>
    </xf>
    <xf numFmtId="164" fontId="9" fillId="2" borderId="2" xfId="0" applyNumberFormat="1" applyFont="1" applyFill="1" applyBorder="1" applyAlignment="1">
      <alignment horizontal="center" vertical="center"/>
    </xf>
    <xf numFmtId="164" fontId="9" fillId="2" borderId="4" xfId="0" applyNumberFormat="1" applyFont="1" applyFill="1" applyBorder="1" applyAlignment="1">
      <alignment horizontal="center" vertical="center"/>
    </xf>
    <xf numFmtId="2" fontId="9" fillId="2" borderId="2" xfId="0" applyNumberFormat="1" applyFont="1" applyFill="1" applyBorder="1" applyAlignment="1">
      <alignment horizontal="center" vertical="center"/>
    </xf>
    <xf numFmtId="2" fontId="9" fillId="2" borderId="4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0" fillId="2" borderId="19" xfId="0" applyFill="1" applyBorder="1" applyAlignment="1" applyProtection="1">
      <alignment horizontal="center" vertical="center"/>
      <protection locked="0"/>
    </xf>
    <xf numFmtId="0" fontId="13" fillId="5" borderId="11" xfId="0" applyFont="1" applyFill="1" applyBorder="1" applyAlignment="1" applyProtection="1">
      <alignment horizontal="center" vertical="center"/>
      <protection locked="0"/>
    </xf>
    <xf numFmtId="0" fontId="13" fillId="5" borderId="12" xfId="0" applyFont="1" applyFill="1" applyBorder="1" applyAlignment="1" applyProtection="1">
      <alignment horizontal="center" vertical="center"/>
      <protection locked="0"/>
    </xf>
    <xf numFmtId="0" fontId="13" fillId="5" borderId="13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2" fillId="3" borderId="2" xfId="0" applyFont="1" applyFill="1" applyBorder="1" applyAlignment="1" applyProtection="1">
      <alignment horizontal="center" vertical="center" wrapText="1"/>
      <protection locked="0"/>
    </xf>
    <xf numFmtId="0" fontId="2" fillId="3" borderId="4" xfId="0" applyFont="1" applyFill="1" applyBorder="1" applyAlignment="1" applyProtection="1">
      <alignment horizontal="center" vertical="center" wrapText="1"/>
      <protection locked="0"/>
    </xf>
    <xf numFmtId="0" fontId="2" fillId="3" borderId="3" xfId="0" applyFont="1" applyFill="1" applyBorder="1" applyAlignment="1" applyProtection="1">
      <alignment horizontal="center" vertical="center" wrapText="1"/>
      <protection locked="0"/>
    </xf>
    <xf numFmtId="0" fontId="0" fillId="2" borderId="5" xfId="0" applyFill="1" applyBorder="1" applyAlignment="1" applyProtection="1">
      <alignment horizontal="center" vertical="center"/>
      <protection locked="0"/>
    </xf>
    <xf numFmtId="0" fontId="0" fillId="2" borderId="6" xfId="0" applyFill="1" applyBorder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0" fillId="2" borderId="7" xfId="0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 applyProtection="1">
      <alignment horizontal="center" vertical="center"/>
      <protection locked="0"/>
    </xf>
    <xf numFmtId="0" fontId="2" fillId="3" borderId="3" xfId="0" applyFont="1" applyFill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/>
      <protection locked="0"/>
    </xf>
    <xf numFmtId="14" fontId="2" fillId="3" borderId="14" xfId="0" applyNumberFormat="1" applyFont="1" applyFill="1" applyBorder="1" applyAlignment="1" applyProtection="1">
      <alignment horizontal="center" vertical="center"/>
      <protection locked="0"/>
    </xf>
    <xf numFmtId="14" fontId="2" fillId="3" borderId="15" xfId="0" applyNumberFormat="1" applyFont="1" applyFill="1" applyBorder="1" applyAlignment="1" applyProtection="1">
      <alignment horizontal="center" vertical="center"/>
      <protection locked="0"/>
    </xf>
    <xf numFmtId="14" fontId="2" fillId="3" borderId="18" xfId="0" applyNumberFormat="1" applyFont="1" applyFill="1" applyBorder="1" applyAlignment="1" applyProtection="1">
      <alignment horizontal="center" vertical="center"/>
      <protection locked="0"/>
    </xf>
    <xf numFmtId="14" fontId="0" fillId="2" borderId="1" xfId="0" applyNumberFormat="1" applyFill="1" applyBorder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 wrapText="1"/>
      <protection locked="0"/>
    </xf>
    <xf numFmtId="0" fontId="14" fillId="5" borderId="1" xfId="0" applyFont="1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 applyProtection="1">
      <alignment horizontal="left" vertical="center" wrapText="1"/>
      <protection locked="0"/>
    </xf>
    <xf numFmtId="0" fontId="0" fillId="2" borderId="1" xfId="0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 applyProtection="1">
      <alignment horizontal="center" vertical="center" wrapText="1"/>
      <protection locked="0"/>
    </xf>
    <xf numFmtId="0" fontId="0" fillId="2" borderId="3" xfId="0" applyFill="1" applyBorder="1" applyAlignment="1" applyProtection="1">
      <alignment horizontal="center" vertical="center" wrapText="1"/>
      <protection locked="0"/>
    </xf>
    <xf numFmtId="0" fontId="0" fillId="2" borderId="4" xfId="0" applyFill="1" applyBorder="1" applyAlignment="1" applyProtection="1">
      <alignment horizontal="center" vertical="center" wrapText="1"/>
      <protection locked="0"/>
    </xf>
    <xf numFmtId="0" fontId="0" fillId="2" borderId="5" xfId="0" applyFill="1" applyBorder="1" applyAlignment="1" applyProtection="1">
      <alignment horizontal="right" wrapText="1"/>
      <protection locked="0"/>
    </xf>
    <xf numFmtId="0" fontId="0" fillId="2" borderId="0" xfId="0" applyFill="1" applyAlignment="1" applyProtection="1">
      <alignment horizontal="right" wrapText="1"/>
      <protection locked="0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0" fillId="6" borderId="2" xfId="0" applyFill="1" applyBorder="1" applyAlignment="1" applyProtection="1">
      <alignment horizontal="center" vertical="center" wrapText="1"/>
      <protection locked="0"/>
    </xf>
    <xf numFmtId="0" fontId="0" fillId="6" borderId="4" xfId="0" applyFill="1" applyBorder="1" applyAlignment="1" applyProtection="1">
      <alignment horizontal="center" vertical="center" wrapText="1"/>
      <protection locked="0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2" fillId="3" borderId="11" xfId="0" applyFont="1" applyFill="1" applyBorder="1" applyAlignment="1" applyProtection="1">
      <alignment horizontal="center" vertical="center"/>
      <protection locked="0"/>
    </xf>
    <xf numFmtId="0" fontId="2" fillId="3" borderId="12" xfId="0" applyFont="1" applyFill="1" applyBorder="1" applyAlignment="1" applyProtection="1">
      <alignment horizontal="center" vertical="center"/>
      <protection locked="0"/>
    </xf>
    <xf numFmtId="0" fontId="2" fillId="3" borderId="13" xfId="0" applyFont="1" applyFill="1" applyBorder="1" applyAlignment="1" applyProtection="1">
      <alignment horizontal="center" vertical="center"/>
      <protection locked="0"/>
    </xf>
    <xf numFmtId="0" fontId="0" fillId="2" borderId="11" xfId="0" applyFill="1" applyBorder="1" applyAlignment="1" applyProtection="1">
      <alignment horizontal="center"/>
      <protection locked="0"/>
    </xf>
    <xf numFmtId="0" fontId="0" fillId="2" borderId="12" xfId="0" applyFill="1" applyBorder="1" applyAlignment="1" applyProtection="1">
      <alignment horizontal="center"/>
      <protection locked="0"/>
    </xf>
    <xf numFmtId="0" fontId="0" fillId="2" borderId="13" xfId="0" applyFill="1" applyBorder="1" applyAlignment="1" applyProtection="1">
      <alignment horizontal="center"/>
      <protection locked="0"/>
    </xf>
    <xf numFmtId="0" fontId="0" fillId="2" borderId="8" xfId="0" applyFill="1" applyBorder="1" applyAlignment="1" applyProtection="1">
      <alignment horizontal="left" vertical="top"/>
      <protection locked="0"/>
    </xf>
    <xf numFmtId="14" fontId="0" fillId="2" borderId="3" xfId="0" applyNumberFormat="1" applyFill="1" applyBorder="1" applyAlignment="1" applyProtection="1">
      <alignment horizontal="center" vertical="center"/>
      <protection locked="0"/>
    </xf>
    <xf numFmtId="0" fontId="6" fillId="2" borderId="0" xfId="0" applyFont="1" applyFill="1" applyAlignment="1" applyProtection="1">
      <alignment horizontal="center" vertical="center" wrapText="1"/>
      <protection locked="0"/>
    </xf>
    <xf numFmtId="0" fontId="3" fillId="3" borderId="11" xfId="0" applyFont="1" applyFill="1" applyBorder="1" applyAlignment="1" applyProtection="1">
      <alignment horizontal="center" vertical="center"/>
      <protection locked="0"/>
    </xf>
    <xf numFmtId="0" fontId="3" fillId="3" borderId="12" xfId="0" applyFont="1" applyFill="1" applyBorder="1" applyAlignment="1" applyProtection="1">
      <alignment horizontal="center" vertical="center"/>
      <protection locked="0"/>
    </xf>
    <xf numFmtId="0" fontId="3" fillId="3" borderId="13" xfId="0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 applyProtection="1">
      <alignment horizontal="center" vertical="center"/>
      <protection locked="0"/>
    </xf>
    <xf numFmtId="0" fontId="3" fillId="3" borderId="3" xfId="0" applyFont="1" applyFill="1" applyBorder="1" applyAlignment="1" applyProtection="1">
      <alignment horizontal="center" vertical="center"/>
      <protection locked="0"/>
    </xf>
    <xf numFmtId="0" fontId="3" fillId="3" borderId="4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13" fillId="5" borderId="0" xfId="0" applyFont="1" applyFill="1" applyAlignment="1" applyProtection="1">
      <alignment horizontal="center" vertical="center"/>
      <protection locked="0"/>
    </xf>
    <xf numFmtId="0" fontId="3" fillId="3" borderId="33" xfId="0" applyFont="1" applyFill="1" applyBorder="1" applyAlignment="1" applyProtection="1">
      <alignment horizontal="center" vertical="center"/>
      <protection locked="0"/>
    </xf>
    <xf numFmtId="0" fontId="3" fillId="3" borderId="34" xfId="0" applyFont="1" applyFill="1" applyBorder="1" applyAlignment="1" applyProtection="1">
      <alignment horizontal="center" vertical="center"/>
      <protection locked="0"/>
    </xf>
    <xf numFmtId="0" fontId="3" fillId="3" borderId="34" xfId="0" applyFont="1" applyFill="1" applyBorder="1" applyAlignment="1" applyProtection="1">
      <alignment horizontal="center" vertical="center" wrapText="1"/>
      <protection locked="0"/>
    </xf>
    <xf numFmtId="0" fontId="3" fillId="3" borderId="36" xfId="0" applyFont="1" applyFill="1" applyBorder="1" applyAlignment="1" applyProtection="1">
      <alignment horizontal="center" vertical="center"/>
      <protection locked="0"/>
    </xf>
    <xf numFmtId="0" fontId="3" fillId="3" borderId="35" xfId="0" applyFont="1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left" vertical="center"/>
      <protection locked="0"/>
    </xf>
    <xf numFmtId="0" fontId="14" fillId="5" borderId="14" xfId="0" applyFont="1" applyFill="1" applyBorder="1" applyAlignment="1" applyProtection="1">
      <alignment horizontal="center" vertical="center" wrapText="1"/>
      <protection locked="0"/>
    </xf>
    <xf numFmtId="0" fontId="14" fillId="5" borderId="21" xfId="0" applyFont="1" applyFill="1" applyBorder="1" applyAlignment="1" applyProtection="1">
      <alignment horizontal="center" vertical="center" wrapText="1"/>
      <protection locked="0"/>
    </xf>
    <xf numFmtId="0" fontId="14" fillId="5" borderId="25" xfId="0" applyFont="1" applyFill="1" applyBorder="1" applyAlignment="1" applyProtection="1">
      <alignment horizontal="center" vertical="center" wrapText="1"/>
      <protection locked="0"/>
    </xf>
    <xf numFmtId="0" fontId="14" fillId="5" borderId="7" xfId="0" applyFont="1" applyFill="1" applyBorder="1" applyAlignment="1" applyProtection="1">
      <alignment horizontal="center" vertical="center" wrapText="1"/>
      <protection locked="0"/>
    </xf>
    <xf numFmtId="0" fontId="14" fillId="5" borderId="27" xfId="0" applyFont="1" applyFill="1" applyBorder="1" applyAlignment="1" applyProtection="1">
      <alignment horizontal="center" vertical="center" wrapText="1"/>
      <protection locked="0"/>
    </xf>
    <xf numFmtId="0" fontId="14" fillId="5" borderId="28" xfId="0" applyFont="1" applyFill="1" applyBorder="1" applyAlignment="1" applyProtection="1">
      <alignment horizontal="center" vertical="center" wrapText="1"/>
      <protection locked="0"/>
    </xf>
    <xf numFmtId="0" fontId="0" fillId="2" borderId="16" xfId="0" applyFill="1" applyBorder="1" applyAlignment="1" applyProtection="1">
      <alignment horizontal="center"/>
      <protection locked="0"/>
    </xf>
    <xf numFmtId="0" fontId="0" fillId="2" borderId="17" xfId="0" applyFill="1" applyBorder="1" applyAlignment="1" applyProtection="1">
      <alignment horizontal="center"/>
      <protection locked="0"/>
    </xf>
    <xf numFmtId="0" fontId="0" fillId="2" borderId="22" xfId="0" applyFill="1" applyBorder="1" applyAlignment="1" applyProtection="1">
      <alignment horizontal="center"/>
      <protection locked="0"/>
    </xf>
    <xf numFmtId="14" fontId="2" fillId="2" borderId="23" xfId="0" applyNumberFormat="1" applyFont="1" applyFill="1" applyBorder="1" applyAlignment="1" applyProtection="1">
      <alignment horizontal="center" vertical="center"/>
      <protection locked="0"/>
    </xf>
    <xf numFmtId="0" fontId="2" fillId="2" borderId="23" xfId="0" applyFont="1" applyFill="1" applyBorder="1" applyAlignment="1" applyProtection="1">
      <alignment horizontal="center" vertical="center"/>
      <protection locked="0"/>
    </xf>
    <xf numFmtId="14" fontId="2" fillId="2" borderId="16" xfId="0" applyNumberFormat="1" applyFont="1" applyFill="1" applyBorder="1" applyAlignment="1" applyProtection="1">
      <alignment horizontal="center" vertical="center"/>
      <protection locked="0"/>
    </xf>
    <xf numFmtId="14" fontId="2" fillId="2" borderId="24" xfId="0" applyNumberFormat="1" applyFont="1" applyFill="1" applyBorder="1" applyAlignment="1" applyProtection="1">
      <alignment horizontal="center" vertic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3" xfId="0" applyFill="1" applyBorder="1" applyAlignment="1" applyProtection="1">
      <alignment horizontal="center"/>
      <protection locked="0"/>
    </xf>
    <xf numFmtId="0" fontId="0" fillId="2" borderId="4" xfId="0" applyFill="1" applyBorder="1" applyAlignment="1" applyProtection="1">
      <alignment horizontal="center"/>
      <protection locked="0"/>
    </xf>
    <xf numFmtId="14" fontId="2" fillId="2" borderId="1" xfId="0" applyNumberFormat="1" applyFont="1" applyFill="1" applyBorder="1" applyAlignment="1" applyProtection="1">
      <alignment horizontal="center" vertical="center"/>
      <protection locked="0"/>
    </xf>
    <xf numFmtId="14" fontId="2" fillId="2" borderId="2" xfId="0" applyNumberFormat="1" applyFont="1" applyFill="1" applyBorder="1" applyAlignment="1" applyProtection="1">
      <alignment horizontal="center" vertical="center"/>
      <protection locked="0"/>
    </xf>
    <xf numFmtId="14" fontId="2" fillId="2" borderId="26" xfId="0" applyNumberFormat="1" applyFont="1" applyFill="1" applyBorder="1" applyAlignment="1" applyProtection="1">
      <alignment horizontal="center" vertical="center"/>
      <protection locked="0"/>
    </xf>
    <xf numFmtId="0" fontId="0" fillId="2" borderId="29" xfId="0" applyFill="1" applyBorder="1" applyAlignment="1" applyProtection="1">
      <alignment horizontal="center"/>
      <protection locked="0"/>
    </xf>
    <xf numFmtId="0" fontId="0" fillId="2" borderId="19" xfId="0" applyFill="1" applyBorder="1" applyAlignment="1" applyProtection="1">
      <alignment horizontal="center"/>
      <protection locked="0"/>
    </xf>
    <xf numFmtId="0" fontId="0" fillId="2" borderId="30" xfId="0" applyFill="1" applyBorder="1" applyAlignment="1" applyProtection="1">
      <alignment horizontal="center"/>
      <protection locked="0"/>
    </xf>
    <xf numFmtId="14" fontId="2" fillId="2" borderId="31" xfId="0" applyNumberFormat="1" applyFont="1" applyFill="1" applyBorder="1" applyAlignment="1" applyProtection="1">
      <alignment horizontal="center" vertical="center"/>
      <protection locked="0"/>
    </xf>
    <xf numFmtId="0" fontId="2" fillId="2" borderId="31" xfId="0" applyFont="1" applyFill="1" applyBorder="1" applyAlignment="1" applyProtection="1">
      <alignment horizontal="center" vertical="center"/>
      <protection locked="0"/>
    </xf>
    <xf numFmtId="14" fontId="2" fillId="2" borderId="29" xfId="0" applyNumberFormat="1" applyFont="1" applyFill="1" applyBorder="1" applyAlignment="1" applyProtection="1">
      <alignment horizontal="center" vertical="center"/>
      <protection locked="0"/>
    </xf>
    <xf numFmtId="14" fontId="2" fillId="2" borderId="32" xfId="0" applyNumberFormat="1" applyFont="1" applyFill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7" fillId="2" borderId="2" xfId="0" applyFont="1" applyFill="1" applyBorder="1" applyAlignment="1" applyProtection="1">
      <alignment horizontal="center" vertical="center"/>
      <protection locked="0"/>
    </xf>
    <xf numFmtId="0" fontId="7" fillId="2" borderId="4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 wrapText="1"/>
      <protection locked="0"/>
    </xf>
    <xf numFmtId="0" fontId="0" fillId="2" borderId="9" xfId="0" applyFill="1" applyBorder="1" applyAlignment="1" applyProtection="1">
      <alignment horizontal="center"/>
      <protection locked="0"/>
    </xf>
    <xf numFmtId="14" fontId="2" fillId="2" borderId="9" xfId="0" applyNumberFormat="1" applyFont="1" applyFill="1" applyBorder="1" applyAlignment="1" applyProtection="1">
      <alignment horizontal="center" vertical="center"/>
      <protection locked="0"/>
    </xf>
    <xf numFmtId="0" fontId="2" fillId="2" borderId="9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0" fontId="2" fillId="2" borderId="0" xfId="0" applyFont="1" applyFill="1" applyAlignment="1" applyProtection="1">
      <alignment horizontal="right"/>
      <protection locked="0"/>
    </xf>
    <xf numFmtId="0" fontId="2" fillId="2" borderId="20" xfId="0" applyFont="1" applyFill="1" applyBorder="1" applyAlignment="1" applyProtection="1">
      <alignment horizontal="center" vertical="center"/>
      <protection locked="0"/>
    </xf>
    <xf numFmtId="165" fontId="0" fillId="2" borderId="2" xfId="0" applyNumberFormat="1" applyFill="1" applyBorder="1" applyAlignment="1" applyProtection="1">
      <alignment horizontal="center" vertical="center"/>
      <protection locked="0"/>
    </xf>
    <xf numFmtId="165" fontId="0" fillId="2" borderId="4" xfId="0" applyNumberFormat="1" applyFill="1" applyBorder="1" applyAlignment="1" applyProtection="1">
      <alignment horizontal="center" vertical="center"/>
      <protection locked="0"/>
    </xf>
    <xf numFmtId="2" fontId="8" fillId="2" borderId="1" xfId="0" applyNumberFormat="1" applyFont="1" applyFill="1" applyBorder="1" applyAlignment="1">
      <alignment horizontal="center" vertical="center"/>
    </xf>
    <xf numFmtId="166" fontId="8" fillId="2" borderId="1" xfId="0" applyNumberFormat="1" applyFont="1" applyFill="1" applyBorder="1" applyAlignment="1">
      <alignment horizontal="center" vertical="center"/>
    </xf>
    <xf numFmtId="166" fontId="9" fillId="2" borderId="1" xfId="0" applyNumberFormat="1" applyFont="1" applyFill="1" applyBorder="1" applyAlignment="1">
      <alignment horizontal="center" vertical="center"/>
    </xf>
    <xf numFmtId="0" fontId="0" fillId="2" borderId="37" xfId="0" applyFill="1" applyBorder="1" applyAlignment="1" applyProtection="1">
      <alignment horizontal="center" vertical="center"/>
      <protection locked="0"/>
    </xf>
    <xf numFmtId="0" fontId="0" fillId="2" borderId="38" xfId="0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 vertical="center" wrapText="1"/>
      <protection locked="0"/>
    </xf>
    <xf numFmtId="2" fontId="0" fillId="2" borderId="2" xfId="0" applyNumberFormat="1" applyFill="1" applyBorder="1" applyAlignment="1" applyProtection="1">
      <alignment horizontal="center" vertical="center"/>
      <protection locked="0"/>
    </xf>
    <xf numFmtId="2" fontId="0" fillId="2" borderId="4" xfId="0" applyNumberFormat="1" applyFill="1" applyBorder="1" applyAlignment="1" applyProtection="1">
      <alignment horizontal="center" vertical="center"/>
      <protection locked="0"/>
    </xf>
    <xf numFmtId="0" fontId="7" fillId="2" borderId="2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8" fillId="2" borderId="2" xfId="0" applyFont="1" applyFill="1" applyBorder="1" applyAlignment="1" applyProtection="1">
      <alignment horizontal="center" vertical="center" wrapText="1"/>
      <protection locked="0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16" fillId="0" borderId="1" xfId="0" applyFont="1" applyFill="1" applyBorder="1" applyAlignment="1" applyProtection="1">
      <alignment horizontal="center" vertical="center" wrapText="1"/>
      <protection locked="0"/>
    </xf>
    <xf numFmtId="0" fontId="17" fillId="0" borderId="1" xfId="0" applyFont="1" applyFill="1" applyBorder="1" applyAlignment="1">
      <alignment horizontal="center" vertical="center" wrapText="1"/>
    </xf>
    <xf numFmtId="166" fontId="8" fillId="2" borderId="1" xfId="0" applyNumberFormat="1" applyFont="1" applyFill="1" applyBorder="1" applyAlignment="1">
      <alignment horizontal="center" vertical="center" wrapText="1"/>
    </xf>
    <xf numFmtId="166" fontId="8" fillId="2" borderId="2" xfId="0" applyNumberFormat="1" applyFont="1" applyFill="1" applyBorder="1" applyAlignment="1">
      <alignment horizontal="center" vertical="center" wrapText="1"/>
    </xf>
    <xf numFmtId="166" fontId="8" fillId="2" borderId="3" xfId="0" applyNumberFormat="1" applyFont="1" applyFill="1" applyBorder="1" applyAlignment="1">
      <alignment horizontal="center" vertical="center" wrapText="1"/>
    </xf>
    <xf numFmtId="166" fontId="8" fillId="2" borderId="4" xfId="0" applyNumberFormat="1" applyFont="1" applyFill="1" applyBorder="1" applyAlignment="1">
      <alignment horizontal="center" vertical="center" wrapText="1"/>
    </xf>
    <xf numFmtId="0" fontId="0" fillId="2" borderId="39" xfId="0" applyFill="1" applyBorder="1" applyAlignment="1" applyProtection="1">
      <alignment horizontal="center" vertical="center"/>
      <protection locked="0"/>
    </xf>
    <xf numFmtId="0" fontId="0" fillId="2" borderId="41" xfId="0" applyFill="1" applyBorder="1" applyAlignment="1" applyProtection="1">
      <alignment horizontal="center" vertical="center"/>
      <protection locked="0"/>
    </xf>
    <xf numFmtId="0" fontId="0" fillId="2" borderId="42" xfId="0" applyFill="1" applyBorder="1" applyAlignment="1" applyProtection="1">
      <alignment horizontal="center" vertical="center" wrapText="1"/>
      <protection locked="0"/>
    </xf>
    <xf numFmtId="0" fontId="0" fillId="2" borderId="43" xfId="0" applyFill="1" applyBorder="1" applyAlignment="1" applyProtection="1">
      <alignment horizontal="center" vertical="center" wrapText="1"/>
      <protection locked="0"/>
    </xf>
    <xf numFmtId="0" fontId="0" fillId="2" borderId="44" xfId="0" applyFill="1" applyBorder="1" applyAlignment="1" applyProtection="1">
      <alignment horizontal="center" vertical="center" wrapText="1"/>
      <protection locked="0"/>
    </xf>
    <xf numFmtId="0" fontId="0" fillId="2" borderId="40" xfId="0" applyFill="1" applyBorder="1" applyAlignment="1" applyProtection="1">
      <alignment horizontal="center" vertical="center" wrapText="1"/>
      <protection locked="0"/>
    </xf>
    <xf numFmtId="0" fontId="0" fillId="2" borderId="45" xfId="0" applyFill="1" applyBorder="1" applyAlignment="1" applyProtection="1">
      <alignment horizontal="center" vertical="center"/>
      <protection locked="0"/>
    </xf>
    <xf numFmtId="0" fontId="0" fillId="2" borderId="8" xfId="0" applyFill="1" applyBorder="1" applyAlignment="1" applyProtection="1">
      <alignment horizontal="center" vertical="center" wrapText="1"/>
      <protection locked="0"/>
    </xf>
    <xf numFmtId="0" fontId="0" fillId="2" borderId="46" xfId="0" applyFill="1" applyBorder="1" applyAlignment="1" applyProtection="1">
      <alignment horizontal="center" vertical="center" wrapText="1"/>
      <protection locked="0"/>
    </xf>
    <xf numFmtId="0" fontId="0" fillId="2" borderId="47" xfId="0" applyFill="1" applyBorder="1" applyAlignment="1" applyProtection="1">
      <alignment horizontal="center" vertical="center" wrapText="1"/>
      <protection locked="0"/>
    </xf>
    <xf numFmtId="0" fontId="0" fillId="2" borderId="48" xfId="0" applyFill="1" applyBorder="1" applyAlignment="1" applyProtection="1">
      <alignment horizontal="center" vertical="center" wrapText="1"/>
      <protection locked="0"/>
    </xf>
    <xf numFmtId="0" fontId="0" fillId="2" borderId="6" xfId="0" applyFill="1" applyBorder="1" applyAlignment="1" applyProtection="1">
      <alignment horizontal="center" vertical="center" wrapText="1"/>
      <protection locked="0"/>
    </xf>
    <xf numFmtId="0" fontId="0" fillId="2" borderId="0" xfId="0" applyFill="1" applyBorder="1" applyAlignment="1" applyProtection="1">
      <alignment horizontal="left" vertical="top"/>
      <protection locked="0"/>
    </xf>
    <xf numFmtId="0" fontId="0" fillId="2" borderId="49" xfId="0" applyFill="1" applyBorder="1" applyAlignment="1" applyProtection="1">
      <alignment horizontal="center" vertical="center"/>
      <protection locked="0"/>
    </xf>
    <xf numFmtId="0" fontId="0" fillId="2" borderId="0" xfId="0" applyFill="1" applyBorder="1" applyAlignment="1" applyProtection="1">
      <alignment horizontal="center" vertical="center" wrapText="1"/>
      <protection locked="0"/>
    </xf>
    <xf numFmtId="0" fontId="0" fillId="2" borderId="7" xfId="0" applyFill="1" applyBorder="1" applyAlignment="1" applyProtection="1">
      <alignment horizontal="center" vertical="center" wrapText="1"/>
      <protection locked="0"/>
    </xf>
    <xf numFmtId="0" fontId="0" fillId="2" borderId="49" xfId="0" applyFill="1" applyBorder="1" applyAlignment="1" applyProtection="1">
      <alignment horizontal="center" vertical="center" wrapText="1"/>
      <protection locked="0"/>
    </xf>
    <xf numFmtId="0" fontId="0" fillId="2" borderId="50" xfId="0" applyFill="1" applyBorder="1" applyAlignment="1" applyProtection="1">
      <alignment horizontal="center" vertical="center" wrapText="1"/>
      <protection locked="0"/>
    </xf>
    <xf numFmtId="0" fontId="0" fillId="2" borderId="5" xfId="0" applyFill="1" applyBorder="1" applyAlignment="1" applyProtection="1">
      <alignment horizontal="center" vertical="center" wrapText="1"/>
      <protection locked="0"/>
    </xf>
    <xf numFmtId="0" fontId="0" fillId="2" borderId="51" xfId="0" applyFill="1" applyBorder="1" applyAlignment="1" applyProtection="1">
      <alignment horizontal="center" vertical="center"/>
      <protection locked="0"/>
    </xf>
    <xf numFmtId="0" fontId="0" fillId="7" borderId="10" xfId="0" applyFill="1" applyBorder="1" applyAlignment="1" applyProtection="1">
      <alignment horizontal="center" vertical="center" wrapText="1"/>
      <protection locked="0"/>
    </xf>
    <xf numFmtId="0" fontId="7" fillId="2" borderId="2" xfId="0" applyFont="1" applyFill="1" applyBorder="1" applyAlignment="1" applyProtection="1">
      <alignment horizontal="center" vertical="center" wrapText="1"/>
      <protection locked="0"/>
    </xf>
    <xf numFmtId="0" fontId="7" fillId="2" borderId="3" xfId="0" applyFont="1" applyFill="1" applyBorder="1" applyAlignment="1" applyProtection="1">
      <alignment horizontal="center" vertical="center" wrapText="1"/>
      <protection locked="0"/>
    </xf>
    <xf numFmtId="0" fontId="7" fillId="2" borderId="4" xfId="0" applyFont="1" applyFill="1" applyBorder="1" applyAlignment="1" applyProtection="1">
      <alignment horizontal="center" vertical="center" wrapText="1"/>
      <protection locked="0"/>
    </xf>
    <xf numFmtId="0" fontId="0" fillId="2" borderId="51" xfId="0" applyFill="1" applyBorder="1" applyAlignment="1" applyProtection="1">
      <alignment horizontal="center" vertical="center" wrapText="1"/>
      <protection locked="0"/>
    </xf>
    <xf numFmtId="0" fontId="0" fillId="2" borderId="52" xfId="0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Normal 2" xfId="1" xr:uid="{00000000-0005-0000-0000-000001000000}"/>
  </cellStyles>
  <dxfs count="2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F43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Z-Score de los últimos 6 ciclos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Z - Score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691-4BEA-96CB-DFEB8E9E54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'ReporteNCPEEC (2)'!$B$24:$B$29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Actual</c:v>
                </c:pt>
              </c:strCache>
            </c:strRef>
          </c:cat>
          <c:val>
            <c:numRef>
              <c:f>'ReporteNCPEEC (2)'!$N$24:$N$29</c:f>
              <c:numCache>
                <c:formatCode>0.0</c:formatCode>
                <c:ptCount val="6"/>
                <c:pt idx="0">
                  <c:v>0.32432432432432434</c:v>
                </c:pt>
                <c:pt idx="1">
                  <c:v>0.18867924528301888</c:v>
                </c:pt>
                <c:pt idx="2" formatCode="0.00">
                  <c:v>3.558718861210268E-2</c:v>
                </c:pt>
                <c:pt idx="3">
                  <c:v>0.34615384615384831</c:v>
                </c:pt>
                <c:pt idx="4">
                  <c:v>0.16260162601626016</c:v>
                </c:pt>
                <c:pt idx="5">
                  <c:v>2.1666666666666665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91-4BEA-96CB-DFEB8E9E5417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'ReporteNCPEEC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91-4BEA-96CB-DFEB8E9E5417}"/>
            </c:ext>
          </c:extLst>
        </c:ser>
        <c:ser>
          <c:idx val="2"/>
          <c:order val="2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'ReporteNCPEEC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91-4BEA-96CB-DFEB8E9E5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96858800"/>
        <c:axId val="-1096857168"/>
      </c:lineChart>
      <c:catAx>
        <c:axId val="-109685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6857168"/>
        <c:crossesAt val="0"/>
        <c:auto val="1"/>
        <c:lblAlgn val="ctr"/>
        <c:lblOffset val="100"/>
        <c:noMultiLvlLbl val="0"/>
      </c:catAx>
      <c:valAx>
        <c:axId val="-1096857168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Z-Score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685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Z-Score de los últimos 6 ciclos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Z - Score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9C6-2C40-A681-1D1AB19E58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ReporteNCPEEC!$B$24:$B$29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Actual</c:v>
                </c:pt>
              </c:strCache>
            </c:strRef>
          </c:cat>
          <c:val>
            <c:numRef>
              <c:f>ReporteNCPEEC!$N$24:$N$29</c:f>
              <c:numCache>
                <c:formatCode>General</c:formatCode>
                <c:ptCount val="6"/>
                <c:pt idx="0">
                  <c:v>2.1666666666666665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C6-2C40-A681-1D1AB19E581D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ReporteNCPEEC!#REF!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9C6-2C40-A681-1D1AB19E581D}"/>
            </c:ext>
          </c:extLst>
        </c:ser>
        <c:ser>
          <c:idx val="2"/>
          <c:order val="2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ReporteNCPEEC!#REF!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9C6-2C40-A681-1D1AB19E5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96858800"/>
        <c:axId val="-1096857168"/>
      </c:lineChart>
      <c:catAx>
        <c:axId val="-109685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6857168"/>
        <c:crossesAt val="0"/>
        <c:auto val="1"/>
        <c:lblAlgn val="ctr"/>
        <c:lblOffset val="100"/>
        <c:noMultiLvlLbl val="0"/>
      </c:catAx>
      <c:valAx>
        <c:axId val="-1096857168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Z-Score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685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1728108</xdr:colOff>
      <xdr:row>31</xdr:row>
      <xdr:rowOff>0</xdr:rowOff>
    </xdr:from>
    <xdr:ext cx="163285" cy="244929"/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521E7671-A640-4DEC-98A2-C788F4D1F72D}"/>
            </a:ext>
          </a:extLst>
        </xdr:cNvPr>
        <xdr:cNvSpPr txBox="1"/>
      </xdr:nvSpPr>
      <xdr:spPr>
        <a:xfrm>
          <a:off x="10052958" y="18326100"/>
          <a:ext cx="163285" cy="2449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endParaRPr lang="es-MX" sz="1100"/>
        </a:p>
      </xdr:txBody>
    </xdr:sp>
    <xdr:clientData/>
  </xdr:oneCellAnchor>
  <xdr:oneCellAnchor>
    <xdr:from>
      <xdr:col>8</xdr:col>
      <xdr:colOff>1728108</xdr:colOff>
      <xdr:row>31</xdr:row>
      <xdr:rowOff>0</xdr:rowOff>
    </xdr:from>
    <xdr:ext cx="163285" cy="244929"/>
    <xdr:sp macro="" textlink="">
      <xdr:nvSpPr>
        <xdr:cNvPr id="3" name="4 CuadroTexto">
          <a:extLst>
            <a:ext uri="{FF2B5EF4-FFF2-40B4-BE49-F238E27FC236}">
              <a16:creationId xmlns:a16="http://schemas.microsoft.com/office/drawing/2014/main" id="{4E2ADACA-2187-412D-842D-85D6F8244C7F}"/>
            </a:ext>
            <a:ext uri="{147F2762-F138-4A5C-976F-8EAC2B608ADB}">
              <a16:predDERef xmlns:a16="http://schemas.microsoft.com/office/drawing/2014/main" pred="{521E7671-A640-4DEC-98A2-C788F4D1F72D}"/>
            </a:ext>
          </a:extLst>
        </xdr:cNvPr>
        <xdr:cNvSpPr txBox="1"/>
      </xdr:nvSpPr>
      <xdr:spPr>
        <a:xfrm>
          <a:off x="10052958" y="18326100"/>
          <a:ext cx="163285" cy="2449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endParaRPr lang="es-MX" sz="1100"/>
        </a:p>
      </xdr:txBody>
    </xdr:sp>
    <xdr:clientData/>
  </xdr:oneCellAnchor>
  <xdr:oneCellAnchor>
    <xdr:from>
      <xdr:col>8</xdr:col>
      <xdr:colOff>1728108</xdr:colOff>
      <xdr:row>31</xdr:row>
      <xdr:rowOff>0</xdr:rowOff>
    </xdr:from>
    <xdr:ext cx="163285" cy="244929"/>
    <xdr:sp macro="" textlink="">
      <xdr:nvSpPr>
        <xdr:cNvPr id="4" name="5 CuadroTexto">
          <a:extLst>
            <a:ext uri="{FF2B5EF4-FFF2-40B4-BE49-F238E27FC236}">
              <a16:creationId xmlns:a16="http://schemas.microsoft.com/office/drawing/2014/main" id="{9B6B5B39-6738-409C-A836-DCF8D5A44AD3}"/>
            </a:ext>
            <a:ext uri="{147F2762-F138-4A5C-976F-8EAC2B608ADB}">
              <a16:predDERef xmlns:a16="http://schemas.microsoft.com/office/drawing/2014/main" pred="{4E2ADACA-2187-412D-842D-85D6F8244C7F}"/>
            </a:ext>
          </a:extLst>
        </xdr:cNvPr>
        <xdr:cNvSpPr txBox="1"/>
      </xdr:nvSpPr>
      <xdr:spPr>
        <a:xfrm>
          <a:off x="10052958" y="18326100"/>
          <a:ext cx="163285" cy="2449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endParaRPr lang="es-MX" sz="1100"/>
        </a:p>
      </xdr:txBody>
    </xdr:sp>
    <xdr:clientData/>
  </xdr:oneCellAnchor>
  <xdr:oneCellAnchor>
    <xdr:from>
      <xdr:col>8</xdr:col>
      <xdr:colOff>1728108</xdr:colOff>
      <xdr:row>31</xdr:row>
      <xdr:rowOff>0</xdr:rowOff>
    </xdr:from>
    <xdr:ext cx="163285" cy="244929"/>
    <xdr:sp macro="" textlink="">
      <xdr:nvSpPr>
        <xdr:cNvPr id="5" name="6 CuadroTexto">
          <a:extLst>
            <a:ext uri="{FF2B5EF4-FFF2-40B4-BE49-F238E27FC236}">
              <a16:creationId xmlns:a16="http://schemas.microsoft.com/office/drawing/2014/main" id="{3017DF72-B8DB-40F1-919D-C2485678AD44}"/>
            </a:ext>
            <a:ext uri="{147F2762-F138-4A5C-976F-8EAC2B608ADB}">
              <a16:predDERef xmlns:a16="http://schemas.microsoft.com/office/drawing/2014/main" pred="{9B6B5B39-6738-409C-A836-DCF8D5A44AD3}"/>
            </a:ext>
          </a:extLst>
        </xdr:cNvPr>
        <xdr:cNvSpPr txBox="1"/>
      </xdr:nvSpPr>
      <xdr:spPr>
        <a:xfrm>
          <a:off x="10052958" y="18326100"/>
          <a:ext cx="163285" cy="2449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endParaRPr lang="es-MX" sz="1100"/>
        </a:p>
      </xdr:txBody>
    </xdr:sp>
    <xdr:clientData/>
  </xdr:oneCellAnchor>
  <xdr:oneCellAnchor>
    <xdr:from>
      <xdr:col>8</xdr:col>
      <xdr:colOff>1728108</xdr:colOff>
      <xdr:row>31</xdr:row>
      <xdr:rowOff>0</xdr:rowOff>
    </xdr:from>
    <xdr:ext cx="163285" cy="244929"/>
    <xdr:sp macro="" textlink="">
      <xdr:nvSpPr>
        <xdr:cNvPr id="6" name="7 CuadroTexto">
          <a:extLst>
            <a:ext uri="{FF2B5EF4-FFF2-40B4-BE49-F238E27FC236}">
              <a16:creationId xmlns:a16="http://schemas.microsoft.com/office/drawing/2014/main" id="{6FA40FAE-3583-4725-88FA-CFB92954F545}"/>
            </a:ext>
            <a:ext uri="{147F2762-F138-4A5C-976F-8EAC2B608ADB}">
              <a16:predDERef xmlns:a16="http://schemas.microsoft.com/office/drawing/2014/main" pred="{3017DF72-B8DB-40F1-919D-C2485678AD44}"/>
            </a:ext>
          </a:extLst>
        </xdr:cNvPr>
        <xdr:cNvSpPr txBox="1"/>
      </xdr:nvSpPr>
      <xdr:spPr>
        <a:xfrm>
          <a:off x="10052958" y="18326100"/>
          <a:ext cx="163285" cy="2449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endParaRPr lang="es-MX" sz="1100"/>
        </a:p>
      </xdr:txBody>
    </xdr:sp>
    <xdr:clientData/>
  </xdr:oneCellAnchor>
  <xdr:oneCellAnchor>
    <xdr:from>
      <xdr:col>1</xdr:col>
      <xdr:colOff>227588</xdr:colOff>
      <xdr:row>19</xdr:row>
      <xdr:rowOff>67884</xdr:rowOff>
    </xdr:from>
    <xdr:ext cx="2833021" cy="4449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2">
              <a:extLst>
                <a:ext uri="{FF2B5EF4-FFF2-40B4-BE49-F238E27FC236}">
                  <a16:creationId xmlns:a16="http://schemas.microsoft.com/office/drawing/2014/main" id="{2A49020E-81D0-49C8-90E2-AFFC5505A16B}"/>
                </a:ext>
                <a:ext uri="{147F2762-F138-4A5C-976F-8EAC2B608ADB}">
                  <a16:predDERef xmlns:a16="http://schemas.microsoft.com/office/drawing/2014/main" pred="{6FA40FAE-3583-4725-88FA-CFB92954F545}"/>
                </a:ext>
              </a:extLst>
            </xdr:cNvPr>
            <xdr:cNvSpPr txBox="1"/>
          </xdr:nvSpPr>
          <xdr:spPr>
            <a:xfrm>
              <a:off x="627638" y="6763959"/>
              <a:ext cx="2833021" cy="4449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400" b="0" i="1">
                        <a:latin typeface="Cambria Math" panose="02040503050406030204" pitchFamily="18" charset="0"/>
                      </a:rPr>
                      <m:t>𝑢</m:t>
                    </m:r>
                    <m:d>
                      <m:dPr>
                        <m:ctrlPr>
                          <a:rPr lang="es-ES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𝑋𝑝𝑡</m:t>
                        </m:r>
                      </m:e>
                    </m:d>
                    <m:r>
                      <a:rPr lang="es-ES" sz="1400" b="0" i="1">
                        <a:latin typeface="Cambria Math" panose="02040503050406030204" pitchFamily="18" charset="0"/>
                      </a:rPr>
                      <m:t>=1.25∗</m:t>
                    </m:r>
                    <m:f>
                      <m:fPr>
                        <m:ctrlPr>
                          <a:rPr lang="es-E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𝐷𝑆</m:t>
                        </m:r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𝑔𝑝𝑜</m:t>
                        </m:r>
                      </m:num>
                      <m:den>
                        <m:rad>
                          <m:radPr>
                            <m:ctrlPr>
                              <a:rPr lang="es-ES" sz="14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g>
                          <m:e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</m:rad>
                      </m:den>
                    </m:f>
                    <m:r>
                      <a:rPr lang="es-ES" sz="1400" b="0" i="1">
                        <a:latin typeface="Cambria Math" panose="02040503050406030204" pitchFamily="18" charset="0"/>
                      </a:rPr>
                      <m:t>   </m:t>
                    </m:r>
                  </m:oMath>
                </m:oMathPara>
              </a14:m>
              <a:endParaRPr lang="es-ES_tradnl" sz="16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5FD6A36-2396-2F42-87AC-B3820EAA47D7}"/>
                </a:ext>
              </a:extLst>
            </xdr:cNvPr>
            <xdr:cNvSpPr txBox="1"/>
          </xdr:nvSpPr>
          <xdr:spPr>
            <a:xfrm>
              <a:off x="650921" y="6199389"/>
              <a:ext cx="2833021" cy="4449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𝑢(𝑋𝑝𝑡)=1.25∗(𝐷𝑆 𝑔𝑝𝑜)/√(2&amp;𝑁)    </a:t>
              </a:r>
              <a:endParaRPr lang="es-ES_tradnl" sz="1600"/>
            </a:p>
          </xdr:txBody>
        </xdr:sp>
      </mc:Fallback>
    </mc:AlternateContent>
    <xdr:clientData/>
  </xdr:oneCellAnchor>
  <xdr:twoCellAnchor>
    <xdr:from>
      <xdr:col>1</xdr:col>
      <xdr:colOff>705156</xdr:colOff>
      <xdr:row>29</xdr:row>
      <xdr:rowOff>229588</xdr:rowOff>
    </xdr:from>
    <xdr:to>
      <xdr:col>13</xdr:col>
      <xdr:colOff>1428749</xdr:colOff>
      <xdr:row>30</xdr:row>
      <xdr:rowOff>714374</xdr:rowOff>
    </xdr:to>
    <xdr:graphicFrame macro="">
      <xdr:nvGraphicFramePr>
        <xdr:cNvPr id="8" name="Gráfico 9">
          <a:extLst>
            <a:ext uri="{FF2B5EF4-FFF2-40B4-BE49-F238E27FC236}">
              <a16:creationId xmlns:a16="http://schemas.microsoft.com/office/drawing/2014/main" id="{116ACA35-6A79-43EF-9CDE-C5F610B929AF}"/>
            </a:ext>
            <a:ext uri="{147F2762-F138-4A5C-976F-8EAC2B608ADB}">
              <a16:predDERef xmlns:a16="http://schemas.microsoft.com/office/drawing/2014/main" pred="{2A49020E-81D0-49C8-90E2-AFFC5505A1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1728108</xdr:colOff>
      <xdr:row>31</xdr:row>
      <xdr:rowOff>0</xdr:rowOff>
    </xdr:from>
    <xdr:ext cx="163285" cy="244929"/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0694308" y="3219450"/>
          <a:ext cx="163285" cy="2449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endParaRPr lang="es-MX" sz="1100"/>
        </a:p>
      </xdr:txBody>
    </xdr:sp>
    <xdr:clientData/>
  </xdr:oneCellAnchor>
  <xdr:oneCellAnchor>
    <xdr:from>
      <xdr:col>8</xdr:col>
      <xdr:colOff>1728108</xdr:colOff>
      <xdr:row>31</xdr:row>
      <xdr:rowOff>0</xdr:rowOff>
    </xdr:from>
    <xdr:ext cx="163285" cy="244929"/>
    <xdr:sp macro="" textlink="">
      <xdr:nvSpPr>
        <xdr:cNvPr id="4" name="4 CuadroText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0694308" y="3422650"/>
          <a:ext cx="163285" cy="2449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endParaRPr lang="es-MX" sz="1100"/>
        </a:p>
      </xdr:txBody>
    </xdr:sp>
    <xdr:clientData/>
  </xdr:oneCellAnchor>
  <xdr:oneCellAnchor>
    <xdr:from>
      <xdr:col>8</xdr:col>
      <xdr:colOff>1728108</xdr:colOff>
      <xdr:row>31</xdr:row>
      <xdr:rowOff>0</xdr:rowOff>
    </xdr:from>
    <xdr:ext cx="163285" cy="244929"/>
    <xdr:sp macro="" textlink="">
      <xdr:nvSpPr>
        <xdr:cNvPr id="5" name="5 CuadroTexto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0694308" y="3625850"/>
          <a:ext cx="163285" cy="2449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endParaRPr lang="es-MX" sz="1100"/>
        </a:p>
      </xdr:txBody>
    </xdr:sp>
    <xdr:clientData/>
  </xdr:oneCellAnchor>
  <xdr:oneCellAnchor>
    <xdr:from>
      <xdr:col>8</xdr:col>
      <xdr:colOff>1728108</xdr:colOff>
      <xdr:row>31</xdr:row>
      <xdr:rowOff>0</xdr:rowOff>
    </xdr:from>
    <xdr:ext cx="163285" cy="244929"/>
    <xdr:sp macro="" textlink="">
      <xdr:nvSpPr>
        <xdr:cNvPr id="6" name="6 CuadroText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0694308" y="3829050"/>
          <a:ext cx="163285" cy="2449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endParaRPr lang="es-MX" sz="1100"/>
        </a:p>
      </xdr:txBody>
    </xdr:sp>
    <xdr:clientData/>
  </xdr:oneCellAnchor>
  <xdr:oneCellAnchor>
    <xdr:from>
      <xdr:col>8</xdr:col>
      <xdr:colOff>1728108</xdr:colOff>
      <xdr:row>31</xdr:row>
      <xdr:rowOff>0</xdr:rowOff>
    </xdr:from>
    <xdr:ext cx="163285" cy="244929"/>
    <xdr:sp macro="" textlink="">
      <xdr:nvSpPr>
        <xdr:cNvPr id="7" name="7 CuadroTexto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10694308" y="4032250"/>
          <a:ext cx="163285" cy="2449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endParaRPr lang="es-MX" sz="1100"/>
        </a:p>
      </xdr:txBody>
    </xdr:sp>
    <xdr:clientData/>
  </xdr:oneCellAnchor>
  <xdr:oneCellAnchor>
    <xdr:from>
      <xdr:col>1</xdr:col>
      <xdr:colOff>227588</xdr:colOff>
      <xdr:row>19</xdr:row>
      <xdr:rowOff>67884</xdr:rowOff>
    </xdr:from>
    <xdr:ext cx="2833021" cy="4449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650921" y="6199389"/>
              <a:ext cx="2833021" cy="4449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400" b="0" i="1">
                        <a:latin typeface="Cambria Math" panose="02040503050406030204" pitchFamily="18" charset="0"/>
                      </a:rPr>
                      <m:t>𝑢</m:t>
                    </m:r>
                    <m:d>
                      <m:dPr>
                        <m:ctrlPr>
                          <a:rPr lang="es-ES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𝑋𝑝𝑡</m:t>
                        </m:r>
                      </m:e>
                    </m:d>
                    <m:r>
                      <a:rPr lang="es-ES" sz="1400" b="0" i="1">
                        <a:latin typeface="Cambria Math" panose="02040503050406030204" pitchFamily="18" charset="0"/>
                      </a:rPr>
                      <m:t>=1.25∗</m:t>
                    </m:r>
                    <m:f>
                      <m:fPr>
                        <m:ctrlPr>
                          <a:rPr lang="es-E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𝐷𝑆</m:t>
                        </m:r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𝑔𝑝𝑜</m:t>
                        </m:r>
                      </m:num>
                      <m:den>
                        <m:rad>
                          <m:radPr>
                            <m:ctrlPr>
                              <a:rPr lang="es-ES" sz="14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g>
                          <m:e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</m:rad>
                      </m:den>
                    </m:f>
                    <m:r>
                      <a:rPr lang="es-ES" sz="1400" b="0" i="1">
                        <a:latin typeface="Cambria Math" panose="02040503050406030204" pitchFamily="18" charset="0"/>
                      </a:rPr>
                      <m:t>   </m:t>
                    </m:r>
                  </m:oMath>
                </m:oMathPara>
              </a14:m>
              <a:endParaRPr lang="es-ES_tradnl" sz="16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5FD6A36-2396-2F42-87AC-B3820EAA47D7}"/>
                </a:ext>
              </a:extLst>
            </xdr:cNvPr>
            <xdr:cNvSpPr txBox="1"/>
          </xdr:nvSpPr>
          <xdr:spPr>
            <a:xfrm>
              <a:off x="650921" y="6199389"/>
              <a:ext cx="2833021" cy="4449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𝑢(𝑋𝑝𝑡)=1.25∗(𝐷𝑆 𝑔𝑝𝑜)/√(2&amp;𝑁)    </a:t>
              </a:r>
              <a:endParaRPr lang="es-ES_tradnl" sz="1600"/>
            </a:p>
          </xdr:txBody>
        </xdr:sp>
      </mc:Fallback>
    </mc:AlternateContent>
    <xdr:clientData/>
  </xdr:oneCellAnchor>
  <xdr:twoCellAnchor>
    <xdr:from>
      <xdr:col>1</xdr:col>
      <xdr:colOff>705156</xdr:colOff>
      <xdr:row>29</xdr:row>
      <xdr:rowOff>229588</xdr:rowOff>
    </xdr:from>
    <xdr:to>
      <xdr:col>13</xdr:col>
      <xdr:colOff>1428749</xdr:colOff>
      <xdr:row>30</xdr:row>
      <xdr:rowOff>714374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7DF77-557A-48DA-AF37-4262E7FC503F}">
  <dimension ref="B1:S143"/>
  <sheetViews>
    <sheetView tabSelected="1" topLeftCell="A123" zoomScale="70" zoomScaleNormal="70" zoomScaleSheetLayoutView="70" zoomScalePageLayoutView="150" workbookViewId="0">
      <selection activeCell="O114" sqref="O114"/>
    </sheetView>
  </sheetViews>
  <sheetFormatPr defaultColWidth="10.6640625" defaultRowHeight="15"/>
  <cols>
    <col min="1" max="1" width="4.6640625" style="3" customWidth="1"/>
    <col min="2" max="2" width="10.109375" style="3" customWidth="1"/>
    <col min="3" max="3" width="23.5546875" style="3" customWidth="1"/>
    <col min="4" max="4" width="5.5546875" style="3" customWidth="1"/>
    <col min="5" max="5" width="5" style="3" customWidth="1"/>
    <col min="6" max="7" width="19.33203125" style="3" customWidth="1"/>
    <col min="8" max="8" width="14.33203125" style="3" customWidth="1"/>
    <col min="9" max="9" width="15.33203125" style="3" customWidth="1"/>
    <col min="10" max="10" width="18" style="3" customWidth="1"/>
    <col min="11" max="11" width="11.33203125" style="3" customWidth="1"/>
    <col min="12" max="13" width="13.33203125" style="3" customWidth="1"/>
    <col min="14" max="14" width="25" style="3" customWidth="1"/>
    <col min="15" max="16384" width="10.6640625" style="3"/>
  </cols>
  <sheetData>
    <row r="1" spans="2:14" ht="27.75" customHeight="1">
      <c r="B1" s="65"/>
      <c r="C1" s="65"/>
      <c r="D1" s="66"/>
      <c r="E1" s="66"/>
      <c r="F1" s="66"/>
      <c r="G1" s="66"/>
      <c r="H1" s="66"/>
      <c r="I1" s="66"/>
      <c r="J1" s="66"/>
      <c r="K1" s="66"/>
      <c r="L1" s="67" t="s">
        <v>0</v>
      </c>
      <c r="M1" s="67"/>
      <c r="N1" s="67"/>
    </row>
    <row r="2" spans="2:14" ht="18" customHeight="1">
      <c r="B2" s="65"/>
      <c r="C2" s="65"/>
      <c r="D2" s="66"/>
      <c r="E2" s="66"/>
      <c r="F2" s="66"/>
      <c r="G2" s="66"/>
      <c r="H2" s="66"/>
      <c r="I2" s="66"/>
      <c r="J2" s="66"/>
      <c r="K2" s="66"/>
      <c r="L2" s="67"/>
      <c r="M2" s="67"/>
      <c r="N2" s="67"/>
    </row>
    <row r="3" spans="2:14" ht="25.5" customHeight="1">
      <c r="B3" s="65"/>
      <c r="C3" s="65"/>
      <c r="D3" s="68" t="s">
        <v>1</v>
      </c>
      <c r="E3" s="68"/>
      <c r="F3" s="68"/>
      <c r="G3" s="68"/>
      <c r="H3" s="68"/>
      <c r="I3" s="68"/>
      <c r="J3" s="68"/>
      <c r="K3" s="68"/>
      <c r="L3" s="67" t="s">
        <v>2</v>
      </c>
      <c r="M3" s="67"/>
      <c r="N3" s="67"/>
    </row>
    <row r="4" spans="2:14" ht="21.75" customHeight="1">
      <c r="B4" s="65"/>
      <c r="C4" s="65"/>
      <c r="D4" s="68"/>
      <c r="E4" s="68"/>
      <c r="F4" s="68"/>
      <c r="G4" s="68"/>
      <c r="H4" s="68"/>
      <c r="I4" s="68"/>
      <c r="J4" s="68"/>
      <c r="K4" s="68"/>
      <c r="L4" s="67" t="s">
        <v>3</v>
      </c>
      <c r="M4" s="67"/>
      <c r="N4" s="67"/>
    </row>
    <row r="5" spans="2:14" ht="24" customHeight="1">
      <c r="B5" s="65"/>
      <c r="C5" s="65"/>
      <c r="D5" s="68"/>
      <c r="E5" s="68"/>
      <c r="F5" s="68"/>
      <c r="G5" s="68"/>
      <c r="H5" s="68"/>
      <c r="I5" s="68"/>
      <c r="J5" s="68"/>
      <c r="K5" s="68"/>
      <c r="L5" s="67"/>
      <c r="M5" s="67"/>
      <c r="N5" s="67"/>
    </row>
    <row r="8" spans="2:14" ht="43.5" customHeight="1">
      <c r="B8" s="57" t="s">
        <v>4</v>
      </c>
      <c r="C8" s="57"/>
      <c r="D8" s="57"/>
      <c r="E8" s="57"/>
      <c r="F8" s="57"/>
      <c r="G8" s="58" t="s">
        <v>5</v>
      </c>
      <c r="H8" s="59"/>
      <c r="I8" s="60"/>
      <c r="J8" s="57" t="s">
        <v>6</v>
      </c>
      <c r="K8" s="57"/>
      <c r="L8" s="57"/>
      <c r="M8" s="69" t="s">
        <v>7</v>
      </c>
      <c r="N8" s="70"/>
    </row>
    <row r="9" spans="2:14" ht="32.1" customHeight="1">
      <c r="B9" s="61" t="s">
        <v>8</v>
      </c>
      <c r="C9" s="61"/>
      <c r="D9" s="61"/>
      <c r="E9" s="61"/>
      <c r="F9" s="61"/>
      <c r="G9" s="62">
        <v>45341</v>
      </c>
      <c r="H9" s="63"/>
      <c r="I9" s="63"/>
      <c r="J9" s="64" t="s">
        <v>9</v>
      </c>
      <c r="K9" s="64"/>
      <c r="L9" s="64"/>
      <c r="M9" s="71" t="s">
        <v>10</v>
      </c>
      <c r="N9" s="72"/>
    </row>
    <row r="11" spans="2:14" s="6" customFormat="1" ht="30" customHeight="1">
      <c r="B11" s="57" t="s">
        <v>11</v>
      </c>
      <c r="C11" s="57"/>
      <c r="D11" s="57"/>
      <c r="E11" s="58" t="s">
        <v>12</v>
      </c>
      <c r="F11" s="60"/>
      <c r="G11" s="51" t="s">
        <v>13</v>
      </c>
      <c r="H11" s="58" t="s">
        <v>14</v>
      </c>
      <c r="I11" s="60"/>
      <c r="J11" s="51" t="s">
        <v>15</v>
      </c>
      <c r="K11" s="57" t="s">
        <v>16</v>
      </c>
      <c r="L11" s="57"/>
      <c r="M11" s="58" t="s">
        <v>17</v>
      </c>
      <c r="N11" s="60"/>
    </row>
    <row r="12" spans="2:14" s="6" customFormat="1" ht="30" customHeight="1">
      <c r="B12" s="77" t="s">
        <v>18</v>
      </c>
      <c r="C12" s="77"/>
      <c r="D12" s="77"/>
      <c r="E12" s="71">
        <v>2402</v>
      </c>
      <c r="F12" s="72"/>
      <c r="G12" s="4">
        <v>103</v>
      </c>
      <c r="H12" s="71">
        <v>86.4</v>
      </c>
      <c r="I12" s="72"/>
      <c r="J12" s="13" t="s">
        <v>19</v>
      </c>
      <c r="K12" s="77" t="s">
        <v>20</v>
      </c>
      <c r="L12" s="77"/>
      <c r="M12" s="71" t="s">
        <v>21</v>
      </c>
      <c r="N12" s="72"/>
    </row>
    <row r="13" spans="2:14" ht="15.75">
      <c r="C13" s="7"/>
    </row>
    <row r="14" spans="2:14" s="6" customFormat="1" ht="56.1" customHeight="1">
      <c r="B14" s="73" t="s">
        <v>22</v>
      </c>
      <c r="C14" s="73"/>
      <c r="D14" s="73"/>
      <c r="E14" s="58" t="s">
        <v>23</v>
      </c>
      <c r="F14" s="59"/>
      <c r="G14" s="60"/>
      <c r="H14" s="73" t="s">
        <v>24</v>
      </c>
      <c r="I14" s="73"/>
      <c r="J14" s="74" t="s">
        <v>25</v>
      </c>
      <c r="K14" s="75"/>
      <c r="L14" s="75"/>
      <c r="M14" s="75"/>
      <c r="N14" s="76"/>
    </row>
    <row r="15" spans="2:14" s="6" customFormat="1" ht="30" customHeight="1">
      <c r="B15" s="77" t="s">
        <v>26</v>
      </c>
      <c r="C15" s="77"/>
      <c r="D15" s="77"/>
      <c r="E15" s="71">
        <v>79.900000000000006</v>
      </c>
      <c r="F15" s="63"/>
      <c r="G15" s="72"/>
      <c r="H15" s="71" t="s">
        <v>19</v>
      </c>
      <c r="I15" s="72"/>
      <c r="J15" s="78">
        <v>59</v>
      </c>
      <c r="K15" s="79"/>
      <c r="L15" s="79"/>
      <c r="M15" s="79"/>
      <c r="N15" s="80"/>
    </row>
    <row r="16" spans="2:14" ht="15.75">
      <c r="C16" s="7"/>
    </row>
    <row r="17" spans="2:14" ht="32.1" customHeight="1">
      <c r="B17" s="91" t="s">
        <v>27</v>
      </c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3"/>
    </row>
    <row r="18" spans="2:14" ht="15.75">
      <c r="C18" s="7"/>
    </row>
    <row r="19" spans="2:14" s="6" customFormat="1" ht="68.099999999999994" customHeight="1">
      <c r="B19" s="94" t="s">
        <v>28</v>
      </c>
      <c r="C19" s="94"/>
      <c r="D19" s="94"/>
      <c r="E19" s="95" t="s">
        <v>29</v>
      </c>
      <c r="F19" s="96"/>
      <c r="G19" s="5" t="s">
        <v>30</v>
      </c>
      <c r="H19" s="94" t="s">
        <v>31</v>
      </c>
      <c r="I19" s="94"/>
      <c r="J19" s="95" t="s">
        <v>32</v>
      </c>
      <c r="K19" s="96"/>
      <c r="L19" s="95" t="s">
        <v>33</v>
      </c>
      <c r="M19" s="97"/>
      <c r="N19" s="96"/>
    </row>
    <row r="20" spans="2:14" s="6" customFormat="1" ht="50.1" customHeight="1">
      <c r="B20" s="77"/>
      <c r="C20" s="77"/>
      <c r="D20" s="77"/>
      <c r="E20" s="81">
        <v>3</v>
      </c>
      <c r="F20" s="82"/>
      <c r="G20" s="48">
        <f>E20*0.3</f>
        <v>0.89999999999999991</v>
      </c>
      <c r="H20" s="83">
        <f>(1.25)*(E20)/SQRT(J15)</f>
        <v>0.48820841617808952</v>
      </c>
      <c r="I20" s="84"/>
      <c r="J20" s="85">
        <f>H20*2</f>
        <v>0.97641683235617904</v>
      </c>
      <c r="K20" s="86"/>
      <c r="L20" s="87" t="str">
        <f>IF(H20&lt;G20,"Aceptable","No aceptable")</f>
        <v>Aceptable</v>
      </c>
      <c r="M20" s="88"/>
      <c r="N20" s="89"/>
    </row>
    <row r="21" spans="2:14" s="6" customFormat="1" ht="14.1" customHeight="1">
      <c r="B21" s="90"/>
      <c r="C21" s="90"/>
      <c r="D21" s="9"/>
      <c r="E21" s="9"/>
      <c r="F21" s="10"/>
      <c r="G21" s="10"/>
      <c r="H21" s="11"/>
      <c r="I21" s="11"/>
      <c r="J21" s="11"/>
      <c r="K21" s="11"/>
      <c r="L21" s="11"/>
      <c r="M21" s="11"/>
      <c r="N21" s="12"/>
    </row>
    <row r="22" spans="2:14" s="6" customFormat="1" ht="33" customHeight="1">
      <c r="B22" s="105" t="s">
        <v>34</v>
      </c>
      <c r="C22" s="106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7"/>
    </row>
    <row r="23" spans="2:14" s="6" customFormat="1" ht="41.1" customHeight="1">
      <c r="B23" s="13" t="s">
        <v>12</v>
      </c>
      <c r="C23" s="14" t="s">
        <v>14</v>
      </c>
      <c r="D23" s="108" t="s">
        <v>23</v>
      </c>
      <c r="E23" s="108"/>
      <c r="F23" s="108"/>
      <c r="G23" s="13" t="s">
        <v>35</v>
      </c>
      <c r="H23" s="15" t="s">
        <v>36</v>
      </c>
      <c r="I23" s="15" t="s">
        <v>37</v>
      </c>
      <c r="J23" s="16" t="s">
        <v>38</v>
      </c>
      <c r="K23" s="15" t="s">
        <v>39</v>
      </c>
      <c r="L23" s="15" t="s">
        <v>40</v>
      </c>
      <c r="M23" s="15" t="s">
        <v>41</v>
      </c>
      <c r="N23" s="17" t="s">
        <v>42</v>
      </c>
    </row>
    <row r="24" spans="2:14" s="6" customFormat="1" ht="50.1" customHeight="1">
      <c r="B24" s="8">
        <v>1</v>
      </c>
      <c r="C24" s="8">
        <v>275</v>
      </c>
      <c r="D24" s="78">
        <v>272</v>
      </c>
      <c r="E24" s="79"/>
      <c r="F24" s="80"/>
      <c r="G24" s="8">
        <v>9.25</v>
      </c>
      <c r="H24" s="2">
        <f>G24*0.3</f>
        <v>2.7749999999999999</v>
      </c>
      <c r="I24" s="49">
        <f>1.25*G24/SQRT(298)</f>
        <v>0.66979764110778794</v>
      </c>
      <c r="J24" s="2" t="str">
        <f>IF(I24&lt;H24,"Aceptable","No aceptable")</f>
        <v>Aceptable</v>
      </c>
      <c r="K24" s="196">
        <f>(C24-D24)*100/D24</f>
        <v>1.1029411764705883</v>
      </c>
      <c r="L24" s="8">
        <v>11</v>
      </c>
      <c r="M24" s="8" t="str">
        <f>IF(ABS(K24)&lt;L24,"Aceptable","No aceptable")</f>
        <v>Aceptable</v>
      </c>
      <c r="N24" s="195">
        <f>(C24-D24)/G24</f>
        <v>0.32432432432432434</v>
      </c>
    </row>
    <row r="25" spans="2:14" s="6" customFormat="1" ht="50.1" customHeight="1">
      <c r="B25" s="8">
        <v>2</v>
      </c>
      <c r="C25" s="8">
        <v>245</v>
      </c>
      <c r="D25" s="78">
        <v>244</v>
      </c>
      <c r="E25" s="79"/>
      <c r="F25" s="80"/>
      <c r="G25" s="8">
        <v>5.3</v>
      </c>
      <c r="H25" s="2">
        <f t="shared" ref="H25:H29" si="0">G25*0.3</f>
        <v>1.5899999999999999</v>
      </c>
      <c r="I25" s="49">
        <f t="shared" ref="I25:I29" si="1">1.25*G25/SQRT(298)</f>
        <v>0.38377594571581364</v>
      </c>
      <c r="J25" s="2" t="str">
        <f t="shared" ref="J25:J29" si="2">IF(I25&lt;H25,"Aceptable","No aceptable")</f>
        <v>Aceptable</v>
      </c>
      <c r="K25" s="196">
        <f>(C25-D25)*100/D25</f>
        <v>0.4098360655737705</v>
      </c>
      <c r="L25" s="8">
        <v>11</v>
      </c>
      <c r="M25" s="8" t="str">
        <f t="shared" ref="M25:M28" si="3">IF(ABS(K25)&lt;L25,"Aceptable","No aceptable")</f>
        <v>Aceptable</v>
      </c>
      <c r="N25" s="195">
        <f t="shared" ref="N25:N29" si="4">(C25-D25)/G25</f>
        <v>0.18867924528301888</v>
      </c>
    </row>
    <row r="26" spans="2:14" s="6" customFormat="1" ht="50.1" customHeight="1">
      <c r="B26" s="8">
        <v>3</v>
      </c>
      <c r="C26" s="8">
        <v>87.2</v>
      </c>
      <c r="D26" s="78">
        <v>87.1</v>
      </c>
      <c r="E26" s="79"/>
      <c r="F26" s="80"/>
      <c r="G26" s="8">
        <v>2.81</v>
      </c>
      <c r="H26" s="2">
        <f t="shared" si="0"/>
        <v>0.84299999999999997</v>
      </c>
      <c r="I26" s="49">
        <f t="shared" si="1"/>
        <v>0.20347366178517667</v>
      </c>
      <c r="J26" s="2" t="str">
        <f t="shared" si="2"/>
        <v>Aceptable</v>
      </c>
      <c r="K26" s="196">
        <f t="shared" ref="K26:K29" si="5">(C26-D26)*100/D26</f>
        <v>0.1148105625717664</v>
      </c>
      <c r="L26" s="8">
        <v>11</v>
      </c>
      <c r="M26" s="8" t="str">
        <f t="shared" si="3"/>
        <v>Aceptable</v>
      </c>
      <c r="N26" s="194">
        <f t="shared" si="4"/>
        <v>3.558718861210268E-2</v>
      </c>
    </row>
    <row r="27" spans="2:14" s="6" customFormat="1" ht="50.1" customHeight="1">
      <c r="B27" s="8">
        <v>4</v>
      </c>
      <c r="C27" s="8">
        <v>98.4</v>
      </c>
      <c r="D27" s="78">
        <v>97.5</v>
      </c>
      <c r="E27" s="79"/>
      <c r="F27" s="80"/>
      <c r="G27" s="8">
        <v>2.6</v>
      </c>
      <c r="H27" s="2">
        <f t="shared" si="0"/>
        <v>0.78</v>
      </c>
      <c r="I27" s="49">
        <f t="shared" si="1"/>
        <v>0.18826744506813498</v>
      </c>
      <c r="J27" s="2" t="str">
        <f t="shared" si="2"/>
        <v>Aceptable</v>
      </c>
      <c r="K27" s="196">
        <f t="shared" si="5"/>
        <v>0.9230769230769289</v>
      </c>
      <c r="L27" s="8">
        <v>11</v>
      </c>
      <c r="M27" s="8" t="str">
        <f t="shared" si="3"/>
        <v>Aceptable</v>
      </c>
      <c r="N27" s="195">
        <f t="shared" si="4"/>
        <v>0.34615384615384831</v>
      </c>
    </row>
    <row r="28" spans="2:14" s="6" customFormat="1" ht="50.1" customHeight="1">
      <c r="B28" s="8">
        <v>5</v>
      </c>
      <c r="C28" s="8">
        <v>274</v>
      </c>
      <c r="D28" s="78">
        <v>273</v>
      </c>
      <c r="E28" s="79"/>
      <c r="F28" s="80"/>
      <c r="G28" s="8">
        <v>6.15</v>
      </c>
      <c r="H28" s="2">
        <f t="shared" si="0"/>
        <v>1.845</v>
      </c>
      <c r="I28" s="49">
        <f t="shared" si="1"/>
        <v>0.4453249181419347</v>
      </c>
      <c r="J28" s="2" t="str">
        <f t="shared" si="2"/>
        <v>Aceptable</v>
      </c>
      <c r="K28" s="196">
        <f t="shared" si="5"/>
        <v>0.36630036630036628</v>
      </c>
      <c r="L28" s="8">
        <v>11</v>
      </c>
      <c r="M28" s="8" t="str">
        <f t="shared" si="3"/>
        <v>Aceptable</v>
      </c>
      <c r="N28" s="195">
        <f t="shared" si="4"/>
        <v>0.16260162601626016</v>
      </c>
    </row>
    <row r="29" spans="2:14" s="6" customFormat="1" ht="50.1" customHeight="1">
      <c r="B29" s="8" t="s">
        <v>43</v>
      </c>
      <c r="C29" s="8">
        <v>86.4</v>
      </c>
      <c r="D29" s="78">
        <v>79.900000000000006</v>
      </c>
      <c r="E29" s="79"/>
      <c r="F29" s="80"/>
      <c r="G29" s="8">
        <v>3</v>
      </c>
      <c r="H29" s="2">
        <f t="shared" si="0"/>
        <v>0.89999999999999991</v>
      </c>
      <c r="I29" s="49">
        <f t="shared" si="1"/>
        <v>0.21723166738630958</v>
      </c>
      <c r="J29" s="2" t="str">
        <f t="shared" si="2"/>
        <v>Aceptable</v>
      </c>
      <c r="K29" s="196">
        <f t="shared" si="5"/>
        <v>8.1351689612015008</v>
      </c>
      <c r="L29" s="8">
        <v>11</v>
      </c>
      <c r="M29" s="8" t="str">
        <f>IF(ABS(K29)&lt;L29,"Aceptable","No aceptable")</f>
        <v>Aceptable</v>
      </c>
      <c r="N29" s="195">
        <f t="shared" si="4"/>
        <v>2.1666666666666665</v>
      </c>
    </row>
    <row r="30" spans="2:14" s="6" customFormat="1" ht="408.95" customHeight="1"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9"/>
    </row>
    <row r="31" spans="2:14" s="6" customFormat="1" ht="74.099999999999994" customHeight="1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1"/>
    </row>
    <row r="32" spans="2:14" s="6" customFormat="1" ht="30" customHeight="1">
      <c r="B32" s="94" t="s">
        <v>44</v>
      </c>
      <c r="C32" s="94"/>
      <c r="D32" s="94"/>
      <c r="E32" s="102" t="s">
        <v>45</v>
      </c>
      <c r="F32" s="103"/>
      <c r="G32" s="104"/>
      <c r="H32" s="94" t="s">
        <v>46</v>
      </c>
      <c r="I32" s="94"/>
      <c r="J32" s="94"/>
      <c r="K32" s="95" t="s">
        <v>47</v>
      </c>
      <c r="L32" s="97"/>
      <c r="M32" s="97"/>
      <c r="N32" s="96"/>
    </row>
    <row r="33" spans="2:14" s="6" customFormat="1" ht="45" customHeight="1">
      <c r="B33" s="108">
        <v>45310</v>
      </c>
      <c r="C33" s="77"/>
      <c r="D33" s="77"/>
      <c r="E33" s="71" t="s">
        <v>48</v>
      </c>
      <c r="F33" s="63"/>
      <c r="G33" s="72"/>
      <c r="H33" s="108">
        <v>45316</v>
      </c>
      <c r="I33" s="77"/>
      <c r="J33" s="77"/>
      <c r="K33" s="71" t="s">
        <v>8</v>
      </c>
      <c r="L33" s="63"/>
      <c r="M33" s="63"/>
      <c r="N33" s="72"/>
    </row>
    <row r="34" spans="2:14">
      <c r="C34" s="109"/>
      <c r="D34" s="109"/>
      <c r="E34" s="22"/>
      <c r="F34" s="19"/>
      <c r="G34" s="19"/>
      <c r="H34" s="19"/>
      <c r="I34" s="19"/>
      <c r="J34" s="19"/>
      <c r="K34" s="19"/>
      <c r="L34" s="19"/>
      <c r="M34" s="19"/>
      <c r="N34" s="19"/>
    </row>
    <row r="35" spans="2:14" s="6" customFormat="1" ht="57" customHeight="1">
      <c r="B35" s="94" t="s">
        <v>49</v>
      </c>
      <c r="C35" s="94"/>
      <c r="D35" s="94"/>
      <c r="E35" s="95" t="s">
        <v>50</v>
      </c>
      <c r="F35" s="97"/>
      <c r="G35" s="96"/>
      <c r="H35" s="94" t="s">
        <v>51</v>
      </c>
      <c r="I35" s="94"/>
      <c r="J35" s="94"/>
      <c r="K35" s="95" t="s">
        <v>52</v>
      </c>
      <c r="L35" s="97"/>
      <c r="M35" s="97"/>
      <c r="N35" s="96"/>
    </row>
    <row r="36" spans="2:14" s="6" customFormat="1" ht="38.1" customHeight="1">
      <c r="B36" s="77" t="s">
        <v>26</v>
      </c>
      <c r="C36" s="77"/>
      <c r="D36" s="77"/>
      <c r="E36" s="71" t="s">
        <v>53</v>
      </c>
      <c r="F36" s="63"/>
      <c r="G36" s="72"/>
      <c r="H36" s="77" t="s">
        <v>26</v>
      </c>
      <c r="I36" s="77"/>
      <c r="J36" s="77"/>
      <c r="K36" s="71" t="s">
        <v>26</v>
      </c>
      <c r="L36" s="63"/>
      <c r="M36" s="63"/>
      <c r="N36" s="72"/>
    </row>
    <row r="37" spans="2:14">
      <c r="C37" s="109"/>
      <c r="D37" s="109"/>
      <c r="E37" s="22"/>
      <c r="F37" s="19"/>
      <c r="G37" s="19"/>
      <c r="H37" s="19"/>
      <c r="I37" s="19"/>
      <c r="J37" s="19"/>
      <c r="K37" s="19"/>
      <c r="L37" s="19"/>
      <c r="M37" s="19"/>
      <c r="N37" s="19"/>
    </row>
    <row r="38" spans="2:14" s="6" customFormat="1" ht="42.95" customHeight="1">
      <c r="B38" s="91" t="s">
        <v>54</v>
      </c>
      <c r="C38" s="92"/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3"/>
    </row>
    <row r="39" spans="2:14" s="6" customFormat="1" ht="60" customHeight="1">
      <c r="B39" s="112" t="s">
        <v>55</v>
      </c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</row>
    <row r="40" spans="2:14" s="6" customFormat="1" ht="9.9499999999999993" customHeight="1"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</row>
    <row r="41" spans="2:14" s="6" customFormat="1" ht="50.1" customHeight="1">
      <c r="B41" s="94" t="s">
        <v>56</v>
      </c>
      <c r="C41" s="94"/>
      <c r="D41" s="94"/>
      <c r="E41" s="95" t="s">
        <v>57</v>
      </c>
      <c r="F41" s="97"/>
      <c r="G41" s="96"/>
      <c r="H41" s="94" t="s">
        <v>58</v>
      </c>
      <c r="I41" s="94"/>
      <c r="J41" s="94"/>
      <c r="K41" s="94" t="s">
        <v>59</v>
      </c>
      <c r="L41" s="94"/>
      <c r="M41" s="94"/>
      <c r="N41" s="94"/>
    </row>
    <row r="42" spans="2:14" s="6" customFormat="1" ht="38.1" customHeight="1">
      <c r="B42" s="77" t="s">
        <v>60</v>
      </c>
      <c r="C42" s="77"/>
      <c r="D42" s="77"/>
      <c r="E42" s="71" t="s">
        <v>61</v>
      </c>
      <c r="F42" s="63"/>
      <c r="G42" s="72"/>
      <c r="H42" s="77" t="s">
        <v>62</v>
      </c>
      <c r="I42" s="77"/>
      <c r="J42" s="77"/>
      <c r="K42" s="71" t="s">
        <v>26</v>
      </c>
      <c r="L42" s="63"/>
      <c r="M42" s="63"/>
      <c r="N42" s="72"/>
    </row>
    <row r="43" spans="2:14">
      <c r="C43" s="109"/>
      <c r="D43" s="109"/>
      <c r="E43" s="22"/>
      <c r="F43" s="19"/>
      <c r="G43" s="19"/>
      <c r="H43" s="19"/>
      <c r="I43" s="19"/>
      <c r="J43" s="19"/>
      <c r="K43" s="19"/>
      <c r="L43" s="19"/>
      <c r="M43" s="19"/>
      <c r="N43" s="19"/>
    </row>
    <row r="44" spans="2:14" s="6" customFormat="1" ht="50.1" customHeight="1">
      <c r="B44" s="94" t="s">
        <v>63</v>
      </c>
      <c r="C44" s="94"/>
      <c r="D44" s="94"/>
      <c r="E44" s="95" t="s">
        <v>64</v>
      </c>
      <c r="F44" s="97"/>
      <c r="G44" s="96"/>
      <c r="H44" s="94" t="s">
        <v>65</v>
      </c>
      <c r="I44" s="94"/>
      <c r="J44" s="94"/>
      <c r="K44" s="94" t="s">
        <v>66</v>
      </c>
      <c r="L44" s="94"/>
      <c r="M44" s="94"/>
      <c r="N44" s="94"/>
    </row>
    <row r="45" spans="2:14" s="6" customFormat="1" ht="38.1" customHeight="1">
      <c r="B45" s="77" t="s">
        <v>61</v>
      </c>
      <c r="C45" s="77"/>
      <c r="D45" s="77"/>
      <c r="E45" s="71" t="s">
        <v>61</v>
      </c>
      <c r="F45" s="63"/>
      <c r="G45" s="72"/>
      <c r="H45" s="77" t="s">
        <v>62</v>
      </c>
      <c r="I45" s="77"/>
      <c r="J45" s="77"/>
      <c r="K45" s="71" t="s">
        <v>62</v>
      </c>
      <c r="L45" s="63"/>
      <c r="M45" s="63"/>
      <c r="N45" s="72"/>
    </row>
    <row r="46" spans="2:14">
      <c r="C46" s="109"/>
      <c r="D46" s="109"/>
      <c r="E46" s="22"/>
      <c r="F46" s="19"/>
      <c r="G46" s="19"/>
      <c r="H46" s="19"/>
      <c r="I46" s="19"/>
      <c r="J46" s="19"/>
      <c r="K46" s="19"/>
      <c r="L46" s="19"/>
      <c r="M46" s="19"/>
      <c r="N46" s="19"/>
    </row>
    <row r="47" spans="2:14" s="6" customFormat="1" ht="66.95" customHeight="1">
      <c r="B47" s="94" t="s">
        <v>67</v>
      </c>
      <c r="C47" s="94"/>
      <c r="D47" s="94"/>
      <c r="E47" s="95" t="s">
        <v>68</v>
      </c>
      <c r="F47" s="97"/>
      <c r="G47" s="96"/>
      <c r="H47" s="94" t="s">
        <v>69</v>
      </c>
      <c r="I47" s="94"/>
      <c r="J47" s="94"/>
      <c r="K47" s="95" t="s">
        <v>70</v>
      </c>
      <c r="L47" s="97"/>
      <c r="M47" s="97"/>
      <c r="N47" s="96"/>
    </row>
    <row r="48" spans="2:14" s="6" customFormat="1" ht="48" customHeight="1">
      <c r="B48" s="77" t="s">
        <v>26</v>
      </c>
      <c r="C48" s="77"/>
      <c r="D48" s="77"/>
      <c r="E48" s="71" t="s">
        <v>26</v>
      </c>
      <c r="F48" s="63"/>
      <c r="G48" s="72"/>
      <c r="H48" s="77" t="s">
        <v>71</v>
      </c>
      <c r="I48" s="77"/>
      <c r="J48" s="77"/>
      <c r="K48" s="71" t="s">
        <v>72</v>
      </c>
      <c r="L48" s="63"/>
      <c r="M48" s="63"/>
      <c r="N48" s="72"/>
    </row>
    <row r="49" spans="2:14">
      <c r="C49" s="109"/>
      <c r="D49" s="109"/>
      <c r="E49" s="22"/>
      <c r="F49" s="19"/>
      <c r="G49" s="19"/>
      <c r="H49" s="114"/>
      <c r="I49" s="114"/>
      <c r="J49" s="114"/>
      <c r="K49" s="114"/>
      <c r="L49" s="114"/>
      <c r="M49" s="114"/>
      <c r="N49" s="114"/>
    </row>
    <row r="50" spans="2:14" s="6" customFormat="1" ht="44.1" customHeight="1">
      <c r="B50" s="94" t="s">
        <v>73</v>
      </c>
      <c r="C50" s="94"/>
      <c r="D50" s="94"/>
      <c r="E50" s="95" t="s">
        <v>74</v>
      </c>
      <c r="F50" s="97"/>
      <c r="G50" s="96"/>
      <c r="H50" s="94" t="s">
        <v>75</v>
      </c>
      <c r="I50" s="94"/>
      <c r="J50" s="94"/>
      <c r="K50" s="95" t="s">
        <v>76</v>
      </c>
      <c r="L50" s="97"/>
      <c r="M50" s="97"/>
      <c r="N50" s="96"/>
    </row>
    <row r="51" spans="2:14" s="6" customFormat="1" ht="44.1" customHeight="1">
      <c r="B51" s="77" t="s">
        <v>62</v>
      </c>
      <c r="C51" s="77"/>
      <c r="D51" s="77"/>
      <c r="E51" s="71" t="s">
        <v>62</v>
      </c>
      <c r="F51" s="63"/>
      <c r="G51" s="72"/>
      <c r="H51" s="77" t="s">
        <v>62</v>
      </c>
      <c r="I51" s="77"/>
      <c r="J51" s="77"/>
      <c r="K51" s="71" t="s">
        <v>62</v>
      </c>
      <c r="L51" s="63"/>
      <c r="M51" s="63"/>
      <c r="N51" s="72"/>
    </row>
    <row r="52" spans="2:14">
      <c r="C52" s="109"/>
      <c r="D52" s="109"/>
      <c r="E52" s="22"/>
      <c r="F52" s="19"/>
      <c r="G52" s="19"/>
      <c r="H52" s="19"/>
      <c r="I52" s="19"/>
      <c r="J52" s="19"/>
      <c r="K52" s="19"/>
      <c r="L52" s="19"/>
      <c r="M52" s="19"/>
      <c r="N52" s="19"/>
    </row>
    <row r="53" spans="2:14" s="6" customFormat="1" ht="47.1" customHeight="1">
      <c r="B53" s="94" t="s">
        <v>77</v>
      </c>
      <c r="C53" s="94"/>
      <c r="D53" s="94"/>
      <c r="E53" s="95" t="s">
        <v>78</v>
      </c>
      <c r="F53" s="97"/>
      <c r="G53" s="96"/>
      <c r="H53" s="94" t="s">
        <v>79</v>
      </c>
      <c r="I53" s="94"/>
      <c r="J53" s="94"/>
      <c r="K53" s="95" t="s">
        <v>80</v>
      </c>
      <c r="L53" s="97"/>
      <c r="M53" s="97"/>
      <c r="N53" s="96"/>
    </row>
    <row r="54" spans="2:14" s="6" customFormat="1" ht="44.1" customHeight="1">
      <c r="B54" s="77" t="s">
        <v>62</v>
      </c>
      <c r="C54" s="77"/>
      <c r="D54" s="77"/>
      <c r="E54" s="71" t="s">
        <v>62</v>
      </c>
      <c r="F54" s="63"/>
      <c r="G54" s="72"/>
      <c r="H54" s="77" t="s">
        <v>62</v>
      </c>
      <c r="I54" s="77"/>
      <c r="J54" s="77"/>
      <c r="K54" s="71" t="s">
        <v>81</v>
      </c>
      <c r="L54" s="63"/>
      <c r="M54" s="63"/>
      <c r="N54" s="72"/>
    </row>
    <row r="55" spans="2:14">
      <c r="C55" s="109"/>
      <c r="D55" s="109"/>
      <c r="E55" s="22"/>
      <c r="F55" s="19"/>
      <c r="G55" s="19"/>
      <c r="H55" s="19"/>
      <c r="I55" s="19"/>
      <c r="J55" s="19"/>
      <c r="K55" s="19"/>
      <c r="L55" s="19"/>
      <c r="M55" s="19"/>
      <c r="N55" s="19"/>
    </row>
    <row r="56" spans="2:14" ht="36" customHeight="1">
      <c r="C56" s="22"/>
      <c r="D56" s="22"/>
      <c r="E56" s="22"/>
      <c r="F56" s="110" t="s">
        <v>82</v>
      </c>
      <c r="G56" s="110"/>
      <c r="H56" s="110" t="s">
        <v>83</v>
      </c>
      <c r="I56" s="110"/>
      <c r="J56" s="110"/>
      <c r="K56" s="110" t="s">
        <v>84</v>
      </c>
      <c r="L56" s="110"/>
      <c r="M56" s="110"/>
      <c r="N56" s="110"/>
    </row>
    <row r="57" spans="2:14" ht="42" customHeight="1">
      <c r="B57" s="58" t="s">
        <v>85</v>
      </c>
      <c r="C57" s="59"/>
      <c r="D57" s="59"/>
      <c r="E57" s="60"/>
      <c r="F57" s="111" t="s">
        <v>86</v>
      </c>
      <c r="G57" s="111"/>
      <c r="H57" s="112"/>
      <c r="I57" s="112"/>
      <c r="J57" s="112"/>
      <c r="K57" s="113"/>
      <c r="L57" s="114"/>
      <c r="M57" s="114"/>
      <c r="N57" s="115"/>
    </row>
    <row r="58" spans="2:14">
      <c r="C58" s="22"/>
      <c r="D58" s="22"/>
      <c r="E58" s="22"/>
      <c r="F58" s="19"/>
      <c r="G58" s="19"/>
      <c r="H58" s="19"/>
      <c r="I58" s="19"/>
      <c r="J58" s="19"/>
      <c r="K58" s="19"/>
      <c r="L58" s="19"/>
      <c r="M58" s="19"/>
      <c r="N58" s="19"/>
    </row>
    <row r="59" spans="2:14" s="6" customFormat="1" ht="42.95" customHeight="1">
      <c r="B59" s="91" t="s">
        <v>87</v>
      </c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3"/>
    </row>
    <row r="60" spans="2:14">
      <c r="C60" s="22"/>
      <c r="D60" s="22"/>
      <c r="E60" s="22"/>
      <c r="F60" s="19"/>
      <c r="G60" s="19"/>
      <c r="H60" s="19"/>
      <c r="I60" s="19"/>
      <c r="J60" s="19"/>
      <c r="K60" s="19"/>
      <c r="L60" s="19"/>
      <c r="M60" s="19"/>
      <c r="N60" s="19"/>
    </row>
    <row r="61" spans="2:14" s="6" customFormat="1" ht="47.1" customHeight="1">
      <c r="B61" s="94" t="s">
        <v>68</v>
      </c>
      <c r="C61" s="94"/>
      <c r="D61" s="94" t="s">
        <v>69</v>
      </c>
      <c r="E61" s="94"/>
      <c r="F61" s="94"/>
      <c r="G61" s="94"/>
      <c r="H61" s="95" t="s">
        <v>70</v>
      </c>
      <c r="I61" s="97"/>
      <c r="J61" s="96"/>
      <c r="K61" s="95" t="s">
        <v>88</v>
      </c>
      <c r="L61" s="97"/>
      <c r="M61" s="97"/>
      <c r="N61" s="96"/>
    </row>
    <row r="62" spans="2:14" s="6" customFormat="1" ht="44.1" customHeight="1">
      <c r="B62" s="197" t="str">
        <f>E48</f>
        <v>Si</v>
      </c>
      <c r="C62" s="198"/>
      <c r="D62" s="71" t="str">
        <f>H48</f>
        <v>Si, 25/02/24</v>
      </c>
      <c r="E62" s="63"/>
      <c r="F62" s="63"/>
      <c r="G62" s="72"/>
      <c r="H62" s="77" t="str">
        <f>K48</f>
        <v>No se tiene el registro</v>
      </c>
      <c r="I62" s="77"/>
      <c r="J62" s="77"/>
      <c r="K62" s="62">
        <v>45322</v>
      </c>
      <c r="L62" s="63"/>
      <c r="M62" s="63"/>
      <c r="N62" s="72"/>
    </row>
    <row r="63" spans="2:14">
      <c r="C63" s="109"/>
      <c r="D63" s="109"/>
      <c r="E63" s="22"/>
      <c r="F63" s="19"/>
      <c r="G63" s="19"/>
      <c r="H63" s="19"/>
      <c r="I63" s="19"/>
      <c r="J63" s="19"/>
      <c r="K63" s="19"/>
      <c r="L63" s="19"/>
      <c r="M63" s="19"/>
      <c r="N63" s="19"/>
    </row>
    <row r="64" spans="2:14" s="6" customFormat="1" ht="47.1" customHeight="1">
      <c r="B64" s="94" t="s">
        <v>89</v>
      </c>
      <c r="C64" s="94"/>
      <c r="D64" s="95" t="s">
        <v>90</v>
      </c>
      <c r="E64" s="97"/>
      <c r="F64" s="97"/>
      <c r="G64" s="96"/>
      <c r="H64" s="95" t="s">
        <v>91</v>
      </c>
      <c r="I64" s="97"/>
      <c r="J64" s="96"/>
      <c r="K64" s="95" t="s">
        <v>92</v>
      </c>
      <c r="L64" s="97"/>
      <c r="M64" s="97"/>
      <c r="N64" s="96"/>
    </row>
    <row r="65" spans="2:14" s="6" customFormat="1" ht="44.1" customHeight="1">
      <c r="B65" s="71" t="s">
        <v>26</v>
      </c>
      <c r="C65" s="72"/>
      <c r="D65" s="77" t="s">
        <v>62</v>
      </c>
      <c r="E65" s="77"/>
      <c r="F65" s="77"/>
      <c r="G65" s="77"/>
      <c r="H65" s="113" t="s">
        <v>93</v>
      </c>
      <c r="I65" s="114"/>
      <c r="J65" s="115"/>
      <c r="K65" s="77" t="s">
        <v>26</v>
      </c>
      <c r="L65" s="77"/>
      <c r="M65" s="77"/>
      <c r="N65" s="77"/>
    </row>
    <row r="66" spans="2:14" s="6" customFormat="1" ht="38.1" customHeight="1">
      <c r="B66" s="44" t="s">
        <v>94</v>
      </c>
      <c r="C66" s="55">
        <v>45292</v>
      </c>
      <c r="D66" s="116" t="s">
        <v>95</v>
      </c>
      <c r="E66" s="116"/>
      <c r="F66" s="116"/>
      <c r="G66" s="24">
        <v>11</v>
      </c>
      <c r="H66" s="43" t="s">
        <v>96</v>
      </c>
      <c r="I66" s="25" t="s">
        <v>97</v>
      </c>
      <c r="J66" s="117" t="s">
        <v>98</v>
      </c>
      <c r="K66" s="117"/>
      <c r="L66" s="26" t="s">
        <v>99</v>
      </c>
      <c r="M66" s="26"/>
      <c r="N66" s="26"/>
    </row>
    <row r="67" spans="2:14">
      <c r="C67" s="22"/>
      <c r="D67" s="22"/>
      <c r="E67" s="22"/>
      <c r="F67" s="19"/>
      <c r="G67" s="19"/>
      <c r="H67" s="19"/>
      <c r="I67" s="19"/>
      <c r="J67" s="19"/>
      <c r="K67" s="19"/>
      <c r="L67" s="19"/>
      <c r="M67" s="19"/>
      <c r="N67" s="19"/>
    </row>
    <row r="68" spans="2:14" s="6" customFormat="1" ht="56.1" customHeight="1">
      <c r="B68" s="199" t="s">
        <v>100</v>
      </c>
      <c r="C68" s="14" t="s">
        <v>101</v>
      </c>
      <c r="D68" s="108" t="s">
        <v>102</v>
      </c>
      <c r="E68" s="108"/>
      <c r="F68" s="108"/>
      <c r="G68" s="13" t="s">
        <v>103</v>
      </c>
      <c r="H68" s="15" t="s">
        <v>104</v>
      </c>
      <c r="I68" s="15" t="s">
        <v>105</v>
      </c>
      <c r="J68" s="16" t="s">
        <v>106</v>
      </c>
      <c r="K68" s="15" t="s">
        <v>107</v>
      </c>
      <c r="L68" s="200" t="s">
        <v>41</v>
      </c>
      <c r="M68" s="201"/>
      <c r="N68" s="17" t="s">
        <v>108</v>
      </c>
    </row>
    <row r="69" spans="2:14" s="6" customFormat="1" ht="50.1" customHeight="1">
      <c r="B69" s="8">
        <v>1</v>
      </c>
      <c r="C69" s="8">
        <v>86.18</v>
      </c>
      <c r="D69" s="78">
        <v>86.43</v>
      </c>
      <c r="E69" s="79"/>
      <c r="F69" s="80"/>
      <c r="G69" s="8">
        <v>1.34</v>
      </c>
      <c r="H69" s="1">
        <v>1.56</v>
      </c>
      <c r="I69" s="18">
        <v>0.28999999999999998</v>
      </c>
      <c r="J69" s="2">
        <f>(1.65*H69)+ABS(I69)</f>
        <v>2.8639999999999999</v>
      </c>
      <c r="K69" s="40">
        <f>G66</f>
        <v>11</v>
      </c>
      <c r="L69" s="202" t="str">
        <f>IF(J69&lt;K69,"Aceptable","No aceptable")</f>
        <v>Aceptable</v>
      </c>
      <c r="M69" s="203"/>
      <c r="N69" s="195">
        <f>(K69-ABS(I69))/H69</f>
        <v>6.8653846153846159</v>
      </c>
    </row>
    <row r="70" spans="2:14" s="6" customFormat="1" ht="50.1" customHeight="1">
      <c r="B70" s="8">
        <v>2</v>
      </c>
      <c r="C70" s="8">
        <v>270.8</v>
      </c>
      <c r="D70" s="78">
        <v>274.17</v>
      </c>
      <c r="E70" s="79"/>
      <c r="F70" s="80"/>
      <c r="G70" s="8">
        <v>2.66</v>
      </c>
      <c r="H70" s="1">
        <v>0.98</v>
      </c>
      <c r="I70" s="18">
        <v>1</v>
      </c>
      <c r="J70" s="2">
        <f>(1.65*H70)+ABS(I70)</f>
        <v>2.617</v>
      </c>
      <c r="K70" s="40">
        <f>G66</f>
        <v>11</v>
      </c>
      <c r="L70" s="202" t="str">
        <f>IF(J70&lt;K70,"Aceptable","No aceptable")</f>
        <v>Aceptable</v>
      </c>
      <c r="M70" s="203"/>
      <c r="N70" s="195">
        <f>(K70-ABS(I70))/H70</f>
        <v>10.204081632653061</v>
      </c>
    </row>
    <row r="71" spans="2:14">
      <c r="C71" s="22"/>
      <c r="D71" s="22"/>
      <c r="E71" s="22"/>
      <c r="F71" s="19"/>
      <c r="G71" s="19"/>
      <c r="H71" s="19"/>
      <c r="I71" s="19"/>
      <c r="J71" s="19"/>
      <c r="K71" s="19"/>
      <c r="L71" s="19"/>
      <c r="M71" s="19"/>
      <c r="N71" s="19"/>
    </row>
    <row r="72" spans="2:14" ht="45.75">
      <c r="B72" s="199" t="s">
        <v>100</v>
      </c>
      <c r="C72" s="27" t="s">
        <v>109</v>
      </c>
      <c r="D72" s="112" t="s">
        <v>110</v>
      </c>
      <c r="E72" s="112"/>
      <c r="F72" s="112"/>
      <c r="G72" s="206" t="s">
        <v>111</v>
      </c>
      <c r="H72" s="204" t="s">
        <v>41</v>
      </c>
      <c r="I72" s="205"/>
    </row>
    <row r="73" spans="2:14" ht="48" customHeight="1">
      <c r="B73" s="8">
        <v>1</v>
      </c>
      <c r="C73" s="208">
        <f>SQRT((H69^2)+(I69^2))</f>
        <v>1.5867261893597144</v>
      </c>
      <c r="D73" s="209">
        <f>C73*2</f>
        <v>3.1734523787194289</v>
      </c>
      <c r="E73" s="210"/>
      <c r="F73" s="211"/>
      <c r="G73" s="207">
        <v>10</v>
      </c>
      <c r="H73" s="121" t="str">
        <f>IF(D73&lt;G73,"Aceptable","No aceptable")</f>
        <v>Aceptable</v>
      </c>
      <c r="I73" s="121"/>
    </row>
    <row r="74" spans="2:14" ht="48" customHeight="1">
      <c r="B74" s="8">
        <v>2</v>
      </c>
      <c r="C74" s="208">
        <f>SQRT((H70^2)+(I70^2))</f>
        <v>1.4001428498549711</v>
      </c>
      <c r="D74" s="209">
        <f>C74*2</f>
        <v>2.8002856997099421</v>
      </c>
      <c r="E74" s="210"/>
      <c r="F74" s="211"/>
      <c r="G74" s="207">
        <v>10</v>
      </c>
      <c r="H74" s="121" t="str">
        <f>IF(D74&lt;G74,"Aceptable","No aceptable")</f>
        <v>Aceptable</v>
      </c>
      <c r="I74" s="121"/>
    </row>
    <row r="75" spans="2:14">
      <c r="C75" s="22"/>
      <c r="D75" s="22"/>
      <c r="E75" s="22"/>
      <c r="F75" s="19"/>
      <c r="G75" s="19"/>
      <c r="H75" s="19"/>
      <c r="I75" s="19"/>
      <c r="J75" s="19"/>
      <c r="K75" s="19"/>
      <c r="L75" s="19"/>
      <c r="M75" s="19"/>
      <c r="N75" s="19"/>
    </row>
    <row r="76" spans="2:14">
      <c r="C76" s="109"/>
      <c r="D76" s="109"/>
      <c r="E76" s="22"/>
      <c r="F76" s="19"/>
      <c r="G76" s="19"/>
      <c r="H76" s="19"/>
      <c r="I76" s="19"/>
      <c r="J76" s="19"/>
      <c r="K76" s="19"/>
      <c r="L76" s="19"/>
      <c r="M76" s="19"/>
      <c r="N76" s="19" t="s">
        <v>112</v>
      </c>
    </row>
    <row r="77" spans="2:14" s="6" customFormat="1" ht="47.1" customHeight="1">
      <c r="B77" s="94" t="s">
        <v>113</v>
      </c>
      <c r="C77" s="94"/>
      <c r="D77" s="95" t="s">
        <v>114</v>
      </c>
      <c r="E77" s="97"/>
      <c r="F77" s="97"/>
      <c r="G77" s="96"/>
      <c r="H77" s="95" t="s">
        <v>115</v>
      </c>
      <c r="I77" s="97"/>
      <c r="J77" s="96"/>
      <c r="K77" s="3"/>
      <c r="L77" s="3"/>
      <c r="M77" s="3"/>
      <c r="N77" s="3"/>
    </row>
    <row r="78" spans="2:14" s="6" customFormat="1" ht="44.1" customHeight="1">
      <c r="B78" s="71">
        <v>1</v>
      </c>
      <c r="C78" s="72"/>
      <c r="D78" s="77" t="s">
        <v>62</v>
      </c>
      <c r="E78" s="77"/>
      <c r="F78" s="77"/>
      <c r="G78" s="77"/>
      <c r="H78" s="71" t="s">
        <v>62</v>
      </c>
      <c r="I78" s="63"/>
      <c r="J78" s="72"/>
      <c r="K78" s="3"/>
      <c r="L78" s="3"/>
      <c r="M78" s="3"/>
      <c r="N78" s="3"/>
    </row>
    <row r="79" spans="2:14">
      <c r="C79" s="22"/>
      <c r="D79" s="22"/>
      <c r="E79" s="22"/>
      <c r="F79" s="19"/>
      <c r="G79" s="19"/>
      <c r="H79" s="19"/>
      <c r="I79" s="19"/>
      <c r="J79" s="19"/>
      <c r="K79" s="19"/>
      <c r="L79" s="19"/>
      <c r="M79" s="19"/>
      <c r="N79" s="19"/>
    </row>
    <row r="80" spans="2:14" ht="41.1" customHeight="1">
      <c r="B80" s="125" t="s">
        <v>116</v>
      </c>
      <c r="C80" s="126"/>
      <c r="D80" s="126"/>
      <c r="E80" s="126"/>
      <c r="F80" s="126"/>
      <c r="G80" s="126"/>
      <c r="H80" s="126"/>
      <c r="I80" s="126"/>
      <c r="J80" s="126"/>
      <c r="K80" s="126"/>
      <c r="L80" s="126"/>
      <c r="M80" s="126"/>
      <c r="N80" s="127"/>
    </row>
    <row r="81" spans="2:14" ht="90.95" customHeight="1">
      <c r="B81" s="128" t="s">
        <v>117</v>
      </c>
      <c r="C81" s="129"/>
      <c r="D81" s="129"/>
      <c r="E81" s="129"/>
      <c r="F81" s="129"/>
      <c r="G81" s="129"/>
      <c r="H81" s="129"/>
      <c r="I81" s="129"/>
      <c r="J81" s="129"/>
      <c r="K81" s="129"/>
      <c r="L81" s="129"/>
      <c r="M81" s="129"/>
      <c r="N81" s="130"/>
    </row>
    <row r="82" spans="2:14">
      <c r="C82" s="22"/>
      <c r="D82" s="22"/>
      <c r="E82" s="22"/>
      <c r="F82" s="19"/>
      <c r="G82" s="19"/>
      <c r="H82" s="19"/>
      <c r="I82" s="19"/>
      <c r="J82" s="19"/>
      <c r="K82" s="19"/>
      <c r="L82" s="19"/>
      <c r="M82" s="19"/>
      <c r="N82" s="19"/>
    </row>
    <row r="83" spans="2:14" s="6" customFormat="1" ht="47.1" customHeight="1">
      <c r="B83" s="94" t="s">
        <v>118</v>
      </c>
      <c r="C83" s="94"/>
      <c r="D83" s="95" t="s">
        <v>119</v>
      </c>
      <c r="E83" s="97"/>
      <c r="F83" s="97"/>
      <c r="G83" s="96"/>
      <c r="H83" s="95" t="s">
        <v>120</v>
      </c>
      <c r="I83" s="97"/>
      <c r="J83" s="96"/>
      <c r="K83" s="95" t="s">
        <v>121</v>
      </c>
      <c r="L83" s="97"/>
      <c r="M83" s="97"/>
      <c r="N83" s="96"/>
    </row>
    <row r="84" spans="2:14" s="6" customFormat="1" ht="44.1" customHeight="1">
      <c r="B84" s="71" t="s">
        <v>122</v>
      </c>
      <c r="C84" s="72"/>
      <c r="D84" s="77">
        <v>940</v>
      </c>
      <c r="E84" s="77"/>
      <c r="F84" s="77"/>
      <c r="G84" s="77"/>
      <c r="H84" s="71" t="s">
        <v>62</v>
      </c>
      <c r="I84" s="63"/>
      <c r="J84" s="72"/>
      <c r="K84" s="77" t="s">
        <v>123</v>
      </c>
      <c r="L84" s="77"/>
      <c r="M84" s="77"/>
      <c r="N84" s="77"/>
    </row>
    <row r="85" spans="2:14" ht="23.1" customHeight="1">
      <c r="C85" s="22"/>
      <c r="D85" s="22"/>
      <c r="E85" s="22"/>
      <c r="F85" s="19"/>
      <c r="G85" s="19"/>
      <c r="H85" s="19"/>
      <c r="I85" s="19"/>
      <c r="J85" s="19"/>
      <c r="K85" s="19"/>
      <c r="L85" s="19"/>
      <c r="M85" s="19"/>
      <c r="N85" s="19"/>
    </row>
    <row r="86" spans="2:14" ht="23.1" customHeight="1">
      <c r="B86" s="224" t="s">
        <v>124</v>
      </c>
      <c r="C86" s="224"/>
      <c r="D86" s="131"/>
      <c r="E86" s="131"/>
      <c r="F86" s="131"/>
      <c r="G86" s="131"/>
      <c r="H86" s="131"/>
      <c r="I86" s="131"/>
      <c r="J86" s="131"/>
      <c r="K86" s="131"/>
      <c r="L86" s="131"/>
      <c r="M86" s="131"/>
      <c r="N86" s="131"/>
    </row>
    <row r="87" spans="2:14" ht="47.1" customHeight="1">
      <c r="B87" s="221" t="s">
        <v>125</v>
      </c>
      <c r="C87" s="222" t="s">
        <v>126</v>
      </c>
      <c r="D87" s="223" t="s">
        <v>127</v>
      </c>
      <c r="E87" s="217"/>
      <c r="F87" s="217"/>
      <c r="G87" s="27" t="s">
        <v>128</v>
      </c>
      <c r="H87" s="112" t="s">
        <v>129</v>
      </c>
      <c r="I87" s="112"/>
      <c r="J87" s="112" t="s">
        <v>130</v>
      </c>
      <c r="K87" s="112"/>
      <c r="L87" s="112" t="s">
        <v>131</v>
      </c>
      <c r="M87" s="112"/>
      <c r="N87" s="112"/>
    </row>
    <row r="88" spans="2:14" ht="24" customHeight="1">
      <c r="B88" s="213">
        <v>1</v>
      </c>
      <c r="C88" s="214" t="s">
        <v>123</v>
      </c>
      <c r="D88" s="229" t="s">
        <v>123</v>
      </c>
      <c r="E88" s="215"/>
      <c r="F88" s="216"/>
      <c r="G88" s="214" t="s">
        <v>123</v>
      </c>
      <c r="H88" s="214" t="s">
        <v>123</v>
      </c>
      <c r="I88" s="214" t="s">
        <v>123</v>
      </c>
      <c r="J88" s="214" t="s">
        <v>123</v>
      </c>
      <c r="K88" s="214" t="s">
        <v>123</v>
      </c>
      <c r="L88" s="214" t="s">
        <v>123</v>
      </c>
      <c r="M88" s="214" t="s">
        <v>123</v>
      </c>
      <c r="N88" s="214" t="s">
        <v>123</v>
      </c>
    </row>
    <row r="89" spans="2:14" ht="24" customHeight="1">
      <c r="B89" s="218">
        <v>2</v>
      </c>
      <c r="C89" s="214" t="s">
        <v>123</v>
      </c>
      <c r="D89" s="229" t="s">
        <v>123</v>
      </c>
      <c r="E89" s="215"/>
      <c r="F89" s="216"/>
      <c r="G89" s="214" t="s">
        <v>123</v>
      </c>
      <c r="H89" s="214" t="s">
        <v>123</v>
      </c>
      <c r="I89" s="214" t="s">
        <v>123</v>
      </c>
      <c r="J89" s="214" t="s">
        <v>123</v>
      </c>
      <c r="K89" s="214" t="s">
        <v>123</v>
      </c>
      <c r="L89" s="214" t="s">
        <v>123</v>
      </c>
      <c r="M89" s="214" t="s">
        <v>123</v>
      </c>
      <c r="N89" s="214" t="s">
        <v>123</v>
      </c>
    </row>
    <row r="90" spans="2:14" ht="24" customHeight="1">
      <c r="B90" s="225">
        <v>3</v>
      </c>
      <c r="C90" s="214" t="s">
        <v>123</v>
      </c>
      <c r="D90" s="229" t="s">
        <v>123</v>
      </c>
      <c r="E90" s="215"/>
      <c r="F90" s="216"/>
      <c r="G90" s="214" t="s">
        <v>123</v>
      </c>
      <c r="H90" s="214" t="s">
        <v>123</v>
      </c>
      <c r="I90" s="214" t="s">
        <v>123</v>
      </c>
      <c r="J90" s="214" t="s">
        <v>123</v>
      </c>
      <c r="K90" s="214" t="s">
        <v>123</v>
      </c>
      <c r="L90" s="214" t="s">
        <v>123</v>
      </c>
      <c r="M90" s="214" t="s">
        <v>123</v>
      </c>
      <c r="N90" s="214" t="s">
        <v>123</v>
      </c>
    </row>
    <row r="91" spans="2:14" ht="24" customHeight="1">
      <c r="B91" s="231">
        <v>4</v>
      </c>
      <c r="C91" s="214" t="s">
        <v>123</v>
      </c>
      <c r="D91" s="229" t="s">
        <v>123</v>
      </c>
      <c r="E91" s="215"/>
      <c r="F91" s="216"/>
      <c r="G91" s="214" t="s">
        <v>123</v>
      </c>
      <c r="H91" s="214" t="s">
        <v>123</v>
      </c>
      <c r="I91" s="214" t="s">
        <v>123</v>
      </c>
      <c r="J91" s="214" t="s">
        <v>123</v>
      </c>
      <c r="K91" s="214" t="s">
        <v>123</v>
      </c>
      <c r="L91" s="214" t="s">
        <v>123</v>
      </c>
      <c r="M91" s="214" t="s">
        <v>123</v>
      </c>
      <c r="N91" s="214" t="s">
        <v>123</v>
      </c>
    </row>
    <row r="92" spans="2:14" ht="24" customHeight="1">
      <c r="B92" s="212">
        <v>5</v>
      </c>
      <c r="C92" s="214" t="s">
        <v>123</v>
      </c>
      <c r="D92" s="229" t="s">
        <v>123</v>
      </c>
      <c r="E92" s="215"/>
      <c r="F92" s="216"/>
      <c r="G92" s="214" t="s">
        <v>123</v>
      </c>
      <c r="H92" s="214" t="s">
        <v>123</v>
      </c>
      <c r="I92" s="214" t="s">
        <v>123</v>
      </c>
      <c r="J92" s="214" t="s">
        <v>123</v>
      </c>
      <c r="K92" s="214" t="s">
        <v>123</v>
      </c>
      <c r="L92" s="214" t="s">
        <v>123</v>
      </c>
      <c r="M92" s="214" t="s">
        <v>123</v>
      </c>
      <c r="N92" s="214" t="s">
        <v>123</v>
      </c>
    </row>
    <row r="93" spans="2:14" ht="27" customHeight="1">
      <c r="C93" s="22"/>
      <c r="D93" s="22"/>
      <c r="E93" s="22"/>
      <c r="F93" s="19"/>
      <c r="G93" s="19"/>
      <c r="H93" s="19"/>
      <c r="I93" s="19"/>
      <c r="J93" s="19"/>
      <c r="K93" s="19"/>
      <c r="L93" s="19"/>
      <c r="M93" s="19"/>
      <c r="N93" s="19"/>
    </row>
    <row r="94" spans="2:14" ht="27" customHeight="1">
      <c r="B94" s="91" t="s">
        <v>132</v>
      </c>
      <c r="C94" s="92"/>
      <c r="D94" s="92"/>
      <c r="E94" s="92"/>
      <c r="F94" s="92"/>
      <c r="G94" s="92"/>
      <c r="H94" s="92"/>
      <c r="I94" s="92"/>
      <c r="J94" s="92"/>
      <c r="K94" s="92"/>
      <c r="L94" s="92"/>
      <c r="M94" s="92"/>
      <c r="N94" s="93"/>
    </row>
    <row r="95" spans="2:14" ht="17.100000000000001" customHeight="1">
      <c r="C95" s="22"/>
      <c r="D95" s="22"/>
      <c r="E95" s="22"/>
      <c r="F95" s="19"/>
      <c r="G95" s="19"/>
      <c r="H95" s="19"/>
      <c r="I95" s="19"/>
      <c r="J95" s="19"/>
      <c r="K95" s="19"/>
      <c r="L95" s="19"/>
      <c r="M95" s="19"/>
      <c r="N95" s="19"/>
    </row>
    <row r="96" spans="2:14" ht="27" customHeight="1">
      <c r="C96" s="133" t="s">
        <v>133</v>
      </c>
      <c r="D96" s="133"/>
      <c r="E96" s="133"/>
      <c r="F96" s="133"/>
      <c r="G96" s="46" t="s">
        <v>26</v>
      </c>
      <c r="H96" s="19"/>
      <c r="I96" s="19"/>
      <c r="J96" s="19"/>
      <c r="K96" s="19"/>
      <c r="L96" s="19"/>
      <c r="M96" s="19"/>
      <c r="N96" s="19"/>
    </row>
    <row r="97" spans="2:19" ht="11.1" customHeight="1">
      <c r="C97" s="133"/>
      <c r="D97" s="133"/>
      <c r="E97" s="133"/>
      <c r="F97" s="133"/>
      <c r="G97" s="19"/>
      <c r="H97" s="19"/>
      <c r="I97" s="19"/>
      <c r="J97" s="19"/>
      <c r="K97" s="19"/>
      <c r="L97" s="19"/>
      <c r="M97" s="19"/>
      <c r="N97" s="19"/>
    </row>
    <row r="98" spans="2:19" ht="27" customHeight="1">
      <c r="C98" s="133"/>
      <c r="D98" s="133"/>
      <c r="E98" s="133"/>
      <c r="F98" s="133"/>
      <c r="G98" s="232" t="s">
        <v>62</v>
      </c>
      <c r="H98" s="19"/>
      <c r="I98" s="19"/>
      <c r="J98" s="19"/>
      <c r="K98" s="19"/>
      <c r="L98" s="19"/>
      <c r="M98" s="19"/>
      <c r="N98" s="19"/>
    </row>
    <row r="99" spans="2:19" ht="27" customHeight="1">
      <c r="C99" s="22"/>
      <c r="D99" s="22"/>
      <c r="E99" s="22"/>
      <c r="F99" s="19"/>
      <c r="G99" s="19"/>
      <c r="H99" s="19"/>
      <c r="I99" s="19"/>
      <c r="J99" s="19"/>
      <c r="K99" s="19"/>
      <c r="L99" s="19"/>
      <c r="M99" s="19"/>
      <c r="N99" s="19"/>
    </row>
    <row r="100" spans="2:19" ht="27" customHeight="1">
      <c r="B100" s="134" t="s">
        <v>134</v>
      </c>
      <c r="C100" s="135"/>
      <c r="D100" s="135"/>
      <c r="E100" s="135"/>
      <c r="F100" s="135"/>
      <c r="G100" s="135"/>
      <c r="H100" s="135"/>
      <c r="I100" s="135"/>
      <c r="J100" s="135"/>
      <c r="K100" s="135"/>
      <c r="L100" s="135"/>
      <c r="M100" s="135"/>
      <c r="N100" s="136"/>
    </row>
    <row r="101" spans="2:19" ht="27" customHeight="1">
      <c r="C101" s="22"/>
      <c r="D101" s="22"/>
      <c r="E101" s="22"/>
      <c r="F101" s="19"/>
      <c r="G101" s="19"/>
      <c r="H101" s="19"/>
      <c r="I101" s="19"/>
      <c r="J101" s="19"/>
      <c r="K101" s="19"/>
      <c r="L101" s="19"/>
      <c r="M101" s="19"/>
      <c r="N101" s="19"/>
    </row>
    <row r="102" spans="2:19" ht="44.1" customHeight="1">
      <c r="B102" s="137" t="s">
        <v>135</v>
      </c>
      <c r="C102" s="137"/>
      <c r="D102" s="137"/>
      <c r="E102" s="137"/>
      <c r="F102" s="137"/>
      <c r="G102" s="137"/>
      <c r="H102" s="138" t="s">
        <v>136</v>
      </c>
      <c r="I102" s="139"/>
      <c r="J102" s="140"/>
      <c r="K102" s="138" t="s">
        <v>137</v>
      </c>
      <c r="L102" s="139"/>
      <c r="M102" s="139"/>
      <c r="N102" s="140"/>
    </row>
    <row r="103" spans="2:19" ht="52.5" customHeight="1">
      <c r="B103" s="165" t="s">
        <v>123</v>
      </c>
      <c r="C103" s="166"/>
      <c r="D103" s="166"/>
      <c r="E103" s="166"/>
      <c r="F103" s="166"/>
      <c r="G103" s="167"/>
      <c r="H103" s="71" t="s">
        <v>123</v>
      </c>
      <c r="I103" s="63"/>
      <c r="J103" s="72"/>
      <c r="K103" s="62" t="s">
        <v>123</v>
      </c>
      <c r="L103" s="132"/>
      <c r="M103" s="132"/>
      <c r="N103" s="72"/>
    </row>
    <row r="104" spans="2:19" ht="52.5" customHeight="1">
      <c r="B104" s="165" t="s">
        <v>123</v>
      </c>
      <c r="C104" s="166"/>
      <c r="D104" s="166"/>
      <c r="E104" s="166"/>
      <c r="F104" s="166"/>
      <c r="G104" s="167"/>
      <c r="H104" s="71" t="s">
        <v>123</v>
      </c>
      <c r="I104" s="63"/>
      <c r="J104" s="72"/>
      <c r="K104" s="62" t="s">
        <v>123</v>
      </c>
      <c r="L104" s="132"/>
      <c r="M104" s="132"/>
      <c r="N104" s="72"/>
    </row>
    <row r="105" spans="2:19" ht="52.5" customHeight="1">
      <c r="B105" s="165" t="s">
        <v>123</v>
      </c>
      <c r="C105" s="166"/>
      <c r="D105" s="166"/>
      <c r="E105" s="166"/>
      <c r="F105" s="166"/>
      <c r="G105" s="167"/>
      <c r="H105" s="71" t="s">
        <v>123</v>
      </c>
      <c r="I105" s="63"/>
      <c r="J105" s="72"/>
      <c r="K105" s="62" t="s">
        <v>123</v>
      </c>
      <c r="L105" s="132"/>
      <c r="M105" s="132"/>
      <c r="N105" s="72"/>
    </row>
    <row r="106" spans="2:19" ht="52.5" customHeight="1">
      <c r="B106" s="165" t="s">
        <v>123</v>
      </c>
      <c r="C106" s="166"/>
      <c r="D106" s="166"/>
      <c r="E106" s="166"/>
      <c r="F106" s="166"/>
      <c r="G106" s="167"/>
      <c r="H106" s="71" t="s">
        <v>123</v>
      </c>
      <c r="I106" s="63"/>
      <c r="J106" s="72"/>
      <c r="K106" s="62" t="s">
        <v>123</v>
      </c>
      <c r="L106" s="132"/>
      <c r="M106" s="132"/>
      <c r="N106" s="72"/>
    </row>
    <row r="107" spans="2:19" ht="39.75" customHeight="1"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</row>
    <row r="108" spans="2:19">
      <c r="C108" s="31"/>
      <c r="G108" s="22"/>
      <c r="I108" s="32"/>
      <c r="J108" s="32"/>
      <c r="K108" s="32"/>
      <c r="L108" s="32"/>
      <c r="M108" s="32"/>
      <c r="N108" s="32"/>
    </row>
    <row r="109" spans="2:19">
      <c r="D109" s="61" t="s">
        <v>138</v>
      </c>
      <c r="E109" s="61"/>
    </row>
    <row r="110" spans="2:19" ht="28.5" customHeight="1">
      <c r="B110" s="141" t="s">
        <v>139</v>
      </c>
      <c r="C110" s="141"/>
      <c r="D110" s="33" t="s">
        <v>26</v>
      </c>
      <c r="E110" s="33" t="s">
        <v>62</v>
      </c>
      <c r="F110" s="142" t="s">
        <v>140</v>
      </c>
      <c r="G110" s="143"/>
      <c r="H110" s="143"/>
      <c r="I110" s="143"/>
      <c r="J110" s="143"/>
      <c r="K110" s="143"/>
      <c r="L110" s="143"/>
      <c r="M110" s="143"/>
      <c r="N110" s="144"/>
    </row>
    <row r="111" spans="2:19" ht="40.5" customHeight="1">
      <c r="B111" s="111" t="s">
        <v>141</v>
      </c>
      <c r="C111" s="111"/>
      <c r="D111" s="4"/>
      <c r="E111" s="4" t="s">
        <v>142</v>
      </c>
      <c r="F111" s="236" t="s">
        <v>143</v>
      </c>
      <c r="G111" s="230"/>
      <c r="H111" s="230"/>
      <c r="I111" s="230"/>
      <c r="J111" s="230"/>
      <c r="K111" s="230"/>
      <c r="L111" s="230"/>
      <c r="M111" s="230"/>
      <c r="N111" s="223"/>
      <c r="O111" s="28"/>
      <c r="P111" s="28"/>
      <c r="Q111" s="28"/>
      <c r="R111" s="28"/>
      <c r="S111" s="28"/>
    </row>
    <row r="112" spans="2:19" ht="40.5" customHeight="1">
      <c r="B112" s="111" t="s">
        <v>144</v>
      </c>
      <c r="C112" s="111"/>
      <c r="D112" s="4"/>
      <c r="E112" s="4" t="s">
        <v>142</v>
      </c>
      <c r="F112" s="237"/>
      <c r="G112" s="226"/>
      <c r="H112" s="226"/>
      <c r="I112" s="226"/>
      <c r="J112" s="226"/>
      <c r="K112" s="226"/>
      <c r="L112" s="226"/>
      <c r="M112" s="226"/>
      <c r="N112" s="227"/>
    </row>
    <row r="113" spans="2:15" ht="40.5" customHeight="1">
      <c r="B113" s="151" t="s">
        <v>145</v>
      </c>
      <c r="C113" s="151"/>
      <c r="D113" s="4"/>
      <c r="E113" s="4" t="s">
        <v>142</v>
      </c>
      <c r="F113" s="237"/>
      <c r="G113" s="226"/>
      <c r="H113" s="226"/>
      <c r="I113" s="226"/>
      <c r="J113" s="226"/>
      <c r="K113" s="226"/>
      <c r="L113" s="226"/>
      <c r="M113" s="226"/>
      <c r="N113" s="227"/>
    </row>
    <row r="114" spans="2:15" ht="40.5" customHeight="1">
      <c r="B114" s="111" t="s">
        <v>146</v>
      </c>
      <c r="C114" s="111"/>
      <c r="D114" s="4"/>
      <c r="E114" s="4" t="s">
        <v>142</v>
      </c>
      <c r="F114" s="237"/>
      <c r="G114" s="226"/>
      <c r="H114" s="226"/>
      <c r="I114" s="226"/>
      <c r="J114" s="226"/>
      <c r="K114" s="226"/>
      <c r="L114" s="226"/>
      <c r="M114" s="226"/>
      <c r="N114" s="227"/>
    </row>
    <row r="115" spans="2:15" ht="51" customHeight="1">
      <c r="B115" s="111" t="s">
        <v>147</v>
      </c>
      <c r="C115" s="111"/>
      <c r="D115" s="4" t="s">
        <v>123</v>
      </c>
      <c r="E115" s="4"/>
      <c r="F115" s="228"/>
      <c r="G115" s="219"/>
      <c r="H115" s="219"/>
      <c r="I115" s="219"/>
      <c r="J115" s="219"/>
      <c r="K115" s="219"/>
      <c r="L115" s="219"/>
      <c r="M115" s="219"/>
      <c r="N115" s="220"/>
    </row>
    <row r="116" spans="2:15" ht="40.5" customHeight="1">
      <c r="B116" s="6"/>
      <c r="C116" s="6"/>
      <c r="D116" s="31"/>
      <c r="E116" s="31"/>
      <c r="F116" s="31"/>
      <c r="G116" s="29"/>
      <c r="H116" s="29"/>
      <c r="I116" s="29"/>
      <c r="J116" s="29"/>
      <c r="K116" s="29"/>
      <c r="L116" s="29"/>
      <c r="M116" s="29"/>
      <c r="N116" s="29"/>
    </row>
    <row r="117" spans="2:15" ht="22.5" customHeight="1"/>
    <row r="118" spans="2:15" ht="27" customHeight="1">
      <c r="B118" s="145" t="s">
        <v>148</v>
      </c>
      <c r="C118" s="145"/>
      <c r="D118" s="145"/>
      <c r="E118" s="145"/>
      <c r="F118" s="145"/>
      <c r="G118" s="145"/>
      <c r="H118" s="145"/>
      <c r="I118" s="145"/>
      <c r="J118" s="145"/>
      <c r="K118" s="145"/>
      <c r="L118" s="145"/>
      <c r="M118" s="145"/>
      <c r="N118" s="145"/>
    </row>
    <row r="119" spans="2:15" ht="34.5" customHeight="1">
      <c r="B119" s="145" t="s">
        <v>149</v>
      </c>
      <c r="C119" s="145"/>
      <c r="D119" s="145"/>
      <c r="E119" s="145"/>
      <c r="F119" s="145"/>
      <c r="G119" s="145"/>
      <c r="H119" s="145"/>
      <c r="I119" s="145"/>
      <c r="J119" s="145"/>
      <c r="K119" s="145"/>
      <c r="L119" s="145"/>
      <c r="M119" s="145"/>
      <c r="N119" s="145"/>
    </row>
    <row r="120" spans="2:15" ht="34.5" customHeight="1"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</row>
    <row r="121" spans="2:15" ht="50.1" customHeight="1">
      <c r="B121" s="146" t="s">
        <v>150</v>
      </c>
      <c r="C121" s="147"/>
      <c r="D121" s="147" t="s">
        <v>151</v>
      </c>
      <c r="E121" s="147"/>
      <c r="F121" s="147"/>
      <c r="G121" s="147"/>
      <c r="H121" s="148" t="s">
        <v>136</v>
      </c>
      <c r="I121" s="148"/>
      <c r="J121" s="147" t="s">
        <v>137</v>
      </c>
      <c r="K121" s="147"/>
      <c r="L121" s="147" t="s">
        <v>152</v>
      </c>
      <c r="M121" s="149"/>
      <c r="N121" s="150"/>
    </row>
    <row r="122" spans="2:15" ht="64.5" customHeight="1">
      <c r="B122" s="152" t="s">
        <v>153</v>
      </c>
      <c r="C122" s="153"/>
      <c r="D122" s="158" t="s">
        <v>123</v>
      </c>
      <c r="E122" s="159"/>
      <c r="F122" s="159"/>
      <c r="G122" s="160"/>
      <c r="H122" s="161" t="s">
        <v>123</v>
      </c>
      <c r="I122" s="161"/>
      <c r="J122" s="162" t="s">
        <v>123</v>
      </c>
      <c r="K122" s="162"/>
      <c r="L122" s="161" t="s">
        <v>123</v>
      </c>
      <c r="M122" s="163"/>
      <c r="N122" s="164"/>
    </row>
    <row r="123" spans="2:15" ht="52.5" customHeight="1">
      <c r="C123" s="36" t="s">
        <v>154</v>
      </c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</row>
    <row r="124" spans="2:15" ht="40.5" customHeight="1">
      <c r="B124" s="145" t="s">
        <v>155</v>
      </c>
      <c r="C124" s="145"/>
      <c r="D124" s="145"/>
      <c r="E124" s="145"/>
      <c r="F124" s="145"/>
      <c r="G124" s="145"/>
      <c r="H124" s="145"/>
      <c r="I124" s="145"/>
      <c r="J124" s="145"/>
      <c r="K124" s="145"/>
      <c r="L124" s="145"/>
      <c r="M124" s="145"/>
      <c r="N124" s="145"/>
      <c r="O124" s="38"/>
    </row>
    <row r="125" spans="2:15" ht="40.5" customHeight="1"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8"/>
    </row>
    <row r="126" spans="2:15" ht="45.75" customHeight="1">
      <c r="B126" s="178" t="s">
        <v>156</v>
      </c>
      <c r="C126" s="179"/>
      <c r="D126" s="179"/>
      <c r="E126" s="179"/>
      <c r="F126" s="179"/>
      <c r="G126" s="179"/>
      <c r="H126" s="179"/>
      <c r="I126" s="179"/>
      <c r="J126" s="179"/>
      <c r="K126" s="179"/>
      <c r="L126" s="179"/>
      <c r="M126" s="179"/>
      <c r="N126" s="179"/>
      <c r="O126" s="38"/>
    </row>
    <row r="127" spans="2:15" ht="75" customHeight="1">
      <c r="B127" s="180" t="s">
        <v>12</v>
      </c>
      <c r="C127" s="181"/>
      <c r="D127" s="182" t="s">
        <v>157</v>
      </c>
      <c r="E127" s="182"/>
      <c r="F127" s="182"/>
      <c r="G127" s="182" t="s">
        <v>158</v>
      </c>
      <c r="H127" s="182"/>
      <c r="I127" s="182" t="s">
        <v>159</v>
      </c>
      <c r="J127" s="182"/>
      <c r="K127" s="233" t="s">
        <v>160</v>
      </c>
      <c r="L127" s="234"/>
      <c r="M127" s="235"/>
      <c r="N127" s="47" t="s">
        <v>140</v>
      </c>
      <c r="O127" s="38"/>
    </row>
    <row r="128" spans="2:15" ht="75" customHeight="1">
      <c r="B128" s="78">
        <v>2403</v>
      </c>
      <c r="C128" s="80"/>
      <c r="D128" s="78"/>
      <c r="E128" s="79"/>
      <c r="F128" s="80"/>
      <c r="G128" s="186"/>
      <c r="H128" s="187"/>
      <c r="I128" s="113"/>
      <c r="J128" s="115"/>
      <c r="K128" s="112"/>
      <c r="L128" s="112"/>
      <c r="M128" s="27"/>
      <c r="N128" s="35"/>
      <c r="O128" s="38"/>
    </row>
    <row r="129" spans="2:15" ht="75" customHeight="1">
      <c r="B129" s="78"/>
      <c r="C129" s="80"/>
      <c r="D129" s="78"/>
      <c r="E129" s="79"/>
      <c r="F129" s="80"/>
      <c r="G129" s="186"/>
      <c r="H129" s="187"/>
      <c r="I129" s="186"/>
      <c r="J129" s="187"/>
      <c r="K129" s="112"/>
      <c r="L129" s="112"/>
      <c r="M129" s="27"/>
      <c r="N129" s="35"/>
      <c r="O129" s="38"/>
    </row>
    <row r="130" spans="2:15" ht="75" customHeight="1">
      <c r="B130" s="78"/>
      <c r="C130" s="80"/>
      <c r="D130" s="78"/>
      <c r="E130" s="79"/>
      <c r="F130" s="80"/>
      <c r="G130" s="186"/>
      <c r="H130" s="187"/>
      <c r="I130" s="186"/>
      <c r="J130" s="187"/>
      <c r="K130" s="112"/>
      <c r="L130" s="112"/>
      <c r="M130" s="27"/>
      <c r="N130" s="35"/>
      <c r="O130" s="38"/>
    </row>
    <row r="131" spans="2:15" ht="27" customHeight="1">
      <c r="C131" s="39" t="s">
        <v>154</v>
      </c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</row>
    <row r="132" spans="2:15" ht="27" customHeight="1">
      <c r="C132" s="39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</row>
    <row r="133" spans="2:15" s="6" customFormat="1" ht="47.1" customHeight="1">
      <c r="B133" s="94" t="s">
        <v>161</v>
      </c>
      <c r="C133" s="94"/>
      <c r="D133" s="95" t="s">
        <v>162</v>
      </c>
      <c r="E133" s="97"/>
      <c r="F133" s="97"/>
      <c r="G133" s="96"/>
      <c r="H133" s="95" t="s">
        <v>163</v>
      </c>
      <c r="I133" s="97"/>
      <c r="J133" s="96"/>
      <c r="K133" s="95" t="s">
        <v>164</v>
      </c>
      <c r="L133" s="97"/>
      <c r="M133" s="97"/>
      <c r="N133" s="96"/>
    </row>
    <row r="134" spans="2:15" s="6" customFormat="1" ht="44.1" customHeight="1">
      <c r="B134" s="71"/>
      <c r="C134" s="72"/>
      <c r="D134" s="77"/>
      <c r="E134" s="77"/>
      <c r="F134" s="77"/>
      <c r="G134" s="77"/>
      <c r="H134" s="71"/>
      <c r="I134" s="63"/>
      <c r="J134" s="72"/>
      <c r="K134" s="77"/>
      <c r="L134" s="77"/>
      <c r="M134" s="77"/>
      <c r="N134" s="77"/>
    </row>
    <row r="135" spans="2:15" ht="27" customHeight="1">
      <c r="C135" s="39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</row>
    <row r="136" spans="2:15" ht="27" customHeight="1">
      <c r="C136" s="39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</row>
    <row r="137" spans="2:15" ht="27" customHeight="1">
      <c r="C137" s="39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</row>
    <row r="138" spans="2:15" ht="27" customHeight="1">
      <c r="B138" s="190" t="s">
        <v>165</v>
      </c>
      <c r="C138" s="190"/>
      <c r="D138" s="190"/>
      <c r="E138" s="190"/>
      <c r="F138" s="190"/>
      <c r="G138" s="190"/>
      <c r="H138" s="191"/>
      <c r="I138" s="191"/>
      <c r="J138" s="191"/>
      <c r="K138" s="30"/>
      <c r="L138" s="30"/>
      <c r="M138" s="30"/>
      <c r="N138" s="30"/>
    </row>
    <row r="139" spans="2:15" ht="27" customHeight="1"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</row>
    <row r="140" spans="2:15" ht="27" customHeight="1"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</row>
    <row r="141" spans="2:15" ht="27" customHeight="1">
      <c r="C141" s="188"/>
      <c r="D141" s="188"/>
      <c r="E141" s="188"/>
      <c r="F141" s="188"/>
      <c r="I141" s="188"/>
      <c r="J141" s="188"/>
      <c r="K141" s="188"/>
      <c r="L141" s="188"/>
      <c r="M141" s="188"/>
      <c r="N141" s="188"/>
    </row>
    <row r="142" spans="2:15">
      <c r="C142" s="188"/>
      <c r="D142" s="188"/>
      <c r="E142" s="188"/>
      <c r="F142" s="188"/>
      <c r="G142" s="22"/>
      <c r="I142" s="188"/>
      <c r="J142" s="188"/>
      <c r="K142" s="188"/>
      <c r="L142" s="188"/>
      <c r="M142" s="188"/>
      <c r="N142" s="188"/>
    </row>
    <row r="143" spans="2:15" ht="15.75">
      <c r="C143" s="189"/>
      <c r="D143" s="189"/>
      <c r="E143" s="189"/>
      <c r="F143" s="189"/>
      <c r="G143" s="30"/>
      <c r="H143" s="28"/>
      <c r="I143" s="189"/>
      <c r="J143" s="189"/>
      <c r="K143" s="189"/>
      <c r="L143" s="189"/>
      <c r="M143" s="189"/>
      <c r="N143" s="189"/>
    </row>
  </sheetData>
  <sheetProtection formatCells="0" formatColumns="0" formatRows="0" insertColumns="0" insertRows="0" deleteColumns="0" deleteRows="0" selectLockedCells="1" sort="0" autoFilter="0" pivotTables="0"/>
  <mergeCells count="261">
    <mergeCell ref="K127:M127"/>
    <mergeCell ref="C141:F142"/>
    <mergeCell ref="I141:N142"/>
    <mergeCell ref="C143:F143"/>
    <mergeCell ref="I143:N143"/>
    <mergeCell ref="B134:C134"/>
    <mergeCell ref="D134:G134"/>
    <mergeCell ref="H134:J134"/>
    <mergeCell ref="K134:N134"/>
    <mergeCell ref="B138:G138"/>
    <mergeCell ref="H138:J138"/>
    <mergeCell ref="B130:C130"/>
    <mergeCell ref="D130:F130"/>
    <mergeCell ref="G130:H130"/>
    <mergeCell ref="I130:J130"/>
    <mergeCell ref="K130:L130"/>
    <mergeCell ref="B133:C133"/>
    <mergeCell ref="D133:G133"/>
    <mergeCell ref="H133:J133"/>
    <mergeCell ref="K133:N133"/>
    <mergeCell ref="B128:C128"/>
    <mergeCell ref="D128:F128"/>
    <mergeCell ref="G128:H128"/>
    <mergeCell ref="I128:J128"/>
    <mergeCell ref="K128:L128"/>
    <mergeCell ref="B129:C129"/>
    <mergeCell ref="D129:F129"/>
    <mergeCell ref="G129:H129"/>
    <mergeCell ref="I129:J129"/>
    <mergeCell ref="K129:L129"/>
    <mergeCell ref="B124:N124"/>
    <mergeCell ref="B126:N126"/>
    <mergeCell ref="B127:C127"/>
    <mergeCell ref="D127:F127"/>
    <mergeCell ref="G127:H127"/>
    <mergeCell ref="I127:J127"/>
    <mergeCell ref="B122:C122"/>
    <mergeCell ref="D122:G122"/>
    <mergeCell ref="H122:I122"/>
    <mergeCell ref="J122:K122"/>
    <mergeCell ref="L122:N122"/>
    <mergeCell ref="B118:N118"/>
    <mergeCell ref="B119:N119"/>
    <mergeCell ref="B121:C121"/>
    <mergeCell ref="D121:G121"/>
    <mergeCell ref="H121:I121"/>
    <mergeCell ref="J121:K121"/>
    <mergeCell ref="L121:N121"/>
    <mergeCell ref="B113:C113"/>
    <mergeCell ref="B114:C114"/>
    <mergeCell ref="B115:C115"/>
    <mergeCell ref="F111:N115"/>
    <mergeCell ref="D109:E109"/>
    <mergeCell ref="B110:C110"/>
    <mergeCell ref="F110:N110"/>
    <mergeCell ref="B111:C111"/>
    <mergeCell ref="B112:C112"/>
    <mergeCell ref="B105:G105"/>
    <mergeCell ref="H105:J105"/>
    <mergeCell ref="K105:N105"/>
    <mergeCell ref="B106:G106"/>
    <mergeCell ref="H106:J106"/>
    <mergeCell ref="K106:N106"/>
    <mergeCell ref="B103:G103"/>
    <mergeCell ref="H103:J103"/>
    <mergeCell ref="K103:N103"/>
    <mergeCell ref="B104:G104"/>
    <mergeCell ref="H104:J104"/>
    <mergeCell ref="K104:N104"/>
    <mergeCell ref="B94:N94"/>
    <mergeCell ref="C96:F98"/>
    <mergeCell ref="B100:N100"/>
    <mergeCell ref="B102:G102"/>
    <mergeCell ref="H102:J102"/>
    <mergeCell ref="K102:N102"/>
    <mergeCell ref="D92:F92"/>
    <mergeCell ref="D90:F90"/>
    <mergeCell ref="D91:F91"/>
    <mergeCell ref="D88:F88"/>
    <mergeCell ref="D89:F89"/>
    <mergeCell ref="B84:C84"/>
    <mergeCell ref="D84:G84"/>
    <mergeCell ref="H84:J84"/>
    <mergeCell ref="K84:N84"/>
    <mergeCell ref="B86:N86"/>
    <mergeCell ref="D87:F87"/>
    <mergeCell ref="H87:I87"/>
    <mergeCell ref="J87:K87"/>
    <mergeCell ref="L87:N87"/>
    <mergeCell ref="B80:N80"/>
    <mergeCell ref="B81:N81"/>
    <mergeCell ref="B83:C83"/>
    <mergeCell ref="D83:G83"/>
    <mergeCell ref="H83:J83"/>
    <mergeCell ref="K83:N83"/>
    <mergeCell ref="C76:D76"/>
    <mergeCell ref="B77:C77"/>
    <mergeCell ref="D77:G77"/>
    <mergeCell ref="H77:J77"/>
    <mergeCell ref="B78:C78"/>
    <mergeCell ref="D78:G78"/>
    <mergeCell ref="H78:J78"/>
    <mergeCell ref="D74:F74"/>
    <mergeCell ref="H74:I74"/>
    <mergeCell ref="D72:F72"/>
    <mergeCell ref="H72:I72"/>
    <mergeCell ref="D73:F73"/>
    <mergeCell ref="H73:I73"/>
    <mergeCell ref="D66:F66"/>
    <mergeCell ref="J66:K66"/>
    <mergeCell ref="D68:F68"/>
    <mergeCell ref="D69:F69"/>
    <mergeCell ref="D70:F70"/>
    <mergeCell ref="C63:D63"/>
    <mergeCell ref="B64:C64"/>
    <mergeCell ref="D64:G64"/>
    <mergeCell ref="H64:J64"/>
    <mergeCell ref="K64:N64"/>
    <mergeCell ref="B65:C65"/>
    <mergeCell ref="D65:G65"/>
    <mergeCell ref="H65:J65"/>
    <mergeCell ref="K65:N65"/>
    <mergeCell ref="L68:M68"/>
    <mergeCell ref="L69:M69"/>
    <mergeCell ref="L70:M70"/>
    <mergeCell ref="B59:N59"/>
    <mergeCell ref="B61:C61"/>
    <mergeCell ref="D61:G61"/>
    <mergeCell ref="H61:J61"/>
    <mergeCell ref="K61:N61"/>
    <mergeCell ref="B62:C62"/>
    <mergeCell ref="D62:G62"/>
    <mergeCell ref="H62:J62"/>
    <mergeCell ref="C55:D55"/>
    <mergeCell ref="F56:G56"/>
    <mergeCell ref="H56:J56"/>
    <mergeCell ref="K56:N56"/>
    <mergeCell ref="B57:E57"/>
    <mergeCell ref="F57:G57"/>
    <mergeCell ref="H57:J57"/>
    <mergeCell ref="K57:N57"/>
    <mergeCell ref="K62:N62"/>
    <mergeCell ref="C52:D52"/>
    <mergeCell ref="B53:D53"/>
    <mergeCell ref="E53:G53"/>
    <mergeCell ref="H53:J53"/>
    <mergeCell ref="K53:N53"/>
    <mergeCell ref="B54:D54"/>
    <mergeCell ref="E54:G54"/>
    <mergeCell ref="H54:J54"/>
    <mergeCell ref="C49:D49"/>
    <mergeCell ref="B50:D50"/>
    <mergeCell ref="E50:G50"/>
    <mergeCell ref="H50:J50"/>
    <mergeCell ref="K50:N50"/>
    <mergeCell ref="B51:D51"/>
    <mergeCell ref="E51:G51"/>
    <mergeCell ref="H51:J51"/>
    <mergeCell ref="K49:N49"/>
    <mergeCell ref="H49:J49"/>
    <mergeCell ref="K51:N51"/>
    <mergeCell ref="K54:N54"/>
    <mergeCell ref="C46:D46"/>
    <mergeCell ref="B47:D47"/>
    <mergeCell ref="E47:G47"/>
    <mergeCell ref="H47:J47"/>
    <mergeCell ref="K47:N47"/>
    <mergeCell ref="B48:D48"/>
    <mergeCell ref="E48:G48"/>
    <mergeCell ref="H48:J48"/>
    <mergeCell ref="K48:N48"/>
    <mergeCell ref="C43:D43"/>
    <mergeCell ref="B44:D44"/>
    <mergeCell ref="E44:G44"/>
    <mergeCell ref="H44:J44"/>
    <mergeCell ref="K44:N44"/>
    <mergeCell ref="B45:D45"/>
    <mergeCell ref="E45:G45"/>
    <mergeCell ref="H45:J45"/>
    <mergeCell ref="K45:N45"/>
    <mergeCell ref="B39:N39"/>
    <mergeCell ref="B41:D41"/>
    <mergeCell ref="E41:G41"/>
    <mergeCell ref="H41:J41"/>
    <mergeCell ref="K41:N41"/>
    <mergeCell ref="B42:D42"/>
    <mergeCell ref="E42:G42"/>
    <mergeCell ref="H42:J42"/>
    <mergeCell ref="K42:N42"/>
    <mergeCell ref="B36:D36"/>
    <mergeCell ref="E36:G36"/>
    <mergeCell ref="H36:J36"/>
    <mergeCell ref="K36:N36"/>
    <mergeCell ref="C37:D37"/>
    <mergeCell ref="B38:N38"/>
    <mergeCell ref="B33:D33"/>
    <mergeCell ref="E33:G33"/>
    <mergeCell ref="H33:J33"/>
    <mergeCell ref="K33:N33"/>
    <mergeCell ref="C34:D34"/>
    <mergeCell ref="B35:D35"/>
    <mergeCell ref="E35:G35"/>
    <mergeCell ref="H35:J35"/>
    <mergeCell ref="K35:N35"/>
    <mergeCell ref="D28:F28"/>
    <mergeCell ref="D29:F29"/>
    <mergeCell ref="B30:N31"/>
    <mergeCell ref="B32:D32"/>
    <mergeCell ref="E32:G32"/>
    <mergeCell ref="H32:J32"/>
    <mergeCell ref="K32:N32"/>
    <mergeCell ref="B22:N22"/>
    <mergeCell ref="D23:F23"/>
    <mergeCell ref="D24:F24"/>
    <mergeCell ref="D25:F25"/>
    <mergeCell ref="D26:F26"/>
    <mergeCell ref="D27:F27"/>
    <mergeCell ref="B20:D20"/>
    <mergeCell ref="E20:F20"/>
    <mergeCell ref="H20:I20"/>
    <mergeCell ref="J20:K20"/>
    <mergeCell ref="L20:N20"/>
    <mergeCell ref="B21:C21"/>
    <mergeCell ref="B17:N17"/>
    <mergeCell ref="B19:D19"/>
    <mergeCell ref="E19:F19"/>
    <mergeCell ref="H19:I19"/>
    <mergeCell ref="J19:K19"/>
    <mergeCell ref="L19:N19"/>
    <mergeCell ref="B14:D14"/>
    <mergeCell ref="E14:G14"/>
    <mergeCell ref="H14:I14"/>
    <mergeCell ref="J14:N14"/>
    <mergeCell ref="B15:D15"/>
    <mergeCell ref="E15:G15"/>
    <mergeCell ref="H15:I15"/>
    <mergeCell ref="J15:N15"/>
    <mergeCell ref="B11:D11"/>
    <mergeCell ref="E11:F11"/>
    <mergeCell ref="H11:I11"/>
    <mergeCell ref="K11:L11"/>
    <mergeCell ref="B12:D12"/>
    <mergeCell ref="E12:F12"/>
    <mergeCell ref="H12:I12"/>
    <mergeCell ref="K12:L12"/>
    <mergeCell ref="M11:N11"/>
    <mergeCell ref="M12:N12"/>
    <mergeCell ref="B8:F8"/>
    <mergeCell ref="G8:I8"/>
    <mergeCell ref="J8:L8"/>
    <mergeCell ref="B9:F9"/>
    <mergeCell ref="G9:I9"/>
    <mergeCell ref="J9:L9"/>
    <mergeCell ref="B1:C5"/>
    <mergeCell ref="D1:K2"/>
    <mergeCell ref="L1:N2"/>
    <mergeCell ref="D3:K5"/>
    <mergeCell ref="L3:N3"/>
    <mergeCell ref="L4:N5"/>
    <mergeCell ref="M8:N8"/>
    <mergeCell ref="M9:N9"/>
  </mergeCells>
  <conditionalFormatting sqref="H73:I74">
    <cfRule type="cellIs" dxfId="25" priority="3" operator="equal">
      <formula>"Aceptable"</formula>
    </cfRule>
    <cfRule type="cellIs" dxfId="24" priority="4" operator="equal">
      <formula>"No aceptable"</formula>
    </cfRule>
  </conditionalFormatting>
  <conditionalFormatting sqref="J24:J29">
    <cfRule type="cellIs" dxfId="23" priority="11" operator="equal">
      <formula>"Aceptable"</formula>
    </cfRule>
    <cfRule type="cellIs" dxfId="22" priority="12" operator="equal">
      <formula>"No aceptable"</formula>
    </cfRule>
  </conditionalFormatting>
  <conditionalFormatting sqref="J69:J70">
    <cfRule type="cellIs" dxfId="21" priority="7" operator="equal">
      <formula>"Aceptable"</formula>
    </cfRule>
    <cfRule type="cellIs" dxfId="20" priority="8" operator="equal">
      <formula>"No aceptable"</formula>
    </cfRule>
  </conditionalFormatting>
  <conditionalFormatting sqref="L20:M20 N21 N23:N29">
    <cfRule type="containsText" dxfId="19" priority="13" operator="containsText" text="No aceptable">
      <formula>NOT(ISERROR(SEARCH("No aceptable",L20)))</formula>
    </cfRule>
    <cfRule type="containsText" dxfId="18" priority="14" operator="containsText" text="Aceptable">
      <formula>NOT(ISERROR(SEARCH("Aceptable",L20)))</formula>
    </cfRule>
  </conditionalFormatting>
  <conditionalFormatting sqref="L69:L70">
    <cfRule type="cellIs" dxfId="17" priority="5" operator="equal">
      <formula>"Aceptable"</formula>
    </cfRule>
    <cfRule type="cellIs" dxfId="16" priority="6" operator="equal">
      <formula>"No aceptable"</formula>
    </cfRule>
  </conditionalFormatting>
  <conditionalFormatting sqref="N68:N70">
    <cfRule type="containsText" dxfId="15" priority="9" operator="containsText" text="No aceptable">
      <formula>NOT(ISERROR(SEARCH("No aceptable",N68)))</formula>
    </cfRule>
    <cfRule type="containsText" dxfId="14" priority="10" operator="containsText" text="Aceptable">
      <formula>NOT(ISERROR(SEARCH("Aceptable",N68)))</formula>
    </cfRule>
  </conditionalFormatting>
  <printOptions horizontalCentered="1" verticalCentered="1"/>
  <pageMargins left="7.8740157480315001E-2" right="0" top="3.9370078740157501E-2" bottom="0.15748031496063" header="0.31496062992126" footer="0.31496062992126"/>
  <pageSetup scale="45" orientation="portrait"/>
  <headerFooter>
    <oddFooter>&amp;C&amp;9&amp;K000000Este documento es propiedad de &amp;"Arial Negrita,Negrita"VICBAL CONSULTORIA&amp;"Arial,Normal"
Prohibida su reproducción total o parcial sin previa autorización.
Página &amp;P de &amp;N</oddFooter>
  </headerFooter>
  <rowBreaks count="3" manualBreakCount="3">
    <brk id="37" min="1" max="12" man="1"/>
    <brk id="76" min="1" max="12" man="1"/>
    <brk id="115" min="1" max="12" man="1"/>
  </rowBreaks>
  <colBreaks count="1" manualBreakCount="1">
    <brk id="14" max="1048575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59"/>
  <sheetViews>
    <sheetView zoomScale="70" zoomScaleNormal="70" zoomScaleSheetLayoutView="70" zoomScalePageLayoutView="150" workbookViewId="0">
      <selection activeCell="Q23" sqref="Q23"/>
    </sheetView>
  </sheetViews>
  <sheetFormatPr defaultColWidth="10.6640625" defaultRowHeight="15.6"/>
  <cols>
    <col min="1" max="1" width="4.6640625" style="3" customWidth="1"/>
    <col min="2" max="2" width="10.109375" style="3" customWidth="1"/>
    <col min="3" max="3" width="23.5546875" style="3" customWidth="1"/>
    <col min="4" max="4" width="5.5546875" style="3" customWidth="1"/>
    <col min="5" max="5" width="5" style="3" customWidth="1"/>
    <col min="6" max="7" width="19.33203125" style="3" customWidth="1"/>
    <col min="8" max="8" width="14.33203125" style="3" customWidth="1"/>
    <col min="9" max="9" width="15.33203125" style="3" customWidth="1"/>
    <col min="10" max="10" width="18" style="3" customWidth="1"/>
    <col min="11" max="11" width="11.33203125" style="3" customWidth="1"/>
    <col min="12" max="13" width="13.33203125" style="3" customWidth="1"/>
    <col min="14" max="14" width="25" style="3" customWidth="1"/>
    <col min="15" max="16384" width="10.6640625" style="3"/>
  </cols>
  <sheetData>
    <row r="1" spans="2:14" ht="27.75" customHeight="1">
      <c r="B1" s="65"/>
      <c r="C1" s="65"/>
      <c r="D1" s="66"/>
      <c r="E1" s="66"/>
      <c r="F1" s="66"/>
      <c r="G1" s="66"/>
      <c r="H1" s="66"/>
      <c r="I1" s="66"/>
      <c r="J1" s="66"/>
      <c r="K1" s="66"/>
      <c r="L1" s="67" t="s">
        <v>0</v>
      </c>
      <c r="M1" s="67"/>
      <c r="N1" s="67"/>
    </row>
    <row r="2" spans="2:14" ht="18" customHeight="1">
      <c r="B2" s="65"/>
      <c r="C2" s="65"/>
      <c r="D2" s="66"/>
      <c r="E2" s="66"/>
      <c r="F2" s="66"/>
      <c r="G2" s="66"/>
      <c r="H2" s="66"/>
      <c r="I2" s="66"/>
      <c r="J2" s="66"/>
      <c r="K2" s="66"/>
      <c r="L2" s="67"/>
      <c r="M2" s="67"/>
      <c r="N2" s="67"/>
    </row>
    <row r="3" spans="2:14" ht="25.5" customHeight="1">
      <c r="B3" s="65"/>
      <c r="C3" s="65"/>
      <c r="D3" s="68" t="s">
        <v>1</v>
      </c>
      <c r="E3" s="68"/>
      <c r="F3" s="68"/>
      <c r="G3" s="68"/>
      <c r="H3" s="68"/>
      <c r="I3" s="68"/>
      <c r="J3" s="68"/>
      <c r="K3" s="68"/>
      <c r="L3" s="67" t="s">
        <v>2</v>
      </c>
      <c r="M3" s="67"/>
      <c r="N3" s="67"/>
    </row>
    <row r="4" spans="2:14" ht="21.75" customHeight="1">
      <c r="B4" s="65"/>
      <c r="C4" s="65"/>
      <c r="D4" s="68"/>
      <c r="E4" s="68"/>
      <c r="F4" s="68"/>
      <c r="G4" s="68"/>
      <c r="H4" s="68"/>
      <c r="I4" s="68"/>
      <c r="J4" s="68"/>
      <c r="K4" s="68"/>
      <c r="L4" s="67" t="s">
        <v>3</v>
      </c>
      <c r="M4" s="67"/>
      <c r="N4" s="67"/>
    </row>
    <row r="5" spans="2:14" ht="24" customHeight="1">
      <c r="B5" s="65"/>
      <c r="C5" s="65"/>
      <c r="D5" s="68"/>
      <c r="E5" s="68"/>
      <c r="F5" s="68"/>
      <c r="G5" s="68"/>
      <c r="H5" s="68"/>
      <c r="I5" s="68"/>
      <c r="J5" s="68"/>
      <c r="K5" s="68"/>
      <c r="L5" s="67"/>
      <c r="M5" s="67"/>
      <c r="N5" s="67"/>
    </row>
    <row r="8" spans="2:14" ht="43.5" customHeight="1">
      <c r="B8" s="57" t="s">
        <v>4</v>
      </c>
      <c r="C8" s="57"/>
      <c r="D8" s="57"/>
      <c r="E8" s="57"/>
      <c r="F8" s="57"/>
      <c r="G8" s="58" t="s">
        <v>5</v>
      </c>
      <c r="H8" s="59"/>
      <c r="I8" s="60"/>
      <c r="J8" s="57" t="s">
        <v>6</v>
      </c>
      <c r="K8" s="57"/>
      <c r="L8" s="57"/>
      <c r="M8" s="51"/>
      <c r="N8" s="52" t="s">
        <v>7</v>
      </c>
    </row>
    <row r="9" spans="2:14" ht="32.1" customHeight="1">
      <c r="B9" s="61" t="s">
        <v>8</v>
      </c>
      <c r="C9" s="61"/>
      <c r="D9" s="61"/>
      <c r="E9" s="61"/>
      <c r="F9" s="61"/>
      <c r="G9" s="62">
        <v>45355</v>
      </c>
      <c r="H9" s="63"/>
      <c r="I9" s="63"/>
      <c r="J9" s="77" t="s">
        <v>166</v>
      </c>
      <c r="K9" s="77"/>
      <c r="L9" s="77"/>
      <c r="M9" s="13"/>
      <c r="N9" s="13" t="s">
        <v>10</v>
      </c>
    </row>
    <row r="11" spans="2:14" s="6" customFormat="1" ht="30" customHeight="1">
      <c r="B11" s="57" t="s">
        <v>11</v>
      </c>
      <c r="C11" s="57"/>
      <c r="D11" s="57"/>
      <c r="E11" s="58" t="s">
        <v>12</v>
      </c>
      <c r="F11" s="60"/>
      <c r="G11" s="51" t="s">
        <v>13</v>
      </c>
      <c r="H11" s="58" t="s">
        <v>14</v>
      </c>
      <c r="I11" s="60"/>
      <c r="J11" s="51" t="s">
        <v>15</v>
      </c>
      <c r="K11" s="57" t="s">
        <v>16</v>
      </c>
      <c r="L11" s="57"/>
      <c r="M11" s="51"/>
      <c r="N11" s="51" t="s">
        <v>17</v>
      </c>
    </row>
    <row r="12" spans="2:14" s="6" customFormat="1" ht="30" customHeight="1">
      <c r="B12" s="77" t="s">
        <v>18</v>
      </c>
      <c r="C12" s="77"/>
      <c r="D12" s="77"/>
      <c r="E12" s="71">
        <v>2402</v>
      </c>
      <c r="F12" s="72"/>
      <c r="G12" s="4">
        <v>103</v>
      </c>
      <c r="H12" s="71">
        <v>86.4</v>
      </c>
      <c r="I12" s="72"/>
      <c r="J12" s="13" t="s">
        <v>19</v>
      </c>
      <c r="K12" s="77" t="s">
        <v>20</v>
      </c>
      <c r="L12" s="77"/>
      <c r="M12" s="13"/>
      <c r="N12" s="13" t="s">
        <v>21</v>
      </c>
    </row>
    <row r="13" spans="2:14">
      <c r="C13" s="7"/>
    </row>
    <row r="14" spans="2:14" s="6" customFormat="1" ht="56.1" customHeight="1">
      <c r="B14" s="73" t="s">
        <v>22</v>
      </c>
      <c r="C14" s="73"/>
      <c r="D14" s="73"/>
      <c r="E14" s="58" t="s">
        <v>23</v>
      </c>
      <c r="F14" s="59"/>
      <c r="G14" s="60"/>
      <c r="H14" s="73" t="s">
        <v>24</v>
      </c>
      <c r="I14" s="73"/>
      <c r="J14" s="74" t="s">
        <v>25</v>
      </c>
      <c r="K14" s="75"/>
      <c r="L14" s="75"/>
      <c r="M14" s="75"/>
      <c r="N14" s="76"/>
    </row>
    <row r="15" spans="2:14" s="6" customFormat="1" ht="30" customHeight="1">
      <c r="B15" s="77" t="s">
        <v>26</v>
      </c>
      <c r="C15" s="77"/>
      <c r="D15" s="77"/>
      <c r="E15" s="71">
        <v>79.900000000000006</v>
      </c>
      <c r="F15" s="63"/>
      <c r="G15" s="72"/>
      <c r="H15" s="71" t="s">
        <v>19</v>
      </c>
      <c r="I15" s="72"/>
      <c r="J15" s="78">
        <v>59</v>
      </c>
      <c r="K15" s="79"/>
      <c r="L15" s="79"/>
      <c r="M15" s="79"/>
      <c r="N15" s="80"/>
    </row>
    <row r="16" spans="2:14" ht="15.95" thickBot="1">
      <c r="C16" s="7"/>
    </row>
    <row r="17" spans="2:14" ht="32.1" customHeight="1" thickBot="1">
      <c r="B17" s="91" t="s">
        <v>27</v>
      </c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3"/>
    </row>
    <row r="18" spans="2:14">
      <c r="C18" s="7"/>
    </row>
    <row r="19" spans="2:14" s="6" customFormat="1" ht="68.099999999999994" customHeight="1">
      <c r="B19" s="94" t="s">
        <v>28</v>
      </c>
      <c r="C19" s="94"/>
      <c r="D19" s="94"/>
      <c r="E19" s="95" t="s">
        <v>29</v>
      </c>
      <c r="F19" s="96"/>
      <c r="G19" s="5" t="s">
        <v>30</v>
      </c>
      <c r="H19" s="94" t="s">
        <v>31</v>
      </c>
      <c r="I19" s="94"/>
      <c r="J19" s="95" t="s">
        <v>32</v>
      </c>
      <c r="K19" s="96"/>
      <c r="L19" s="95" t="s">
        <v>33</v>
      </c>
      <c r="M19" s="97"/>
      <c r="N19" s="96"/>
    </row>
    <row r="20" spans="2:14" s="6" customFormat="1" ht="50.1" customHeight="1">
      <c r="B20" s="77"/>
      <c r="C20" s="77"/>
      <c r="D20" s="77"/>
      <c r="E20" s="192">
        <v>3</v>
      </c>
      <c r="F20" s="193"/>
      <c r="G20" s="48">
        <f>E20*0.3</f>
        <v>0.89999999999999991</v>
      </c>
      <c r="H20" s="83">
        <f>(1.25)*(E20)/SQRT(J15)</f>
        <v>0.48820841617808952</v>
      </c>
      <c r="I20" s="84"/>
      <c r="J20" s="85">
        <f>H20*2</f>
        <v>0.97641683235617904</v>
      </c>
      <c r="K20" s="86"/>
      <c r="L20" s="87" t="str">
        <f>IF(H20&lt;G20,"Aceptable","No aceptable")</f>
        <v>Aceptable</v>
      </c>
      <c r="M20" s="88"/>
      <c r="N20" s="89"/>
    </row>
    <row r="21" spans="2:14" s="6" customFormat="1" ht="14.1" customHeight="1" thickBot="1">
      <c r="B21" s="90"/>
      <c r="C21" s="90"/>
      <c r="D21" s="9"/>
      <c r="E21" s="9"/>
      <c r="F21" s="10"/>
      <c r="G21" s="10"/>
      <c r="H21" s="11"/>
      <c r="I21" s="11"/>
      <c r="J21" s="11"/>
      <c r="K21" s="11"/>
      <c r="L21" s="11"/>
      <c r="M21" s="11"/>
      <c r="N21" s="12"/>
    </row>
    <row r="22" spans="2:14" s="6" customFormat="1" ht="33" customHeight="1">
      <c r="B22" s="105" t="s">
        <v>34</v>
      </c>
      <c r="C22" s="106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7"/>
    </row>
    <row r="23" spans="2:14" s="6" customFormat="1" ht="41.1" customHeight="1">
      <c r="B23" s="13" t="s">
        <v>12</v>
      </c>
      <c r="C23" s="14" t="s">
        <v>14</v>
      </c>
      <c r="D23" s="108" t="s">
        <v>23</v>
      </c>
      <c r="E23" s="108"/>
      <c r="F23" s="108"/>
      <c r="G23" s="13" t="s">
        <v>35</v>
      </c>
      <c r="H23" s="15" t="s">
        <v>36</v>
      </c>
      <c r="I23" s="15" t="s">
        <v>37</v>
      </c>
      <c r="J23" s="16" t="s">
        <v>38</v>
      </c>
      <c r="K23" s="15" t="s">
        <v>39</v>
      </c>
      <c r="L23" s="15" t="s">
        <v>40</v>
      </c>
      <c r="M23" s="15" t="s">
        <v>41</v>
      </c>
      <c r="N23" s="17" t="s">
        <v>42</v>
      </c>
    </row>
    <row r="24" spans="2:14" s="6" customFormat="1" ht="50.1" customHeight="1">
      <c r="B24" s="8">
        <v>1</v>
      </c>
      <c r="C24" s="8">
        <v>86.4</v>
      </c>
      <c r="D24" s="78">
        <v>79.900000000000006</v>
      </c>
      <c r="E24" s="79"/>
      <c r="F24" s="80"/>
      <c r="G24" s="8">
        <v>3</v>
      </c>
      <c r="H24" s="2">
        <f>G24*0.3</f>
        <v>0.89999999999999991</v>
      </c>
      <c r="I24" s="49">
        <f>1.25*G24/SQRT(298)</f>
        <v>0.21723166738630958</v>
      </c>
      <c r="J24" s="2" t="str">
        <f>IF(I24&lt;H24,"Aceptable","No aceptable")</f>
        <v>Aceptable</v>
      </c>
      <c r="K24" s="40">
        <f>(C24-D24)*100/D24</f>
        <v>8.1351689612015008</v>
      </c>
      <c r="L24" s="8">
        <v>11</v>
      </c>
      <c r="M24" s="8" t="str">
        <f>IF(ABS(K24)&lt;L24,"Aceptable","No aceptable")</f>
        <v>Aceptable</v>
      </c>
      <c r="N24" s="41">
        <f>(C24-D24)/G24</f>
        <v>2.1666666666666665</v>
      </c>
    </row>
    <row r="25" spans="2:14" s="6" customFormat="1" ht="50.1" customHeight="1">
      <c r="B25" s="8">
        <v>2</v>
      </c>
      <c r="C25" s="8"/>
      <c r="D25" s="78"/>
      <c r="E25" s="79"/>
      <c r="F25" s="80"/>
      <c r="G25" s="8"/>
      <c r="H25" s="2">
        <f t="shared" ref="H25:H29" si="0">G25*0.3</f>
        <v>0</v>
      </c>
      <c r="I25" s="18"/>
      <c r="J25" s="2" t="str">
        <f t="shared" ref="J25:J29" si="1">IF(I25&lt;H25,"Aceptable","No aceptable")</f>
        <v>No aceptable</v>
      </c>
      <c r="K25" s="40" t="e">
        <f>(C25-D25)*100/D25</f>
        <v>#DIV/0!</v>
      </c>
      <c r="L25" s="8"/>
      <c r="M25" s="8"/>
      <c r="N25" s="41" t="e">
        <f t="shared" ref="N25:N29" si="2">(C25-D25)/G25</f>
        <v>#DIV/0!</v>
      </c>
    </row>
    <row r="26" spans="2:14" s="6" customFormat="1" ht="50.1" customHeight="1">
      <c r="B26" s="8">
        <v>3</v>
      </c>
      <c r="C26" s="8"/>
      <c r="D26" s="78"/>
      <c r="E26" s="79"/>
      <c r="F26" s="80"/>
      <c r="G26" s="8"/>
      <c r="H26" s="2">
        <f t="shared" si="0"/>
        <v>0</v>
      </c>
      <c r="I26" s="18"/>
      <c r="J26" s="2" t="str">
        <f t="shared" si="1"/>
        <v>No aceptable</v>
      </c>
      <c r="K26" s="40" t="e">
        <f t="shared" ref="K26:K29" si="3">(C26-D26)*100/D26</f>
        <v>#DIV/0!</v>
      </c>
      <c r="L26" s="8"/>
      <c r="M26" s="8"/>
      <c r="N26" s="41" t="e">
        <f t="shared" si="2"/>
        <v>#DIV/0!</v>
      </c>
    </row>
    <row r="27" spans="2:14" s="6" customFormat="1" ht="50.1" customHeight="1">
      <c r="B27" s="8">
        <v>4</v>
      </c>
      <c r="C27" s="8"/>
      <c r="D27" s="78"/>
      <c r="E27" s="79"/>
      <c r="F27" s="80"/>
      <c r="G27" s="8"/>
      <c r="H27" s="2">
        <f t="shared" si="0"/>
        <v>0</v>
      </c>
      <c r="I27" s="18"/>
      <c r="J27" s="2" t="str">
        <f t="shared" si="1"/>
        <v>No aceptable</v>
      </c>
      <c r="K27" s="40" t="e">
        <f t="shared" si="3"/>
        <v>#DIV/0!</v>
      </c>
      <c r="L27" s="8"/>
      <c r="M27" s="8"/>
      <c r="N27" s="41" t="e">
        <f t="shared" si="2"/>
        <v>#DIV/0!</v>
      </c>
    </row>
    <row r="28" spans="2:14" s="6" customFormat="1" ht="50.1" customHeight="1">
      <c r="B28" s="8">
        <v>5</v>
      </c>
      <c r="C28" s="8"/>
      <c r="D28" s="78"/>
      <c r="E28" s="79"/>
      <c r="F28" s="80"/>
      <c r="G28" s="8"/>
      <c r="H28" s="2">
        <f t="shared" si="0"/>
        <v>0</v>
      </c>
      <c r="I28" s="18"/>
      <c r="J28" s="2" t="str">
        <f t="shared" si="1"/>
        <v>No aceptable</v>
      </c>
      <c r="K28" s="40" t="e">
        <f t="shared" si="3"/>
        <v>#DIV/0!</v>
      </c>
      <c r="L28" s="8"/>
      <c r="M28" s="8"/>
      <c r="N28" s="41" t="e">
        <f t="shared" si="2"/>
        <v>#DIV/0!</v>
      </c>
    </row>
    <row r="29" spans="2:14" s="6" customFormat="1" ht="50.1" customHeight="1">
      <c r="B29" s="8" t="s">
        <v>43</v>
      </c>
      <c r="C29" s="8"/>
      <c r="D29" s="78"/>
      <c r="E29" s="79"/>
      <c r="F29" s="80"/>
      <c r="G29" s="8"/>
      <c r="H29" s="2">
        <f t="shared" si="0"/>
        <v>0</v>
      </c>
      <c r="I29" s="18"/>
      <c r="J29" s="2" t="str">
        <f t="shared" si="1"/>
        <v>No aceptable</v>
      </c>
      <c r="K29" s="40" t="e">
        <f t="shared" si="3"/>
        <v>#DIV/0!</v>
      </c>
      <c r="L29" s="8"/>
      <c r="M29" s="8"/>
      <c r="N29" s="41" t="e">
        <f t="shared" si="2"/>
        <v>#DIV/0!</v>
      </c>
    </row>
    <row r="30" spans="2:14" s="6" customFormat="1" ht="408.95" customHeight="1"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9"/>
    </row>
    <row r="31" spans="2:14" s="6" customFormat="1" ht="74.099999999999994" customHeight="1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1"/>
    </row>
    <row r="32" spans="2:14" s="6" customFormat="1" ht="30" customHeight="1">
      <c r="B32" s="94" t="s">
        <v>44</v>
      </c>
      <c r="C32" s="94"/>
      <c r="D32" s="94"/>
      <c r="E32" s="102" t="s">
        <v>45</v>
      </c>
      <c r="F32" s="103"/>
      <c r="G32" s="104"/>
      <c r="H32" s="94" t="s">
        <v>46</v>
      </c>
      <c r="I32" s="94"/>
      <c r="J32" s="94"/>
      <c r="K32" s="95" t="s">
        <v>47</v>
      </c>
      <c r="L32" s="97"/>
      <c r="M32" s="97"/>
      <c r="N32" s="96"/>
    </row>
    <row r="33" spans="2:14" s="6" customFormat="1" ht="45" customHeight="1">
      <c r="B33" s="108">
        <v>45310</v>
      </c>
      <c r="C33" s="77"/>
      <c r="D33" s="77"/>
      <c r="E33" s="71" t="s">
        <v>48</v>
      </c>
      <c r="F33" s="63"/>
      <c r="G33" s="72"/>
      <c r="H33" s="77"/>
      <c r="I33" s="77"/>
      <c r="J33" s="77"/>
      <c r="K33" s="71" t="s">
        <v>8</v>
      </c>
      <c r="L33" s="63"/>
      <c r="M33" s="63"/>
      <c r="N33" s="72"/>
    </row>
    <row r="34" spans="2:14">
      <c r="C34" s="109"/>
      <c r="D34" s="109"/>
      <c r="E34" s="22"/>
      <c r="F34" s="19"/>
      <c r="G34" s="19"/>
      <c r="H34" s="19"/>
      <c r="I34" s="19"/>
      <c r="J34" s="19"/>
      <c r="K34" s="19"/>
      <c r="L34" s="19"/>
      <c r="M34" s="19"/>
      <c r="N34" s="19"/>
    </row>
    <row r="35" spans="2:14" s="6" customFormat="1" ht="57" customHeight="1">
      <c r="B35" s="94" t="s">
        <v>49</v>
      </c>
      <c r="C35" s="94"/>
      <c r="D35" s="94"/>
      <c r="E35" s="95" t="s">
        <v>50</v>
      </c>
      <c r="F35" s="97"/>
      <c r="G35" s="96"/>
      <c r="H35" s="94" t="s">
        <v>51</v>
      </c>
      <c r="I35" s="94"/>
      <c r="J35" s="94"/>
      <c r="K35" s="95" t="s">
        <v>52</v>
      </c>
      <c r="L35" s="97"/>
      <c r="M35" s="97"/>
      <c r="N35" s="96"/>
    </row>
    <row r="36" spans="2:14" s="6" customFormat="1" ht="38.1" customHeight="1">
      <c r="B36" s="77" t="s">
        <v>26</v>
      </c>
      <c r="C36" s="77"/>
      <c r="D36" s="77"/>
      <c r="E36" s="71" t="s">
        <v>167</v>
      </c>
      <c r="F36" s="63"/>
      <c r="G36" s="72"/>
      <c r="H36" s="77" t="s">
        <v>26</v>
      </c>
      <c r="I36" s="77"/>
      <c r="J36" s="77"/>
      <c r="K36" s="71" t="s">
        <v>26</v>
      </c>
      <c r="L36" s="63"/>
      <c r="M36" s="63"/>
      <c r="N36" s="72"/>
    </row>
    <row r="37" spans="2:14" ht="15.95" thickBot="1">
      <c r="C37" s="109"/>
      <c r="D37" s="109"/>
      <c r="E37" s="22"/>
      <c r="F37" s="19"/>
      <c r="G37" s="19"/>
      <c r="H37" s="19"/>
      <c r="I37" s="19"/>
      <c r="J37" s="19"/>
      <c r="K37" s="19"/>
      <c r="L37" s="19"/>
      <c r="M37" s="19"/>
      <c r="N37" s="19"/>
    </row>
    <row r="38" spans="2:14" s="6" customFormat="1" ht="42.95" customHeight="1" thickBot="1">
      <c r="B38" s="91" t="s">
        <v>54</v>
      </c>
      <c r="C38" s="92"/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3"/>
    </row>
    <row r="39" spans="2:14" s="6" customFormat="1" ht="60" customHeight="1">
      <c r="B39" s="77" t="s">
        <v>55</v>
      </c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</row>
    <row r="40" spans="2:14" s="6" customFormat="1" ht="9.9499999999999993" customHeight="1"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</row>
    <row r="41" spans="2:14" s="6" customFormat="1" ht="50.1" customHeight="1">
      <c r="B41" s="94" t="s">
        <v>56</v>
      </c>
      <c r="C41" s="94"/>
      <c r="D41" s="94"/>
      <c r="E41" s="95" t="s">
        <v>57</v>
      </c>
      <c r="F41" s="97"/>
      <c r="G41" s="96"/>
      <c r="H41" s="94" t="s">
        <v>58</v>
      </c>
      <c r="I41" s="94"/>
      <c r="J41" s="94"/>
      <c r="K41" s="94" t="s">
        <v>59</v>
      </c>
      <c r="L41" s="94"/>
      <c r="M41" s="94"/>
      <c r="N41" s="94"/>
    </row>
    <row r="42" spans="2:14" s="6" customFormat="1" ht="38.1" customHeight="1">
      <c r="B42" s="77" t="s">
        <v>168</v>
      </c>
      <c r="C42" s="77"/>
      <c r="D42" s="77"/>
      <c r="E42" s="71" t="s">
        <v>61</v>
      </c>
      <c r="F42" s="63"/>
      <c r="G42" s="72"/>
      <c r="H42" s="77" t="s">
        <v>169</v>
      </c>
      <c r="I42" s="77"/>
      <c r="J42" s="77"/>
      <c r="K42" s="71" t="s">
        <v>26</v>
      </c>
      <c r="L42" s="63"/>
      <c r="M42" s="63"/>
      <c r="N42" s="72"/>
    </row>
    <row r="43" spans="2:14">
      <c r="C43" s="109"/>
      <c r="D43" s="109"/>
      <c r="E43" s="22"/>
      <c r="F43" s="19"/>
      <c r="G43" s="19"/>
      <c r="H43" s="19"/>
      <c r="I43" s="19"/>
      <c r="J43" s="19"/>
      <c r="K43" s="19"/>
      <c r="L43" s="19"/>
      <c r="M43" s="19"/>
      <c r="N43" s="19"/>
    </row>
    <row r="44" spans="2:14" s="6" customFormat="1" ht="50.1" customHeight="1">
      <c r="B44" s="94" t="s">
        <v>63</v>
      </c>
      <c r="C44" s="94"/>
      <c r="D44" s="94"/>
      <c r="E44" s="95" t="s">
        <v>64</v>
      </c>
      <c r="F44" s="97"/>
      <c r="G44" s="96"/>
      <c r="H44" s="94" t="s">
        <v>65</v>
      </c>
      <c r="I44" s="94"/>
      <c r="J44" s="94"/>
      <c r="K44" s="94" t="s">
        <v>66</v>
      </c>
      <c r="L44" s="94"/>
      <c r="M44" s="94"/>
      <c r="N44" s="94"/>
    </row>
    <row r="45" spans="2:14" s="6" customFormat="1" ht="38.1" customHeight="1">
      <c r="B45" s="77" t="s">
        <v>61</v>
      </c>
      <c r="C45" s="77"/>
      <c r="D45" s="77"/>
      <c r="E45" s="71" t="s">
        <v>61</v>
      </c>
      <c r="F45" s="63"/>
      <c r="G45" s="72"/>
      <c r="H45" s="77" t="s">
        <v>62</v>
      </c>
      <c r="I45" s="77"/>
      <c r="J45" s="77"/>
      <c r="K45" s="71" t="s">
        <v>62</v>
      </c>
      <c r="L45" s="63"/>
      <c r="M45" s="63"/>
      <c r="N45" s="72"/>
    </row>
    <row r="46" spans="2:14">
      <c r="C46" s="109"/>
      <c r="D46" s="109"/>
      <c r="E46" s="22"/>
      <c r="F46" s="19"/>
      <c r="G46" s="19"/>
      <c r="H46" s="19"/>
      <c r="I46" s="19"/>
      <c r="J46" s="19"/>
      <c r="K46" s="19"/>
      <c r="L46" s="19"/>
      <c r="M46" s="19"/>
      <c r="N46" s="19"/>
    </row>
    <row r="47" spans="2:14" s="6" customFormat="1" ht="66.95" customHeight="1">
      <c r="B47" s="94" t="s">
        <v>67</v>
      </c>
      <c r="C47" s="94"/>
      <c r="D47" s="94"/>
      <c r="E47" s="95" t="s">
        <v>68</v>
      </c>
      <c r="F47" s="97"/>
      <c r="G47" s="96"/>
      <c r="H47" s="94" t="s">
        <v>69</v>
      </c>
      <c r="I47" s="94"/>
      <c r="J47" s="94"/>
      <c r="K47" s="95" t="s">
        <v>70</v>
      </c>
      <c r="L47" s="97"/>
      <c r="M47" s="97"/>
      <c r="N47" s="96"/>
    </row>
    <row r="48" spans="2:14" s="6" customFormat="1" ht="48" customHeight="1">
      <c r="B48" s="77" t="s">
        <v>26</v>
      </c>
      <c r="C48" s="77"/>
      <c r="D48" s="77"/>
      <c r="E48" s="71" t="s">
        <v>26</v>
      </c>
      <c r="F48" s="63"/>
      <c r="G48" s="72"/>
      <c r="H48" s="77" t="s">
        <v>170</v>
      </c>
      <c r="I48" s="77"/>
      <c r="J48" s="77"/>
      <c r="K48" s="71" t="s">
        <v>72</v>
      </c>
      <c r="L48" s="63"/>
      <c r="M48" s="63"/>
      <c r="N48" s="72"/>
    </row>
    <row r="49" spans="2:14">
      <c r="C49" s="109"/>
      <c r="D49" s="109"/>
      <c r="E49" s="22"/>
      <c r="F49" s="19"/>
      <c r="G49" s="19"/>
      <c r="H49" s="19"/>
      <c r="I49" s="19"/>
      <c r="J49" s="19"/>
      <c r="K49" s="19"/>
      <c r="L49" s="19"/>
      <c r="M49" s="19"/>
      <c r="N49" s="19"/>
    </row>
    <row r="50" spans="2:14" s="6" customFormat="1" ht="44.1" customHeight="1">
      <c r="B50" s="94" t="s">
        <v>73</v>
      </c>
      <c r="C50" s="94"/>
      <c r="D50" s="94"/>
      <c r="E50" s="95" t="s">
        <v>74</v>
      </c>
      <c r="F50" s="97"/>
      <c r="G50" s="96"/>
      <c r="H50" s="94" t="s">
        <v>75</v>
      </c>
      <c r="I50" s="94"/>
      <c r="J50" s="94"/>
      <c r="K50" s="95" t="s">
        <v>76</v>
      </c>
      <c r="L50" s="97"/>
      <c r="M50" s="97"/>
      <c r="N50" s="96"/>
    </row>
    <row r="51" spans="2:14" s="6" customFormat="1" ht="44.1" customHeight="1">
      <c r="B51" s="77" t="s">
        <v>62</v>
      </c>
      <c r="C51" s="77"/>
      <c r="D51" s="77"/>
      <c r="E51" s="71" t="s">
        <v>62</v>
      </c>
      <c r="F51" s="63"/>
      <c r="G51" s="72"/>
      <c r="H51" s="77" t="s">
        <v>62</v>
      </c>
      <c r="I51" s="77"/>
      <c r="J51" s="77"/>
      <c r="K51" s="20"/>
      <c r="L51" s="20"/>
      <c r="M51" s="20" t="s">
        <v>171</v>
      </c>
      <c r="N51" s="21"/>
    </row>
    <row r="52" spans="2:14">
      <c r="C52" s="109"/>
      <c r="D52" s="109"/>
      <c r="E52" s="22"/>
      <c r="F52" s="19"/>
      <c r="G52" s="19"/>
      <c r="H52" s="19"/>
      <c r="I52" s="19"/>
      <c r="J52" s="19"/>
      <c r="K52" s="19"/>
      <c r="L52" s="19"/>
      <c r="M52" s="19"/>
      <c r="N52" s="19"/>
    </row>
    <row r="53" spans="2:14" s="6" customFormat="1" ht="47.1" customHeight="1">
      <c r="B53" s="94" t="s">
        <v>77</v>
      </c>
      <c r="C53" s="94"/>
      <c r="D53" s="94"/>
      <c r="E53" s="95" t="s">
        <v>78</v>
      </c>
      <c r="F53" s="97"/>
      <c r="G53" s="96"/>
      <c r="H53" s="94" t="s">
        <v>79</v>
      </c>
      <c r="I53" s="94"/>
      <c r="J53" s="94"/>
      <c r="K53" s="95" t="s">
        <v>80</v>
      </c>
      <c r="L53" s="97"/>
      <c r="M53" s="97"/>
      <c r="N53" s="96"/>
    </row>
    <row r="54" spans="2:14" s="6" customFormat="1" ht="44.1" customHeight="1">
      <c r="B54" s="77" t="s">
        <v>62</v>
      </c>
      <c r="C54" s="77"/>
      <c r="D54" s="77"/>
      <c r="E54" s="71" t="s">
        <v>62</v>
      </c>
      <c r="F54" s="63"/>
      <c r="G54" s="72"/>
      <c r="H54" s="77" t="s">
        <v>167</v>
      </c>
      <c r="I54" s="77"/>
      <c r="J54" s="77"/>
      <c r="K54" s="20"/>
      <c r="L54" s="20"/>
      <c r="M54" s="20"/>
      <c r="N54" s="21"/>
    </row>
    <row r="55" spans="2:14">
      <c r="C55" s="109"/>
      <c r="D55" s="109"/>
      <c r="E55" s="22"/>
      <c r="F55" s="19"/>
      <c r="G55" s="19"/>
      <c r="H55" s="19"/>
      <c r="I55" s="19"/>
      <c r="J55" s="19"/>
      <c r="K55" s="19"/>
      <c r="L55" s="19"/>
      <c r="M55" s="19"/>
      <c r="N55" s="19"/>
    </row>
    <row r="56" spans="2:14" ht="36" customHeight="1">
      <c r="C56" s="22"/>
      <c r="D56" s="22"/>
      <c r="E56" s="22"/>
      <c r="F56" s="110" t="s">
        <v>82</v>
      </c>
      <c r="G56" s="110"/>
      <c r="H56" s="110" t="s">
        <v>83</v>
      </c>
      <c r="I56" s="110"/>
      <c r="J56" s="110"/>
      <c r="K56" s="110" t="s">
        <v>84</v>
      </c>
      <c r="L56" s="110"/>
      <c r="M56" s="110"/>
      <c r="N56" s="110"/>
    </row>
    <row r="57" spans="2:14" ht="42" customHeight="1">
      <c r="B57" s="58" t="s">
        <v>85</v>
      </c>
      <c r="C57" s="59"/>
      <c r="D57" s="59"/>
      <c r="E57" s="60"/>
      <c r="F57" s="111" t="s">
        <v>172</v>
      </c>
      <c r="G57" s="111"/>
      <c r="H57" s="112" t="s">
        <v>173</v>
      </c>
      <c r="I57" s="112"/>
      <c r="J57" s="112"/>
      <c r="K57" s="113"/>
      <c r="L57" s="114"/>
      <c r="M57" s="114"/>
      <c r="N57" s="115"/>
    </row>
    <row r="58" spans="2:14" ht="15.95" thickBot="1">
      <c r="C58" s="22"/>
      <c r="D58" s="22"/>
      <c r="E58" s="22"/>
      <c r="F58" s="19"/>
      <c r="G58" s="19"/>
      <c r="H58" s="19"/>
      <c r="I58" s="19"/>
      <c r="J58" s="19"/>
      <c r="K58" s="19"/>
      <c r="L58" s="19"/>
      <c r="M58" s="19"/>
      <c r="N58" s="19"/>
    </row>
    <row r="59" spans="2:14" s="6" customFormat="1" ht="42.95" customHeight="1" thickBot="1">
      <c r="B59" s="91" t="s">
        <v>87</v>
      </c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3"/>
    </row>
    <row r="60" spans="2:14">
      <c r="C60" s="22"/>
      <c r="D60" s="22"/>
      <c r="E60" s="22"/>
      <c r="F60" s="19"/>
      <c r="G60" s="19"/>
      <c r="H60" s="19"/>
      <c r="I60" s="19"/>
      <c r="J60" s="19"/>
      <c r="K60" s="19"/>
      <c r="L60" s="19"/>
      <c r="M60" s="19"/>
      <c r="N60" s="19"/>
    </row>
    <row r="61" spans="2:14" s="6" customFormat="1" ht="47.1" customHeight="1">
      <c r="B61" s="94" t="s">
        <v>68</v>
      </c>
      <c r="C61" s="94"/>
      <c r="D61" s="94" t="s">
        <v>69</v>
      </c>
      <c r="E61" s="94"/>
      <c r="F61" s="94"/>
      <c r="G61" s="94"/>
      <c r="H61" s="95" t="s">
        <v>70</v>
      </c>
      <c r="I61" s="97"/>
      <c r="J61" s="96"/>
      <c r="K61" s="95" t="s">
        <v>88</v>
      </c>
      <c r="L61" s="97"/>
      <c r="M61" s="97"/>
      <c r="N61" s="96"/>
    </row>
    <row r="62" spans="2:14" s="6" customFormat="1" ht="44.1" customHeight="1">
      <c r="B62" s="71" t="str">
        <f>E48</f>
        <v>Si</v>
      </c>
      <c r="C62" s="72"/>
      <c r="D62" s="71" t="str">
        <f>H48</f>
        <v>Si (misma fecha)</v>
      </c>
      <c r="E62" s="63"/>
      <c r="F62" s="63"/>
      <c r="G62" s="72"/>
      <c r="H62" s="77" t="str">
        <f>K48</f>
        <v>No se tiene el registro</v>
      </c>
      <c r="I62" s="77"/>
      <c r="J62" s="77"/>
      <c r="K62" s="20"/>
      <c r="L62" s="20"/>
      <c r="M62" s="20"/>
      <c r="N62" s="21"/>
    </row>
    <row r="63" spans="2:14">
      <c r="C63" s="109"/>
      <c r="D63" s="109"/>
      <c r="E63" s="22"/>
      <c r="F63" s="19"/>
      <c r="G63" s="19"/>
      <c r="H63" s="19"/>
      <c r="I63" s="19"/>
      <c r="J63" s="19"/>
      <c r="K63" s="19"/>
      <c r="L63" s="19"/>
      <c r="M63" s="19"/>
      <c r="N63" s="19"/>
    </row>
    <row r="64" spans="2:14" s="6" customFormat="1" ht="47.1" customHeight="1">
      <c r="B64" s="94" t="s">
        <v>89</v>
      </c>
      <c r="C64" s="94"/>
      <c r="D64" s="95" t="s">
        <v>90</v>
      </c>
      <c r="E64" s="97"/>
      <c r="F64" s="97"/>
      <c r="G64" s="96"/>
      <c r="H64" s="95" t="s">
        <v>91</v>
      </c>
      <c r="I64" s="97"/>
      <c r="J64" s="96"/>
      <c r="K64" s="95" t="s">
        <v>92</v>
      </c>
      <c r="L64" s="97"/>
      <c r="M64" s="97"/>
      <c r="N64" s="96"/>
    </row>
    <row r="65" spans="2:14" s="6" customFormat="1" ht="44.1" customHeight="1">
      <c r="B65" s="71" t="s">
        <v>26</v>
      </c>
      <c r="C65" s="72"/>
      <c r="D65" s="77" t="s">
        <v>62</v>
      </c>
      <c r="E65" s="77"/>
      <c r="F65" s="77"/>
      <c r="G65" s="77"/>
      <c r="H65" s="71"/>
      <c r="I65" s="63"/>
      <c r="J65" s="72"/>
      <c r="K65" s="77" t="s">
        <v>26</v>
      </c>
      <c r="L65" s="77"/>
      <c r="M65" s="77"/>
      <c r="N65" s="77"/>
    </row>
    <row r="66" spans="2:14" s="6" customFormat="1" ht="38.1" customHeight="1">
      <c r="B66" s="44" t="s">
        <v>94</v>
      </c>
      <c r="C66" s="55">
        <v>45292</v>
      </c>
      <c r="D66" s="116" t="s">
        <v>95</v>
      </c>
      <c r="E66" s="116"/>
      <c r="F66" s="116"/>
      <c r="G66" s="24">
        <v>11</v>
      </c>
      <c r="H66" s="43" t="s">
        <v>96</v>
      </c>
      <c r="I66" s="25" t="s">
        <v>97</v>
      </c>
      <c r="J66" s="117" t="s">
        <v>98</v>
      </c>
      <c r="K66" s="117"/>
      <c r="L66" s="26" t="s">
        <v>174</v>
      </c>
      <c r="M66" s="26"/>
      <c r="N66" s="26"/>
    </row>
    <row r="67" spans="2:14">
      <c r="C67" s="22"/>
      <c r="D67" s="22"/>
      <c r="E67" s="22"/>
      <c r="F67" s="19"/>
      <c r="G67" s="19"/>
      <c r="H67" s="19"/>
      <c r="I67" s="19"/>
      <c r="J67" s="19"/>
      <c r="K67" s="19"/>
      <c r="L67" s="19"/>
      <c r="M67" s="19"/>
      <c r="N67" s="19"/>
    </row>
    <row r="68" spans="2:14" s="6" customFormat="1" ht="56.1" customHeight="1">
      <c r="B68" s="56" t="s">
        <v>100</v>
      </c>
      <c r="C68" s="14" t="s">
        <v>175</v>
      </c>
      <c r="D68" s="108" t="s">
        <v>102</v>
      </c>
      <c r="E68" s="108"/>
      <c r="F68" s="108"/>
      <c r="G68" s="13" t="s">
        <v>103</v>
      </c>
      <c r="H68" s="15" t="s">
        <v>104</v>
      </c>
      <c r="I68" s="15" t="s">
        <v>105</v>
      </c>
      <c r="J68" s="16" t="s">
        <v>106</v>
      </c>
      <c r="K68" s="15" t="s">
        <v>107</v>
      </c>
      <c r="L68" s="15" t="s">
        <v>41</v>
      </c>
      <c r="M68" s="15"/>
      <c r="N68" s="17" t="s">
        <v>108</v>
      </c>
    </row>
    <row r="69" spans="2:14" s="6" customFormat="1" ht="50.1" customHeight="1">
      <c r="B69" s="8">
        <v>1</v>
      </c>
      <c r="C69" s="8">
        <v>86.18</v>
      </c>
      <c r="D69" s="78">
        <v>86.43</v>
      </c>
      <c r="E69" s="79"/>
      <c r="F69" s="80"/>
      <c r="G69" s="8">
        <v>1.34</v>
      </c>
      <c r="H69" s="1">
        <v>1.56</v>
      </c>
      <c r="I69" s="18">
        <v>0.28999999999999998</v>
      </c>
      <c r="J69" s="2">
        <f>(1.65*H69)+ABS(I69)</f>
        <v>2.8639999999999999</v>
      </c>
      <c r="K69" s="40">
        <f>G66</f>
        <v>11</v>
      </c>
      <c r="L69" s="42" t="str">
        <f>IF(J69&lt;K69,"Aceptable","No aceptable")</f>
        <v>Aceptable</v>
      </c>
      <c r="M69" s="42"/>
      <c r="N69" s="41">
        <f>(K69-ABS(I69))/H69</f>
        <v>6.8653846153846159</v>
      </c>
    </row>
    <row r="70" spans="2:14" s="6" customFormat="1" ht="50.1" customHeight="1">
      <c r="B70" s="8">
        <v>2</v>
      </c>
      <c r="C70" s="8">
        <v>270.8</v>
      </c>
      <c r="D70" s="78">
        <v>274.17</v>
      </c>
      <c r="E70" s="79"/>
      <c r="F70" s="80"/>
      <c r="G70" s="8">
        <v>2.66</v>
      </c>
      <c r="H70" s="1">
        <v>0.98</v>
      </c>
      <c r="I70" s="18">
        <v>1</v>
      </c>
      <c r="J70" s="2">
        <f>(1.65*H70)+ABS(I70)</f>
        <v>2.617</v>
      </c>
      <c r="K70" s="40">
        <f>G66</f>
        <v>11</v>
      </c>
      <c r="L70" s="42" t="str">
        <f>IF(J70&lt;K70,"Aceptable","No aceptable")</f>
        <v>Aceptable</v>
      </c>
      <c r="M70" s="42"/>
      <c r="N70" s="41">
        <f>(K70-ABS(I70))/H70</f>
        <v>10.204081632653061</v>
      </c>
    </row>
    <row r="71" spans="2:14" s="6" customFormat="1" ht="50.1" customHeight="1">
      <c r="B71" s="8">
        <v>3</v>
      </c>
      <c r="C71" s="8"/>
      <c r="D71" s="78"/>
      <c r="E71" s="79"/>
      <c r="F71" s="80"/>
      <c r="G71" s="8"/>
      <c r="H71" s="1"/>
      <c r="I71" s="18"/>
      <c r="J71" s="2">
        <f>(1.65*H71)+ABS(I71)</f>
        <v>0</v>
      </c>
      <c r="K71" s="40">
        <f>G66</f>
        <v>11</v>
      </c>
      <c r="L71" s="42" t="str">
        <f>IF(J71&lt;K71,"Aceptable","No aceptable")</f>
        <v>Aceptable</v>
      </c>
      <c r="M71" s="42"/>
      <c r="N71" s="41" t="e">
        <f>(K71-ABS(I71))/H71</f>
        <v>#DIV/0!</v>
      </c>
    </row>
    <row r="72" spans="2:14">
      <c r="C72" s="22"/>
      <c r="D72" s="22"/>
      <c r="E72" s="22"/>
      <c r="F72" s="19"/>
      <c r="G72" s="19"/>
      <c r="H72" s="19"/>
      <c r="I72" s="19"/>
      <c r="J72" s="19"/>
      <c r="K72" s="19"/>
      <c r="L72" s="19"/>
      <c r="M72" s="19"/>
      <c r="N72" s="19"/>
    </row>
    <row r="73" spans="2:14" ht="46.5">
      <c r="B73" s="56" t="s">
        <v>100</v>
      </c>
      <c r="C73" s="27" t="s">
        <v>109</v>
      </c>
      <c r="D73" s="112" t="s">
        <v>110</v>
      </c>
      <c r="E73" s="112"/>
      <c r="F73" s="112"/>
      <c r="G73" s="53" t="s">
        <v>176</v>
      </c>
      <c r="H73" s="124" t="s">
        <v>41</v>
      </c>
      <c r="I73" s="124"/>
      <c r="J73" s="112" t="s">
        <v>111</v>
      </c>
      <c r="K73" s="112"/>
      <c r="L73" s="124" t="s">
        <v>41</v>
      </c>
      <c r="M73" s="124"/>
      <c r="N73" s="124"/>
    </row>
    <row r="74" spans="2:14" ht="48" customHeight="1">
      <c r="B74" s="8">
        <v>1</v>
      </c>
      <c r="C74" s="45">
        <f>SQRT((H69^2)+(I69^2))</f>
        <v>1.5867261893597144</v>
      </c>
      <c r="D74" s="118">
        <f>C74*2</f>
        <v>3.1734523787194289</v>
      </c>
      <c r="E74" s="119"/>
      <c r="F74" s="120"/>
      <c r="G74" s="54">
        <f>K69*2/3</f>
        <v>7.333333333333333</v>
      </c>
      <c r="H74" s="121" t="str">
        <f>IF(D74&lt;G74,"Aceptable","No aceptable")</f>
        <v>Aceptable</v>
      </c>
      <c r="I74" s="121"/>
      <c r="J74" s="122">
        <v>10</v>
      </c>
      <c r="K74" s="123"/>
      <c r="L74" s="121" t="str">
        <f>IF(D74&lt;J74, "Aceptable", "No aceptable")</f>
        <v>Aceptable</v>
      </c>
      <c r="M74" s="121"/>
      <c r="N74" s="121"/>
    </row>
    <row r="75" spans="2:14" ht="48" customHeight="1">
      <c r="B75" s="8">
        <v>2</v>
      </c>
      <c r="C75" s="45">
        <f>SQRT((H70^2)+(I70^2))</f>
        <v>1.4001428498549711</v>
      </c>
      <c r="D75" s="118">
        <f>C75*2</f>
        <v>2.8002856997099421</v>
      </c>
      <c r="E75" s="119"/>
      <c r="F75" s="120"/>
      <c r="G75" s="54">
        <f>K70*2/3</f>
        <v>7.333333333333333</v>
      </c>
      <c r="H75" s="121" t="str">
        <f>IF(D75&lt;G75,"Aceptable","No aceptable")</f>
        <v>Aceptable</v>
      </c>
      <c r="I75" s="121"/>
      <c r="J75" s="122">
        <v>10</v>
      </c>
      <c r="K75" s="123"/>
      <c r="L75" s="121" t="str">
        <f>IF(D75&lt;J75, "Aceptable", "No aceptable")</f>
        <v>Aceptable</v>
      </c>
      <c r="M75" s="121"/>
      <c r="N75" s="121"/>
    </row>
    <row r="76" spans="2:14" ht="48" customHeight="1">
      <c r="B76" s="8">
        <v>3</v>
      </c>
      <c r="C76" s="45">
        <f>SQRT((H71^2)+(I71^2))</f>
        <v>0</v>
      </c>
      <c r="D76" s="118">
        <f>C76*2</f>
        <v>0</v>
      </c>
      <c r="E76" s="119"/>
      <c r="F76" s="120"/>
      <c r="G76" s="54">
        <f>K71*2/3</f>
        <v>7.333333333333333</v>
      </c>
      <c r="H76" s="121" t="str">
        <f>IF(D76&lt;G76,"Aceptable","No aceptable")</f>
        <v>Aceptable</v>
      </c>
      <c r="I76" s="121"/>
      <c r="J76" s="113"/>
      <c r="K76" s="115"/>
      <c r="L76" s="121" t="str">
        <f>IF(D76&lt;J76, "Aceptable", "No aceptable")</f>
        <v>No aceptable</v>
      </c>
      <c r="M76" s="121"/>
      <c r="N76" s="121"/>
    </row>
    <row r="77" spans="2:14">
      <c r="C77" s="22"/>
      <c r="D77" s="22"/>
      <c r="E77" s="22"/>
      <c r="F77" s="19"/>
      <c r="G77" s="19"/>
      <c r="H77" s="19"/>
      <c r="I77" s="19"/>
      <c r="J77" s="19"/>
      <c r="K77" s="19"/>
      <c r="L77" s="19"/>
      <c r="M77" s="19"/>
      <c r="N77" s="19"/>
    </row>
    <row r="78" spans="2:14">
      <c r="C78" s="109"/>
      <c r="D78" s="109"/>
      <c r="E78" s="22"/>
      <c r="F78" s="19"/>
      <c r="G78" s="19"/>
      <c r="H78" s="19"/>
      <c r="I78" s="19"/>
      <c r="J78" s="19"/>
      <c r="K78" s="19"/>
      <c r="L78" s="19"/>
      <c r="M78" s="19"/>
      <c r="N78" s="19" t="s">
        <v>112</v>
      </c>
    </row>
    <row r="79" spans="2:14" s="6" customFormat="1" ht="47.1" customHeight="1">
      <c r="B79" s="94" t="s">
        <v>113</v>
      </c>
      <c r="C79" s="94"/>
      <c r="D79" s="95" t="s">
        <v>114</v>
      </c>
      <c r="E79" s="97"/>
      <c r="F79" s="97"/>
      <c r="G79" s="96"/>
      <c r="H79" s="95" t="s">
        <v>177</v>
      </c>
      <c r="I79" s="97"/>
      <c r="J79" s="96"/>
      <c r="K79" s="95" t="s">
        <v>115</v>
      </c>
      <c r="L79" s="97"/>
      <c r="M79" s="97"/>
      <c r="N79" s="96"/>
    </row>
    <row r="80" spans="2:14" s="6" customFormat="1" ht="44.1" customHeight="1">
      <c r="B80" s="71" t="s">
        <v>178</v>
      </c>
      <c r="C80" s="72"/>
      <c r="D80" s="77" t="s">
        <v>171</v>
      </c>
      <c r="E80" s="77"/>
      <c r="F80" s="77"/>
      <c r="G80" s="77"/>
      <c r="H80" s="71" t="s">
        <v>62</v>
      </c>
      <c r="I80" s="63"/>
      <c r="J80" s="72"/>
      <c r="K80" s="77" t="s">
        <v>62</v>
      </c>
      <c r="L80" s="77"/>
      <c r="M80" s="77"/>
      <c r="N80" s="77"/>
    </row>
    <row r="81" spans="2:14" ht="15.95" thickBot="1">
      <c r="C81" s="22"/>
      <c r="D81" s="22"/>
      <c r="E81" s="22"/>
      <c r="F81" s="19"/>
      <c r="G81" s="19"/>
      <c r="H81" s="19"/>
      <c r="I81" s="19"/>
      <c r="J81" s="19"/>
      <c r="K81" s="19"/>
      <c r="L81" s="19"/>
      <c r="M81" s="19"/>
      <c r="N81" s="19"/>
    </row>
    <row r="82" spans="2:14" ht="41.1" customHeight="1" thickBot="1">
      <c r="B82" s="125" t="s">
        <v>116</v>
      </c>
      <c r="C82" s="126"/>
      <c r="D82" s="126"/>
      <c r="E82" s="126"/>
      <c r="F82" s="126"/>
      <c r="G82" s="126"/>
      <c r="H82" s="126"/>
      <c r="I82" s="126"/>
      <c r="J82" s="126"/>
      <c r="K82" s="126"/>
      <c r="L82" s="126"/>
      <c r="M82" s="126"/>
      <c r="N82" s="127"/>
    </row>
    <row r="83" spans="2:14" ht="90.95" customHeight="1" thickBot="1">
      <c r="B83" s="128" t="s">
        <v>62</v>
      </c>
      <c r="C83" s="129"/>
      <c r="D83" s="129"/>
      <c r="E83" s="129"/>
      <c r="F83" s="129"/>
      <c r="G83" s="129"/>
      <c r="H83" s="129"/>
      <c r="I83" s="129"/>
      <c r="J83" s="129"/>
      <c r="K83" s="129"/>
      <c r="L83" s="129"/>
      <c r="M83" s="129"/>
      <c r="N83" s="130"/>
    </row>
    <row r="84" spans="2:14">
      <c r="C84" s="22"/>
      <c r="D84" s="22"/>
      <c r="E84" s="22"/>
      <c r="F84" s="19"/>
      <c r="G84" s="19"/>
      <c r="H84" s="19"/>
      <c r="I84" s="19"/>
      <c r="J84" s="19"/>
      <c r="K84" s="19"/>
      <c r="L84" s="19"/>
      <c r="M84" s="19"/>
      <c r="N84" s="19"/>
    </row>
    <row r="85" spans="2:14" s="6" customFormat="1" ht="47.1" customHeight="1">
      <c r="B85" s="94" t="s">
        <v>118</v>
      </c>
      <c r="C85" s="94"/>
      <c r="D85" s="95" t="s">
        <v>119</v>
      </c>
      <c r="E85" s="97"/>
      <c r="F85" s="97"/>
      <c r="G85" s="96"/>
      <c r="H85" s="95" t="s">
        <v>120</v>
      </c>
      <c r="I85" s="97"/>
      <c r="J85" s="96"/>
      <c r="K85" s="95" t="s">
        <v>121</v>
      </c>
      <c r="L85" s="97"/>
      <c r="M85" s="97"/>
      <c r="N85" s="96"/>
    </row>
    <row r="86" spans="2:14" s="6" customFormat="1" ht="44.1" customHeight="1">
      <c r="B86" s="71" t="s">
        <v>179</v>
      </c>
      <c r="C86" s="72"/>
      <c r="D86" s="77"/>
      <c r="E86" s="77"/>
      <c r="F86" s="77"/>
      <c r="G86" s="77"/>
      <c r="H86" s="71" t="s">
        <v>62</v>
      </c>
      <c r="I86" s="63"/>
      <c r="J86" s="72"/>
      <c r="K86" s="77" t="s">
        <v>180</v>
      </c>
      <c r="L86" s="77"/>
      <c r="M86" s="77"/>
      <c r="N86" s="77"/>
    </row>
    <row r="87" spans="2:14" ht="23.1" customHeight="1">
      <c r="C87" s="22"/>
      <c r="D87" s="22"/>
      <c r="E87" s="22"/>
      <c r="F87" s="19"/>
      <c r="G87" s="19"/>
      <c r="H87" s="19"/>
      <c r="I87" s="19"/>
      <c r="J87" s="19"/>
      <c r="K87" s="19"/>
      <c r="L87" s="19"/>
      <c r="M87" s="19"/>
      <c r="N87" s="19"/>
    </row>
    <row r="88" spans="2:14" ht="23.1" customHeight="1">
      <c r="B88" s="131" t="s">
        <v>124</v>
      </c>
      <c r="C88" s="131"/>
      <c r="D88" s="131"/>
      <c r="E88" s="131"/>
      <c r="F88" s="131"/>
      <c r="G88" s="131"/>
      <c r="H88" s="131"/>
      <c r="I88" s="131"/>
      <c r="J88" s="131"/>
      <c r="K88" s="131"/>
      <c r="L88" s="131"/>
      <c r="M88" s="131"/>
      <c r="N88" s="131"/>
    </row>
    <row r="89" spans="2:14" ht="47.1" customHeight="1">
      <c r="B89" s="27" t="s">
        <v>125</v>
      </c>
      <c r="C89" s="27" t="s">
        <v>126</v>
      </c>
      <c r="D89" s="112" t="s">
        <v>127</v>
      </c>
      <c r="E89" s="112"/>
      <c r="F89" s="112"/>
      <c r="G89" s="27" t="s">
        <v>128</v>
      </c>
      <c r="H89" s="112" t="s">
        <v>129</v>
      </c>
      <c r="I89" s="112"/>
      <c r="J89" s="112" t="s">
        <v>130</v>
      </c>
      <c r="K89" s="112"/>
      <c r="L89" s="112" t="s">
        <v>131</v>
      </c>
      <c r="M89" s="112"/>
      <c r="N89" s="112"/>
    </row>
    <row r="90" spans="2:14" ht="24" customHeight="1">
      <c r="B90" s="13">
        <v>1</v>
      </c>
      <c r="C90" s="27"/>
      <c r="D90" s="113"/>
      <c r="E90" s="114"/>
      <c r="F90" s="115"/>
      <c r="G90" s="34"/>
      <c r="H90" s="113"/>
      <c r="I90" s="115"/>
      <c r="J90" s="113"/>
      <c r="K90" s="115"/>
      <c r="L90" s="113"/>
      <c r="M90" s="114"/>
      <c r="N90" s="115"/>
    </row>
    <row r="91" spans="2:14" ht="24" customHeight="1">
      <c r="B91" s="13">
        <v>2</v>
      </c>
      <c r="C91" s="27"/>
      <c r="D91" s="113"/>
      <c r="E91" s="114"/>
      <c r="F91" s="115"/>
      <c r="G91" s="34"/>
      <c r="H91" s="113"/>
      <c r="I91" s="115"/>
      <c r="J91" s="113"/>
      <c r="K91" s="115"/>
      <c r="L91" s="113"/>
      <c r="M91" s="114"/>
      <c r="N91" s="115"/>
    </row>
    <row r="92" spans="2:14" ht="24" customHeight="1">
      <c r="B92" s="13">
        <v>3</v>
      </c>
      <c r="C92" s="27"/>
      <c r="D92" s="113"/>
      <c r="E92" s="114"/>
      <c r="F92" s="115"/>
      <c r="G92" s="34"/>
      <c r="H92" s="113"/>
      <c r="I92" s="115"/>
      <c r="J92" s="113"/>
      <c r="K92" s="115"/>
      <c r="L92" s="113"/>
      <c r="M92" s="114"/>
      <c r="N92" s="115"/>
    </row>
    <row r="93" spans="2:14" ht="24" customHeight="1">
      <c r="B93" s="13">
        <v>4</v>
      </c>
      <c r="C93" s="27"/>
      <c r="D93" s="113"/>
      <c r="E93" s="114"/>
      <c r="F93" s="115"/>
      <c r="G93" s="34"/>
      <c r="H93" s="113"/>
      <c r="I93" s="115"/>
      <c r="J93" s="113"/>
      <c r="K93" s="115"/>
      <c r="L93" s="113"/>
      <c r="M93" s="114"/>
      <c r="N93" s="115"/>
    </row>
    <row r="94" spans="2:14" ht="24" customHeight="1">
      <c r="B94" s="13">
        <v>5</v>
      </c>
      <c r="C94" s="27"/>
      <c r="D94" s="113"/>
      <c r="E94" s="114"/>
      <c r="F94" s="115"/>
      <c r="G94" s="34"/>
      <c r="H94" s="113"/>
      <c r="I94" s="115"/>
      <c r="J94" s="113"/>
      <c r="K94" s="115"/>
      <c r="L94" s="113"/>
      <c r="M94" s="114"/>
      <c r="N94" s="115"/>
    </row>
    <row r="95" spans="2:14" ht="24" customHeight="1">
      <c r="B95" s="13">
        <v>6</v>
      </c>
      <c r="C95" s="27"/>
      <c r="D95" s="113"/>
      <c r="E95" s="114"/>
      <c r="F95" s="115"/>
      <c r="G95" s="34"/>
      <c r="H95" s="113"/>
      <c r="I95" s="115"/>
      <c r="J95" s="113"/>
      <c r="K95" s="115"/>
      <c r="L95" s="113"/>
      <c r="M95" s="114"/>
      <c r="N95" s="115"/>
    </row>
    <row r="96" spans="2:14" ht="24" customHeight="1">
      <c r="B96" s="13">
        <v>7</v>
      </c>
      <c r="C96" s="27"/>
      <c r="D96" s="113"/>
      <c r="E96" s="114"/>
      <c r="F96" s="115"/>
      <c r="G96" s="34"/>
      <c r="H96" s="113"/>
      <c r="I96" s="115"/>
      <c r="J96" s="113"/>
      <c r="K96" s="115"/>
      <c r="L96" s="113"/>
      <c r="M96" s="114"/>
      <c r="N96" s="115"/>
    </row>
    <row r="97" spans="2:14" ht="27" customHeight="1">
      <c r="B97" s="13">
        <v>8</v>
      </c>
      <c r="C97" s="27"/>
      <c r="D97" s="113"/>
      <c r="E97" s="114"/>
      <c r="F97" s="115"/>
      <c r="G97" s="34"/>
      <c r="H97" s="113"/>
      <c r="I97" s="115"/>
      <c r="J97" s="113"/>
      <c r="K97" s="115"/>
      <c r="L97" s="113"/>
      <c r="M97" s="114"/>
      <c r="N97" s="115"/>
    </row>
    <row r="98" spans="2:14" ht="27" customHeight="1">
      <c r="B98" s="13">
        <v>9</v>
      </c>
      <c r="C98" s="27"/>
      <c r="D98" s="113"/>
      <c r="E98" s="114"/>
      <c r="F98" s="115"/>
      <c r="G98" s="34"/>
      <c r="H98" s="113"/>
      <c r="I98" s="115"/>
      <c r="J98" s="113"/>
      <c r="K98" s="115"/>
      <c r="L98" s="113"/>
      <c r="M98" s="114"/>
      <c r="N98" s="115"/>
    </row>
    <row r="99" spans="2:14" ht="27" customHeight="1">
      <c r="B99" s="13">
        <v>10</v>
      </c>
      <c r="C99" s="27"/>
      <c r="D99" s="113"/>
      <c r="E99" s="114"/>
      <c r="F99" s="115"/>
      <c r="G99" s="34"/>
      <c r="H99" s="113"/>
      <c r="I99" s="115"/>
      <c r="J99" s="113"/>
      <c r="K99" s="115"/>
      <c r="L99" s="113"/>
      <c r="M99" s="114"/>
      <c r="N99" s="115"/>
    </row>
    <row r="100" spans="2:14" ht="27" customHeight="1" thickBot="1">
      <c r="C100" s="22"/>
      <c r="D100" s="22"/>
      <c r="E100" s="22"/>
      <c r="F100" s="19"/>
      <c r="G100" s="19"/>
      <c r="H100" s="19"/>
      <c r="I100" s="19"/>
      <c r="J100" s="19"/>
      <c r="K100" s="19"/>
      <c r="L100" s="19"/>
      <c r="M100" s="19"/>
      <c r="N100" s="19"/>
    </row>
    <row r="101" spans="2:14" ht="27" customHeight="1" thickBot="1">
      <c r="B101" s="91" t="s">
        <v>132</v>
      </c>
      <c r="C101" s="92"/>
      <c r="D101" s="92"/>
      <c r="E101" s="92"/>
      <c r="F101" s="92"/>
      <c r="G101" s="92"/>
      <c r="H101" s="92"/>
      <c r="I101" s="92"/>
      <c r="J101" s="92"/>
      <c r="K101" s="92"/>
      <c r="L101" s="92"/>
      <c r="M101" s="92"/>
      <c r="N101" s="93"/>
    </row>
    <row r="102" spans="2:14" ht="17.100000000000001" customHeight="1" thickBot="1">
      <c r="C102" s="22"/>
      <c r="D102" s="22"/>
      <c r="E102" s="22"/>
      <c r="F102" s="19"/>
      <c r="G102" s="19"/>
      <c r="H102" s="19"/>
      <c r="I102" s="19"/>
      <c r="J102" s="19"/>
      <c r="K102" s="19"/>
      <c r="L102" s="19"/>
      <c r="M102" s="19"/>
      <c r="N102" s="19"/>
    </row>
    <row r="103" spans="2:14" ht="27" customHeight="1" thickBot="1">
      <c r="C103" s="133" t="s">
        <v>133</v>
      </c>
      <c r="D103" s="133"/>
      <c r="E103" s="133"/>
      <c r="F103" s="133"/>
      <c r="G103" s="46" t="s">
        <v>26</v>
      </c>
      <c r="H103" s="19"/>
      <c r="I103" s="19"/>
      <c r="J103" s="19"/>
      <c r="K103" s="19"/>
      <c r="L103" s="19"/>
      <c r="M103" s="19"/>
      <c r="N103" s="19"/>
    </row>
    <row r="104" spans="2:14" ht="11.1" customHeight="1" thickBot="1">
      <c r="C104" s="133"/>
      <c r="D104" s="133"/>
      <c r="E104" s="133"/>
      <c r="F104" s="133"/>
      <c r="G104" s="19"/>
      <c r="H104" s="19"/>
      <c r="I104" s="19"/>
      <c r="J104" s="19"/>
      <c r="K104" s="19"/>
      <c r="L104" s="19"/>
      <c r="M104" s="19"/>
      <c r="N104" s="19"/>
    </row>
    <row r="105" spans="2:14" ht="27" customHeight="1" thickBot="1">
      <c r="C105" s="133"/>
      <c r="D105" s="133"/>
      <c r="E105" s="133"/>
      <c r="F105" s="133"/>
      <c r="G105" s="46" t="s">
        <v>62</v>
      </c>
      <c r="H105" s="19"/>
      <c r="I105" s="19"/>
      <c r="J105" s="19"/>
      <c r="K105" s="19"/>
      <c r="L105" s="19"/>
      <c r="M105" s="19"/>
      <c r="N105" s="19"/>
    </row>
    <row r="106" spans="2:14" ht="27" customHeight="1" thickBot="1">
      <c r="C106" s="22"/>
      <c r="D106" s="22"/>
      <c r="E106" s="22"/>
      <c r="F106" s="19"/>
      <c r="G106" s="19"/>
      <c r="H106" s="19"/>
      <c r="I106" s="19"/>
      <c r="J106" s="19"/>
      <c r="K106" s="19"/>
      <c r="L106" s="19"/>
      <c r="M106" s="19"/>
      <c r="N106" s="19"/>
    </row>
    <row r="107" spans="2:14" ht="27" customHeight="1" thickBot="1">
      <c r="B107" s="134" t="s">
        <v>134</v>
      </c>
      <c r="C107" s="135"/>
      <c r="D107" s="135"/>
      <c r="E107" s="135"/>
      <c r="F107" s="135"/>
      <c r="G107" s="135"/>
      <c r="H107" s="135"/>
      <c r="I107" s="135"/>
      <c r="J107" s="135"/>
      <c r="K107" s="135"/>
      <c r="L107" s="135"/>
      <c r="M107" s="135"/>
      <c r="N107" s="136"/>
    </row>
    <row r="108" spans="2:14" ht="27" customHeight="1">
      <c r="C108" s="22"/>
      <c r="D108" s="22"/>
      <c r="E108" s="22"/>
      <c r="F108" s="19"/>
      <c r="G108" s="19"/>
      <c r="H108" s="19"/>
      <c r="I108" s="19"/>
      <c r="J108" s="19"/>
      <c r="K108" s="19"/>
      <c r="L108" s="19"/>
      <c r="M108" s="19"/>
      <c r="N108" s="19"/>
    </row>
    <row r="109" spans="2:14" ht="44.1" customHeight="1">
      <c r="B109" s="137" t="s">
        <v>135</v>
      </c>
      <c r="C109" s="137"/>
      <c r="D109" s="137"/>
      <c r="E109" s="137"/>
      <c r="F109" s="137"/>
      <c r="G109" s="137"/>
      <c r="H109" s="138" t="s">
        <v>136</v>
      </c>
      <c r="I109" s="139"/>
      <c r="J109" s="140"/>
      <c r="K109" s="138" t="s">
        <v>137</v>
      </c>
      <c r="L109" s="139"/>
      <c r="M109" s="139"/>
      <c r="N109" s="140"/>
    </row>
    <row r="110" spans="2:14" ht="52.5" customHeight="1">
      <c r="B110" s="61"/>
      <c r="C110" s="61"/>
      <c r="D110" s="61"/>
      <c r="E110" s="61"/>
      <c r="F110" s="61"/>
      <c r="G110" s="61"/>
      <c r="H110" s="77"/>
      <c r="I110" s="77"/>
      <c r="J110" s="77"/>
      <c r="K110" s="62"/>
      <c r="L110" s="132"/>
      <c r="M110" s="132"/>
      <c r="N110" s="72"/>
    </row>
    <row r="111" spans="2:14" ht="52.5" customHeight="1">
      <c r="B111" s="61"/>
      <c r="C111" s="61"/>
      <c r="D111" s="61"/>
      <c r="E111" s="61"/>
      <c r="F111" s="61"/>
      <c r="G111" s="61"/>
      <c r="H111" s="77"/>
      <c r="I111" s="77"/>
      <c r="J111" s="77"/>
      <c r="K111" s="71"/>
      <c r="L111" s="63"/>
      <c r="M111" s="63"/>
      <c r="N111" s="72"/>
    </row>
    <row r="112" spans="2:14" ht="52.5" customHeight="1">
      <c r="B112" s="61"/>
      <c r="C112" s="61"/>
      <c r="D112" s="61"/>
      <c r="E112" s="61"/>
      <c r="F112" s="61"/>
      <c r="G112" s="61"/>
      <c r="H112" s="77"/>
      <c r="I112" s="77"/>
      <c r="J112" s="77"/>
      <c r="K112" s="62"/>
      <c r="L112" s="132"/>
      <c r="M112" s="132"/>
      <c r="N112" s="72"/>
    </row>
    <row r="113" spans="2:19" ht="52.5" customHeight="1">
      <c r="B113" s="61"/>
      <c r="C113" s="61"/>
      <c r="D113" s="61"/>
      <c r="E113" s="61"/>
      <c r="F113" s="61"/>
      <c r="G113" s="61"/>
      <c r="H113" s="77"/>
      <c r="I113" s="77"/>
      <c r="J113" s="77"/>
      <c r="K113" s="71"/>
      <c r="L113" s="63"/>
      <c r="M113" s="63"/>
      <c r="N113" s="72"/>
    </row>
    <row r="114" spans="2:19" ht="39.75" customHeight="1"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</row>
    <row r="115" spans="2:19">
      <c r="C115" s="31"/>
      <c r="G115" s="22"/>
      <c r="I115" s="32"/>
      <c r="J115" s="32"/>
      <c r="K115" s="32"/>
      <c r="L115" s="32"/>
      <c r="M115" s="32"/>
      <c r="N115" s="32"/>
    </row>
    <row r="116" spans="2:19">
      <c r="D116" s="61" t="s">
        <v>138</v>
      </c>
      <c r="E116" s="61"/>
    </row>
    <row r="117" spans="2:19" ht="28.5" customHeight="1">
      <c r="B117" s="141" t="s">
        <v>139</v>
      </c>
      <c r="C117" s="141"/>
      <c r="D117" s="33" t="s">
        <v>26</v>
      </c>
      <c r="E117" s="33" t="s">
        <v>62</v>
      </c>
      <c r="F117" s="142" t="s">
        <v>140</v>
      </c>
      <c r="G117" s="143"/>
      <c r="H117" s="143"/>
      <c r="I117" s="143"/>
      <c r="J117" s="143"/>
      <c r="K117" s="143"/>
      <c r="L117" s="143"/>
      <c r="M117" s="143"/>
      <c r="N117" s="144"/>
    </row>
    <row r="118" spans="2:19" ht="40.5" customHeight="1">
      <c r="B118" s="111" t="s">
        <v>141</v>
      </c>
      <c r="C118" s="111"/>
      <c r="D118" s="4"/>
      <c r="E118" s="4"/>
      <c r="F118" s="71"/>
      <c r="G118" s="63"/>
      <c r="H118" s="63"/>
      <c r="I118" s="63"/>
      <c r="J118" s="63"/>
      <c r="K118" s="63"/>
      <c r="L118" s="63"/>
      <c r="M118" s="63"/>
      <c r="N118" s="72"/>
      <c r="O118" s="28"/>
      <c r="P118" s="28"/>
      <c r="Q118" s="28"/>
      <c r="R118" s="28"/>
      <c r="S118" s="28"/>
    </row>
    <row r="119" spans="2:19" ht="40.5" customHeight="1">
      <c r="B119" s="111" t="s">
        <v>144</v>
      </c>
      <c r="C119" s="111"/>
      <c r="D119" s="4"/>
      <c r="E119" s="4"/>
      <c r="F119" s="71"/>
      <c r="G119" s="63"/>
      <c r="H119" s="63"/>
      <c r="I119" s="63"/>
      <c r="J119" s="63"/>
      <c r="K119" s="63"/>
      <c r="L119" s="63"/>
      <c r="M119" s="63"/>
      <c r="N119" s="72"/>
    </row>
    <row r="120" spans="2:19" ht="40.5" customHeight="1">
      <c r="B120" s="151" t="s">
        <v>145</v>
      </c>
      <c r="C120" s="151"/>
      <c r="D120" s="4"/>
      <c r="E120" s="4"/>
      <c r="F120" s="71"/>
      <c r="G120" s="63"/>
      <c r="H120" s="63"/>
      <c r="I120" s="63"/>
      <c r="J120" s="63"/>
      <c r="K120" s="63"/>
      <c r="L120" s="63"/>
      <c r="M120" s="63"/>
      <c r="N120" s="72"/>
    </row>
    <row r="121" spans="2:19" ht="40.5" customHeight="1">
      <c r="B121" s="111" t="s">
        <v>146</v>
      </c>
      <c r="C121" s="111"/>
      <c r="D121" s="4"/>
      <c r="E121" s="4"/>
      <c r="F121" s="71"/>
      <c r="G121" s="63"/>
      <c r="H121" s="63"/>
      <c r="I121" s="63"/>
      <c r="J121" s="63"/>
      <c r="K121" s="63"/>
      <c r="L121" s="63"/>
      <c r="M121" s="63"/>
      <c r="N121" s="72"/>
    </row>
    <row r="122" spans="2:19" ht="51" customHeight="1">
      <c r="B122" s="111" t="s">
        <v>147</v>
      </c>
      <c r="C122" s="111"/>
      <c r="D122" s="4"/>
      <c r="E122" s="4"/>
      <c r="F122" s="71"/>
      <c r="G122" s="63"/>
      <c r="H122" s="63"/>
      <c r="I122" s="63"/>
      <c r="J122" s="63"/>
      <c r="K122" s="63"/>
      <c r="L122" s="63"/>
      <c r="M122" s="63"/>
      <c r="N122" s="72"/>
    </row>
    <row r="123" spans="2:19" ht="40.5" customHeight="1">
      <c r="B123" s="6"/>
      <c r="C123" s="6"/>
      <c r="D123" s="31"/>
      <c r="E123" s="31"/>
      <c r="F123" s="31"/>
      <c r="G123" s="29"/>
      <c r="H123" s="29"/>
      <c r="I123" s="29"/>
      <c r="J123" s="29"/>
      <c r="K123" s="29"/>
      <c r="L123" s="29"/>
      <c r="M123" s="29"/>
      <c r="N123" s="29"/>
    </row>
    <row r="124" spans="2:19" ht="22.5" customHeight="1"/>
    <row r="125" spans="2:19" ht="27" customHeight="1">
      <c r="B125" s="145" t="s">
        <v>148</v>
      </c>
      <c r="C125" s="145"/>
      <c r="D125" s="145"/>
      <c r="E125" s="145"/>
      <c r="F125" s="145"/>
      <c r="G125" s="145"/>
      <c r="H125" s="145"/>
      <c r="I125" s="145"/>
      <c r="J125" s="145"/>
      <c r="K125" s="145"/>
      <c r="L125" s="145"/>
      <c r="M125" s="145"/>
      <c r="N125" s="145"/>
    </row>
    <row r="126" spans="2:19" ht="34.5" customHeight="1">
      <c r="B126" s="145" t="s">
        <v>149</v>
      </c>
      <c r="C126" s="145"/>
      <c r="D126" s="145"/>
      <c r="E126" s="145"/>
      <c r="F126" s="145"/>
      <c r="G126" s="145"/>
      <c r="H126" s="145"/>
      <c r="I126" s="145"/>
      <c r="J126" s="145"/>
      <c r="K126" s="145"/>
      <c r="L126" s="145"/>
      <c r="M126" s="145"/>
      <c r="N126" s="145"/>
    </row>
    <row r="127" spans="2:19" ht="34.5" customHeight="1" thickBot="1"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</row>
    <row r="128" spans="2:19" ht="50.1" customHeight="1" thickBot="1">
      <c r="B128" s="146" t="s">
        <v>150</v>
      </c>
      <c r="C128" s="147"/>
      <c r="D128" s="147" t="s">
        <v>151</v>
      </c>
      <c r="E128" s="147"/>
      <c r="F128" s="147"/>
      <c r="G128" s="147"/>
      <c r="H128" s="148" t="s">
        <v>136</v>
      </c>
      <c r="I128" s="148"/>
      <c r="J128" s="147" t="s">
        <v>137</v>
      </c>
      <c r="K128" s="147"/>
      <c r="L128" s="147" t="s">
        <v>152</v>
      </c>
      <c r="M128" s="149"/>
      <c r="N128" s="150"/>
    </row>
    <row r="129" spans="2:15" ht="64.5" customHeight="1">
      <c r="B129" s="152" t="s">
        <v>153</v>
      </c>
      <c r="C129" s="153"/>
      <c r="D129" s="158"/>
      <c r="E129" s="159"/>
      <c r="F129" s="159"/>
      <c r="G129" s="160"/>
      <c r="H129" s="161"/>
      <c r="I129" s="161"/>
      <c r="J129" s="162"/>
      <c r="K129" s="162"/>
      <c r="L129" s="161"/>
      <c r="M129" s="163"/>
      <c r="N129" s="164"/>
    </row>
    <row r="130" spans="2:15" ht="64.5" customHeight="1">
      <c r="B130" s="154"/>
      <c r="C130" s="155"/>
      <c r="D130" s="165"/>
      <c r="E130" s="166"/>
      <c r="F130" s="166"/>
      <c r="G130" s="167"/>
      <c r="H130" s="168"/>
      <c r="I130" s="168"/>
      <c r="J130" s="141"/>
      <c r="K130" s="141"/>
      <c r="L130" s="168"/>
      <c r="M130" s="169"/>
      <c r="N130" s="170"/>
    </row>
    <row r="131" spans="2:15" ht="64.5" customHeight="1" thickBot="1">
      <c r="B131" s="156"/>
      <c r="C131" s="157"/>
      <c r="D131" s="171"/>
      <c r="E131" s="172"/>
      <c r="F131" s="172"/>
      <c r="G131" s="173"/>
      <c r="H131" s="174"/>
      <c r="I131" s="174"/>
      <c r="J131" s="175"/>
      <c r="K131" s="175"/>
      <c r="L131" s="174"/>
      <c r="M131" s="176"/>
      <c r="N131" s="177"/>
    </row>
    <row r="132" spans="2:15" ht="64.5" customHeight="1">
      <c r="B132" s="152" t="s">
        <v>181</v>
      </c>
      <c r="C132" s="153"/>
      <c r="D132" s="158"/>
      <c r="E132" s="159"/>
      <c r="F132" s="159"/>
      <c r="G132" s="160"/>
      <c r="H132" s="161"/>
      <c r="I132" s="161"/>
      <c r="J132" s="162"/>
      <c r="K132" s="162"/>
      <c r="L132" s="161"/>
      <c r="M132" s="163"/>
      <c r="N132" s="164"/>
    </row>
    <row r="133" spans="2:15" ht="64.5" customHeight="1">
      <c r="B133" s="154"/>
      <c r="C133" s="155"/>
      <c r="D133" s="165"/>
      <c r="E133" s="166"/>
      <c r="F133" s="166"/>
      <c r="G133" s="167"/>
      <c r="H133" s="168"/>
      <c r="I133" s="168"/>
      <c r="J133" s="141"/>
      <c r="K133" s="141"/>
      <c r="L133" s="168"/>
      <c r="M133" s="169"/>
      <c r="N133" s="170"/>
    </row>
    <row r="134" spans="2:15" ht="52.5" customHeight="1" thickBot="1">
      <c r="B134" s="156"/>
      <c r="C134" s="157"/>
      <c r="D134" s="171"/>
      <c r="E134" s="172"/>
      <c r="F134" s="172"/>
      <c r="G134" s="173"/>
      <c r="H134" s="174"/>
      <c r="I134" s="174"/>
      <c r="J134" s="175"/>
      <c r="K134" s="175"/>
      <c r="L134" s="174"/>
      <c r="M134" s="176"/>
      <c r="N134" s="177"/>
    </row>
    <row r="135" spans="2:15" ht="64.5" customHeight="1">
      <c r="B135" s="152" t="s">
        <v>182</v>
      </c>
      <c r="C135" s="153"/>
      <c r="D135" s="158"/>
      <c r="E135" s="159"/>
      <c r="F135" s="159"/>
      <c r="G135" s="160"/>
      <c r="H135" s="161"/>
      <c r="I135" s="161"/>
      <c r="J135" s="162"/>
      <c r="K135" s="162"/>
      <c r="L135" s="161"/>
      <c r="M135" s="163"/>
      <c r="N135" s="164"/>
    </row>
    <row r="136" spans="2:15" ht="64.5" customHeight="1">
      <c r="B136" s="154"/>
      <c r="C136" s="155"/>
      <c r="D136" s="165"/>
      <c r="E136" s="166"/>
      <c r="F136" s="166"/>
      <c r="G136" s="167"/>
      <c r="H136" s="168"/>
      <c r="I136" s="168"/>
      <c r="J136" s="141"/>
      <c r="K136" s="141"/>
      <c r="L136" s="168"/>
      <c r="M136" s="169"/>
      <c r="N136" s="170"/>
    </row>
    <row r="137" spans="2:15" ht="52.5" customHeight="1" thickBot="1">
      <c r="B137" s="156"/>
      <c r="C137" s="157"/>
      <c r="D137" s="171"/>
      <c r="E137" s="172"/>
      <c r="F137" s="172"/>
      <c r="G137" s="173"/>
      <c r="H137" s="174"/>
      <c r="I137" s="174"/>
      <c r="J137" s="175"/>
      <c r="K137" s="175"/>
      <c r="L137" s="174"/>
      <c r="M137" s="176"/>
      <c r="N137" s="177"/>
    </row>
    <row r="138" spans="2:15" ht="52.5" customHeight="1">
      <c r="B138" s="183"/>
      <c r="C138" s="183"/>
      <c r="D138" s="183"/>
      <c r="E138" s="183"/>
      <c r="F138" s="183"/>
      <c r="G138" s="183"/>
      <c r="H138" s="184"/>
      <c r="I138" s="184"/>
      <c r="J138" s="185"/>
      <c r="K138" s="185"/>
      <c r="L138" s="184"/>
      <c r="M138" s="184"/>
      <c r="N138" s="184"/>
    </row>
    <row r="139" spans="2:15" ht="52.5" customHeight="1">
      <c r="C139" s="36" t="s">
        <v>154</v>
      </c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</row>
    <row r="140" spans="2:15" ht="40.5" customHeight="1">
      <c r="B140" s="145" t="s">
        <v>155</v>
      </c>
      <c r="C140" s="145"/>
      <c r="D140" s="145"/>
      <c r="E140" s="145"/>
      <c r="F140" s="145"/>
      <c r="G140" s="145"/>
      <c r="H140" s="145"/>
      <c r="I140" s="145"/>
      <c r="J140" s="145"/>
      <c r="K140" s="145"/>
      <c r="L140" s="145"/>
      <c r="M140" s="145"/>
      <c r="N140" s="145"/>
      <c r="O140" s="38"/>
    </row>
    <row r="141" spans="2:15" ht="40.5" customHeight="1"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8"/>
    </row>
    <row r="142" spans="2:15" ht="45.75" customHeight="1">
      <c r="B142" s="178" t="s">
        <v>156</v>
      </c>
      <c r="C142" s="179"/>
      <c r="D142" s="179"/>
      <c r="E142" s="179"/>
      <c r="F142" s="179"/>
      <c r="G142" s="179"/>
      <c r="H142" s="179"/>
      <c r="I142" s="179"/>
      <c r="J142" s="179"/>
      <c r="K142" s="179"/>
      <c r="L142" s="179"/>
      <c r="M142" s="179"/>
      <c r="N142" s="179"/>
      <c r="O142" s="38"/>
    </row>
    <row r="143" spans="2:15" ht="75" customHeight="1">
      <c r="B143" s="180" t="s">
        <v>12</v>
      </c>
      <c r="C143" s="181"/>
      <c r="D143" s="182" t="s">
        <v>157</v>
      </c>
      <c r="E143" s="182"/>
      <c r="F143" s="182"/>
      <c r="G143" s="182" t="s">
        <v>158</v>
      </c>
      <c r="H143" s="182"/>
      <c r="I143" s="182" t="s">
        <v>159</v>
      </c>
      <c r="J143" s="182"/>
      <c r="K143" s="182" t="s">
        <v>160</v>
      </c>
      <c r="L143" s="182"/>
      <c r="M143" s="50"/>
      <c r="N143" s="47" t="s">
        <v>140</v>
      </c>
      <c r="O143" s="38"/>
    </row>
    <row r="144" spans="2:15" ht="75" customHeight="1">
      <c r="B144" s="78"/>
      <c r="C144" s="80"/>
      <c r="D144" s="78"/>
      <c r="E144" s="79"/>
      <c r="F144" s="80"/>
      <c r="G144" s="186"/>
      <c r="H144" s="187"/>
      <c r="I144" s="113"/>
      <c r="J144" s="115"/>
      <c r="K144" s="112"/>
      <c r="L144" s="112"/>
      <c r="M144" s="27"/>
      <c r="N144" s="35"/>
      <c r="O144" s="38"/>
    </row>
    <row r="145" spans="2:15" ht="75" customHeight="1">
      <c r="B145" s="78"/>
      <c r="C145" s="80"/>
      <c r="D145" s="78"/>
      <c r="E145" s="79"/>
      <c r="F145" s="80"/>
      <c r="G145" s="186"/>
      <c r="H145" s="187"/>
      <c r="I145" s="186"/>
      <c r="J145" s="187"/>
      <c r="K145" s="112"/>
      <c r="L145" s="112"/>
      <c r="M145" s="27"/>
      <c r="N145" s="35"/>
      <c r="O145" s="38"/>
    </row>
    <row r="146" spans="2:15" ht="75" customHeight="1">
      <c r="B146" s="78"/>
      <c r="C146" s="80"/>
      <c r="D146" s="78"/>
      <c r="E146" s="79"/>
      <c r="F146" s="80"/>
      <c r="G146" s="186"/>
      <c r="H146" s="187"/>
      <c r="I146" s="186"/>
      <c r="J146" s="187"/>
      <c r="K146" s="112"/>
      <c r="L146" s="112"/>
      <c r="M146" s="27"/>
      <c r="N146" s="35"/>
      <c r="O146" s="38"/>
    </row>
    <row r="147" spans="2:15" ht="27" customHeight="1">
      <c r="C147" s="39" t="s">
        <v>154</v>
      </c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</row>
    <row r="148" spans="2:15" ht="27" customHeight="1">
      <c r="C148" s="39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</row>
    <row r="149" spans="2:15" s="6" customFormat="1" ht="47.1" customHeight="1">
      <c r="B149" s="94" t="s">
        <v>161</v>
      </c>
      <c r="C149" s="94"/>
      <c r="D149" s="95" t="s">
        <v>162</v>
      </c>
      <c r="E149" s="97"/>
      <c r="F149" s="97"/>
      <c r="G149" s="96"/>
      <c r="H149" s="95" t="s">
        <v>163</v>
      </c>
      <c r="I149" s="97"/>
      <c r="J149" s="96"/>
      <c r="K149" s="95" t="s">
        <v>164</v>
      </c>
      <c r="L149" s="97"/>
      <c r="M149" s="97"/>
      <c r="N149" s="96"/>
    </row>
    <row r="150" spans="2:15" s="6" customFormat="1" ht="44.1" customHeight="1">
      <c r="B150" s="71"/>
      <c r="C150" s="72"/>
      <c r="D150" s="77"/>
      <c r="E150" s="77"/>
      <c r="F150" s="77"/>
      <c r="G150" s="77"/>
      <c r="H150" s="71"/>
      <c r="I150" s="63"/>
      <c r="J150" s="72"/>
      <c r="K150" s="77"/>
      <c r="L150" s="77"/>
      <c r="M150" s="77"/>
      <c r="N150" s="77"/>
    </row>
    <row r="151" spans="2:15" ht="27" customHeight="1">
      <c r="C151" s="39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</row>
    <row r="152" spans="2:15" ht="27" customHeight="1">
      <c r="C152" s="39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</row>
    <row r="153" spans="2:15" ht="27" customHeight="1">
      <c r="C153" s="39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</row>
    <row r="154" spans="2:15" ht="27" customHeight="1" thickBot="1">
      <c r="B154" s="190" t="s">
        <v>165</v>
      </c>
      <c r="C154" s="190"/>
      <c r="D154" s="190"/>
      <c r="E154" s="190"/>
      <c r="F154" s="190"/>
      <c r="G154" s="190"/>
      <c r="H154" s="191"/>
      <c r="I154" s="191"/>
      <c r="J154" s="191"/>
      <c r="K154" s="30"/>
      <c r="L154" s="30"/>
      <c r="M154" s="30"/>
      <c r="N154" s="30"/>
    </row>
    <row r="155" spans="2:15" ht="27" customHeight="1"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</row>
    <row r="156" spans="2:15" ht="27" customHeight="1"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</row>
    <row r="157" spans="2:15" ht="27" customHeight="1">
      <c r="C157" s="188"/>
      <c r="D157" s="188"/>
      <c r="E157" s="188"/>
      <c r="F157" s="188"/>
      <c r="I157" s="188"/>
      <c r="J157" s="188"/>
      <c r="K157" s="188"/>
      <c r="L157" s="188"/>
      <c r="M157" s="188"/>
      <c r="N157" s="188"/>
    </row>
    <row r="158" spans="2:15">
      <c r="C158" s="188"/>
      <c r="D158" s="188"/>
      <c r="E158" s="188"/>
      <c r="F158" s="188"/>
      <c r="G158" s="22"/>
      <c r="I158" s="188"/>
      <c r="J158" s="188"/>
      <c r="K158" s="188"/>
      <c r="L158" s="188"/>
      <c r="M158" s="188"/>
      <c r="N158" s="188"/>
    </row>
    <row r="159" spans="2:15">
      <c r="C159" s="189"/>
      <c r="D159" s="189"/>
      <c r="E159" s="189"/>
      <c r="F159" s="189"/>
      <c r="G159" s="30"/>
      <c r="H159" s="28"/>
      <c r="I159" s="189"/>
      <c r="J159" s="189"/>
      <c r="K159" s="189"/>
      <c r="L159" s="189"/>
      <c r="M159" s="189"/>
      <c r="N159" s="189"/>
    </row>
  </sheetData>
  <sheetProtection formatCells="0" formatColumns="0" formatRows="0" insertColumns="0" insertRows="0" deleteColumns="0" deleteRows="0" selectLockedCells="1" sort="0" autoFilter="0" pivotTables="0"/>
  <mergeCells count="339">
    <mergeCell ref="B125:N125"/>
    <mergeCell ref="B126:N126"/>
    <mergeCell ref="D1:K2"/>
    <mergeCell ref="L1:N2"/>
    <mergeCell ref="L3:N3"/>
    <mergeCell ref="D3:K5"/>
    <mergeCell ref="L4:N5"/>
    <mergeCell ref="K36:N36"/>
    <mergeCell ref="C37:D37"/>
    <mergeCell ref="E36:G36"/>
    <mergeCell ref="E45:G45"/>
    <mergeCell ref="B8:F8"/>
    <mergeCell ref="B9:F9"/>
    <mergeCell ref="B11:D11"/>
    <mergeCell ref="B12:D12"/>
    <mergeCell ref="H11:I11"/>
    <mergeCell ref="H12:I12"/>
    <mergeCell ref="E11:F11"/>
    <mergeCell ref="H19:I19"/>
    <mergeCell ref="J19:K19"/>
    <mergeCell ref="H20:I20"/>
    <mergeCell ref="J20:K20"/>
    <mergeCell ref="J14:N14"/>
    <mergeCell ref="H14:I14"/>
    <mergeCell ref="H15:I15"/>
    <mergeCell ref="J15:N15"/>
    <mergeCell ref="G8:I8"/>
    <mergeCell ref="G9:I9"/>
    <mergeCell ref="C49:D49"/>
    <mergeCell ref="C46:D46"/>
    <mergeCell ref="H47:J47"/>
    <mergeCell ref="K47:N47"/>
    <mergeCell ref="H48:J48"/>
    <mergeCell ref="K48:N48"/>
    <mergeCell ref="H44:J44"/>
    <mergeCell ref="D24:F24"/>
    <mergeCell ref="D25:F25"/>
    <mergeCell ref="D26:F26"/>
    <mergeCell ref="C34:D34"/>
    <mergeCell ref="H32:J32"/>
    <mergeCell ref="H33:J33"/>
    <mergeCell ref="K32:N32"/>
    <mergeCell ref="K33:N33"/>
    <mergeCell ref="E12:F12"/>
    <mergeCell ref="J8:L8"/>
    <mergeCell ref="J9:L9"/>
    <mergeCell ref="K11:L11"/>
    <mergeCell ref="K12:L12"/>
    <mergeCell ref="B14:D14"/>
    <mergeCell ref="B15:D15"/>
    <mergeCell ref="C157:F158"/>
    <mergeCell ref="I157:N158"/>
    <mergeCell ref="C159:F159"/>
    <mergeCell ref="I159:N159"/>
    <mergeCell ref="D146:F146"/>
    <mergeCell ref="B146:C146"/>
    <mergeCell ref="G146:H146"/>
    <mergeCell ref="I146:J146"/>
    <mergeCell ref="B154:G154"/>
    <mergeCell ref="H154:J154"/>
    <mergeCell ref="K146:L146"/>
    <mergeCell ref="B149:C149"/>
    <mergeCell ref="D149:G149"/>
    <mergeCell ref="H149:J149"/>
    <mergeCell ref="K149:N149"/>
    <mergeCell ref="B150:C150"/>
    <mergeCell ref="D150:G150"/>
    <mergeCell ref="H150:J150"/>
    <mergeCell ref="K150:N150"/>
    <mergeCell ref="F121:N121"/>
    <mergeCell ref="B121:C121"/>
    <mergeCell ref="B122:C122"/>
    <mergeCell ref="F122:N122"/>
    <mergeCell ref="B138:G138"/>
    <mergeCell ref="B132:C134"/>
    <mergeCell ref="D132:G132"/>
    <mergeCell ref="D133:G133"/>
    <mergeCell ref="D134:G134"/>
    <mergeCell ref="B135:C137"/>
    <mergeCell ref="D135:G135"/>
    <mergeCell ref="D136:G136"/>
    <mergeCell ref="B128:C128"/>
    <mergeCell ref="D128:G128"/>
    <mergeCell ref="D129:G129"/>
    <mergeCell ref="D130:G130"/>
    <mergeCell ref="B129:C131"/>
    <mergeCell ref="D131:G131"/>
    <mergeCell ref="D137:G137"/>
    <mergeCell ref="H128:I128"/>
    <mergeCell ref="J128:K128"/>
    <mergeCell ref="L128:N128"/>
    <mergeCell ref="J129:K129"/>
    <mergeCell ref="L129:N129"/>
    <mergeCell ref="H130:I130"/>
    <mergeCell ref="J130:K130"/>
    <mergeCell ref="L130:N130"/>
    <mergeCell ref="H112:J112"/>
    <mergeCell ref="K112:N112"/>
    <mergeCell ref="H113:J113"/>
    <mergeCell ref="K113:N113"/>
    <mergeCell ref="B118:C118"/>
    <mergeCell ref="B119:C119"/>
    <mergeCell ref="B120:C120"/>
    <mergeCell ref="F119:N119"/>
    <mergeCell ref="F120:N120"/>
    <mergeCell ref="B113:G113"/>
    <mergeCell ref="B117:C117"/>
    <mergeCell ref="D116:E116"/>
    <mergeCell ref="H110:J110"/>
    <mergeCell ref="K110:N110"/>
    <mergeCell ref="H111:J111"/>
    <mergeCell ref="K111:N111"/>
    <mergeCell ref="H35:J35"/>
    <mergeCell ref="H109:J109"/>
    <mergeCell ref="K109:N109"/>
    <mergeCell ref="B36:D36"/>
    <mergeCell ref="B38:N38"/>
    <mergeCell ref="B39:N39"/>
    <mergeCell ref="B44:D44"/>
    <mergeCell ref="B45:D45"/>
    <mergeCell ref="B47:D47"/>
    <mergeCell ref="B48:D48"/>
    <mergeCell ref="B50:D50"/>
    <mergeCell ref="B51:D51"/>
    <mergeCell ref="H50:J50"/>
    <mergeCell ref="H51:J51"/>
    <mergeCell ref="K50:N50"/>
    <mergeCell ref="C52:D52"/>
    <mergeCell ref="H45:J45"/>
    <mergeCell ref="K45:N45"/>
    <mergeCell ref="K35:N35"/>
    <mergeCell ref="H36:J36"/>
    <mergeCell ref="E15:G15"/>
    <mergeCell ref="E14:G14"/>
    <mergeCell ref="C55:D55"/>
    <mergeCell ref="H61:J61"/>
    <mergeCell ref="K61:N61"/>
    <mergeCell ref="B17:N17"/>
    <mergeCell ref="B19:D19"/>
    <mergeCell ref="B20:D20"/>
    <mergeCell ref="B21:C21"/>
    <mergeCell ref="B30:N31"/>
    <mergeCell ref="B32:D32"/>
    <mergeCell ref="B33:D33"/>
    <mergeCell ref="B35:D35"/>
    <mergeCell ref="E19:F19"/>
    <mergeCell ref="E20:F20"/>
    <mergeCell ref="E32:G32"/>
    <mergeCell ref="E33:G33"/>
    <mergeCell ref="E35:G35"/>
    <mergeCell ref="D27:F27"/>
    <mergeCell ref="D28:F28"/>
    <mergeCell ref="D29:F29"/>
    <mergeCell ref="L19:N19"/>
    <mergeCell ref="L20:N20"/>
    <mergeCell ref="B22:N22"/>
    <mergeCell ref="D23:F23"/>
    <mergeCell ref="F57:G57"/>
    <mergeCell ref="H62:J62"/>
    <mergeCell ref="B61:C61"/>
    <mergeCell ref="D61:G61"/>
    <mergeCell ref="B59:N59"/>
    <mergeCell ref="B62:C62"/>
    <mergeCell ref="D62:G62"/>
    <mergeCell ref="B41:D41"/>
    <mergeCell ref="H41:J41"/>
    <mergeCell ref="K44:N44"/>
    <mergeCell ref="B42:D42"/>
    <mergeCell ref="H42:J42"/>
    <mergeCell ref="K42:N42"/>
    <mergeCell ref="C43:D43"/>
    <mergeCell ref="K41:N41"/>
    <mergeCell ref="F56:G56"/>
    <mergeCell ref="H56:J56"/>
    <mergeCell ref="K56:N56"/>
    <mergeCell ref="E41:G41"/>
    <mergeCell ref="E42:G42"/>
    <mergeCell ref="E44:G44"/>
    <mergeCell ref="B53:D53"/>
    <mergeCell ref="H53:J53"/>
    <mergeCell ref="K53:N53"/>
    <mergeCell ref="B54:D54"/>
    <mergeCell ref="D69:F69"/>
    <mergeCell ref="D70:F70"/>
    <mergeCell ref="D71:F71"/>
    <mergeCell ref="K65:N65"/>
    <mergeCell ref="J66:K66"/>
    <mergeCell ref="D66:F66"/>
    <mergeCell ref="B64:C64"/>
    <mergeCell ref="D64:G64"/>
    <mergeCell ref="H64:J64"/>
    <mergeCell ref="K64:N64"/>
    <mergeCell ref="B65:C65"/>
    <mergeCell ref="D65:G65"/>
    <mergeCell ref="H65:J65"/>
    <mergeCell ref="H57:J57"/>
    <mergeCell ref="K57:N57"/>
    <mergeCell ref="D68:F68"/>
    <mergeCell ref="C63:D63"/>
    <mergeCell ref="H54:J54"/>
    <mergeCell ref="L73:N73"/>
    <mergeCell ref="L74:N74"/>
    <mergeCell ref="L75:N75"/>
    <mergeCell ref="L76:N76"/>
    <mergeCell ref="C78:D78"/>
    <mergeCell ref="B79:C79"/>
    <mergeCell ref="D79:G79"/>
    <mergeCell ref="H79:J79"/>
    <mergeCell ref="K79:N79"/>
    <mergeCell ref="D73:F73"/>
    <mergeCell ref="D74:F74"/>
    <mergeCell ref="D75:F75"/>
    <mergeCell ref="D76:F76"/>
    <mergeCell ref="H73:I73"/>
    <mergeCell ref="H74:I74"/>
    <mergeCell ref="H75:I75"/>
    <mergeCell ref="H76:I76"/>
    <mergeCell ref="J73:K73"/>
    <mergeCell ref="J74:K74"/>
    <mergeCell ref="J75:K75"/>
    <mergeCell ref="J76:K76"/>
    <mergeCell ref="B85:C85"/>
    <mergeCell ref="D85:G85"/>
    <mergeCell ref="H85:J85"/>
    <mergeCell ref="K85:N85"/>
    <mergeCell ref="B86:C86"/>
    <mergeCell ref="D86:G86"/>
    <mergeCell ref="H86:J86"/>
    <mergeCell ref="K86:N86"/>
    <mergeCell ref="B80:C80"/>
    <mergeCell ref="D80:G80"/>
    <mergeCell ref="H80:J80"/>
    <mergeCell ref="K80:N80"/>
    <mergeCell ref="B82:N82"/>
    <mergeCell ref="B83:N83"/>
    <mergeCell ref="L98:N98"/>
    <mergeCell ref="L99:N99"/>
    <mergeCell ref="D95:F95"/>
    <mergeCell ref="D96:F96"/>
    <mergeCell ref="D97:F97"/>
    <mergeCell ref="D98:F98"/>
    <mergeCell ref="D99:F99"/>
    <mergeCell ref="H90:I90"/>
    <mergeCell ref="H91:I91"/>
    <mergeCell ref="H92:I92"/>
    <mergeCell ref="H93:I93"/>
    <mergeCell ref="H94:I94"/>
    <mergeCell ref="H95:I95"/>
    <mergeCell ref="H96:I96"/>
    <mergeCell ref="H97:I97"/>
    <mergeCell ref="H98:I98"/>
    <mergeCell ref="H99:I99"/>
    <mergeCell ref="D90:F90"/>
    <mergeCell ref="D91:F91"/>
    <mergeCell ref="D92:F92"/>
    <mergeCell ref="D93:F93"/>
    <mergeCell ref="D94:F94"/>
    <mergeCell ref="J90:K90"/>
    <mergeCell ref="J91:K91"/>
    <mergeCell ref="B88:N88"/>
    <mergeCell ref="L90:N90"/>
    <mergeCell ref="L91:N91"/>
    <mergeCell ref="L92:N92"/>
    <mergeCell ref="L93:N93"/>
    <mergeCell ref="L94:N94"/>
    <mergeCell ref="L95:N95"/>
    <mergeCell ref="L96:N96"/>
    <mergeCell ref="L97:N97"/>
    <mergeCell ref="D89:F89"/>
    <mergeCell ref="H89:I89"/>
    <mergeCell ref="J89:K89"/>
    <mergeCell ref="L89:N89"/>
    <mergeCell ref="J92:K92"/>
    <mergeCell ref="J93:K93"/>
    <mergeCell ref="J94:K94"/>
    <mergeCell ref="H131:I131"/>
    <mergeCell ref="J131:K131"/>
    <mergeCell ref="L131:N131"/>
    <mergeCell ref="E47:G47"/>
    <mergeCell ref="E48:G48"/>
    <mergeCell ref="E50:G50"/>
    <mergeCell ref="E51:G51"/>
    <mergeCell ref="E53:G53"/>
    <mergeCell ref="E54:G54"/>
    <mergeCell ref="B57:E57"/>
    <mergeCell ref="F117:N117"/>
    <mergeCell ref="F118:N118"/>
    <mergeCell ref="B107:N107"/>
    <mergeCell ref="B101:N101"/>
    <mergeCell ref="C103:F105"/>
    <mergeCell ref="B109:G109"/>
    <mergeCell ref="B110:G110"/>
    <mergeCell ref="B111:G111"/>
    <mergeCell ref="B112:G112"/>
    <mergeCell ref="J95:K95"/>
    <mergeCell ref="J96:K96"/>
    <mergeCell ref="J97:K97"/>
    <mergeCell ref="J98:K98"/>
    <mergeCell ref="J99:K99"/>
    <mergeCell ref="B142:N142"/>
    <mergeCell ref="D143:F143"/>
    <mergeCell ref="D144:F144"/>
    <mergeCell ref="D145:F145"/>
    <mergeCell ref="B143:C143"/>
    <mergeCell ref="B144:C144"/>
    <mergeCell ref="B145:C145"/>
    <mergeCell ref="G143:H143"/>
    <mergeCell ref="G144:H144"/>
    <mergeCell ref="G145:H145"/>
    <mergeCell ref="I143:J143"/>
    <mergeCell ref="I144:J144"/>
    <mergeCell ref="I145:J145"/>
    <mergeCell ref="K143:L143"/>
    <mergeCell ref="K144:L144"/>
    <mergeCell ref="K145:L145"/>
    <mergeCell ref="B1:C5"/>
    <mergeCell ref="H138:I138"/>
    <mergeCell ref="J138:K138"/>
    <mergeCell ref="L138:N138"/>
    <mergeCell ref="B140:N140"/>
    <mergeCell ref="H135:I135"/>
    <mergeCell ref="J135:K135"/>
    <mergeCell ref="L135:N135"/>
    <mergeCell ref="H136:I136"/>
    <mergeCell ref="J136:K136"/>
    <mergeCell ref="L136:N136"/>
    <mergeCell ref="H137:I137"/>
    <mergeCell ref="J137:K137"/>
    <mergeCell ref="L137:N137"/>
    <mergeCell ref="H132:I132"/>
    <mergeCell ref="J132:K132"/>
    <mergeCell ref="L132:N132"/>
    <mergeCell ref="H133:I133"/>
    <mergeCell ref="J133:K133"/>
    <mergeCell ref="L133:N133"/>
    <mergeCell ref="H134:I134"/>
    <mergeCell ref="J134:K134"/>
    <mergeCell ref="L134:N134"/>
    <mergeCell ref="H129:I129"/>
  </mergeCells>
  <conditionalFormatting sqref="H74:I76">
    <cfRule type="cellIs" dxfId="13" priority="3" operator="equal">
      <formula>"Aceptable"</formula>
    </cfRule>
    <cfRule type="cellIs" dxfId="12" priority="4" operator="equal">
      <formula>"No aceptable"</formula>
    </cfRule>
  </conditionalFormatting>
  <conditionalFormatting sqref="J24:J29">
    <cfRule type="cellIs" dxfId="11" priority="11" operator="equal">
      <formula>"Aceptable"</formula>
    </cfRule>
    <cfRule type="cellIs" dxfId="10" priority="12" operator="equal">
      <formula>"No aceptable"</formula>
    </cfRule>
  </conditionalFormatting>
  <conditionalFormatting sqref="J69:J71">
    <cfRule type="cellIs" dxfId="9" priority="7" operator="equal">
      <formula>"Aceptable"</formula>
    </cfRule>
    <cfRule type="cellIs" dxfId="8" priority="8" operator="equal">
      <formula>"No aceptable"</formula>
    </cfRule>
  </conditionalFormatting>
  <conditionalFormatting sqref="L20:M20 N21 N23:N29">
    <cfRule type="containsText" dxfId="7" priority="16" operator="containsText" text="No aceptable">
      <formula>NOT(ISERROR(SEARCH("No aceptable",L20)))</formula>
    </cfRule>
    <cfRule type="containsText" dxfId="6" priority="17" operator="containsText" text="Aceptable">
      <formula>NOT(ISERROR(SEARCH("Aceptable",L20)))</formula>
    </cfRule>
  </conditionalFormatting>
  <conditionalFormatting sqref="L69:M71">
    <cfRule type="cellIs" dxfId="5" priority="5" operator="equal">
      <formula>"Aceptable"</formula>
    </cfRule>
    <cfRule type="cellIs" dxfId="4" priority="6" operator="equal">
      <formula>"No aceptable"</formula>
    </cfRule>
  </conditionalFormatting>
  <conditionalFormatting sqref="L74:N76">
    <cfRule type="cellIs" dxfId="3" priority="1" operator="equal">
      <formula>"Aceptable"</formula>
    </cfRule>
    <cfRule type="cellIs" dxfId="2" priority="2" operator="equal">
      <formula>"No aceptable"</formula>
    </cfRule>
  </conditionalFormatting>
  <conditionalFormatting sqref="N68:N71">
    <cfRule type="containsText" dxfId="1" priority="9" operator="containsText" text="No aceptable">
      <formula>NOT(ISERROR(SEARCH("No aceptable",N68)))</formula>
    </cfRule>
    <cfRule type="containsText" dxfId="0" priority="10" operator="containsText" text="Aceptable">
      <formula>NOT(ISERROR(SEARCH("Aceptable",N68)))</formula>
    </cfRule>
  </conditionalFormatting>
  <printOptions horizontalCentered="1" verticalCentered="1"/>
  <pageMargins left="7.8740157480315001E-2" right="0" top="3.9370078740157501E-2" bottom="0.15748031496063" header="0.31496062992126" footer="0.31496062992126"/>
  <pageSetup scale="45" orientation="portrait" r:id="rId1"/>
  <headerFooter>
    <oddFooter>&amp;C&amp;9&amp;K000000Este documento es propiedad de &amp;"Arial Negrita,Negrita"VICBAL CONSULTORIA&amp;"Arial,Normal"
Prohibida su reproducción total o parcial sin previa autorización.
Página &amp;P de &amp;N</oddFooter>
  </headerFooter>
  <rowBreaks count="3" manualBreakCount="3">
    <brk id="37" min="1" max="12" man="1"/>
    <brk id="78" min="1" max="12" man="1"/>
    <brk id="122" min="1" max="12" man="1"/>
  </rowBreaks>
  <colBreaks count="1" manualBreakCount="1">
    <brk id="14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 Baltazar Escobar</dc:creator>
  <cp:keywords/>
  <dc:description/>
  <cp:lastModifiedBy>David Molotla</cp:lastModifiedBy>
  <cp:revision/>
  <dcterms:created xsi:type="dcterms:W3CDTF">2014-12-06T16:42:11Z</dcterms:created>
  <dcterms:modified xsi:type="dcterms:W3CDTF">2024-03-05T16:26:08Z</dcterms:modified>
  <cp:category/>
  <cp:contentStatus/>
</cp:coreProperties>
</file>