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ema\Dropbox\GitHub\4PlayerXinputEncoder\Reference\"/>
    </mc:Choice>
  </mc:AlternateContent>
  <xr:revisionPtr revIDLastSave="0" documentId="13_ncr:1_{D776E882-5D09-49F5-87CB-D714BC68CD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4PXEpins" sheetId="1" r:id="rId1"/>
    <sheet name="serialArray " sheetId="3" r:id="rId2"/>
    <sheet name="SerialNarrative" sheetId="4" r:id="rId3"/>
    <sheet name="GPIO_PI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J6" i="3"/>
  <c r="H6" i="3"/>
  <c r="M26" i="3"/>
  <c r="H7" i="3"/>
  <c r="I7" i="3"/>
  <c r="J7" i="3"/>
  <c r="L20" i="3"/>
  <c r="K2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C37" i="1"/>
  <c r="C35" i="1"/>
  <c r="C36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38" i="1"/>
  <c r="C59" i="1"/>
  <c r="C60" i="1"/>
  <c r="C61" i="1"/>
  <c r="C62" i="1"/>
  <c r="C63" i="1"/>
  <c r="C58" i="1"/>
  <c r="C18" i="1"/>
  <c r="C19" i="1"/>
  <c r="C28" i="1"/>
  <c r="C29" i="1"/>
  <c r="C30" i="1"/>
  <c r="C31" i="1"/>
  <c r="C32" i="1"/>
  <c r="C33" i="1"/>
  <c r="C39" i="1"/>
  <c r="C40" i="1"/>
  <c r="C41" i="1"/>
  <c r="C42" i="1"/>
  <c r="A30" i="2"/>
  <c r="A31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93" i="3" l="1"/>
  <c r="A94" i="3" s="1"/>
  <c r="A95" i="3" s="1"/>
  <c r="A96" i="3" s="1"/>
  <c r="L21" i="3"/>
  <c r="A97" i="3" l="1"/>
</calcChain>
</file>

<file path=xl/sharedStrings.xml><?xml version="1.0" encoding="utf-8"?>
<sst xmlns="http://schemas.openxmlformats.org/spreadsheetml/2006/main" count="472" uniqueCount="136">
  <si>
    <t>Brook Harness Pin</t>
  </si>
  <si>
    <t>UP</t>
  </si>
  <si>
    <t>DOWN</t>
  </si>
  <si>
    <t>RIGHT</t>
  </si>
  <si>
    <t>LEFT</t>
  </si>
  <si>
    <t>BACK</t>
  </si>
  <si>
    <t>START</t>
  </si>
  <si>
    <t>X</t>
  </si>
  <si>
    <t>Y</t>
  </si>
  <si>
    <t>RB</t>
  </si>
  <si>
    <t>LB</t>
  </si>
  <si>
    <t>GND</t>
  </si>
  <si>
    <t>A</t>
  </si>
  <si>
    <t>B</t>
  </si>
  <si>
    <t>RT</t>
  </si>
  <si>
    <t>LT</t>
  </si>
  <si>
    <t>VCC</t>
  </si>
  <si>
    <t>B3</t>
  </si>
  <si>
    <t>B4</t>
  </si>
  <si>
    <t>R1</t>
  </si>
  <si>
    <t>L1</t>
  </si>
  <si>
    <t>B1</t>
  </si>
  <si>
    <t>B2</t>
  </si>
  <si>
    <t>R2</t>
  </si>
  <si>
    <t>L2</t>
  </si>
  <si>
    <t>S1</t>
  </si>
  <si>
    <t>A1</t>
  </si>
  <si>
    <t>S2</t>
  </si>
  <si>
    <t>02</t>
  </si>
  <si>
    <t>03</t>
  </si>
  <si>
    <t>04</t>
  </si>
  <si>
    <t>05</t>
  </si>
  <si>
    <t>06</t>
  </si>
  <si>
    <t>07</t>
  </si>
  <si>
    <t>08</t>
  </si>
  <si>
    <t>09</t>
  </si>
  <si>
    <t>16</t>
  </si>
  <si>
    <t>20</t>
  </si>
  <si>
    <t>17</t>
  </si>
  <si>
    <t>10</t>
  </si>
  <si>
    <t>11</t>
  </si>
  <si>
    <t>12</t>
  </si>
  <si>
    <t>13</t>
  </si>
  <si>
    <t>Rev 1 GPIO</t>
  </si>
  <si>
    <t>-</t>
  </si>
  <si>
    <t>A2</t>
  </si>
  <si>
    <t>L3</t>
  </si>
  <si>
    <t>R3</t>
  </si>
  <si>
    <t>LS</t>
  </si>
  <si>
    <t>RS</t>
  </si>
  <si>
    <t>GP2040 Pico GPIO (NOT MINE)</t>
  </si>
  <si>
    <t>21</t>
  </si>
  <si>
    <t>18</t>
  </si>
  <si>
    <t>19</t>
  </si>
  <si>
    <t>Rev 2 GPIO#</t>
  </si>
  <si>
    <t>GPIO</t>
  </si>
  <si>
    <t>PIN</t>
  </si>
  <si>
    <t>FeralAI GP2040 Button Name</t>
  </si>
  <si>
    <t>INPUT</t>
  </si>
  <si>
    <t>+5V</t>
  </si>
  <si>
    <t>COMM</t>
  </si>
  <si>
    <t>Description</t>
  </si>
  <si>
    <t>Rev 2 RP2040 Pin</t>
  </si>
  <si>
    <t>Player Position Bit 0</t>
  </si>
  <si>
    <t>Player Position Bit 1</t>
  </si>
  <si>
    <t>POWER</t>
  </si>
  <si>
    <t>Nintendo Switch Function</t>
  </si>
  <si>
    <t>Function/ Xinput</t>
  </si>
  <si>
    <t>R</t>
  </si>
  <si>
    <t>L</t>
  </si>
  <si>
    <t>ZR</t>
  </si>
  <si>
    <t>ZL</t>
  </si>
  <si>
    <t>MINUS</t>
  </si>
  <si>
    <t>PLUS</t>
  </si>
  <si>
    <t>GUIDE (XBOX)</t>
  </si>
  <si>
    <t>HOME</t>
  </si>
  <si>
    <t>CAPTURE</t>
  </si>
  <si>
    <t>+3.3V</t>
  </si>
  <si>
    <t>DEBUG</t>
  </si>
  <si>
    <t>SWCLK</t>
  </si>
  <si>
    <t>SWDIO</t>
  </si>
  <si>
    <t>RUN</t>
  </si>
  <si>
    <t>SYSTEM</t>
  </si>
  <si>
    <t>Function Group</t>
  </si>
  <si>
    <t>USB_DM</t>
  </si>
  <si>
    <t>USB_DP</t>
  </si>
  <si>
    <t>VREG_IN (+3.3V INPUT)</t>
  </si>
  <si>
    <t>DVDD (1.1V Core Supply)</t>
  </si>
  <si>
    <t>QSPI_SD3</t>
  </si>
  <si>
    <t>QSPI_SCLK</t>
  </si>
  <si>
    <t>QSPI_SD0</t>
  </si>
  <si>
    <t>QSPI_SD2</t>
  </si>
  <si>
    <t>QSPI_SD1</t>
  </si>
  <si>
    <t>STORAGE</t>
  </si>
  <si>
    <t>QSPI_SS_N</t>
  </si>
  <si>
    <t>VREG_OUT (+1.1V OUT)</t>
  </si>
  <si>
    <t>ADC_AVDD (+3.3V REF INPUT)</t>
  </si>
  <si>
    <t>CLOCK</t>
  </si>
  <si>
    <t>TESTEN (Factory Test)</t>
  </si>
  <si>
    <t>XIN (Crystal)</t>
  </si>
  <si>
    <t>XOUT (Crystal)</t>
  </si>
  <si>
    <t>USB_VDD (+3.3V to USB PHY)</t>
  </si>
  <si>
    <t>Variable Number</t>
  </si>
  <si>
    <t>Detail</t>
  </si>
  <si>
    <t>UART0 TX</t>
  </si>
  <si>
    <t>UART0 RX</t>
  </si>
  <si>
    <t>UART1 TX</t>
  </si>
  <si>
    <t>UART1 RX</t>
  </si>
  <si>
    <t>NA ("Capture" on switch)</t>
  </si>
  <si>
    <t>Aux 0</t>
  </si>
  <si>
    <t>Aux 1</t>
  </si>
  <si>
    <t>Spare (Pico Power Save)</t>
  </si>
  <si>
    <t>Vbus Sense</t>
  </si>
  <si>
    <t>Onboard LED</t>
  </si>
  <si>
    <t>Pico ADC Ref</t>
  </si>
  <si>
    <t>OUTPUT</t>
  </si>
  <si>
    <t>Bit</t>
  </si>
  <si>
    <t>Step</t>
  </si>
  <si>
    <t>Bits</t>
  </si>
  <si>
    <t>Decimal</t>
  </si>
  <si>
    <t>Bit Rate (bit/s)</t>
  </si>
  <si>
    <t>Number of bits</t>
  </si>
  <si>
    <t>Baud</t>
  </si>
  <si>
    <t>Array</t>
  </si>
  <si>
    <t>Player</t>
  </si>
  <si>
    <t>milliseconds per transmission</t>
  </si>
  <si>
    <t>Serial read</t>
  </si>
  <si>
    <t>IF physicalPlayer = computerPlayer, read buttons using existing GP2040 scheme, else write serialIn values to the controller report</t>
  </si>
  <si>
    <t>copy serialIn to serialOut</t>
  </si>
  <si>
    <t>Overwrite serialOut button presses with physical button values</t>
  </si>
  <si>
    <t>send serialOut</t>
  </si>
  <si>
    <t>If in 3124 mode</t>
  </si>
  <si>
    <t>button outputs for computerPlayer 1 = physicalPlayer 3</t>
  </si>
  <si>
    <t>button outputs for computerPlayer 2 = physicalPlayer 1</t>
  </si>
  <si>
    <t>button outputs for computerPlayer 3 = physicalPlayer 2</t>
  </si>
  <si>
    <t>button outputs for computerPlayer 4 = physicalPlayer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</si>
</sst>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2" borderId="0" xfId="0" applyFill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49" fontId="0" fillId="2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49" fontId="0" fillId="4" borderId="1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49" fontId="0" fillId="7" borderId="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0" fontId="0" fillId="8" borderId="0" xfId="0" applyFill="1"/>
    <xf numFmtId="49" fontId="0" fillId="8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1" fontId="0" fillId="0" borderId="0" xfId="0" applyNumberFormat="1"/>
    <xf numFmtId="1" fontId="0" fillId="4" borderId="0" xfId="0" applyNumberFormat="1" applyFill="1" applyAlignment="1">
      <alignment horizontal="center" vertical="center" wrapText="1"/>
    </xf>
    <xf numFmtId="1" fontId="0" fillId="6" borderId="0" xfId="0" applyNumberForma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" fontId="0" fillId="1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A058D-CF20-496C-91F1-493A6CF57144}" name="Table1" displayName="Table1" ref="A1:I63" totalsRowShown="0" headerRowDxfId="17" dataDxfId="16">
  <autoFilter ref="A1:I63" xr:uid="{EB3A058D-CF20-496C-91F1-493A6CF57144}">
    <filterColumn colId="3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I63">
    <sortCondition ref="C1:C63"/>
  </sortState>
  <tableColumns count="9">
    <tableColumn id="1" xr3:uid="{2432AAEF-04D8-464A-AC4D-4CFA131B2425}" name="Brook Harness Pin" dataDxfId="15"/>
    <tableColumn id="2" xr3:uid="{967E7D2D-C8F8-44ED-9546-35305992F508}" name="Rev 1 GPIO" dataDxfId="14"/>
    <tableColumn id="11" xr3:uid="{FC6D57F0-AA86-4DF9-BCF5-C00F10284F36}" name="Rev 2 RP2040 Pin" dataDxfId="13">
      <calculatedColumnFormula>IF(ISNUMBER(Table1[[#This Row],[Rev 2 GPIO'#]]),LOOKUP(Table1[[#This Row],[Rev 2 GPIO'#]],GPIO_PINS!$A$2:$A$31,GPIO_PINS!$B$2:$B$31),"-")</calculatedColumnFormula>
    </tableColumn>
    <tableColumn id="3" xr3:uid="{6107B9B6-7852-4246-8185-6D2495567D16}" name="Rev 2 GPIO#" dataDxfId="12"/>
    <tableColumn id="4" xr3:uid="{7E2B766D-EC00-4709-8EAE-DD84923E0F76}" name="Function/ Xinput" dataDxfId="11"/>
    <tableColumn id="12" xr3:uid="{2B303E53-E72C-46DE-8799-E023BF47DA9A}" name="Nintendo Switch Function" dataDxfId="10"/>
    <tableColumn id="10" xr3:uid="{74DB42F9-12C1-4C57-A2C8-72E875939078}" name="Function Group" dataDxfId="9"/>
    <tableColumn id="5" xr3:uid="{9A760DE8-9323-4D35-A940-D4A5445DD4F7}" name="FeralAI GP2040 Button Name" dataDxfId="8"/>
    <tableColumn id="6" xr3:uid="{C8BBF35C-C2D4-40CC-A6A2-35045696EFB5}" name="GP2040 Pico GPIO (NOT MINE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E4B50F-4441-403E-8285-9FCBFB9ACC5F}" name="Table2" displayName="Table2" ref="A1:F97" totalsRowShown="0" headerRowDxfId="6" dataDxfId="5">
  <autoFilter ref="A1:F97" xr:uid="{C0E4B50F-4441-403E-8285-9FCBFB9ACC5F}"/>
  <tableColumns count="6">
    <tableColumn id="1" xr3:uid="{B9C760FE-E808-4092-9407-C237A872434C}" name="Variable Number" dataDxfId="3">
      <calculatedColumnFormula>A1+1</calculatedColumnFormula>
    </tableColumn>
    <tableColumn id="8" xr3:uid="{7E0E2C3F-4D9C-4DE5-A9EB-0F8C65DDC742}" name="Array" dataDxfId="2">
      <calculatedColumnFormula>DEC2BIN(Table2[[#This Row],[Variable Number]])</calculatedColumnFormula>
    </tableColumn>
    <tableColumn id="2" xr3:uid="{91130F0C-07FD-4B50-8232-8D70E250021A}" name="Bit" dataDxfId="0"/>
    <tableColumn id="5" xr3:uid="{6AEC684B-9168-412D-8765-A153CCB8AB12}" name="Player" dataDxfId="1"/>
    <tableColumn id="3" xr3:uid="{101B4113-0D93-4BBD-BFC1-2851CB52FECA}" name="Description" dataDxfId="4"/>
    <tableColumn id="4" xr3:uid="{39D45697-A741-4F7D-90FD-CCD9CF700FCE}" name="Det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opLeftCell="D1" workbookViewId="0">
      <selection activeCell="G30" sqref="G30"/>
    </sheetView>
  </sheetViews>
  <sheetFormatPr defaultRowHeight="15" x14ac:dyDescent="0.25"/>
  <cols>
    <col min="1" max="2" width="14" style="1" hidden="1" customWidth="1"/>
    <col min="3" max="3" width="7.85546875" style="1" hidden="1" customWidth="1"/>
    <col min="4" max="4" width="7.85546875" style="1" customWidth="1"/>
    <col min="5" max="5" width="11.140625" style="4" customWidth="1"/>
    <col min="6" max="6" width="9.140625" customWidth="1"/>
    <col min="7" max="7" width="14" style="2" customWidth="1"/>
    <col min="8" max="8" width="14" style="1" customWidth="1"/>
    <col min="9" max="9" width="14" style="1" hidden="1" customWidth="1"/>
    <col min="10" max="10" width="10.5703125" customWidth="1"/>
  </cols>
  <sheetData>
    <row r="1" spans="1:9" ht="45" x14ac:dyDescent="0.25">
      <c r="A1" s="1" t="s">
        <v>0</v>
      </c>
      <c r="B1" s="1" t="s">
        <v>43</v>
      </c>
      <c r="C1" s="1" t="s">
        <v>62</v>
      </c>
      <c r="D1" s="1" t="s">
        <v>54</v>
      </c>
      <c r="E1" s="2" t="s">
        <v>67</v>
      </c>
      <c r="F1" s="1" t="s">
        <v>66</v>
      </c>
      <c r="G1" s="2" t="s">
        <v>83</v>
      </c>
      <c r="H1" s="1" t="s">
        <v>57</v>
      </c>
      <c r="I1" s="2" t="s">
        <v>50</v>
      </c>
    </row>
    <row r="2" spans="1:9" hidden="1" x14ac:dyDescent="0.25">
      <c r="C2" s="3">
        <v>1</v>
      </c>
      <c r="E2" s="2" t="s">
        <v>77</v>
      </c>
      <c r="F2" s="2"/>
      <c r="G2" s="2" t="s">
        <v>65</v>
      </c>
      <c r="I2" s="2"/>
    </row>
    <row r="3" spans="1:9" x14ac:dyDescent="0.25">
      <c r="A3" s="1">
        <v>1</v>
      </c>
      <c r="B3" s="1">
        <v>1</v>
      </c>
      <c r="C3" s="1">
        <f>IF(ISNUMBER(Table1[[#This Row],[Rev 2 GPIO'#]]),LOOKUP(Table1[[#This Row],[Rev 2 GPIO'#]],GPIO_PINS!$A$2:$A$31,GPIO_PINS!$B$2:$B$31),"-")</f>
        <v>2</v>
      </c>
      <c r="D3" s="1">
        <v>0</v>
      </c>
      <c r="E3" s="2" t="s">
        <v>1</v>
      </c>
      <c r="F3" s="1" t="s">
        <v>1</v>
      </c>
      <c r="G3" s="2" t="s">
        <v>58</v>
      </c>
      <c r="H3" s="1" t="s">
        <v>1</v>
      </c>
      <c r="I3" s="2" t="s">
        <v>28</v>
      </c>
    </row>
    <row r="4" spans="1:9" x14ac:dyDescent="0.25">
      <c r="A4" s="1">
        <v>2</v>
      </c>
      <c r="B4" s="1">
        <v>2</v>
      </c>
      <c r="C4" s="1">
        <f>IF(ISNUMBER(Table1[[#This Row],[Rev 2 GPIO'#]]),LOOKUP(Table1[[#This Row],[Rev 2 GPIO'#]],GPIO_PINS!$A$2:$A$31,GPIO_PINS!$B$2:$B$31),"-")</f>
        <v>3</v>
      </c>
      <c r="D4" s="1">
        <v>1</v>
      </c>
      <c r="E4" s="2" t="s">
        <v>2</v>
      </c>
      <c r="F4" s="1" t="s">
        <v>2</v>
      </c>
      <c r="G4" s="2" t="s">
        <v>58</v>
      </c>
      <c r="H4" s="1" t="s">
        <v>2</v>
      </c>
      <c r="I4" s="2" t="s">
        <v>29</v>
      </c>
    </row>
    <row r="5" spans="1:9" x14ac:dyDescent="0.25">
      <c r="A5" s="1">
        <v>3</v>
      </c>
      <c r="B5" s="1">
        <v>3</v>
      </c>
      <c r="C5" s="1">
        <f>IF(ISNUMBER(Table1[[#This Row],[Rev 2 GPIO'#]]),LOOKUP(Table1[[#This Row],[Rev 2 GPIO'#]],GPIO_PINS!$A$2:$A$31,GPIO_PINS!$B$2:$B$31),"-")</f>
        <v>4</v>
      </c>
      <c r="D5" s="1">
        <v>2</v>
      </c>
      <c r="E5" s="2" t="s">
        <v>3</v>
      </c>
      <c r="F5" s="1" t="s">
        <v>3</v>
      </c>
      <c r="G5" s="2" t="s">
        <v>58</v>
      </c>
      <c r="H5" s="1" t="s">
        <v>3</v>
      </c>
      <c r="I5" s="2" t="s">
        <v>30</v>
      </c>
    </row>
    <row r="6" spans="1:9" x14ac:dyDescent="0.25">
      <c r="A6" s="1">
        <v>4</v>
      </c>
      <c r="B6" s="1">
        <v>4</v>
      </c>
      <c r="C6" s="1">
        <f>IF(ISNUMBER(Table1[[#This Row],[Rev 2 GPIO'#]]),LOOKUP(Table1[[#This Row],[Rev 2 GPIO'#]],GPIO_PINS!$A$2:$A$31,GPIO_PINS!$B$2:$B$31),"-")</f>
        <v>5</v>
      </c>
      <c r="D6" s="1">
        <v>3</v>
      </c>
      <c r="E6" s="2" t="s">
        <v>4</v>
      </c>
      <c r="F6" s="1" t="s">
        <v>4</v>
      </c>
      <c r="G6" s="2" t="s">
        <v>58</v>
      </c>
      <c r="H6" s="1" t="s">
        <v>4</v>
      </c>
      <c r="I6" s="2" t="s">
        <v>31</v>
      </c>
    </row>
    <row r="7" spans="1:9" x14ac:dyDescent="0.25">
      <c r="A7" s="1">
        <v>5</v>
      </c>
      <c r="B7" s="1">
        <v>5</v>
      </c>
      <c r="C7" s="1">
        <f>IF(ISNUMBER(Table1[[#This Row],[Rev 2 GPIO'#]]),LOOKUP(Table1[[#This Row],[Rev 2 GPIO'#]],GPIO_PINS!$A$2:$A$31,GPIO_PINS!$B$2:$B$31),"-")</f>
        <v>6</v>
      </c>
      <c r="D7" s="1">
        <v>4</v>
      </c>
      <c r="E7" s="2" t="s">
        <v>5</v>
      </c>
      <c r="F7" s="1" t="s">
        <v>72</v>
      </c>
      <c r="G7" s="2" t="s">
        <v>58</v>
      </c>
      <c r="H7" s="1" t="s">
        <v>25</v>
      </c>
      <c r="I7" s="2" t="s">
        <v>36</v>
      </c>
    </row>
    <row r="8" spans="1:9" x14ac:dyDescent="0.25">
      <c r="A8" s="1">
        <v>7</v>
      </c>
      <c r="B8" s="1">
        <v>7</v>
      </c>
      <c r="C8" s="1">
        <f>IF(ISNUMBER(Table1[[#This Row],[Rev 2 GPIO'#]]),LOOKUP(Table1[[#This Row],[Rev 2 GPIO'#]],GPIO_PINS!$A$2:$A$31,GPIO_PINS!$B$2:$B$31),"-")</f>
        <v>7</v>
      </c>
      <c r="D8" s="1">
        <v>5</v>
      </c>
      <c r="E8" s="2" t="s">
        <v>6</v>
      </c>
      <c r="F8" s="1" t="s">
        <v>73</v>
      </c>
      <c r="G8" s="2" t="s">
        <v>58</v>
      </c>
      <c r="H8" s="1" t="s">
        <v>27</v>
      </c>
      <c r="I8" s="2" t="s">
        <v>38</v>
      </c>
    </row>
    <row r="9" spans="1:9" x14ac:dyDescent="0.25">
      <c r="A9" s="1">
        <v>8</v>
      </c>
      <c r="B9" s="1">
        <v>8</v>
      </c>
      <c r="C9" s="1">
        <f>IF(ISNUMBER(Table1[[#This Row],[Rev 2 GPIO'#]]),LOOKUP(Table1[[#This Row],[Rev 2 GPIO'#]],GPIO_PINS!$A$2:$A$31,GPIO_PINS!$B$2:$B$31),"-")</f>
        <v>8</v>
      </c>
      <c r="D9" s="1">
        <v>6</v>
      </c>
      <c r="E9" s="2" t="s">
        <v>7</v>
      </c>
      <c r="F9" s="1" t="s">
        <v>8</v>
      </c>
      <c r="G9" s="2" t="s">
        <v>58</v>
      </c>
      <c r="H9" s="1" t="s">
        <v>17</v>
      </c>
      <c r="I9" s="2" t="s">
        <v>39</v>
      </c>
    </row>
    <row r="10" spans="1:9" x14ac:dyDescent="0.25">
      <c r="A10" s="1">
        <v>9</v>
      </c>
      <c r="B10" s="1">
        <v>9</v>
      </c>
      <c r="C10" s="1">
        <f>IF(ISNUMBER(Table1[[#This Row],[Rev 2 GPIO'#]]),LOOKUP(Table1[[#This Row],[Rev 2 GPIO'#]],GPIO_PINS!$A$2:$A$31,GPIO_PINS!$B$2:$B$31),"-")</f>
        <v>9</v>
      </c>
      <c r="D10" s="1">
        <v>7</v>
      </c>
      <c r="E10" s="2" t="s">
        <v>8</v>
      </c>
      <c r="F10" s="1" t="s">
        <v>7</v>
      </c>
      <c r="G10" s="2" t="s">
        <v>58</v>
      </c>
      <c r="H10" s="1" t="s">
        <v>18</v>
      </c>
      <c r="I10" s="2" t="s">
        <v>40</v>
      </c>
    </row>
    <row r="11" spans="1:9" hidden="1" x14ac:dyDescent="0.25">
      <c r="A11" s="1" t="s">
        <v>44</v>
      </c>
      <c r="C11" s="3">
        <v>10</v>
      </c>
      <c r="D11" s="1" t="s">
        <v>44</v>
      </c>
      <c r="E11" s="2" t="s">
        <v>77</v>
      </c>
      <c r="F11" s="2" t="s">
        <v>44</v>
      </c>
      <c r="G11" s="2" t="s">
        <v>65</v>
      </c>
      <c r="H11" s="1" t="s">
        <v>44</v>
      </c>
      <c r="I11" s="2"/>
    </row>
    <row r="12" spans="1:9" x14ac:dyDescent="0.25">
      <c r="A12" s="1">
        <v>10</v>
      </c>
      <c r="B12" s="1">
        <v>10</v>
      </c>
      <c r="C12" s="1">
        <f>IF(ISNUMBER(Table1[[#This Row],[Rev 2 GPIO'#]]),LOOKUP(Table1[[#This Row],[Rev 2 GPIO'#]],GPIO_PINS!$A$2:$A$31,GPIO_PINS!$B$2:$B$31),"-")</f>
        <v>11</v>
      </c>
      <c r="D12" s="1">
        <v>8</v>
      </c>
      <c r="E12" s="2" t="s">
        <v>9</v>
      </c>
      <c r="F12" s="1" t="s">
        <v>68</v>
      </c>
      <c r="G12" s="2" t="s">
        <v>58</v>
      </c>
      <c r="H12" s="1" t="s">
        <v>19</v>
      </c>
      <c r="I12" s="2" t="s">
        <v>41</v>
      </c>
    </row>
    <row r="13" spans="1:9" x14ac:dyDescent="0.25">
      <c r="A13" s="1">
        <v>11</v>
      </c>
      <c r="B13" s="1">
        <v>11</v>
      </c>
      <c r="C13" s="1">
        <f>IF(ISNUMBER(Table1[[#This Row],[Rev 2 GPIO'#]]),LOOKUP(Table1[[#This Row],[Rev 2 GPIO'#]],GPIO_PINS!$A$2:$A$31,GPIO_PINS!$B$2:$B$31),"-")</f>
        <v>12</v>
      </c>
      <c r="D13" s="1">
        <v>9</v>
      </c>
      <c r="E13" s="2" t="s">
        <v>10</v>
      </c>
      <c r="F13" s="1" t="s">
        <v>69</v>
      </c>
      <c r="G13" s="2" t="s">
        <v>58</v>
      </c>
      <c r="H13" s="1" t="s">
        <v>20</v>
      </c>
      <c r="I13" s="2" t="s">
        <v>42</v>
      </c>
    </row>
    <row r="14" spans="1:9" x14ac:dyDescent="0.25">
      <c r="A14" s="1">
        <v>13</v>
      </c>
      <c r="B14" s="1">
        <v>13</v>
      </c>
      <c r="C14" s="1">
        <f>IF(ISNUMBER(Table1[[#This Row],[Rev 2 GPIO'#]]),LOOKUP(Table1[[#This Row],[Rev 2 GPIO'#]],GPIO_PINS!$A$2:$A$31,GPIO_PINS!$B$2:$B$31),"-")</f>
        <v>13</v>
      </c>
      <c r="D14" s="1">
        <v>10</v>
      </c>
      <c r="E14" s="2" t="s">
        <v>12</v>
      </c>
      <c r="F14" s="1" t="s">
        <v>13</v>
      </c>
      <c r="G14" s="2" t="s">
        <v>58</v>
      </c>
      <c r="H14" s="1" t="s">
        <v>21</v>
      </c>
      <c r="I14" s="2" t="s">
        <v>32</v>
      </c>
    </row>
    <row r="15" spans="1:9" x14ac:dyDescent="0.25">
      <c r="A15" s="1">
        <v>14</v>
      </c>
      <c r="B15" s="1">
        <v>14</v>
      </c>
      <c r="C15" s="1">
        <f>IF(ISNUMBER(Table1[[#This Row],[Rev 2 GPIO'#]]),LOOKUP(Table1[[#This Row],[Rev 2 GPIO'#]],GPIO_PINS!$A$2:$A$31,GPIO_PINS!$B$2:$B$31),"-")</f>
        <v>14</v>
      </c>
      <c r="D15" s="1">
        <v>11</v>
      </c>
      <c r="E15" s="2" t="s">
        <v>13</v>
      </c>
      <c r="F15" s="1" t="s">
        <v>12</v>
      </c>
      <c r="G15" s="2" t="s">
        <v>58</v>
      </c>
      <c r="H15" s="1" t="s">
        <v>22</v>
      </c>
      <c r="I15" s="2" t="s">
        <v>33</v>
      </c>
    </row>
    <row r="16" spans="1:9" x14ac:dyDescent="0.25">
      <c r="A16" s="1">
        <v>15</v>
      </c>
      <c r="B16" s="1">
        <v>15</v>
      </c>
      <c r="C16" s="1">
        <f>IF(ISNUMBER(Table1[[#This Row],[Rev 2 GPIO'#]]),LOOKUP(Table1[[#This Row],[Rev 2 GPIO'#]],GPIO_PINS!$A$2:$A$31,GPIO_PINS!$B$2:$B$31),"-")</f>
        <v>15</v>
      </c>
      <c r="D16" s="1">
        <v>12</v>
      </c>
      <c r="E16" s="2" t="s">
        <v>14</v>
      </c>
      <c r="F16" s="1" t="s">
        <v>70</v>
      </c>
      <c r="G16" s="2" t="s">
        <v>58</v>
      </c>
      <c r="H16" s="1" t="s">
        <v>23</v>
      </c>
      <c r="I16" s="2" t="s">
        <v>34</v>
      </c>
    </row>
    <row r="17" spans="1:9" x14ac:dyDescent="0.25">
      <c r="A17" s="1">
        <v>16</v>
      </c>
      <c r="B17" s="1">
        <v>16</v>
      </c>
      <c r="C17" s="1">
        <f>IF(ISNUMBER(Table1[[#This Row],[Rev 2 GPIO'#]]),LOOKUP(Table1[[#This Row],[Rev 2 GPIO'#]],GPIO_PINS!$A$2:$A$31,GPIO_PINS!$B$2:$B$31),"-")</f>
        <v>16</v>
      </c>
      <c r="D17" s="1">
        <v>13</v>
      </c>
      <c r="E17" s="2" t="s">
        <v>15</v>
      </c>
      <c r="F17" s="1" t="s">
        <v>71</v>
      </c>
      <c r="G17" s="2" t="s">
        <v>58</v>
      </c>
      <c r="H17" s="1" t="s">
        <v>24</v>
      </c>
      <c r="I17" s="2" t="s">
        <v>35</v>
      </c>
    </row>
    <row r="18" spans="1:9" x14ac:dyDescent="0.25">
      <c r="A18" s="1" t="s">
        <v>44</v>
      </c>
      <c r="C18" s="1">
        <f>IF(ISNUMBER(Table1[[#This Row],[Rev 2 GPIO'#]]),LOOKUP(Table1[[#This Row],[Rev 2 GPIO'#]],GPIO_PINS!$A$2:$A$31,GPIO_PINS!$B$2:$B$31),"-")</f>
        <v>17</v>
      </c>
      <c r="D18" s="1">
        <v>14</v>
      </c>
      <c r="E18" s="2" t="s">
        <v>48</v>
      </c>
      <c r="F18" s="1" t="s">
        <v>48</v>
      </c>
      <c r="G18" s="2" t="s">
        <v>58</v>
      </c>
      <c r="H18" s="1" t="s">
        <v>46</v>
      </c>
      <c r="I18" s="2" t="s">
        <v>52</v>
      </c>
    </row>
    <row r="19" spans="1:9" x14ac:dyDescent="0.25">
      <c r="A19" s="1" t="s">
        <v>44</v>
      </c>
      <c r="C19" s="1">
        <f>IF(ISNUMBER(Table1[[#This Row],[Rev 2 GPIO'#]]),LOOKUP(Table1[[#This Row],[Rev 2 GPIO'#]],GPIO_PINS!$A$2:$A$31,GPIO_PINS!$B$2:$B$31),"-")</f>
        <v>18</v>
      </c>
      <c r="D19" s="1">
        <v>15</v>
      </c>
      <c r="E19" s="2" t="s">
        <v>49</v>
      </c>
      <c r="F19" s="1" t="s">
        <v>49</v>
      </c>
      <c r="G19" s="2" t="s">
        <v>58</v>
      </c>
      <c r="H19" s="1" t="s">
        <v>47</v>
      </c>
      <c r="I19" s="2" t="s">
        <v>53</v>
      </c>
    </row>
    <row r="20" spans="1:9" ht="45" hidden="1" x14ac:dyDescent="0.25">
      <c r="A20" s="1" t="s">
        <v>44</v>
      </c>
      <c r="C20" s="1">
        <v>19</v>
      </c>
      <c r="D20" s="1" t="s">
        <v>44</v>
      </c>
      <c r="E20" s="2" t="s">
        <v>98</v>
      </c>
      <c r="F20" s="1" t="s">
        <v>44</v>
      </c>
      <c r="G20" s="2" t="s">
        <v>82</v>
      </c>
      <c r="H20" s="1" t="s">
        <v>44</v>
      </c>
      <c r="I20" s="1" t="s">
        <v>44</v>
      </c>
    </row>
    <row r="21" spans="1:9" ht="30" hidden="1" x14ac:dyDescent="0.25">
      <c r="A21" s="1" t="s">
        <v>44</v>
      </c>
      <c r="C21" s="1">
        <v>20</v>
      </c>
      <c r="D21" s="1" t="s">
        <v>44</v>
      </c>
      <c r="E21" s="2" t="s">
        <v>99</v>
      </c>
      <c r="F21" s="1" t="s">
        <v>44</v>
      </c>
      <c r="G21" s="2" t="s">
        <v>97</v>
      </c>
      <c r="H21" s="1" t="s">
        <v>44</v>
      </c>
      <c r="I21" s="1" t="s">
        <v>44</v>
      </c>
    </row>
    <row r="22" spans="1:9" ht="30" hidden="1" x14ac:dyDescent="0.25">
      <c r="A22" s="1" t="s">
        <v>44</v>
      </c>
      <c r="C22" s="3">
        <v>21</v>
      </c>
      <c r="D22" s="1" t="s">
        <v>44</v>
      </c>
      <c r="E22" s="2" t="s">
        <v>100</v>
      </c>
      <c r="F22" s="1" t="s">
        <v>44</v>
      </c>
      <c r="G22" s="2" t="s">
        <v>97</v>
      </c>
      <c r="H22" s="1" t="s">
        <v>44</v>
      </c>
      <c r="I22" s="1" t="s">
        <v>44</v>
      </c>
    </row>
    <row r="23" spans="1:9" hidden="1" x14ac:dyDescent="0.25">
      <c r="A23" s="1" t="s">
        <v>44</v>
      </c>
      <c r="C23" s="3">
        <v>22</v>
      </c>
      <c r="D23" s="1" t="s">
        <v>44</v>
      </c>
      <c r="E23" s="2" t="s">
        <v>77</v>
      </c>
      <c r="F23" s="1" t="s">
        <v>44</v>
      </c>
      <c r="G23" s="2" t="s">
        <v>65</v>
      </c>
      <c r="H23" s="1" t="s">
        <v>44</v>
      </c>
      <c r="I23" s="1" t="s">
        <v>44</v>
      </c>
    </row>
    <row r="24" spans="1:9" ht="45" hidden="1" x14ac:dyDescent="0.25">
      <c r="A24" s="1" t="s">
        <v>44</v>
      </c>
      <c r="C24" s="3">
        <v>23</v>
      </c>
      <c r="D24" s="1" t="s">
        <v>44</v>
      </c>
      <c r="E24" s="2" t="s">
        <v>87</v>
      </c>
      <c r="F24" s="1" t="s">
        <v>44</v>
      </c>
      <c r="G24" s="2" t="s">
        <v>65</v>
      </c>
      <c r="H24" s="1" t="s">
        <v>44</v>
      </c>
      <c r="I24" s="1" t="s">
        <v>44</v>
      </c>
    </row>
    <row r="25" spans="1:9" hidden="1" x14ac:dyDescent="0.25">
      <c r="A25" s="1" t="s">
        <v>44</v>
      </c>
      <c r="C25" s="3">
        <v>24</v>
      </c>
      <c r="D25" s="1" t="s">
        <v>44</v>
      </c>
      <c r="E25" s="2" t="s">
        <v>79</v>
      </c>
      <c r="F25" s="1" t="s">
        <v>44</v>
      </c>
      <c r="G25" s="2" t="s">
        <v>78</v>
      </c>
      <c r="H25" s="1" t="s">
        <v>44</v>
      </c>
      <c r="I25" s="1" t="s">
        <v>44</v>
      </c>
    </row>
    <row r="26" spans="1:9" hidden="1" x14ac:dyDescent="0.25">
      <c r="A26" s="1" t="s">
        <v>44</v>
      </c>
      <c r="C26" s="3">
        <v>25</v>
      </c>
      <c r="D26" s="1" t="s">
        <v>44</v>
      </c>
      <c r="E26" s="2" t="s">
        <v>80</v>
      </c>
      <c r="F26" s="1" t="s">
        <v>44</v>
      </c>
      <c r="G26" s="2" t="s">
        <v>78</v>
      </c>
      <c r="H26" s="1" t="s">
        <v>44</v>
      </c>
      <c r="I26" s="1" t="s">
        <v>44</v>
      </c>
    </row>
    <row r="27" spans="1:9" hidden="1" x14ac:dyDescent="0.25">
      <c r="A27" s="1" t="s">
        <v>44</v>
      </c>
      <c r="C27" s="3">
        <v>26</v>
      </c>
      <c r="D27" s="1" t="s">
        <v>44</v>
      </c>
      <c r="E27" s="2" t="s">
        <v>81</v>
      </c>
      <c r="F27" s="1" t="s">
        <v>44</v>
      </c>
      <c r="G27" s="2" t="s">
        <v>82</v>
      </c>
      <c r="H27" s="1" t="s">
        <v>44</v>
      </c>
      <c r="I27" s="1" t="s">
        <v>44</v>
      </c>
    </row>
    <row r="28" spans="1:9" x14ac:dyDescent="0.25">
      <c r="A28" s="1" t="s">
        <v>44</v>
      </c>
      <c r="C28" s="1">
        <f>IF(ISNUMBER(Table1[[#This Row],[Rev 2 GPIO'#]]),LOOKUP(Table1[[#This Row],[Rev 2 GPIO'#]],GPIO_PINS!$A$2:$A$31,GPIO_PINS!$B$2:$B$31),"-")</f>
        <v>27</v>
      </c>
      <c r="D28" s="1">
        <v>16</v>
      </c>
      <c r="E28" s="2" t="s">
        <v>104</v>
      </c>
      <c r="F28" s="5" t="s">
        <v>44</v>
      </c>
      <c r="G28" s="2" t="s">
        <v>60</v>
      </c>
      <c r="H28" s="1" t="s">
        <v>44</v>
      </c>
      <c r="I28" s="2" t="s">
        <v>44</v>
      </c>
    </row>
    <row r="29" spans="1:9" x14ac:dyDescent="0.25">
      <c r="A29" s="1" t="s">
        <v>44</v>
      </c>
      <c r="C29" s="1">
        <f>IF(ISNUMBER(Table1[[#This Row],[Rev 2 GPIO'#]]),LOOKUP(Table1[[#This Row],[Rev 2 GPIO'#]],GPIO_PINS!$A$2:$A$31,GPIO_PINS!$B$2:$B$31),"-")</f>
        <v>28</v>
      </c>
      <c r="D29" s="1">
        <v>17</v>
      </c>
      <c r="E29" s="2" t="s">
        <v>105</v>
      </c>
      <c r="F29" s="5" t="s">
        <v>44</v>
      </c>
      <c r="G29" s="2" t="s">
        <v>60</v>
      </c>
      <c r="H29" s="1" t="s">
        <v>44</v>
      </c>
      <c r="I29" s="2" t="s">
        <v>44</v>
      </c>
    </row>
    <row r="30" spans="1:9" ht="45" x14ac:dyDescent="0.25">
      <c r="A30" s="1" t="s">
        <v>44</v>
      </c>
      <c r="C30" s="1">
        <f>IF(ISNUMBER(Table1[[#This Row],[Rev 2 GPIO'#]]),LOOKUP(Table1[[#This Row],[Rev 2 GPIO'#]],GPIO_PINS!$A$2:$A$31,GPIO_PINS!$B$2:$B$31),"-")</f>
        <v>29</v>
      </c>
      <c r="D30" s="1">
        <v>18</v>
      </c>
      <c r="E30" s="2" t="s">
        <v>63</v>
      </c>
      <c r="F30" s="1" t="s">
        <v>44</v>
      </c>
      <c r="G30" s="2" t="s">
        <v>58</v>
      </c>
      <c r="H30" s="2" t="s">
        <v>44</v>
      </c>
      <c r="I30" s="2" t="s">
        <v>44</v>
      </c>
    </row>
    <row r="31" spans="1:9" ht="45" x14ac:dyDescent="0.25">
      <c r="A31" s="1" t="s">
        <v>44</v>
      </c>
      <c r="C31" s="1">
        <f>IF(ISNUMBER(Table1[[#This Row],[Rev 2 GPIO'#]]),LOOKUP(Table1[[#This Row],[Rev 2 GPIO'#]],GPIO_PINS!$A$2:$A$31,GPIO_PINS!$B$2:$B$31),"-")</f>
        <v>30</v>
      </c>
      <c r="D31" s="1">
        <v>19</v>
      </c>
      <c r="E31" s="2" t="s">
        <v>64</v>
      </c>
      <c r="F31" s="1" t="s">
        <v>44</v>
      </c>
      <c r="G31" s="2" t="s">
        <v>58</v>
      </c>
      <c r="H31" s="2" t="s">
        <v>44</v>
      </c>
      <c r="I31" s="2" t="s">
        <v>44</v>
      </c>
    </row>
    <row r="32" spans="1:9" x14ac:dyDescent="0.25">
      <c r="A32" s="1" t="s">
        <v>44</v>
      </c>
      <c r="C32" s="1">
        <f>IF(ISNUMBER(Table1[[#This Row],[Rev 2 GPIO'#]]),LOOKUP(Table1[[#This Row],[Rev 2 GPIO'#]],GPIO_PINS!$A$2:$A$31,GPIO_PINS!$B$2:$B$31),"-")</f>
        <v>31</v>
      </c>
      <c r="D32" s="1">
        <v>20</v>
      </c>
      <c r="E32" s="2" t="s">
        <v>106</v>
      </c>
      <c r="F32" s="5" t="s">
        <v>44</v>
      </c>
      <c r="G32" s="2" t="s">
        <v>60</v>
      </c>
      <c r="H32" s="2" t="s">
        <v>44</v>
      </c>
      <c r="I32" s="2" t="s">
        <v>44</v>
      </c>
    </row>
    <row r="33" spans="1:9" x14ac:dyDescent="0.25">
      <c r="A33" s="1" t="s">
        <v>44</v>
      </c>
      <c r="C33" s="1">
        <f>IF(ISNUMBER(Table1[[#This Row],[Rev 2 GPIO'#]]),LOOKUP(Table1[[#This Row],[Rev 2 GPIO'#]],GPIO_PINS!$A$2:$A$31,GPIO_PINS!$B$2:$B$31),"-")</f>
        <v>32</v>
      </c>
      <c r="D33" s="1">
        <v>21</v>
      </c>
      <c r="E33" s="2" t="s">
        <v>107</v>
      </c>
      <c r="F33" s="5" t="s">
        <v>44</v>
      </c>
      <c r="G33" s="2" t="s">
        <v>60</v>
      </c>
      <c r="H33" s="2" t="s">
        <v>44</v>
      </c>
      <c r="I33" s="2" t="s">
        <v>44</v>
      </c>
    </row>
    <row r="34" spans="1:9" hidden="1" x14ac:dyDescent="0.25">
      <c r="A34" s="1" t="s">
        <v>44</v>
      </c>
      <c r="C34" s="3">
        <v>33</v>
      </c>
      <c r="D34" s="1" t="s">
        <v>44</v>
      </c>
      <c r="E34" s="2" t="s">
        <v>77</v>
      </c>
      <c r="F34" s="2" t="s">
        <v>44</v>
      </c>
      <c r="G34" s="2" t="s">
        <v>65</v>
      </c>
      <c r="H34" s="2" t="s">
        <v>44</v>
      </c>
      <c r="I34" s="2" t="s">
        <v>44</v>
      </c>
    </row>
    <row r="35" spans="1:9" x14ac:dyDescent="0.25">
      <c r="A35" s="1" t="s">
        <v>44</v>
      </c>
      <c r="C35" s="3">
        <f>IF(ISNUMBER(Table1[[#This Row],[Rev 2 GPIO'#]]),LOOKUP(Table1[[#This Row],[Rev 2 GPIO'#]],GPIO_PINS!$A$2:$A$31,GPIO_PINS!$B$2:$B$31),"-")</f>
        <v>34</v>
      </c>
      <c r="D35" s="1">
        <v>22</v>
      </c>
      <c r="E35" s="2" t="s">
        <v>109</v>
      </c>
      <c r="F35" s="1" t="s">
        <v>44</v>
      </c>
      <c r="G35" s="2" t="s">
        <v>58</v>
      </c>
      <c r="H35" s="1" t="s">
        <v>44</v>
      </c>
      <c r="I35" s="2"/>
    </row>
    <row r="36" spans="1:9" ht="45" x14ac:dyDescent="0.25">
      <c r="A36" s="1" t="s">
        <v>44</v>
      </c>
      <c r="C36" s="3">
        <f>IF(ISNUMBER(Table1[[#This Row],[Rev 2 GPIO'#]]),LOOKUP(Table1[[#This Row],[Rev 2 GPIO'#]],GPIO_PINS!$A$2:$A$31,GPIO_PINS!$B$2:$B$31),"-")</f>
        <v>35</v>
      </c>
      <c r="D36" s="1">
        <v>23</v>
      </c>
      <c r="E36" s="2" t="s">
        <v>111</v>
      </c>
      <c r="F36" s="1" t="s">
        <v>44</v>
      </c>
      <c r="G36" s="2" t="s">
        <v>82</v>
      </c>
      <c r="H36" s="1" t="s">
        <v>44</v>
      </c>
      <c r="I36" s="2"/>
    </row>
    <row r="37" spans="1:9" x14ac:dyDescent="0.25">
      <c r="A37" s="1" t="s">
        <v>44</v>
      </c>
      <c r="C37" s="3">
        <f>IF(ISNUMBER(Table1[[#This Row],[Rev 2 GPIO'#]]),LOOKUP(Table1[[#This Row],[Rev 2 GPIO'#]],GPIO_PINS!$A$2:$A$31,GPIO_PINS!$B$2:$B$31),"-")</f>
        <v>36</v>
      </c>
      <c r="D37" s="1">
        <v>24</v>
      </c>
      <c r="E37" s="2" t="s">
        <v>112</v>
      </c>
      <c r="F37" s="1" t="s">
        <v>44</v>
      </c>
      <c r="G37" s="2" t="s">
        <v>82</v>
      </c>
      <c r="H37" s="1" t="s">
        <v>44</v>
      </c>
      <c r="I37" s="2"/>
    </row>
    <row r="38" spans="1:9" ht="30" x14ac:dyDescent="0.25">
      <c r="A38" s="1">
        <v>6</v>
      </c>
      <c r="B38" s="1">
        <v>6</v>
      </c>
      <c r="C38" s="1">
        <f>IF(ISNUMBER(Table1[[#This Row],[Rev 2 GPIO'#]]),LOOKUP(Table1[[#This Row],[Rev 2 GPIO'#]],GPIO_PINS!$A$2:$A$31,GPIO_PINS!$B$2:$B$31),"-")</f>
        <v>37</v>
      </c>
      <c r="D38" s="1">
        <v>25</v>
      </c>
      <c r="E38" s="2" t="s">
        <v>113</v>
      </c>
      <c r="F38" s="1" t="s">
        <v>44</v>
      </c>
      <c r="G38" s="2" t="s">
        <v>115</v>
      </c>
      <c r="H38" s="1" t="s">
        <v>44</v>
      </c>
      <c r="I38" s="2"/>
    </row>
    <row r="39" spans="1:9" ht="30" x14ac:dyDescent="0.25">
      <c r="A39" s="1" t="s">
        <v>44</v>
      </c>
      <c r="C39" s="1">
        <f>IF(ISNUMBER(Table1[[#This Row],[Rev 2 GPIO'#]]),LOOKUP(Table1[[#This Row],[Rev 2 GPIO'#]],GPIO_PINS!$A$2:$A$31,GPIO_PINS!$B$2:$B$31),"-")</f>
        <v>38</v>
      </c>
      <c r="D39" s="1">
        <v>26</v>
      </c>
      <c r="E39" s="2" t="s">
        <v>74</v>
      </c>
      <c r="F39" s="1" t="s">
        <v>75</v>
      </c>
      <c r="G39" s="2" t="s">
        <v>58</v>
      </c>
      <c r="H39" s="1" t="s">
        <v>26</v>
      </c>
      <c r="I39" s="2" t="s">
        <v>37</v>
      </c>
    </row>
    <row r="40" spans="1:9" ht="45" x14ac:dyDescent="0.25">
      <c r="A40" s="1" t="s">
        <v>44</v>
      </c>
      <c r="C40" s="1">
        <f>IF(ISNUMBER(Table1[[#This Row],[Rev 2 GPIO'#]]),LOOKUP(Table1[[#This Row],[Rev 2 GPIO'#]],GPIO_PINS!$A$2:$A$31,GPIO_PINS!$B$2:$B$31),"-")</f>
        <v>39</v>
      </c>
      <c r="D40" s="1">
        <v>27</v>
      </c>
      <c r="E40" s="2" t="s">
        <v>108</v>
      </c>
      <c r="F40" s="1" t="s">
        <v>76</v>
      </c>
      <c r="G40" s="2" t="s">
        <v>58</v>
      </c>
      <c r="H40" s="1" t="s">
        <v>45</v>
      </c>
      <c r="I40" s="2" t="s">
        <v>51</v>
      </c>
    </row>
    <row r="41" spans="1:9" x14ac:dyDescent="0.25">
      <c r="A41" s="1" t="s">
        <v>44</v>
      </c>
      <c r="C41" s="1">
        <f>IF(ISNUMBER(Table1[[#This Row],[Rev 2 GPIO'#]]),LOOKUP(Table1[[#This Row],[Rev 2 GPIO'#]],GPIO_PINS!$A$2:$A$31,GPIO_PINS!$B$2:$B$31),"-")</f>
        <v>40</v>
      </c>
      <c r="D41" s="1">
        <v>28</v>
      </c>
      <c r="E41" s="2" t="s">
        <v>110</v>
      </c>
      <c r="F41" s="2" t="s">
        <v>44</v>
      </c>
      <c r="G41" s="2" t="s">
        <v>58</v>
      </c>
      <c r="H41" s="1" t="s">
        <v>44</v>
      </c>
      <c r="I41" s="2"/>
    </row>
    <row r="42" spans="1:9" ht="30" x14ac:dyDescent="0.25">
      <c r="A42" s="1" t="s">
        <v>44</v>
      </c>
      <c r="C42" s="1">
        <f>IF(ISNUMBER(Table1[[#This Row],[Rev 2 GPIO'#]]),LOOKUP(Table1[[#This Row],[Rev 2 GPIO'#]],GPIO_PINS!$A$2:$A$31,GPIO_PINS!$B$2:$B$31),"-")</f>
        <v>41</v>
      </c>
      <c r="D42" s="1">
        <v>29</v>
      </c>
      <c r="E42" s="2" t="s">
        <v>114</v>
      </c>
      <c r="F42" s="2"/>
      <c r="G42" s="2" t="s">
        <v>82</v>
      </c>
      <c r="H42" s="1" t="s">
        <v>44</v>
      </c>
      <c r="I42" s="2"/>
    </row>
    <row r="43" spans="1:9" hidden="1" x14ac:dyDescent="0.25">
      <c r="A43" s="1" t="s">
        <v>44</v>
      </c>
      <c r="C43" s="3">
        <v>42</v>
      </c>
      <c r="D43" s="1" t="s">
        <v>44</v>
      </c>
      <c r="E43" s="2" t="s">
        <v>77</v>
      </c>
      <c r="F43" s="1" t="s">
        <v>44</v>
      </c>
      <c r="G43" s="2" t="s">
        <v>65</v>
      </c>
      <c r="H43" s="1" t="s">
        <v>44</v>
      </c>
      <c r="I43" s="2"/>
    </row>
    <row r="44" spans="1:9" ht="45" hidden="1" x14ac:dyDescent="0.25">
      <c r="A44" s="1" t="s">
        <v>44</v>
      </c>
      <c r="C44" s="3">
        <v>43</v>
      </c>
      <c r="D44" s="1" t="s">
        <v>44</v>
      </c>
      <c r="E44" s="2" t="s">
        <v>96</v>
      </c>
      <c r="F44" s="1" t="s">
        <v>44</v>
      </c>
      <c r="G44" s="2" t="s">
        <v>65</v>
      </c>
      <c r="H44" s="1" t="s">
        <v>44</v>
      </c>
      <c r="I44" s="2"/>
    </row>
    <row r="45" spans="1:9" ht="45" hidden="1" x14ac:dyDescent="0.25">
      <c r="A45" s="1" t="s">
        <v>44</v>
      </c>
      <c r="C45" s="3">
        <v>44</v>
      </c>
      <c r="D45" s="1" t="s">
        <v>44</v>
      </c>
      <c r="E45" s="2" t="s">
        <v>86</v>
      </c>
      <c r="F45" s="1" t="s">
        <v>44</v>
      </c>
      <c r="G45" s="2" t="s">
        <v>65</v>
      </c>
      <c r="H45" s="1" t="s">
        <v>44</v>
      </c>
      <c r="I45" s="2"/>
    </row>
    <row r="46" spans="1:9" ht="45" hidden="1" x14ac:dyDescent="0.25">
      <c r="A46" s="1" t="s">
        <v>44</v>
      </c>
      <c r="C46" s="3">
        <v>45</v>
      </c>
      <c r="D46" s="1" t="s">
        <v>44</v>
      </c>
      <c r="E46" s="2" t="s">
        <v>95</v>
      </c>
      <c r="F46" s="1" t="s">
        <v>44</v>
      </c>
      <c r="G46" s="2" t="s">
        <v>65</v>
      </c>
      <c r="H46" s="1" t="s">
        <v>44</v>
      </c>
      <c r="I46" s="2"/>
    </row>
    <row r="47" spans="1:9" hidden="1" x14ac:dyDescent="0.25">
      <c r="A47" s="1" t="s">
        <v>44</v>
      </c>
      <c r="C47" s="3">
        <v>46</v>
      </c>
      <c r="D47" s="1" t="s">
        <v>44</v>
      </c>
      <c r="E47" s="2" t="s">
        <v>84</v>
      </c>
      <c r="F47" s="1" t="s">
        <v>44</v>
      </c>
      <c r="G47" s="2" t="s">
        <v>60</v>
      </c>
      <c r="H47" s="1" t="s">
        <v>44</v>
      </c>
      <c r="I47" s="2"/>
    </row>
    <row r="48" spans="1:9" hidden="1" x14ac:dyDescent="0.25">
      <c r="A48" s="1" t="s">
        <v>44</v>
      </c>
      <c r="C48" s="3">
        <v>47</v>
      </c>
      <c r="D48" s="1" t="s">
        <v>44</v>
      </c>
      <c r="E48" s="2" t="s">
        <v>85</v>
      </c>
      <c r="F48" s="1" t="s">
        <v>44</v>
      </c>
      <c r="G48" s="2" t="s">
        <v>60</v>
      </c>
      <c r="H48" s="1" t="s">
        <v>44</v>
      </c>
      <c r="I48" s="2"/>
    </row>
    <row r="49" spans="1:9" ht="45" hidden="1" x14ac:dyDescent="0.25">
      <c r="A49" s="1" t="s">
        <v>44</v>
      </c>
      <c r="C49" s="3">
        <v>48</v>
      </c>
      <c r="D49" s="1" t="s">
        <v>44</v>
      </c>
      <c r="E49" s="2" t="s">
        <v>101</v>
      </c>
      <c r="F49" s="1" t="s">
        <v>44</v>
      </c>
      <c r="G49" s="2" t="s">
        <v>65</v>
      </c>
      <c r="H49" s="1" t="s">
        <v>44</v>
      </c>
      <c r="I49" s="2"/>
    </row>
    <row r="50" spans="1:9" hidden="1" x14ac:dyDescent="0.25">
      <c r="A50" s="1" t="s">
        <v>44</v>
      </c>
      <c r="C50" s="3">
        <v>49</v>
      </c>
      <c r="D50" s="1" t="s">
        <v>44</v>
      </c>
      <c r="E50" s="2" t="s">
        <v>77</v>
      </c>
      <c r="F50" s="1" t="s">
        <v>44</v>
      </c>
      <c r="G50" s="2" t="s">
        <v>65</v>
      </c>
      <c r="H50" s="1" t="s">
        <v>44</v>
      </c>
      <c r="I50" s="2"/>
    </row>
    <row r="51" spans="1:9" ht="45" hidden="1" x14ac:dyDescent="0.25">
      <c r="A51" s="1" t="s">
        <v>44</v>
      </c>
      <c r="C51" s="3">
        <v>50</v>
      </c>
      <c r="D51" s="1" t="s">
        <v>44</v>
      </c>
      <c r="E51" s="2" t="s">
        <v>87</v>
      </c>
      <c r="F51" s="1" t="s">
        <v>44</v>
      </c>
      <c r="G51" s="2" t="s">
        <v>65</v>
      </c>
      <c r="H51" s="1" t="s">
        <v>44</v>
      </c>
      <c r="I51" s="2"/>
    </row>
    <row r="52" spans="1:9" hidden="1" x14ac:dyDescent="0.25">
      <c r="A52" s="1" t="s">
        <v>44</v>
      </c>
      <c r="C52" s="3">
        <v>51</v>
      </c>
      <c r="D52" s="1" t="s">
        <v>44</v>
      </c>
      <c r="E52" s="2" t="s">
        <v>88</v>
      </c>
      <c r="F52" s="1" t="s">
        <v>44</v>
      </c>
      <c r="G52" s="2" t="s">
        <v>93</v>
      </c>
      <c r="H52" s="1" t="s">
        <v>44</v>
      </c>
      <c r="I52" s="2"/>
    </row>
    <row r="53" spans="1:9" hidden="1" x14ac:dyDescent="0.25">
      <c r="A53" s="1" t="s">
        <v>44</v>
      </c>
      <c r="C53" s="3">
        <v>52</v>
      </c>
      <c r="D53" s="1" t="s">
        <v>44</v>
      </c>
      <c r="E53" s="2" t="s">
        <v>89</v>
      </c>
      <c r="F53" s="1" t="s">
        <v>44</v>
      </c>
      <c r="G53" s="2" t="s">
        <v>93</v>
      </c>
      <c r="H53" s="1" t="s">
        <v>44</v>
      </c>
      <c r="I53" s="2"/>
    </row>
    <row r="54" spans="1:9" hidden="1" x14ac:dyDescent="0.25">
      <c r="A54" s="1" t="s">
        <v>44</v>
      </c>
      <c r="C54" s="3">
        <v>53</v>
      </c>
      <c r="D54" s="1" t="s">
        <v>44</v>
      </c>
      <c r="E54" s="2" t="s">
        <v>90</v>
      </c>
      <c r="F54" s="1" t="s">
        <v>44</v>
      </c>
      <c r="G54" s="2" t="s">
        <v>93</v>
      </c>
      <c r="H54" s="1" t="s">
        <v>44</v>
      </c>
      <c r="I54" s="2"/>
    </row>
    <row r="55" spans="1:9" hidden="1" x14ac:dyDescent="0.25">
      <c r="A55" s="1" t="s">
        <v>44</v>
      </c>
      <c r="C55" s="3">
        <v>54</v>
      </c>
      <c r="D55" s="1" t="s">
        <v>44</v>
      </c>
      <c r="E55" s="2" t="s">
        <v>91</v>
      </c>
      <c r="F55" s="1" t="s">
        <v>44</v>
      </c>
      <c r="G55" s="2" t="s">
        <v>93</v>
      </c>
      <c r="H55" s="1" t="s">
        <v>44</v>
      </c>
      <c r="I55" s="2"/>
    </row>
    <row r="56" spans="1:9" hidden="1" x14ac:dyDescent="0.25">
      <c r="A56" s="1" t="s">
        <v>44</v>
      </c>
      <c r="C56" s="3">
        <v>55</v>
      </c>
      <c r="D56" s="1" t="s">
        <v>44</v>
      </c>
      <c r="E56" s="2" t="s">
        <v>92</v>
      </c>
      <c r="F56" s="1" t="s">
        <v>44</v>
      </c>
      <c r="G56" s="2" t="s">
        <v>93</v>
      </c>
      <c r="H56" s="1" t="s">
        <v>44</v>
      </c>
      <c r="I56" s="2"/>
    </row>
    <row r="57" spans="1:9" hidden="1" x14ac:dyDescent="0.25">
      <c r="A57" s="1" t="s">
        <v>44</v>
      </c>
      <c r="C57" s="3">
        <v>56</v>
      </c>
      <c r="D57" s="1" t="s">
        <v>44</v>
      </c>
      <c r="E57" s="2" t="s">
        <v>94</v>
      </c>
      <c r="F57" s="1" t="s">
        <v>44</v>
      </c>
      <c r="G57" s="2" t="s">
        <v>93</v>
      </c>
      <c r="H57" s="1" t="s">
        <v>44</v>
      </c>
      <c r="I57" s="2"/>
    </row>
    <row r="58" spans="1:9" hidden="1" x14ac:dyDescent="0.25">
      <c r="A58" s="1" t="s">
        <v>44</v>
      </c>
      <c r="C58" s="1" t="str">
        <f>IF(ISNUMBER(Table1[[#This Row],[Rev 2 GPIO'#]]),LOOKUP(Table1[[#This Row],[Rev 2 GPIO'#]],GPIO_PINS!$A$2:$A$31,GPIO_PINS!$B$2:$B$31),"-")</f>
        <v>-</v>
      </c>
      <c r="D58" s="1" t="s">
        <v>44</v>
      </c>
      <c r="E58" s="2" t="s">
        <v>44</v>
      </c>
      <c r="F58" s="2"/>
      <c r="I58" s="2"/>
    </row>
    <row r="59" spans="1:9" hidden="1" x14ac:dyDescent="0.25">
      <c r="A59" s="1">
        <v>12</v>
      </c>
      <c r="B59" s="1" t="s">
        <v>11</v>
      </c>
      <c r="C59" s="1" t="str">
        <f>IF(ISNUMBER(Table1[[#This Row],[Rev 2 GPIO'#]]),LOOKUP(Table1[[#This Row],[Rev 2 GPIO'#]],GPIO_PINS!$A$2:$A$31,GPIO_PINS!$B$2:$B$31),"-")</f>
        <v>-</v>
      </c>
      <c r="D59" s="1" t="s">
        <v>44</v>
      </c>
      <c r="E59" s="2" t="s">
        <v>11</v>
      </c>
      <c r="F59" s="2" t="s">
        <v>44</v>
      </c>
      <c r="G59" s="2" t="s">
        <v>65</v>
      </c>
      <c r="H59" s="1" t="s">
        <v>44</v>
      </c>
      <c r="I59" s="2" t="s">
        <v>11</v>
      </c>
    </row>
    <row r="60" spans="1:9" hidden="1" x14ac:dyDescent="0.25">
      <c r="A60" s="1">
        <v>17</v>
      </c>
      <c r="B60" s="1" t="s">
        <v>11</v>
      </c>
      <c r="C60" s="1" t="str">
        <f>IF(ISNUMBER(Table1[[#This Row],[Rev 2 GPIO'#]]),LOOKUP(Table1[[#This Row],[Rev 2 GPIO'#]],GPIO_PINS!$A$2:$A$31,GPIO_PINS!$B$2:$B$31),"-")</f>
        <v>-</v>
      </c>
      <c r="D60" s="1" t="s">
        <v>44</v>
      </c>
      <c r="E60" s="2" t="s">
        <v>11</v>
      </c>
      <c r="F60" s="2" t="s">
        <v>44</v>
      </c>
      <c r="G60" s="2" t="s">
        <v>65</v>
      </c>
      <c r="H60" s="1" t="s">
        <v>44</v>
      </c>
      <c r="I60" s="2" t="s">
        <v>11</v>
      </c>
    </row>
    <row r="61" spans="1:9" hidden="1" x14ac:dyDescent="0.25">
      <c r="A61" s="1">
        <v>18</v>
      </c>
      <c r="B61" s="1" t="s">
        <v>11</v>
      </c>
      <c r="C61" s="1" t="str">
        <f>IF(ISNUMBER(Table1[[#This Row],[Rev 2 GPIO'#]]),LOOKUP(Table1[[#This Row],[Rev 2 GPIO'#]],GPIO_PINS!$A$2:$A$31,GPIO_PINS!$B$2:$B$31),"-")</f>
        <v>-</v>
      </c>
      <c r="D61" s="1" t="s">
        <v>44</v>
      </c>
      <c r="E61" s="2" t="s">
        <v>11</v>
      </c>
      <c r="F61" s="2" t="s">
        <v>44</v>
      </c>
      <c r="G61" s="2" t="s">
        <v>65</v>
      </c>
      <c r="H61" s="1" t="s">
        <v>44</v>
      </c>
      <c r="I61" s="2" t="s">
        <v>11</v>
      </c>
    </row>
    <row r="62" spans="1:9" hidden="1" x14ac:dyDescent="0.25">
      <c r="A62" s="1">
        <v>19</v>
      </c>
      <c r="B62" s="1" t="s">
        <v>16</v>
      </c>
      <c r="C62" s="1" t="str">
        <f>IF(ISNUMBER(Table1[[#This Row],[Rev 2 GPIO'#]]),LOOKUP(Table1[[#This Row],[Rev 2 GPIO'#]],GPIO_PINS!$A$2:$A$31,GPIO_PINS!$B$2:$B$31),"-")</f>
        <v>-</v>
      </c>
      <c r="D62" s="1" t="s">
        <v>44</v>
      </c>
      <c r="E62" s="2" t="s">
        <v>59</v>
      </c>
      <c r="F62" s="2" t="s">
        <v>44</v>
      </c>
      <c r="G62" s="2" t="s">
        <v>65</v>
      </c>
      <c r="H62" s="1" t="s">
        <v>44</v>
      </c>
      <c r="I62" s="2" t="s">
        <v>16</v>
      </c>
    </row>
    <row r="63" spans="1:9" hidden="1" x14ac:dyDescent="0.25">
      <c r="A63" s="1">
        <v>20</v>
      </c>
      <c r="B63" s="1" t="s">
        <v>16</v>
      </c>
      <c r="C63" s="1" t="str">
        <f>IF(ISNUMBER(Table1[[#This Row],[Rev 2 GPIO'#]]),LOOKUP(Table1[[#This Row],[Rev 2 GPIO'#]],GPIO_PINS!$A$2:$A$31,GPIO_PINS!$B$2:$B$31),"-")</f>
        <v>-</v>
      </c>
      <c r="D63" s="1" t="s">
        <v>44</v>
      </c>
      <c r="E63" s="2" t="s">
        <v>59</v>
      </c>
      <c r="F63" s="2" t="s">
        <v>44</v>
      </c>
      <c r="G63" s="2" t="s">
        <v>65</v>
      </c>
      <c r="H63" s="1" t="s">
        <v>44</v>
      </c>
      <c r="I63" s="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5213-DD0E-4678-83B0-E57AD0DDFD61}">
  <dimension ref="A1:M97"/>
  <sheetViews>
    <sheetView tabSelected="1" zoomScale="85" zoomScaleNormal="85" workbookViewId="0">
      <selection activeCell="J29" sqref="J29"/>
    </sheetView>
  </sheetViews>
  <sheetFormatPr defaultRowHeight="15" x14ac:dyDescent="0.25"/>
  <cols>
    <col min="1" max="2" width="17.28515625" style="25" customWidth="1"/>
    <col min="3" max="4" width="16.85546875" customWidth="1"/>
    <col min="5" max="5" width="30.5703125" customWidth="1"/>
    <col min="6" max="6" width="13.28515625" customWidth="1"/>
    <col min="10" max="10" width="12.28515625" bestFit="1" customWidth="1"/>
  </cols>
  <sheetData>
    <row r="1" spans="1:11" x14ac:dyDescent="0.25">
      <c r="A1" s="23" t="s">
        <v>102</v>
      </c>
      <c r="B1" s="23" t="s">
        <v>123</v>
      </c>
      <c r="C1" s="1" t="s">
        <v>116</v>
      </c>
      <c r="D1" s="1" t="s">
        <v>124</v>
      </c>
      <c r="E1" s="1" t="s">
        <v>61</v>
      </c>
      <c r="F1" s="1" t="s">
        <v>103</v>
      </c>
    </row>
    <row r="2" spans="1:11" x14ac:dyDescent="0.25">
      <c r="A2" s="29">
        <v>0</v>
      </c>
      <c r="B2" s="24">
        <v>0</v>
      </c>
      <c r="C2" s="7">
        <v>0</v>
      </c>
      <c r="D2" s="7">
        <v>1</v>
      </c>
      <c r="E2" s="8" t="s">
        <v>1</v>
      </c>
      <c r="F2" s="9"/>
    </row>
    <row r="3" spans="1:11" x14ac:dyDescent="0.25">
      <c r="A3" s="29">
        <f>A2+1</f>
        <v>1</v>
      </c>
      <c r="B3" s="24">
        <v>0</v>
      </c>
      <c r="C3" s="7">
        <v>1</v>
      </c>
      <c r="D3" s="7">
        <v>1</v>
      </c>
      <c r="E3" s="10" t="s">
        <v>2</v>
      </c>
      <c r="F3" s="9"/>
    </row>
    <row r="4" spans="1:11" x14ac:dyDescent="0.25">
      <c r="A4" s="29">
        <f t="shared" ref="A4:A67" si="0">A3+1</f>
        <v>2</v>
      </c>
      <c r="B4" s="24">
        <v>0</v>
      </c>
      <c r="C4" s="7">
        <v>2</v>
      </c>
      <c r="D4" s="7">
        <v>1</v>
      </c>
      <c r="E4" s="8" t="s">
        <v>3</v>
      </c>
      <c r="F4" s="9"/>
    </row>
    <row r="5" spans="1:11" x14ac:dyDescent="0.25">
      <c r="A5" s="29">
        <f t="shared" si="0"/>
        <v>3</v>
      </c>
      <c r="B5" s="24">
        <v>0</v>
      </c>
      <c r="C5" s="7">
        <v>3</v>
      </c>
      <c r="D5" s="7">
        <v>1</v>
      </c>
      <c r="E5" s="10" t="s">
        <v>4</v>
      </c>
      <c r="F5" s="9"/>
    </row>
    <row r="6" spans="1:11" x14ac:dyDescent="0.25">
      <c r="A6" s="29">
        <f t="shared" si="0"/>
        <v>4</v>
      </c>
      <c r="B6" s="24">
        <v>0</v>
      </c>
      <c r="C6" s="7">
        <v>4</v>
      </c>
      <c r="D6" s="7">
        <v>1</v>
      </c>
      <c r="E6" s="8" t="s">
        <v>5</v>
      </c>
      <c r="F6" s="9"/>
      <c r="H6" s="6">
        <f>1/H7*H8*1000</f>
        <v>0.10416666666666666</v>
      </c>
      <c r="I6" s="6">
        <f t="shared" ref="I6:J6" si="1">1/I7*I8*1000</f>
        <v>8.6805555555555559E-3</v>
      </c>
      <c r="J6" s="6">
        <f t="shared" si="1"/>
        <v>1.0850694444444445E-3</v>
      </c>
      <c r="K6" t="s">
        <v>125</v>
      </c>
    </row>
    <row r="7" spans="1:11" x14ac:dyDescent="0.25">
      <c r="A7" s="29">
        <f t="shared" si="0"/>
        <v>5</v>
      </c>
      <c r="B7" s="24">
        <v>0</v>
      </c>
      <c r="C7" s="7">
        <v>5</v>
      </c>
      <c r="D7" s="7">
        <v>1</v>
      </c>
      <c r="E7" s="10" t="s">
        <v>6</v>
      </c>
      <c r="F7" s="9"/>
      <c r="H7">
        <f t="shared" ref="H7:I7" si="2">H8*H9</f>
        <v>921600</v>
      </c>
      <c r="I7">
        <f t="shared" si="2"/>
        <v>11059200</v>
      </c>
      <c r="J7">
        <f>J8*J9</f>
        <v>88473600</v>
      </c>
      <c r="K7" t="s">
        <v>120</v>
      </c>
    </row>
    <row r="8" spans="1:11" x14ac:dyDescent="0.25">
      <c r="A8" s="29">
        <f t="shared" si="0"/>
        <v>6</v>
      </c>
      <c r="B8" s="24">
        <v>0</v>
      </c>
      <c r="C8" s="7">
        <v>6</v>
      </c>
      <c r="D8" s="7">
        <v>1</v>
      </c>
      <c r="E8" s="8" t="s">
        <v>7</v>
      </c>
      <c r="F8" s="9"/>
      <c r="H8">
        <v>96</v>
      </c>
      <c r="I8">
        <v>96</v>
      </c>
      <c r="J8">
        <v>96</v>
      </c>
      <c r="K8" t="s">
        <v>121</v>
      </c>
    </row>
    <row r="9" spans="1:11" x14ac:dyDescent="0.25">
      <c r="A9" s="29">
        <f t="shared" si="0"/>
        <v>7</v>
      </c>
      <c r="B9" s="24">
        <v>0</v>
      </c>
      <c r="C9" s="7">
        <v>7</v>
      </c>
      <c r="D9" s="7">
        <v>1</v>
      </c>
      <c r="E9" s="10" t="s">
        <v>8</v>
      </c>
      <c r="F9" s="9"/>
      <c r="H9">
        <v>9600</v>
      </c>
      <c r="I9">
        <v>115200</v>
      </c>
      <c r="J9">
        <v>921600</v>
      </c>
      <c r="K9" t="s">
        <v>122</v>
      </c>
    </row>
    <row r="10" spans="1:11" x14ac:dyDescent="0.25">
      <c r="A10" s="29">
        <f t="shared" si="0"/>
        <v>8</v>
      </c>
      <c r="B10" s="26">
        <v>1</v>
      </c>
      <c r="C10" s="11">
        <v>0</v>
      </c>
      <c r="D10" s="7">
        <v>1</v>
      </c>
      <c r="E10" s="8" t="s">
        <v>9</v>
      </c>
      <c r="F10" s="9"/>
    </row>
    <row r="11" spans="1:11" x14ac:dyDescent="0.25">
      <c r="A11" s="29">
        <f t="shared" si="0"/>
        <v>9</v>
      </c>
      <c r="B11" s="26">
        <v>1</v>
      </c>
      <c r="C11" s="11">
        <v>1</v>
      </c>
      <c r="D11" s="7">
        <v>1</v>
      </c>
      <c r="E11" s="10" t="s">
        <v>10</v>
      </c>
      <c r="F11" s="9"/>
    </row>
    <row r="12" spans="1:11" x14ac:dyDescent="0.25">
      <c r="A12" s="29">
        <f t="shared" si="0"/>
        <v>10</v>
      </c>
      <c r="B12" s="26">
        <v>1</v>
      </c>
      <c r="C12" s="11">
        <v>2</v>
      </c>
      <c r="D12" s="7">
        <v>1</v>
      </c>
      <c r="E12" s="8" t="s">
        <v>12</v>
      </c>
      <c r="F12" s="9"/>
    </row>
    <row r="13" spans="1:11" x14ac:dyDescent="0.25">
      <c r="A13" s="29">
        <f t="shared" si="0"/>
        <v>11</v>
      </c>
      <c r="B13" s="26">
        <v>1</v>
      </c>
      <c r="C13" s="11">
        <v>3</v>
      </c>
      <c r="D13" s="7">
        <v>1</v>
      </c>
      <c r="E13" s="10" t="s">
        <v>13</v>
      </c>
      <c r="F13" s="9"/>
    </row>
    <row r="14" spans="1:11" x14ac:dyDescent="0.25">
      <c r="A14" s="29">
        <f t="shared" si="0"/>
        <v>12</v>
      </c>
      <c r="B14" s="26">
        <v>1</v>
      </c>
      <c r="C14" s="11">
        <v>4</v>
      </c>
      <c r="D14" s="7">
        <v>1</v>
      </c>
      <c r="E14" s="8" t="s">
        <v>14</v>
      </c>
      <c r="F14" s="9"/>
    </row>
    <row r="15" spans="1:11" x14ac:dyDescent="0.25">
      <c r="A15" s="29">
        <f t="shared" si="0"/>
        <v>13</v>
      </c>
      <c r="B15" s="26">
        <v>1</v>
      </c>
      <c r="C15" s="11">
        <v>5</v>
      </c>
      <c r="D15" s="7">
        <v>1</v>
      </c>
      <c r="E15" s="10" t="s">
        <v>15</v>
      </c>
      <c r="F15" s="9"/>
    </row>
    <row r="16" spans="1:11" x14ac:dyDescent="0.25">
      <c r="A16" s="29">
        <f t="shared" si="0"/>
        <v>14</v>
      </c>
      <c r="B16" s="26">
        <v>1</v>
      </c>
      <c r="C16" s="11">
        <v>6</v>
      </c>
      <c r="D16" s="7">
        <v>1</v>
      </c>
      <c r="E16" s="8" t="s">
        <v>48</v>
      </c>
      <c r="F16" s="9"/>
    </row>
    <row r="17" spans="1:13" x14ac:dyDescent="0.25">
      <c r="A17" s="29">
        <f t="shared" si="0"/>
        <v>15</v>
      </c>
      <c r="B17" s="26">
        <v>1</v>
      </c>
      <c r="C17" s="11">
        <v>7</v>
      </c>
      <c r="D17" s="7">
        <v>1</v>
      </c>
      <c r="E17" s="10" t="s">
        <v>49</v>
      </c>
      <c r="F17" s="9"/>
    </row>
    <row r="18" spans="1:13" x14ac:dyDescent="0.25">
      <c r="A18" s="29">
        <f t="shared" si="0"/>
        <v>16</v>
      </c>
      <c r="B18" s="27">
        <v>2</v>
      </c>
      <c r="C18" s="15">
        <v>0</v>
      </c>
      <c r="D18" s="7">
        <v>1</v>
      </c>
      <c r="E18" s="10" t="s">
        <v>74</v>
      </c>
      <c r="F18" s="9"/>
    </row>
    <row r="19" spans="1:13" x14ac:dyDescent="0.25">
      <c r="A19" s="29">
        <f t="shared" si="0"/>
        <v>17</v>
      </c>
      <c r="B19" s="27">
        <v>2</v>
      </c>
      <c r="C19" s="15">
        <v>1</v>
      </c>
      <c r="D19" s="7">
        <v>1</v>
      </c>
      <c r="E19" s="10" t="s">
        <v>108</v>
      </c>
      <c r="F19" s="9"/>
      <c r="K19" t="s">
        <v>118</v>
      </c>
      <c r="L19" t="s">
        <v>119</v>
      </c>
    </row>
    <row r="20" spans="1:13" x14ac:dyDescent="0.25">
      <c r="A20" s="29">
        <f t="shared" si="0"/>
        <v>18</v>
      </c>
      <c r="B20" s="27">
        <v>2</v>
      </c>
      <c r="C20" s="15">
        <v>2</v>
      </c>
      <c r="D20" s="7">
        <v>1</v>
      </c>
      <c r="E20" s="8" t="s">
        <v>109</v>
      </c>
      <c r="F20" s="9"/>
      <c r="K20">
        <v>1</v>
      </c>
      <c r="L20">
        <f>2^K20</f>
        <v>2</v>
      </c>
    </row>
    <row r="21" spans="1:13" x14ac:dyDescent="0.25">
      <c r="A21" s="29">
        <f t="shared" si="0"/>
        <v>19</v>
      </c>
      <c r="B21" s="27">
        <v>2</v>
      </c>
      <c r="C21" s="15">
        <v>3</v>
      </c>
      <c r="D21" s="7">
        <v>1</v>
      </c>
      <c r="E21" s="10" t="s">
        <v>110</v>
      </c>
      <c r="F21" s="9"/>
      <c r="K21">
        <f>K20+1</f>
        <v>2</v>
      </c>
      <c r="L21">
        <f t="shared" ref="L21" si="3">2^K21</f>
        <v>4</v>
      </c>
    </row>
    <row r="22" spans="1:13" x14ac:dyDescent="0.25">
      <c r="A22" s="29">
        <f t="shared" si="0"/>
        <v>20</v>
      </c>
      <c r="B22" s="27">
        <v>2</v>
      </c>
      <c r="C22" s="15">
        <v>4</v>
      </c>
      <c r="D22" s="7">
        <v>1</v>
      </c>
      <c r="E22" s="7"/>
      <c r="F22" s="9"/>
    </row>
    <row r="23" spans="1:13" x14ac:dyDescent="0.25">
      <c r="A23" s="29">
        <f t="shared" si="0"/>
        <v>21</v>
      </c>
      <c r="B23" s="27">
        <v>2</v>
      </c>
      <c r="C23" s="15">
        <v>5</v>
      </c>
      <c r="D23" s="7">
        <v>1</v>
      </c>
      <c r="E23" s="7"/>
      <c r="F23" s="9"/>
    </row>
    <row r="24" spans="1:13" x14ac:dyDescent="0.25">
      <c r="A24" s="29">
        <f t="shared" si="0"/>
        <v>22</v>
      </c>
      <c r="B24" s="27">
        <v>2</v>
      </c>
      <c r="C24" s="15">
        <v>6</v>
      </c>
      <c r="D24" s="7">
        <v>1</v>
      </c>
      <c r="E24" s="7"/>
      <c r="F24" s="9"/>
    </row>
    <row r="25" spans="1:13" x14ac:dyDescent="0.25">
      <c r="A25" s="29">
        <f t="shared" si="0"/>
        <v>23</v>
      </c>
      <c r="B25" s="27">
        <v>2</v>
      </c>
      <c r="C25" s="15">
        <v>7</v>
      </c>
      <c r="D25" s="7">
        <v>1</v>
      </c>
      <c r="E25" s="7"/>
      <c r="F25" s="9"/>
    </row>
    <row r="26" spans="1:13" x14ac:dyDescent="0.25">
      <c r="A26" s="29">
        <f t="shared" si="0"/>
        <v>24</v>
      </c>
      <c r="B26" s="28">
        <v>3</v>
      </c>
      <c r="C26" s="19">
        <v>0</v>
      </c>
      <c r="D26" s="11">
        <v>2</v>
      </c>
      <c r="E26" s="12" t="s">
        <v>1</v>
      </c>
      <c r="F26" s="13"/>
      <c r="M26">
        <f>79/8</f>
        <v>9.875</v>
      </c>
    </row>
    <row r="27" spans="1:13" x14ac:dyDescent="0.25">
      <c r="A27" s="29">
        <f t="shared" si="0"/>
        <v>25</v>
      </c>
      <c r="B27" s="28">
        <v>3</v>
      </c>
      <c r="C27" s="19">
        <v>1</v>
      </c>
      <c r="D27" s="11">
        <v>2</v>
      </c>
      <c r="E27" s="14" t="s">
        <v>2</v>
      </c>
      <c r="F27" s="13"/>
    </row>
    <row r="28" spans="1:13" x14ac:dyDescent="0.25">
      <c r="A28" s="29">
        <f t="shared" si="0"/>
        <v>26</v>
      </c>
      <c r="B28" s="28">
        <v>3</v>
      </c>
      <c r="C28" s="19">
        <v>2</v>
      </c>
      <c r="D28" s="11">
        <v>2</v>
      </c>
      <c r="E28" s="12" t="s">
        <v>3</v>
      </c>
      <c r="F28" s="13"/>
    </row>
    <row r="29" spans="1:13" x14ac:dyDescent="0.25">
      <c r="A29" s="29">
        <f t="shared" si="0"/>
        <v>27</v>
      </c>
      <c r="B29" s="28">
        <v>3</v>
      </c>
      <c r="C29" s="19">
        <v>3</v>
      </c>
      <c r="D29" s="11">
        <v>2</v>
      </c>
      <c r="E29" s="14" t="s">
        <v>4</v>
      </c>
      <c r="F29" s="13"/>
    </row>
    <row r="30" spans="1:13" x14ac:dyDescent="0.25">
      <c r="A30" s="29">
        <f t="shared" si="0"/>
        <v>28</v>
      </c>
      <c r="B30" s="28">
        <v>3</v>
      </c>
      <c r="C30" s="19">
        <v>4</v>
      </c>
      <c r="D30" s="11">
        <v>2</v>
      </c>
      <c r="E30" s="12" t="s">
        <v>5</v>
      </c>
      <c r="F30" s="13"/>
    </row>
    <row r="31" spans="1:13" x14ac:dyDescent="0.25">
      <c r="A31" s="29">
        <f t="shared" si="0"/>
        <v>29</v>
      </c>
      <c r="B31" s="28">
        <v>3</v>
      </c>
      <c r="C31" s="19">
        <v>5</v>
      </c>
      <c r="D31" s="11">
        <v>2</v>
      </c>
      <c r="E31" s="14" t="s">
        <v>6</v>
      </c>
      <c r="F31" s="13"/>
    </row>
    <row r="32" spans="1:13" x14ac:dyDescent="0.25">
      <c r="A32" s="29">
        <f t="shared" si="0"/>
        <v>30</v>
      </c>
      <c r="B32" s="28">
        <v>3</v>
      </c>
      <c r="C32" s="19">
        <v>6</v>
      </c>
      <c r="D32" s="11">
        <v>2</v>
      </c>
      <c r="E32" s="12" t="s">
        <v>7</v>
      </c>
      <c r="F32" s="13"/>
    </row>
    <row r="33" spans="1:6" x14ac:dyDescent="0.25">
      <c r="A33" s="29">
        <f t="shared" si="0"/>
        <v>31</v>
      </c>
      <c r="B33" s="28">
        <v>3</v>
      </c>
      <c r="C33" s="19">
        <v>7</v>
      </c>
      <c r="D33" s="11">
        <v>2</v>
      </c>
      <c r="E33" s="14" t="s">
        <v>8</v>
      </c>
      <c r="F33" s="13"/>
    </row>
    <row r="34" spans="1:6" x14ac:dyDescent="0.25">
      <c r="A34" s="29">
        <f t="shared" si="0"/>
        <v>32</v>
      </c>
      <c r="B34" s="24">
        <v>4</v>
      </c>
      <c r="C34" s="7">
        <v>0</v>
      </c>
      <c r="D34" s="11">
        <v>2</v>
      </c>
      <c r="E34" s="12" t="s">
        <v>9</v>
      </c>
      <c r="F34" s="13"/>
    </row>
    <row r="35" spans="1:6" x14ac:dyDescent="0.25">
      <c r="A35" s="29">
        <f t="shared" si="0"/>
        <v>33</v>
      </c>
      <c r="B35" s="24">
        <v>4</v>
      </c>
      <c r="C35" s="7">
        <v>1</v>
      </c>
      <c r="D35" s="11">
        <v>2</v>
      </c>
      <c r="E35" s="14" t="s">
        <v>10</v>
      </c>
      <c r="F35" s="13"/>
    </row>
    <row r="36" spans="1:6" x14ac:dyDescent="0.25">
      <c r="A36" s="29">
        <f t="shared" si="0"/>
        <v>34</v>
      </c>
      <c r="B36" s="24">
        <v>4</v>
      </c>
      <c r="C36" s="7">
        <v>2</v>
      </c>
      <c r="D36" s="11">
        <v>2</v>
      </c>
      <c r="E36" s="12" t="s">
        <v>12</v>
      </c>
      <c r="F36" s="13"/>
    </row>
    <row r="37" spans="1:6" x14ac:dyDescent="0.25">
      <c r="A37" s="29">
        <f t="shared" si="0"/>
        <v>35</v>
      </c>
      <c r="B37" s="24">
        <v>4</v>
      </c>
      <c r="C37" s="7">
        <v>3</v>
      </c>
      <c r="D37" s="11">
        <v>2</v>
      </c>
      <c r="E37" s="14" t="s">
        <v>13</v>
      </c>
      <c r="F37" s="13"/>
    </row>
    <row r="38" spans="1:6" x14ac:dyDescent="0.25">
      <c r="A38" s="29">
        <f t="shared" si="0"/>
        <v>36</v>
      </c>
      <c r="B38" s="24">
        <v>4</v>
      </c>
      <c r="C38" s="7">
        <v>4</v>
      </c>
      <c r="D38" s="11">
        <v>2</v>
      </c>
      <c r="E38" s="12" t="s">
        <v>14</v>
      </c>
      <c r="F38" s="13"/>
    </row>
    <row r="39" spans="1:6" x14ac:dyDescent="0.25">
      <c r="A39" s="29">
        <f t="shared" si="0"/>
        <v>37</v>
      </c>
      <c r="B39" s="24">
        <v>4</v>
      </c>
      <c r="C39" s="7">
        <v>5</v>
      </c>
      <c r="D39" s="11">
        <v>2</v>
      </c>
      <c r="E39" s="14" t="s">
        <v>15</v>
      </c>
      <c r="F39" s="13"/>
    </row>
    <row r="40" spans="1:6" x14ac:dyDescent="0.25">
      <c r="A40" s="29">
        <f t="shared" si="0"/>
        <v>38</v>
      </c>
      <c r="B40" s="24">
        <v>4</v>
      </c>
      <c r="C40" s="7">
        <v>6</v>
      </c>
      <c r="D40" s="11">
        <v>2</v>
      </c>
      <c r="E40" s="12" t="s">
        <v>48</v>
      </c>
      <c r="F40" s="13"/>
    </row>
    <row r="41" spans="1:6" x14ac:dyDescent="0.25">
      <c r="A41" s="29">
        <f t="shared" si="0"/>
        <v>39</v>
      </c>
      <c r="B41" s="24">
        <v>4</v>
      </c>
      <c r="C41" s="7">
        <v>7</v>
      </c>
      <c r="D41" s="11">
        <v>2</v>
      </c>
      <c r="E41" s="14" t="s">
        <v>49</v>
      </c>
      <c r="F41" s="13"/>
    </row>
    <row r="42" spans="1:6" x14ac:dyDescent="0.25">
      <c r="A42" s="29">
        <f t="shared" si="0"/>
        <v>40</v>
      </c>
      <c r="B42" s="26">
        <v>5</v>
      </c>
      <c r="C42" s="11">
        <v>0</v>
      </c>
      <c r="D42" s="11">
        <v>2</v>
      </c>
      <c r="E42" s="14" t="s">
        <v>74</v>
      </c>
      <c r="F42" s="13"/>
    </row>
    <row r="43" spans="1:6" x14ac:dyDescent="0.25">
      <c r="A43" s="29">
        <f t="shared" si="0"/>
        <v>41</v>
      </c>
      <c r="B43" s="26">
        <v>5</v>
      </c>
      <c r="C43" s="11">
        <v>1</v>
      </c>
      <c r="D43" s="11">
        <v>2</v>
      </c>
      <c r="E43" s="14" t="s">
        <v>108</v>
      </c>
      <c r="F43" s="13"/>
    </row>
    <row r="44" spans="1:6" x14ac:dyDescent="0.25">
      <c r="A44" s="29">
        <f t="shared" si="0"/>
        <v>42</v>
      </c>
      <c r="B44" s="26">
        <v>5</v>
      </c>
      <c r="C44" s="11">
        <v>2</v>
      </c>
      <c r="D44" s="11">
        <v>2</v>
      </c>
      <c r="E44" s="12" t="s">
        <v>109</v>
      </c>
      <c r="F44" s="13"/>
    </row>
    <row r="45" spans="1:6" x14ac:dyDescent="0.25">
      <c r="A45" s="29">
        <f t="shared" si="0"/>
        <v>43</v>
      </c>
      <c r="B45" s="26">
        <v>5</v>
      </c>
      <c r="C45" s="11">
        <v>3</v>
      </c>
      <c r="D45" s="11">
        <v>2</v>
      </c>
      <c r="E45" s="14" t="s">
        <v>110</v>
      </c>
      <c r="F45" s="13"/>
    </row>
    <row r="46" spans="1:6" x14ac:dyDescent="0.25">
      <c r="A46" s="29">
        <f t="shared" si="0"/>
        <v>44</v>
      </c>
      <c r="B46" s="26">
        <v>5</v>
      </c>
      <c r="C46" s="11">
        <v>4</v>
      </c>
      <c r="D46" s="11">
        <v>2</v>
      </c>
      <c r="E46" s="11"/>
      <c r="F46" s="13"/>
    </row>
    <row r="47" spans="1:6" x14ac:dyDescent="0.25">
      <c r="A47" s="29">
        <f t="shared" si="0"/>
        <v>45</v>
      </c>
      <c r="B47" s="26">
        <v>5</v>
      </c>
      <c r="C47" s="11">
        <v>5</v>
      </c>
      <c r="D47" s="11">
        <v>2</v>
      </c>
      <c r="E47" s="11"/>
      <c r="F47" s="13"/>
    </row>
    <row r="48" spans="1:6" x14ac:dyDescent="0.25">
      <c r="A48" s="29">
        <f t="shared" si="0"/>
        <v>46</v>
      </c>
      <c r="B48" s="26">
        <v>5</v>
      </c>
      <c r="C48" s="11">
        <v>6</v>
      </c>
      <c r="D48" s="11">
        <v>2</v>
      </c>
      <c r="E48" s="11"/>
      <c r="F48" s="13"/>
    </row>
    <row r="49" spans="1:6" x14ac:dyDescent="0.25">
      <c r="A49" s="29">
        <f t="shared" si="0"/>
        <v>47</v>
      </c>
      <c r="B49" s="26">
        <v>5</v>
      </c>
      <c r="C49" s="11">
        <v>7</v>
      </c>
      <c r="D49" s="11">
        <v>2</v>
      </c>
      <c r="E49" s="11"/>
      <c r="F49" s="13"/>
    </row>
    <row r="50" spans="1:6" x14ac:dyDescent="0.25">
      <c r="A50" s="29">
        <f t="shared" si="0"/>
        <v>48</v>
      </c>
      <c r="B50" s="27">
        <v>6</v>
      </c>
      <c r="C50" s="15">
        <v>0</v>
      </c>
      <c r="D50" s="15">
        <v>3</v>
      </c>
      <c r="E50" s="18" t="s">
        <v>1</v>
      </c>
      <c r="F50" s="17"/>
    </row>
    <row r="51" spans="1:6" x14ac:dyDescent="0.25">
      <c r="A51" s="29">
        <f t="shared" si="0"/>
        <v>49</v>
      </c>
      <c r="B51" s="27">
        <v>6</v>
      </c>
      <c r="C51" s="15">
        <v>1</v>
      </c>
      <c r="D51" s="15">
        <v>3</v>
      </c>
      <c r="E51" s="16" t="s">
        <v>2</v>
      </c>
      <c r="F51" s="17"/>
    </row>
    <row r="52" spans="1:6" x14ac:dyDescent="0.25">
      <c r="A52" s="29">
        <f t="shared" si="0"/>
        <v>50</v>
      </c>
      <c r="B52" s="27">
        <v>6</v>
      </c>
      <c r="C52" s="15">
        <v>2</v>
      </c>
      <c r="D52" s="15">
        <v>3</v>
      </c>
      <c r="E52" s="18" t="s">
        <v>3</v>
      </c>
      <c r="F52" s="17"/>
    </row>
    <row r="53" spans="1:6" x14ac:dyDescent="0.25">
      <c r="A53" s="29">
        <f t="shared" si="0"/>
        <v>51</v>
      </c>
      <c r="B53" s="27">
        <v>6</v>
      </c>
      <c r="C53" s="15">
        <v>3</v>
      </c>
      <c r="D53" s="15">
        <v>3</v>
      </c>
      <c r="E53" s="16" t="s">
        <v>4</v>
      </c>
      <c r="F53" s="17"/>
    </row>
    <row r="54" spans="1:6" x14ac:dyDescent="0.25">
      <c r="A54" s="29">
        <f t="shared" si="0"/>
        <v>52</v>
      </c>
      <c r="B54" s="27">
        <v>6</v>
      </c>
      <c r="C54" s="15">
        <v>4</v>
      </c>
      <c r="D54" s="15">
        <v>3</v>
      </c>
      <c r="E54" s="18" t="s">
        <v>5</v>
      </c>
      <c r="F54" s="17"/>
    </row>
    <row r="55" spans="1:6" x14ac:dyDescent="0.25">
      <c r="A55" s="29">
        <f t="shared" si="0"/>
        <v>53</v>
      </c>
      <c r="B55" s="27">
        <v>6</v>
      </c>
      <c r="C55" s="15">
        <v>5</v>
      </c>
      <c r="D55" s="15">
        <v>3</v>
      </c>
      <c r="E55" s="16" t="s">
        <v>6</v>
      </c>
      <c r="F55" s="17"/>
    </row>
    <row r="56" spans="1:6" x14ac:dyDescent="0.25">
      <c r="A56" s="29">
        <f t="shared" si="0"/>
        <v>54</v>
      </c>
      <c r="B56" s="27">
        <v>6</v>
      </c>
      <c r="C56" s="15">
        <v>6</v>
      </c>
      <c r="D56" s="15">
        <v>3</v>
      </c>
      <c r="E56" s="18" t="s">
        <v>7</v>
      </c>
      <c r="F56" s="17"/>
    </row>
    <row r="57" spans="1:6" x14ac:dyDescent="0.25">
      <c r="A57" s="29">
        <f t="shared" si="0"/>
        <v>55</v>
      </c>
      <c r="B57" s="27">
        <v>6</v>
      </c>
      <c r="C57" s="15">
        <v>7</v>
      </c>
      <c r="D57" s="15">
        <v>3</v>
      </c>
      <c r="E57" s="16" t="s">
        <v>8</v>
      </c>
      <c r="F57" s="17"/>
    </row>
    <row r="58" spans="1:6" x14ac:dyDescent="0.25">
      <c r="A58" s="29">
        <f t="shared" si="0"/>
        <v>56</v>
      </c>
      <c r="B58" s="28">
        <v>7</v>
      </c>
      <c r="C58" s="19">
        <v>0</v>
      </c>
      <c r="D58" s="15">
        <v>3</v>
      </c>
      <c r="E58" s="18" t="s">
        <v>9</v>
      </c>
      <c r="F58" s="17"/>
    </row>
    <row r="59" spans="1:6" x14ac:dyDescent="0.25">
      <c r="A59" s="29">
        <f t="shared" si="0"/>
        <v>57</v>
      </c>
      <c r="B59" s="28">
        <v>7</v>
      </c>
      <c r="C59" s="19">
        <v>1</v>
      </c>
      <c r="D59" s="15">
        <v>3</v>
      </c>
      <c r="E59" s="16" t="s">
        <v>10</v>
      </c>
      <c r="F59" s="17"/>
    </row>
    <row r="60" spans="1:6" x14ac:dyDescent="0.25">
      <c r="A60" s="29">
        <f t="shared" si="0"/>
        <v>58</v>
      </c>
      <c r="B60" s="28">
        <v>7</v>
      </c>
      <c r="C60" s="19">
        <v>2</v>
      </c>
      <c r="D60" s="15">
        <v>3</v>
      </c>
      <c r="E60" s="18" t="s">
        <v>12</v>
      </c>
      <c r="F60" s="17"/>
    </row>
    <row r="61" spans="1:6" x14ac:dyDescent="0.25">
      <c r="A61" s="29">
        <f t="shared" si="0"/>
        <v>59</v>
      </c>
      <c r="B61" s="28">
        <v>7</v>
      </c>
      <c r="C61" s="19">
        <v>3</v>
      </c>
      <c r="D61" s="15">
        <v>3</v>
      </c>
      <c r="E61" s="16" t="s">
        <v>13</v>
      </c>
      <c r="F61" s="17"/>
    </row>
    <row r="62" spans="1:6" x14ac:dyDescent="0.25">
      <c r="A62" s="29">
        <f t="shared" si="0"/>
        <v>60</v>
      </c>
      <c r="B62" s="28">
        <v>7</v>
      </c>
      <c r="C62" s="19">
        <v>4</v>
      </c>
      <c r="D62" s="15">
        <v>3</v>
      </c>
      <c r="E62" s="18" t="s">
        <v>14</v>
      </c>
      <c r="F62" s="17"/>
    </row>
    <row r="63" spans="1:6" x14ac:dyDescent="0.25">
      <c r="A63" s="29">
        <f t="shared" si="0"/>
        <v>61</v>
      </c>
      <c r="B63" s="28">
        <v>7</v>
      </c>
      <c r="C63" s="19">
        <v>5</v>
      </c>
      <c r="D63" s="15">
        <v>3</v>
      </c>
      <c r="E63" s="16" t="s">
        <v>15</v>
      </c>
      <c r="F63" s="17"/>
    </row>
    <row r="64" spans="1:6" x14ac:dyDescent="0.25">
      <c r="A64" s="29">
        <f t="shared" si="0"/>
        <v>62</v>
      </c>
      <c r="B64" s="28">
        <v>7</v>
      </c>
      <c r="C64" s="19">
        <v>6</v>
      </c>
      <c r="D64" s="15">
        <v>3</v>
      </c>
      <c r="E64" s="18" t="s">
        <v>48</v>
      </c>
      <c r="F64" s="17"/>
    </row>
    <row r="65" spans="1:6" x14ac:dyDescent="0.25">
      <c r="A65" s="29">
        <f t="shared" si="0"/>
        <v>63</v>
      </c>
      <c r="B65" s="28">
        <v>7</v>
      </c>
      <c r="C65" s="19">
        <v>7</v>
      </c>
      <c r="D65" s="15">
        <v>3</v>
      </c>
      <c r="E65" s="16" t="s">
        <v>49</v>
      </c>
      <c r="F65" s="17"/>
    </row>
    <row r="66" spans="1:6" x14ac:dyDescent="0.25">
      <c r="A66" s="29">
        <f t="shared" si="0"/>
        <v>64</v>
      </c>
      <c r="B66" s="24">
        <v>8</v>
      </c>
      <c r="C66" s="7">
        <v>0</v>
      </c>
      <c r="D66" s="15">
        <v>3</v>
      </c>
      <c r="E66" s="16" t="s">
        <v>74</v>
      </c>
      <c r="F66" s="17"/>
    </row>
    <row r="67" spans="1:6" x14ac:dyDescent="0.25">
      <c r="A67" s="29">
        <f t="shared" si="0"/>
        <v>65</v>
      </c>
      <c r="B67" s="24">
        <v>8</v>
      </c>
      <c r="C67" s="7">
        <v>1</v>
      </c>
      <c r="D67" s="15">
        <v>3</v>
      </c>
      <c r="E67" s="16" t="s">
        <v>108</v>
      </c>
      <c r="F67" s="17"/>
    </row>
    <row r="68" spans="1:6" x14ac:dyDescent="0.25">
      <c r="A68" s="29">
        <f t="shared" ref="A68:A81" si="4">A67+1</f>
        <v>66</v>
      </c>
      <c r="B68" s="24">
        <v>8</v>
      </c>
      <c r="C68" s="7">
        <v>2</v>
      </c>
      <c r="D68" s="15">
        <v>3</v>
      </c>
      <c r="E68" s="18" t="s">
        <v>109</v>
      </c>
      <c r="F68" s="17"/>
    </row>
    <row r="69" spans="1:6" x14ac:dyDescent="0.25">
      <c r="A69" s="29">
        <f t="shared" si="4"/>
        <v>67</v>
      </c>
      <c r="B69" s="24">
        <v>8</v>
      </c>
      <c r="C69" s="7">
        <v>3</v>
      </c>
      <c r="D69" s="15">
        <v>3</v>
      </c>
      <c r="E69" s="16" t="s">
        <v>110</v>
      </c>
      <c r="F69" s="17"/>
    </row>
    <row r="70" spans="1:6" x14ac:dyDescent="0.25">
      <c r="A70" s="29">
        <f t="shared" si="4"/>
        <v>68</v>
      </c>
      <c r="B70" s="24">
        <v>8</v>
      </c>
      <c r="C70" s="7">
        <v>4</v>
      </c>
      <c r="D70" s="15">
        <v>3</v>
      </c>
      <c r="E70" s="15"/>
      <c r="F70" s="17"/>
    </row>
    <row r="71" spans="1:6" x14ac:dyDescent="0.25">
      <c r="A71" s="29">
        <f t="shared" si="4"/>
        <v>69</v>
      </c>
      <c r="B71" s="24">
        <v>8</v>
      </c>
      <c r="C71" s="7">
        <v>5</v>
      </c>
      <c r="D71" s="15">
        <v>3</v>
      </c>
      <c r="E71" s="15"/>
      <c r="F71" s="17"/>
    </row>
    <row r="72" spans="1:6" x14ac:dyDescent="0.25">
      <c r="A72" s="29">
        <f t="shared" si="4"/>
        <v>70</v>
      </c>
      <c r="B72" s="24">
        <v>8</v>
      </c>
      <c r="C72" s="7">
        <v>6</v>
      </c>
      <c r="D72" s="15">
        <v>3</v>
      </c>
      <c r="E72" s="15"/>
      <c r="F72" s="17"/>
    </row>
    <row r="73" spans="1:6" x14ac:dyDescent="0.25">
      <c r="A73" s="29">
        <f t="shared" si="4"/>
        <v>71</v>
      </c>
      <c r="B73" s="24">
        <v>8</v>
      </c>
      <c r="C73" s="7">
        <v>7</v>
      </c>
      <c r="D73" s="15">
        <v>3</v>
      </c>
      <c r="E73" s="15"/>
      <c r="F73" s="17"/>
    </row>
    <row r="74" spans="1:6" x14ac:dyDescent="0.25">
      <c r="A74" s="29">
        <f t="shared" si="4"/>
        <v>72</v>
      </c>
      <c r="B74" s="26">
        <v>9</v>
      </c>
      <c r="C74" s="11">
        <v>0</v>
      </c>
      <c r="D74" s="19">
        <v>4</v>
      </c>
      <c r="E74" s="20" t="s">
        <v>1</v>
      </c>
      <c r="F74" s="21"/>
    </row>
    <row r="75" spans="1:6" x14ac:dyDescent="0.25">
      <c r="A75" s="29">
        <f t="shared" si="4"/>
        <v>73</v>
      </c>
      <c r="B75" s="26">
        <v>9</v>
      </c>
      <c r="C75" s="11">
        <v>1</v>
      </c>
      <c r="D75" s="19">
        <v>4</v>
      </c>
      <c r="E75" s="22" t="s">
        <v>2</v>
      </c>
      <c r="F75" s="21"/>
    </row>
    <row r="76" spans="1:6" x14ac:dyDescent="0.25">
      <c r="A76" s="29">
        <f t="shared" si="4"/>
        <v>74</v>
      </c>
      <c r="B76" s="26">
        <v>9</v>
      </c>
      <c r="C76" s="11">
        <v>2</v>
      </c>
      <c r="D76" s="19">
        <v>4</v>
      </c>
      <c r="E76" s="20" t="s">
        <v>3</v>
      </c>
      <c r="F76" s="21"/>
    </row>
    <row r="77" spans="1:6" x14ac:dyDescent="0.25">
      <c r="A77" s="29">
        <f t="shared" si="4"/>
        <v>75</v>
      </c>
      <c r="B77" s="26">
        <v>9</v>
      </c>
      <c r="C77" s="11">
        <v>3</v>
      </c>
      <c r="D77" s="19">
        <v>4</v>
      </c>
      <c r="E77" s="22" t="s">
        <v>4</v>
      </c>
      <c r="F77" s="21"/>
    </row>
    <row r="78" spans="1:6" x14ac:dyDescent="0.25">
      <c r="A78" s="29">
        <f t="shared" si="4"/>
        <v>76</v>
      </c>
      <c r="B78" s="26">
        <v>9</v>
      </c>
      <c r="C78" s="11">
        <v>4</v>
      </c>
      <c r="D78" s="19">
        <v>4</v>
      </c>
      <c r="E78" s="20" t="s">
        <v>5</v>
      </c>
      <c r="F78" s="21"/>
    </row>
    <row r="79" spans="1:6" x14ac:dyDescent="0.25">
      <c r="A79" s="29">
        <f t="shared" si="4"/>
        <v>77</v>
      </c>
      <c r="B79" s="26">
        <v>9</v>
      </c>
      <c r="C79" s="11">
        <v>5</v>
      </c>
      <c r="D79" s="19">
        <v>4</v>
      </c>
      <c r="E79" s="22" t="s">
        <v>6</v>
      </c>
      <c r="F79" s="21"/>
    </row>
    <row r="80" spans="1:6" x14ac:dyDescent="0.25">
      <c r="A80" s="29">
        <f t="shared" si="4"/>
        <v>78</v>
      </c>
      <c r="B80" s="26">
        <v>9</v>
      </c>
      <c r="C80" s="11">
        <v>6</v>
      </c>
      <c r="D80" s="19">
        <v>4</v>
      </c>
      <c r="E80" s="20" t="s">
        <v>7</v>
      </c>
      <c r="F80" s="21"/>
    </row>
    <row r="81" spans="1:6" x14ac:dyDescent="0.25">
      <c r="A81" s="29">
        <f t="shared" si="4"/>
        <v>79</v>
      </c>
      <c r="B81" s="26">
        <v>9</v>
      </c>
      <c r="C81" s="11">
        <v>7</v>
      </c>
      <c r="D81" s="19">
        <v>4</v>
      </c>
      <c r="E81" s="22" t="s">
        <v>8</v>
      </c>
      <c r="F81" s="21"/>
    </row>
    <row r="82" spans="1:6" x14ac:dyDescent="0.25">
      <c r="A82" s="29">
        <f>A81+1</f>
        <v>80</v>
      </c>
      <c r="B82" s="27">
        <v>10</v>
      </c>
      <c r="C82" s="15">
        <v>0</v>
      </c>
      <c r="D82" s="19">
        <v>4</v>
      </c>
      <c r="E82" s="20" t="s">
        <v>9</v>
      </c>
      <c r="F82" s="21"/>
    </row>
    <row r="83" spans="1:6" x14ac:dyDescent="0.25">
      <c r="A83" s="29">
        <f>A82+1</f>
        <v>81</v>
      </c>
      <c r="B83" s="27">
        <v>10</v>
      </c>
      <c r="C83" s="15">
        <v>1</v>
      </c>
      <c r="D83" s="19">
        <v>4</v>
      </c>
      <c r="E83" s="22" t="s">
        <v>10</v>
      </c>
      <c r="F83" s="21"/>
    </row>
    <row r="84" spans="1:6" x14ac:dyDescent="0.25">
      <c r="A84" s="29">
        <f>A83+1</f>
        <v>82</v>
      </c>
      <c r="B84" s="27">
        <v>10</v>
      </c>
      <c r="C84" s="15">
        <v>2</v>
      </c>
      <c r="D84" s="19">
        <v>4</v>
      </c>
      <c r="E84" s="20" t="s">
        <v>12</v>
      </c>
      <c r="F84" s="21"/>
    </row>
    <row r="85" spans="1:6" x14ac:dyDescent="0.25">
      <c r="A85" s="29">
        <f>A84+1</f>
        <v>83</v>
      </c>
      <c r="B85" s="27">
        <v>10</v>
      </c>
      <c r="C85" s="15">
        <v>3</v>
      </c>
      <c r="D85" s="19">
        <v>4</v>
      </c>
      <c r="E85" s="22" t="s">
        <v>13</v>
      </c>
      <c r="F85" s="21"/>
    </row>
    <row r="86" spans="1:6" x14ac:dyDescent="0.25">
      <c r="A86" s="29">
        <f>A85+1</f>
        <v>84</v>
      </c>
      <c r="B86" s="27">
        <v>10</v>
      </c>
      <c r="C86" s="15">
        <v>4</v>
      </c>
      <c r="D86" s="19">
        <v>4</v>
      </c>
      <c r="E86" s="20" t="s">
        <v>14</v>
      </c>
      <c r="F86" s="21"/>
    </row>
    <row r="87" spans="1:6" x14ac:dyDescent="0.25">
      <c r="A87" s="29">
        <f>A86+1</f>
        <v>85</v>
      </c>
      <c r="B87" s="27">
        <v>10</v>
      </c>
      <c r="C87" s="15">
        <v>5</v>
      </c>
      <c r="D87" s="19">
        <v>4</v>
      </c>
      <c r="E87" s="22" t="s">
        <v>15</v>
      </c>
      <c r="F87" s="21"/>
    </row>
    <row r="88" spans="1:6" x14ac:dyDescent="0.25">
      <c r="A88" s="29">
        <f>A87+1</f>
        <v>86</v>
      </c>
      <c r="B88" s="27">
        <v>10</v>
      </c>
      <c r="C88" s="15">
        <v>6</v>
      </c>
      <c r="D88" s="19">
        <v>4</v>
      </c>
      <c r="E88" s="20" t="s">
        <v>48</v>
      </c>
      <c r="F88" s="21"/>
    </row>
    <row r="89" spans="1:6" x14ac:dyDescent="0.25">
      <c r="A89" s="29">
        <f>A88+1</f>
        <v>87</v>
      </c>
      <c r="B89" s="27">
        <v>10</v>
      </c>
      <c r="C89" s="15">
        <v>7</v>
      </c>
      <c r="D89" s="19">
        <v>4</v>
      </c>
      <c r="E89" s="22" t="s">
        <v>49</v>
      </c>
      <c r="F89" s="21"/>
    </row>
    <row r="90" spans="1:6" x14ac:dyDescent="0.25">
      <c r="A90" s="29">
        <f t="shared" ref="A90:A93" si="5">A89+1</f>
        <v>88</v>
      </c>
      <c r="B90" s="28">
        <v>11</v>
      </c>
      <c r="C90" s="19">
        <v>0</v>
      </c>
      <c r="D90" s="19">
        <v>4</v>
      </c>
      <c r="E90" s="22" t="s">
        <v>74</v>
      </c>
      <c r="F90" s="21"/>
    </row>
    <row r="91" spans="1:6" x14ac:dyDescent="0.25">
      <c r="A91" s="29">
        <f t="shared" si="5"/>
        <v>89</v>
      </c>
      <c r="B91" s="28">
        <v>11</v>
      </c>
      <c r="C91" s="19">
        <v>1</v>
      </c>
      <c r="D91" s="19">
        <v>4</v>
      </c>
      <c r="E91" s="22" t="s">
        <v>108</v>
      </c>
      <c r="F91" s="21"/>
    </row>
    <row r="92" spans="1:6" x14ac:dyDescent="0.25">
      <c r="A92" s="29">
        <f t="shared" si="5"/>
        <v>90</v>
      </c>
      <c r="B92" s="28">
        <v>11</v>
      </c>
      <c r="C92" s="19">
        <v>2</v>
      </c>
      <c r="D92" s="19">
        <v>4</v>
      </c>
      <c r="E92" s="20" t="s">
        <v>109</v>
      </c>
      <c r="F92" s="21"/>
    </row>
    <row r="93" spans="1:6" x14ac:dyDescent="0.25">
      <c r="A93" s="29">
        <f t="shared" si="5"/>
        <v>91</v>
      </c>
      <c r="B93" s="28">
        <v>11</v>
      </c>
      <c r="C93" s="19">
        <v>3</v>
      </c>
      <c r="D93" s="19">
        <v>4</v>
      </c>
      <c r="E93" s="22" t="s">
        <v>110</v>
      </c>
      <c r="F93" s="21"/>
    </row>
    <row r="94" spans="1:6" x14ac:dyDescent="0.25">
      <c r="A94" s="29">
        <f t="shared" ref="A94:A97" si="6">A93+1</f>
        <v>92</v>
      </c>
      <c r="B94" s="28">
        <v>11</v>
      </c>
      <c r="C94" s="19">
        <v>4</v>
      </c>
      <c r="D94" s="19">
        <v>4</v>
      </c>
      <c r="E94" s="19"/>
      <c r="F94" s="21"/>
    </row>
    <row r="95" spans="1:6" x14ac:dyDescent="0.25">
      <c r="A95" s="29">
        <f t="shared" si="6"/>
        <v>93</v>
      </c>
      <c r="B95" s="28">
        <v>11</v>
      </c>
      <c r="C95" s="19">
        <v>5</v>
      </c>
      <c r="D95" s="19">
        <v>4</v>
      </c>
      <c r="E95" s="19"/>
      <c r="F95" s="21"/>
    </row>
    <row r="96" spans="1:6" x14ac:dyDescent="0.25">
      <c r="A96" s="29">
        <f t="shared" si="6"/>
        <v>94</v>
      </c>
      <c r="B96" s="28">
        <v>11</v>
      </c>
      <c r="C96" s="19">
        <v>6</v>
      </c>
      <c r="D96" s="19">
        <v>4</v>
      </c>
      <c r="E96" s="19"/>
      <c r="F96" s="21"/>
    </row>
    <row r="97" spans="1:6" x14ac:dyDescent="0.25">
      <c r="A97" s="29">
        <f t="shared" si="6"/>
        <v>95</v>
      </c>
      <c r="B97" s="28">
        <v>11</v>
      </c>
      <c r="C97" s="19">
        <v>7</v>
      </c>
      <c r="D97" s="19">
        <v>4</v>
      </c>
      <c r="E97" s="19"/>
      <c r="F97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C0EF-CE0E-4B7E-95E5-B5B9A6F65E5F}">
  <dimension ref="A1:B18"/>
  <sheetViews>
    <sheetView workbookViewId="0">
      <selection activeCell="B22" sqref="B22"/>
    </sheetView>
  </sheetViews>
  <sheetFormatPr defaultRowHeight="15" x14ac:dyDescent="0.25"/>
  <cols>
    <col min="2" max="2" width="99.85546875" customWidth="1"/>
  </cols>
  <sheetData>
    <row r="1" spans="1:2" x14ac:dyDescent="0.25">
      <c r="A1" t="s">
        <v>117</v>
      </c>
      <c r="B1" t="s">
        <v>61</v>
      </c>
    </row>
    <row r="2" spans="1:2" x14ac:dyDescent="0.25">
      <c r="A2">
        <v>1</v>
      </c>
      <c r="B2" t="s">
        <v>126</v>
      </c>
    </row>
    <row r="3" spans="1:2" x14ac:dyDescent="0.25">
      <c r="A3">
        <v>2</v>
      </c>
      <c r="B3" t="s">
        <v>127</v>
      </c>
    </row>
    <row r="4" spans="1:2" x14ac:dyDescent="0.25">
      <c r="A4">
        <v>3</v>
      </c>
      <c r="B4" t="s">
        <v>128</v>
      </c>
    </row>
    <row r="5" spans="1:2" x14ac:dyDescent="0.25">
      <c r="A5">
        <v>4</v>
      </c>
      <c r="B5" t="s">
        <v>129</v>
      </c>
    </row>
    <row r="6" spans="1:2" x14ac:dyDescent="0.25">
      <c r="A6">
        <v>5</v>
      </c>
      <c r="B6" t="s">
        <v>130</v>
      </c>
    </row>
    <row r="14" spans="1:2" x14ac:dyDescent="0.25">
      <c r="B14" t="s">
        <v>131</v>
      </c>
    </row>
    <row r="15" spans="1:2" x14ac:dyDescent="0.25">
      <c r="B15" t="s">
        <v>132</v>
      </c>
    </row>
    <row r="16" spans="1:2" x14ac:dyDescent="0.25">
      <c r="B16" t="s">
        <v>133</v>
      </c>
    </row>
    <row r="17" spans="2:2" x14ac:dyDescent="0.25">
      <c r="B17" t="s">
        <v>134</v>
      </c>
    </row>
    <row r="18" spans="2:2" x14ac:dyDescent="0.25">
      <c r="B18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B536-B020-4539-8343-077EE2717707}">
  <dimension ref="A1:B31"/>
  <sheetViews>
    <sheetView workbookViewId="0">
      <selection activeCell="B32" sqref="B32"/>
    </sheetView>
  </sheetViews>
  <sheetFormatPr defaultRowHeight="15" x14ac:dyDescent="0.25"/>
  <sheetData>
    <row r="1" spans="1:2" x14ac:dyDescent="0.25">
      <c r="A1" t="s">
        <v>55</v>
      </c>
      <c r="B1" t="s">
        <v>56</v>
      </c>
    </row>
    <row r="2" spans="1:2" x14ac:dyDescent="0.25">
      <c r="A2">
        <v>0</v>
      </c>
      <c r="B2">
        <v>2</v>
      </c>
    </row>
    <row r="3" spans="1:2" x14ac:dyDescent="0.25">
      <c r="A3">
        <f>A2+1</f>
        <v>1</v>
      </c>
      <c r="B3">
        <v>3</v>
      </c>
    </row>
    <row r="4" spans="1:2" x14ac:dyDescent="0.25">
      <c r="A4">
        <f t="shared" ref="A4:A31" si="0">A3+1</f>
        <v>2</v>
      </c>
      <c r="B4">
        <v>4</v>
      </c>
    </row>
    <row r="5" spans="1:2" x14ac:dyDescent="0.25">
      <c r="A5">
        <f t="shared" si="0"/>
        <v>3</v>
      </c>
      <c r="B5">
        <v>5</v>
      </c>
    </row>
    <row r="6" spans="1:2" x14ac:dyDescent="0.25">
      <c r="A6">
        <f t="shared" si="0"/>
        <v>4</v>
      </c>
      <c r="B6">
        <v>6</v>
      </c>
    </row>
    <row r="7" spans="1:2" x14ac:dyDescent="0.25">
      <c r="A7">
        <f t="shared" si="0"/>
        <v>5</v>
      </c>
      <c r="B7">
        <v>7</v>
      </c>
    </row>
    <row r="8" spans="1:2" x14ac:dyDescent="0.25">
      <c r="A8">
        <f t="shared" si="0"/>
        <v>6</v>
      </c>
      <c r="B8">
        <v>8</v>
      </c>
    </row>
    <row r="9" spans="1:2" x14ac:dyDescent="0.25">
      <c r="A9">
        <f t="shared" si="0"/>
        <v>7</v>
      </c>
      <c r="B9">
        <v>9</v>
      </c>
    </row>
    <row r="10" spans="1:2" x14ac:dyDescent="0.25">
      <c r="A10">
        <f t="shared" si="0"/>
        <v>8</v>
      </c>
      <c r="B10">
        <v>11</v>
      </c>
    </row>
    <row r="11" spans="1:2" x14ac:dyDescent="0.25">
      <c r="A11">
        <f t="shared" si="0"/>
        <v>9</v>
      </c>
      <c r="B11">
        <v>12</v>
      </c>
    </row>
    <row r="12" spans="1:2" x14ac:dyDescent="0.25">
      <c r="A12">
        <f t="shared" si="0"/>
        <v>10</v>
      </c>
      <c r="B12">
        <v>13</v>
      </c>
    </row>
    <row r="13" spans="1:2" x14ac:dyDescent="0.25">
      <c r="A13">
        <f t="shared" si="0"/>
        <v>11</v>
      </c>
      <c r="B13">
        <v>14</v>
      </c>
    </row>
    <row r="14" spans="1:2" x14ac:dyDescent="0.25">
      <c r="A14">
        <f t="shared" si="0"/>
        <v>12</v>
      </c>
      <c r="B14">
        <v>15</v>
      </c>
    </row>
    <row r="15" spans="1:2" x14ac:dyDescent="0.25">
      <c r="A15">
        <f t="shared" si="0"/>
        <v>13</v>
      </c>
      <c r="B15">
        <v>16</v>
      </c>
    </row>
    <row r="16" spans="1:2" x14ac:dyDescent="0.25">
      <c r="A16">
        <f t="shared" si="0"/>
        <v>14</v>
      </c>
      <c r="B16">
        <v>17</v>
      </c>
    </row>
    <row r="17" spans="1:2" x14ac:dyDescent="0.25">
      <c r="A17">
        <f t="shared" si="0"/>
        <v>15</v>
      </c>
      <c r="B17">
        <v>18</v>
      </c>
    </row>
    <row r="18" spans="1:2" x14ac:dyDescent="0.25">
      <c r="A18">
        <f t="shared" si="0"/>
        <v>16</v>
      </c>
      <c r="B18">
        <v>27</v>
      </c>
    </row>
    <row r="19" spans="1:2" x14ac:dyDescent="0.25">
      <c r="A19">
        <f t="shared" si="0"/>
        <v>17</v>
      </c>
      <c r="B19">
        <v>28</v>
      </c>
    </row>
    <row r="20" spans="1:2" x14ac:dyDescent="0.25">
      <c r="A20">
        <f t="shared" si="0"/>
        <v>18</v>
      </c>
      <c r="B20">
        <v>29</v>
      </c>
    </row>
    <row r="21" spans="1:2" x14ac:dyDescent="0.25">
      <c r="A21">
        <f t="shared" si="0"/>
        <v>19</v>
      </c>
      <c r="B21">
        <v>30</v>
      </c>
    </row>
    <row r="22" spans="1:2" x14ac:dyDescent="0.25">
      <c r="A22">
        <f t="shared" si="0"/>
        <v>20</v>
      </c>
      <c r="B22">
        <v>31</v>
      </c>
    </row>
    <row r="23" spans="1:2" x14ac:dyDescent="0.25">
      <c r="A23">
        <f t="shared" si="0"/>
        <v>21</v>
      </c>
      <c r="B23">
        <v>32</v>
      </c>
    </row>
    <row r="24" spans="1:2" x14ac:dyDescent="0.25">
      <c r="A24">
        <f t="shared" si="0"/>
        <v>22</v>
      </c>
      <c r="B24">
        <v>34</v>
      </c>
    </row>
    <row r="25" spans="1:2" x14ac:dyDescent="0.25">
      <c r="A25">
        <f t="shared" si="0"/>
        <v>23</v>
      </c>
      <c r="B25">
        <v>35</v>
      </c>
    </row>
    <row r="26" spans="1:2" x14ac:dyDescent="0.25">
      <c r="A26">
        <f t="shared" si="0"/>
        <v>24</v>
      </c>
      <c r="B26">
        <v>36</v>
      </c>
    </row>
    <row r="27" spans="1:2" x14ac:dyDescent="0.25">
      <c r="A27">
        <f t="shared" si="0"/>
        <v>25</v>
      </c>
      <c r="B27">
        <v>37</v>
      </c>
    </row>
    <row r="28" spans="1:2" x14ac:dyDescent="0.25">
      <c r="A28">
        <f t="shared" si="0"/>
        <v>26</v>
      </c>
      <c r="B28">
        <v>38</v>
      </c>
    </row>
    <row r="29" spans="1:2" x14ac:dyDescent="0.25">
      <c r="A29">
        <f t="shared" si="0"/>
        <v>27</v>
      </c>
      <c r="B29">
        <v>39</v>
      </c>
    </row>
    <row r="30" spans="1:2" x14ac:dyDescent="0.25">
      <c r="A30">
        <f>A29+1</f>
        <v>28</v>
      </c>
      <c r="B30">
        <v>40</v>
      </c>
    </row>
    <row r="31" spans="1:2" x14ac:dyDescent="0.25">
      <c r="A31">
        <f t="shared" si="0"/>
        <v>29</v>
      </c>
      <c r="B31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4PXEpins</vt:lpstr>
      <vt:lpstr>serialArray </vt:lpstr>
      <vt:lpstr>SerialNarrative</vt:lpstr>
      <vt:lpstr>GPIO_PINS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Maskell</dc:creator>
  <cp:lastModifiedBy>Lee Maskell</cp:lastModifiedBy>
  <dcterms:created xsi:type="dcterms:W3CDTF">2015-06-05T18:17:20Z</dcterms:created>
  <dcterms:modified xsi:type="dcterms:W3CDTF">2022-04-15T02:09:33Z</dcterms:modified>
</cp:coreProperties>
</file>