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defaultThemeVersion="124226"/>
  <bookViews>
    <workbookView xWindow="4860" yWindow="1980" windowWidth="7140" windowHeight="3585" tabRatio="848" firstSheet="8" activeTab="16"/>
  </bookViews>
  <sheets>
    <sheet name="Simulation Specifications" sheetId="54" r:id="rId1"/>
    <sheet name="Network connectivity" sheetId="89" r:id="rId2"/>
    <sheet name="Sediment Loads" sheetId="30" r:id="rId3"/>
    <sheet name="Reach Specifications" sheetId="41" r:id="rId4"/>
    <sheet name="E-V-A-S" sheetId="28" r:id="rId5"/>
    <sheet name="Evaporation Data" sheetId="39" r:id="rId6"/>
    <sheet name="Outlet Capacity Data" sheetId="48" r:id="rId7"/>
    <sheet name="Reservoir Specifications" sheetId="78" r:id="rId8"/>
    <sheet name="Flushing" sheetId="79" r:id="rId9"/>
    <sheet name="Sluicing" sheetId="74" r:id="rId10"/>
    <sheet name="Tailwater Rating Curve" sheetId="80" r:id="rId11"/>
    <sheet name="Max Reservoir WSE" sheetId="105" r:id="rId12"/>
    <sheet name="Junction Flow Distribution" sheetId="90" r:id="rId13"/>
    <sheet name="Reservoir Natural Bypass" sheetId="106" r:id="rId14"/>
    <sheet name="Egg Passage Targets" sheetId="85" r:id="rId15"/>
    <sheet name="WSE-Inflow Policy" sheetId="120" r:id="rId16"/>
    <sheet name="Export Preferences" sheetId="122" r:id="rId17"/>
  </sheets>
  <externalReferences>
    <externalReference r:id="rId18"/>
  </externalReferences>
  <definedNames>
    <definedName name="IncSedLoadCalibrationOptions">[1]!Table1[Incremental Sediment Load Calibration Options]</definedName>
    <definedName name="Sediment_discharge_from_reaches__channels___calibration_preferences_for_determining_coefficient_a__in_aQb">[1]!Table2[[#All],[Sediment discharge from reaches (channels): calibration preferences for determining coefficient a (in aQb)]]</definedName>
    <definedName name="solver_adj" localSheetId="4" hidden="1">'E-V-A-S'!#REF!</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1</definedName>
    <definedName name="solver_nwt" localSheetId="4" hidden="1">1</definedName>
    <definedName name="solver_opt" localSheetId="4" hidden="1">'E-V-A-S'!$E$29</definedName>
    <definedName name="solver_pre" localSheetId="4" hidden="1">0.000001</definedName>
    <definedName name="solver_rbv" localSheetId="4" hidden="1">2</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definedName>
    <definedName name="solver_ver" localSheetId="4" hidden="1">3</definedName>
  </definedNames>
  <calcPr calcId="145621"/>
</workbook>
</file>

<file path=xl/calcChain.xml><?xml version="1.0" encoding="utf-8"?>
<calcChain xmlns="http://schemas.openxmlformats.org/spreadsheetml/2006/main">
  <c r="B2" i="30" l="1"/>
  <c r="C19" i="90" l="1"/>
  <c r="C18" i="90"/>
  <c r="C17" i="90"/>
  <c r="C16" i="90"/>
  <c r="C15" i="90"/>
  <c r="C14" i="90"/>
  <c r="C13" i="90"/>
  <c r="C12" i="90"/>
  <c r="C11" i="90"/>
  <c r="C10" i="90"/>
  <c r="C9" i="90"/>
  <c r="C8" i="90"/>
  <c r="C7" i="90"/>
  <c r="C6" i="90"/>
  <c r="C5" i="90"/>
  <c r="C4" i="90"/>
  <c r="F5" i="90" l="1"/>
  <c r="F6" i="90"/>
  <c r="F7" i="90"/>
  <c r="F8" i="90"/>
  <c r="F9" i="90"/>
  <c r="F10" i="90"/>
  <c r="F11" i="90"/>
  <c r="F12" i="90"/>
  <c r="F13" i="90"/>
  <c r="F14" i="90"/>
  <c r="F15" i="90"/>
  <c r="F16" i="90"/>
  <c r="F17" i="90"/>
  <c r="F18" i="90"/>
  <c r="F19" i="90"/>
  <c r="F20" i="90"/>
  <c r="F21" i="90"/>
  <c r="F22" i="90"/>
  <c r="F23" i="90"/>
  <c r="F24" i="90"/>
  <c r="F25" i="90"/>
  <c r="F26" i="90"/>
  <c r="F27" i="90"/>
  <c r="F28" i="90"/>
  <c r="F29" i="90"/>
  <c r="F4" i="90"/>
  <c r="D3" i="74" l="1"/>
  <c r="A4" i="79"/>
  <c r="A5" i="79" s="1"/>
  <c r="A6" i="79" s="1"/>
  <c r="A7" i="79" s="1"/>
  <c r="A8" i="79" s="1"/>
  <c r="A9" i="79" s="1"/>
  <c r="A10" i="79" s="1"/>
  <c r="H5" i="41" l="1"/>
  <c r="E5" i="41"/>
  <c r="H4" i="41" l="1"/>
  <c r="E4" i="41"/>
  <c r="H3" i="41"/>
  <c r="H2" i="41"/>
  <c r="E2" i="41"/>
  <c r="E3" i="41"/>
</calcChain>
</file>

<file path=xl/sharedStrings.xml><?xml version="1.0" encoding="utf-8"?>
<sst xmlns="http://schemas.openxmlformats.org/spreadsheetml/2006/main" count="231" uniqueCount="149">
  <si>
    <t/>
  </si>
  <si>
    <t>ha</t>
  </si>
  <si>
    <t>Reservoir Name</t>
  </si>
  <si>
    <t>Element Name</t>
  </si>
  <si>
    <t>Hydropower Plant Capacity (MW)</t>
  </si>
  <si>
    <t>Hydropower Plant Efficiency (fraction)</t>
  </si>
  <si>
    <t>Spillway Outlet</t>
  </si>
  <si>
    <t>January Evap. (mm)</t>
  </si>
  <si>
    <t>February Evap. (mm)</t>
  </si>
  <si>
    <t>March Evap. (mm)</t>
  </si>
  <si>
    <t>April Evap. (mm)</t>
  </si>
  <si>
    <t>May Evap. (mm)</t>
  </si>
  <si>
    <t>June Evap. (mm)</t>
  </si>
  <si>
    <t>July Evap. (mm)</t>
  </si>
  <si>
    <t>August Evap. (mm)</t>
  </si>
  <si>
    <t>September Evap. (mm)</t>
  </si>
  <si>
    <t>October Evap. (mm)</t>
  </si>
  <si>
    <t>November Evap. (mm)</t>
  </si>
  <si>
    <t>December Evap. (mm)</t>
  </si>
  <si>
    <t>Reach Name</t>
  </si>
  <si>
    <t>No</t>
  </si>
  <si>
    <t>Flushing Duration (days)</t>
  </si>
  <si>
    <t>Reservoir Operations Goal</t>
  </si>
  <si>
    <t>Date: Beginning of Drawdown</t>
  </si>
  <si>
    <t>Min. Flushing Discharge (m3/s)</t>
  </si>
  <si>
    <r>
      <t xml:space="preserve">Sediment routing coefficient </t>
    </r>
    <r>
      <rPr>
        <sz val="10"/>
        <rFont val="Calibri"/>
        <family val="2"/>
      </rPr>
      <t>α</t>
    </r>
  </si>
  <si>
    <r>
      <t xml:space="preserve">Sediment routing coefficient </t>
    </r>
    <r>
      <rPr>
        <sz val="10"/>
        <rFont val="Calibri"/>
        <family val="2"/>
      </rPr>
      <t>β</t>
    </r>
  </si>
  <si>
    <r>
      <t xml:space="preserve">Flow routing coefficient </t>
    </r>
    <r>
      <rPr>
        <sz val="10"/>
        <rFont val="Calibri"/>
        <family val="2"/>
      </rPr>
      <t>δ</t>
    </r>
  </si>
  <si>
    <r>
      <t xml:space="preserve">Flow routing exponent </t>
    </r>
    <r>
      <rPr>
        <sz val="10"/>
        <rFont val="Symbol"/>
        <family val="1"/>
        <charset val="2"/>
      </rPr>
      <t>g</t>
    </r>
    <r>
      <rPr>
        <sz val="10"/>
        <rFont val="Verdana"/>
        <family val="2"/>
      </rPr>
      <t xml:space="preserve"> </t>
    </r>
  </si>
  <si>
    <t>Initial reach storage (m3) at beginning of day on simulation start date (time t=0)</t>
  </si>
  <si>
    <t>Initial sediment mass (kg) available in reach at beginning of day on simulation start date (t=0)</t>
  </si>
  <si>
    <t>Low Supply Level Elevation (mamsl)</t>
  </si>
  <si>
    <t>Full Supply Level Elevation (mamsl)</t>
  </si>
  <si>
    <t>Initial sediment in reservoir (kg) at beginning of simulation start date (time t=0)</t>
  </si>
  <si>
    <t>Initial Reservoir Storage (m3) at Beginning of simulation start date (time t=0)</t>
  </si>
  <si>
    <t>Describe Reservoir's Hydropower and Diversion Capabilities</t>
  </si>
  <si>
    <t>Power generation only</t>
  </si>
  <si>
    <t>Perform sediment Flushing?</t>
  </si>
  <si>
    <t>Max. Flushing water surface elevation (mamsl)</t>
  </si>
  <si>
    <t>Hydropower Outlet</t>
  </si>
  <si>
    <t>Mean total annual cumulative sediment load (kg/year)</t>
  </si>
  <si>
    <r>
      <rPr>
        <i/>
        <sz val="11"/>
        <color theme="1"/>
        <rFont val="Calibri"/>
        <family val="2"/>
        <scheme val="minor"/>
      </rPr>
      <t>c</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</si>
  <si>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rPr>
        <i/>
        <sz val="11"/>
        <color theme="1"/>
        <rFont val="Calibri"/>
        <family val="2"/>
        <scheme val="minor"/>
      </rPr>
      <t>d</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</si>
  <si>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t>Ponding storage volume (m</t>
    </r>
    <r>
      <rPr>
        <vertAlign val="superscript"/>
        <sz val="10"/>
        <rFont val="Verdana"/>
        <family val="2"/>
      </rPr>
      <t>3</t>
    </r>
    <r>
      <rPr>
        <sz val="10"/>
        <rFont val="Verdana"/>
        <family val="2"/>
      </rPr>
      <t>)</t>
    </r>
  </si>
  <si>
    <r>
      <t xml:space="preserve">Coefficient value, </t>
    </r>
    <r>
      <rPr>
        <i/>
        <sz val="10"/>
        <rFont val="Verdana"/>
        <family val="2"/>
      </rPr>
      <t>k</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</si>
  <si>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r>
      <t xml:space="preserve">Exponent value, </t>
    </r>
    <r>
      <rPr>
        <i/>
        <sz val="10"/>
        <rFont val="Verdana"/>
        <family val="2"/>
      </rPr>
      <t>m</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</si>
  <si>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t>Perform sediment Bypass?</t>
  </si>
  <si>
    <t>Max(Tailwater Elevation, Turbine Elevation)</t>
  </si>
  <si>
    <t>Minimum reservoir inflow for drawdown (above which drawdown still occurs) (m^3/s)</t>
  </si>
  <si>
    <t>JunctionElement</t>
  </si>
  <si>
    <t>Outflow Node</t>
  </si>
  <si>
    <t>Inflow Node</t>
  </si>
  <si>
    <t>ReservoirElement</t>
  </si>
  <si>
    <t>Junction 2</t>
  </si>
  <si>
    <t>mamsl</t>
  </si>
  <si>
    <t>Elevation</t>
  </si>
  <si>
    <t>Storage</t>
  </si>
  <si>
    <t>m^3</t>
  </si>
  <si>
    <t>Surface Area</t>
  </si>
  <si>
    <t>System Properties</t>
  </si>
  <si>
    <t>Simulate Regulated or Unregulated System</t>
  </si>
  <si>
    <t>Simulation Start Date (MM/DD/YYYY)</t>
  </si>
  <si>
    <t>Simulation End Date (MM/DD/YYYY)</t>
  </si>
  <si>
    <r>
      <t xml:space="preserve">Incremental sediment loads: calibration preferences for determining coefficient </t>
    </r>
    <r>
      <rPr>
        <i/>
        <sz val="11"/>
        <color theme="1"/>
        <rFont val="Calibri"/>
        <family val="2"/>
      </rPr>
      <t>c</t>
    </r>
    <r>
      <rPr>
        <sz val="11"/>
        <color theme="1"/>
        <rFont val="Calibri"/>
        <family val="2"/>
      </rPr>
      <t xml:space="preserve"> (in</t>
    </r>
    <r>
      <rPr>
        <i/>
        <sz val="11"/>
        <color theme="1"/>
        <rFont val="Calibri"/>
        <family val="2"/>
      </rPr>
      <t xml:space="preserve"> cQ</t>
    </r>
    <r>
      <rPr>
        <i/>
        <vertAlign val="superscript"/>
        <sz val="11"/>
        <color theme="1"/>
        <rFont val="Calibri"/>
        <family val="2"/>
      </rPr>
      <t>d</t>
    </r>
    <r>
      <rPr>
        <sz val="11"/>
        <color theme="1"/>
        <rFont val="Calibri"/>
        <family val="2"/>
      </rPr>
      <t>)</t>
    </r>
  </si>
  <si>
    <r>
      <t xml:space="preserve">Sediment discharge from reaches (channels): calibration preferences for determining coefficient </t>
    </r>
    <r>
      <rPr>
        <i/>
        <sz val="11"/>
        <color theme="1"/>
        <rFont val="Calibri"/>
        <family val="2"/>
      </rPr>
      <t>a</t>
    </r>
    <r>
      <rPr>
        <sz val="11"/>
        <color theme="1"/>
        <rFont val="Calibri"/>
        <family val="2"/>
      </rPr>
      <t xml:space="preserve"> (in </t>
    </r>
    <r>
      <rPr>
        <i/>
        <sz val="11"/>
        <color theme="1"/>
        <rFont val="Calibri"/>
        <family val="2"/>
      </rPr>
      <t>a</t>
    </r>
    <r>
      <rPr>
        <sz val="11"/>
        <color theme="1"/>
        <rFont val="Calibri"/>
        <family val="2"/>
      </rPr>
      <t>Q</t>
    </r>
    <r>
      <rPr>
        <vertAlign val="superscript"/>
        <sz val="11"/>
        <color theme="1"/>
        <rFont val="Calibri"/>
        <family val="2"/>
      </rPr>
      <t>b</t>
    </r>
    <r>
      <rPr>
        <sz val="11"/>
        <color theme="1"/>
        <rFont val="Calibri"/>
        <family val="2"/>
      </rPr>
      <t>)</t>
    </r>
  </si>
  <si>
    <t>Cum. % sed.</t>
  </si>
  <si>
    <t>Flushing Channel Bottom Width (m)</t>
  </si>
  <si>
    <t>Flushing Channel Side Slope (m/m)</t>
  </si>
  <si>
    <t>Flushing Max. Drawdown Rate (m/d)</t>
  </si>
  <si>
    <t>Reservoir Bottom Width (m) at dam</t>
  </si>
  <si>
    <t>Reservoir Side Slope (m/m)</t>
  </si>
  <si>
    <t>Brune Curve Type (L=Low trapping; M=Median trapping; H=High trapping; number=constant TE)</t>
  </si>
  <si>
    <t>Time scale over which Brune Curve Trap Efficiency (TE) is computed (A=Annual, M=Monthly)</t>
  </si>
  <si>
    <t>Perform Density Current Venting?</t>
  </si>
  <si>
    <t>Perform Sluicing?</t>
  </si>
  <si>
    <t>ReachElement</t>
  </si>
  <si>
    <t>Reach 1</t>
  </si>
  <si>
    <t>Reach 2</t>
  </si>
  <si>
    <t>Junction 3</t>
  </si>
  <si>
    <t>Junction 4</t>
  </si>
  <si>
    <t>Yes</t>
  </si>
  <si>
    <t>Elev</t>
  </si>
  <si>
    <t>capacity</t>
  </si>
  <si>
    <t>m3/s</t>
  </si>
  <si>
    <t>Date: Beginning of Sluicing</t>
  </si>
  <si>
    <t>Minimum reservoir inflow (m^3/s) for sluicing to start after beginning date</t>
  </si>
  <si>
    <t>Minimum reservoir inflow (m^3/s) below which sluicing will end</t>
  </si>
  <si>
    <t>Target sluicing water surface elevation (mamsl)</t>
  </si>
  <si>
    <t>Maximum sluicing drawdown rate (m/day)</t>
  </si>
  <si>
    <t>Maximum sluicing refill rate (m/day)</t>
  </si>
  <si>
    <t>Power Production during sluicing?</t>
  </si>
  <si>
    <t>Null Routing (Flow in = Flow out)</t>
  </si>
  <si>
    <t>m</t>
  </si>
  <si>
    <t>cms</t>
  </si>
  <si>
    <t>Flow</t>
  </si>
  <si>
    <t>Reservoir Length (m)</t>
  </si>
  <si>
    <t>Perform General Sediment Removal?</t>
  </si>
  <si>
    <t>Sluicing Duration</t>
  </si>
  <si>
    <t>Low Level Outlet</t>
  </si>
  <si>
    <t>Regulated</t>
  </si>
  <si>
    <r>
      <t>m</t>
    </r>
    <r>
      <rPr>
        <vertAlign val="superscript"/>
        <sz val="10"/>
        <rFont val="Verdana"/>
        <family val="2"/>
      </rPr>
      <t>3</t>
    </r>
    <r>
      <rPr>
        <sz val="10"/>
        <rFont val="Verdana"/>
        <family val="2"/>
      </rPr>
      <t>/s</t>
    </r>
  </si>
  <si>
    <t>Calibrate coefficient</t>
  </si>
  <si>
    <t>Group ID</t>
  </si>
  <si>
    <t>Flushing Group ID</t>
  </si>
  <si>
    <t>Sediment Group ID</t>
  </si>
  <si>
    <t>Non Flushing Group ID</t>
  </si>
  <si>
    <t>Sediment Density (kg/m3)</t>
  </si>
  <si>
    <t>Sediment density (kg/m3)</t>
  </si>
  <si>
    <t>Channel Flow Routing Preference</t>
  </si>
  <si>
    <t>Bypass Channel 1</t>
  </si>
  <si>
    <t>Channel</t>
  </si>
  <si>
    <t>Sediment mass out (kg) = Sediment mass in (kg)</t>
  </si>
  <si>
    <t>Number of Realizations (if monte-carlo)</t>
  </si>
  <si>
    <t>Deterministic or Stochastic Simulation?</t>
  </si>
  <si>
    <t>Inflow</t>
  </si>
  <si>
    <t>Elevation Target</t>
  </si>
  <si>
    <t>Export Output:</t>
  </si>
  <si>
    <t>For elements:</t>
  </si>
  <si>
    <t>For state variables:</t>
  </si>
  <si>
    <t>Outflow Element</t>
  </si>
  <si>
    <t>Fraction</t>
  </si>
  <si>
    <t>M</t>
  </si>
  <si>
    <t>Bypass Channel 2</t>
  </si>
  <si>
    <t>Bypass Channel 3</t>
  </si>
  <si>
    <t>Junction 5</t>
  </si>
  <si>
    <t>Junction 9999</t>
  </si>
  <si>
    <t>Max Water Level (m)</t>
  </si>
  <si>
    <t>RESERVOIR Flow (m3/s)</t>
  </si>
  <si>
    <t>masl</t>
  </si>
  <si>
    <t>fraction inflow</t>
  </si>
  <si>
    <t>Stochastic</t>
  </si>
  <si>
    <t>DPS Policy Name</t>
  </si>
  <si>
    <t>Minimum Net Head (m)</t>
  </si>
  <si>
    <t>Flow Threshold(s)</t>
  </si>
  <si>
    <t>Include Flushing in Optimization? (Yes or No)</t>
  </si>
  <si>
    <t>Flushing Frequency (lower/upper)</t>
  </si>
  <si>
    <t>Day of year</t>
  </si>
  <si>
    <t>Inflow rate trigger (m^3/s)</t>
  </si>
  <si>
    <t>Critical Residence Time</t>
  </si>
  <si>
    <t>days</t>
  </si>
  <si>
    <t>Col 19</t>
  </si>
  <si>
    <t>Flow Threshold</t>
  </si>
  <si>
    <t>A</t>
  </si>
  <si>
    <t>Stung_Treng</t>
  </si>
  <si>
    <t>Target water surface elevation</t>
  </si>
  <si>
    <t>Water surface elevation targets as a function of inflow</t>
  </si>
  <si>
    <t>Hydropower_avg_MWH, water_surface_elevation, Q_in, Q_out, egg_pass, Q_out_under_thold, Q_out_over_thold, Hydropower_avg_MWH_over_thold, Hydropower_avg_MWH_under_thold, larv_surv_over_thold, larv_surv_under_thold, BS_W, capacity_active_reservoir, capacity_dead_reservoir, capacity_total_reservoir, res_flushed_load, SS_W_out, larv_mass_out_surv_total, Settled_mass, larv_pass, larv_pass_over_thold, larv_pass_under_thold</t>
  </si>
  <si>
    <t>Sambor EA, Bypass Channel 1, Stung_Treng, Junction 4</t>
  </si>
  <si>
    <t>Sambor EA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</si>
</sst>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
  </numFmts>
  <fonts count="73"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0"/>
      <name val="Arial"/>
      <family val="2"/>
    </font>
    <font>
      <sz val="10"/>
      <name val="Arial"/>
      <family val="2"/>
    </font>
    <font>
      <sz val="11"/>
      <color theme="1"/>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Cambria"/>
      <family val="1"/>
      <scheme val="major"/>
    </font>
    <font>
      <sz val="12"/>
      <color theme="1"/>
      <name val="Calibri"/>
      <family val="2"/>
      <scheme val="minor"/>
    </font>
    <font>
      <b/>
      <sz val="10"/>
      <name val="Verdana"/>
      <family val="2"/>
    </font>
    <font>
      <sz val="10"/>
      <name val="Calibri"/>
      <family val="2"/>
    </font>
    <font>
      <vertAlign val="superscript"/>
      <sz val="10"/>
      <name val="Verdana"/>
      <family val="2"/>
    </font>
    <font>
      <vertAlign val="superscript"/>
      <sz val="11"/>
      <color theme="1"/>
      <name val="Calibri"/>
      <family val="2"/>
      <scheme val="minor"/>
    </font>
    <font>
      <sz val="11"/>
      <color theme="1"/>
      <name val="Calibri"/>
      <family val="2"/>
    </font>
    <font>
      <sz val="10"/>
      <name val="Symbol"/>
      <family val="1"/>
      <charset val="2"/>
    </font>
    <font>
      <i/>
      <sz val="11"/>
      <color theme="1"/>
      <name val="Calibri"/>
      <family val="2"/>
      <scheme val="minor"/>
    </font>
    <font>
      <i/>
      <sz val="10"/>
      <name val="Verdana"/>
      <family val="2"/>
    </font>
    <font>
      <i/>
      <vertAlign val="superscript"/>
      <sz val="10"/>
      <name val="Verdana"/>
      <family val="2"/>
    </font>
    <font>
      <i/>
      <sz val="11"/>
      <color theme="1"/>
      <name val="Calibri"/>
      <family val="2"/>
    </font>
    <font>
      <i/>
      <vertAlign val="superscript"/>
      <sz val="11"/>
      <color theme="1"/>
      <name val="Calibri"/>
      <family val="2"/>
    </font>
    <font>
      <vertAlign val="superscript"/>
      <sz val="11"/>
      <color theme="1"/>
      <name val="Calibri"/>
      <family val="2"/>
    </font>
    <font>
      <sz val="11"/>
      <color theme="1"/>
      <name val="Tahoma"/>
      <family val="2"/>
    </font>
    <font>
      <b/>
      <sz val="8.3000000000000007"/>
      <color rgb="FF85CD00"/>
      <name val="Courier New"/>
      <family val="3"/>
    </font>
    <font>
      <sz val="10"/>
      <name val="Verdana"/>
      <family val="2"/>
    </font>
    <font>
      <sz val="10"/>
      <color rgb="FFFF0000"/>
      <name val="Verdana"/>
      <family val="2"/>
    </font>
    <font>
      <sz val="10"/>
      <color rgb="FF00B0F0"/>
      <name val="Verdana"/>
      <family val="2"/>
    </font>
    <font>
      <sz val="11"/>
      <name val="Calibri"/>
      <family val="2"/>
      <scheme val="minor"/>
    </font>
  </fonts>
  <fills count="36">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2044">
    <xf numFmtId="0" fontId="0" fillId="0" borderId="0"/>
    <xf numFmtId="0" fontId="36" fillId="2" borderId="0" applyNumberFormat="0" applyBorder="0" applyAlignment="0" applyProtection="0"/>
    <xf numFmtId="0" fontId="33" fillId="0" borderId="0"/>
    <xf numFmtId="0" fontId="35" fillId="0" borderId="0"/>
    <xf numFmtId="0" fontId="34" fillId="0" borderId="0"/>
    <xf numFmtId="0" fontId="31" fillId="0" borderId="0"/>
    <xf numFmtId="0" fontId="37" fillId="0" borderId="0" applyNumberFormat="0" applyFill="0" applyBorder="0" applyAlignment="0" applyProtection="0"/>
    <xf numFmtId="0" fontId="38" fillId="0" borderId="1" applyNumberFormat="0" applyFill="0" applyAlignment="0" applyProtection="0"/>
    <xf numFmtId="0" fontId="39" fillId="0" borderId="2" applyNumberFormat="0" applyFill="0" applyAlignment="0" applyProtection="0"/>
    <xf numFmtId="0" fontId="40" fillId="0" borderId="3" applyNumberFormat="0" applyFill="0" applyAlignment="0" applyProtection="0"/>
    <xf numFmtId="0" fontId="40" fillId="0" borderId="0" applyNumberFormat="0" applyFill="0" applyBorder="0" applyAlignment="0" applyProtection="0"/>
    <xf numFmtId="0" fontId="41" fillId="3" borderId="0" applyNumberFormat="0" applyBorder="0" applyAlignment="0" applyProtection="0"/>
    <xf numFmtId="0" fontId="42" fillId="4" borderId="0" applyNumberFormat="0" applyBorder="0" applyAlignment="0" applyProtection="0"/>
    <xf numFmtId="0" fontId="43" fillId="5" borderId="4" applyNumberFormat="0" applyAlignment="0" applyProtection="0"/>
    <xf numFmtId="0" fontId="44" fillId="6" borderId="5" applyNumberFormat="0" applyAlignment="0" applyProtection="0"/>
    <xf numFmtId="0" fontId="45" fillId="6" borderId="4" applyNumberFormat="0" applyAlignment="0" applyProtection="0"/>
    <xf numFmtId="0" fontId="46" fillId="0" borderId="6" applyNumberFormat="0" applyFill="0" applyAlignment="0" applyProtection="0"/>
    <xf numFmtId="0" fontId="47" fillId="7" borderId="7" applyNumberFormat="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9" applyNumberFormat="0" applyFill="0" applyAlignment="0" applyProtection="0"/>
    <xf numFmtId="0" fontId="51"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51" fillId="12" borderId="0" applyNumberFormat="0" applyBorder="0" applyAlignment="0" applyProtection="0"/>
    <xf numFmtId="0" fontId="51"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51" fillId="16" borderId="0" applyNumberFormat="0" applyBorder="0" applyAlignment="0" applyProtection="0"/>
    <xf numFmtId="0" fontId="51"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51" fillId="20" borderId="0" applyNumberFormat="0" applyBorder="0" applyAlignment="0" applyProtection="0"/>
    <xf numFmtId="0" fontId="51"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51" fillId="24" borderId="0" applyNumberFormat="0" applyBorder="0" applyAlignment="0" applyProtection="0"/>
    <xf numFmtId="0" fontId="51"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51" fillId="28" borderId="0" applyNumberFormat="0" applyBorder="0" applyAlignment="0" applyProtection="0"/>
    <xf numFmtId="0" fontId="51"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51" fillId="32" borderId="0" applyNumberFormat="0" applyBorder="0" applyAlignment="0" applyProtection="0"/>
    <xf numFmtId="0" fontId="30" fillId="0" borderId="0"/>
    <xf numFmtId="0" fontId="30" fillId="8" borderId="8" applyNumberFormat="0" applyFont="0" applyAlignment="0" applyProtection="0"/>
    <xf numFmtId="0" fontId="29" fillId="0" borderId="0"/>
    <xf numFmtId="0" fontId="29" fillId="8" borderId="8" applyNumberFormat="0" applyFont="0" applyAlignment="0" applyProtection="0"/>
    <xf numFmtId="0" fontId="28" fillId="0" borderId="0"/>
    <xf numFmtId="0" fontId="33" fillId="0" borderId="0"/>
    <xf numFmtId="0" fontId="54" fillId="0" borderId="0"/>
    <xf numFmtId="9" fontId="33" fillId="0" borderId="0" applyFont="0" applyFill="0" applyBorder="0" applyAlignment="0" applyProtection="0"/>
    <xf numFmtId="0" fontId="33" fillId="0" borderId="0"/>
    <xf numFmtId="0" fontId="27" fillId="0" borderId="0"/>
    <xf numFmtId="0" fontId="27" fillId="0" borderId="0"/>
    <xf numFmtId="0" fontId="26" fillId="0" borderId="0"/>
    <xf numFmtId="0" fontId="32" fillId="0" borderId="0"/>
    <xf numFmtId="0" fontId="23" fillId="0" borderId="0"/>
    <xf numFmtId="0" fontId="22" fillId="0" borderId="0"/>
    <xf numFmtId="0" fontId="22" fillId="0" borderId="0"/>
    <xf numFmtId="0" fontId="22" fillId="0" borderId="0"/>
    <xf numFmtId="0" fontId="22" fillId="0" borderId="0"/>
    <xf numFmtId="0" fontId="3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8" borderId="8" applyNumberFormat="0" applyFont="0" applyAlignment="0" applyProtection="0"/>
    <xf numFmtId="0" fontId="21" fillId="0" borderId="0"/>
    <xf numFmtId="0" fontId="21"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67" fillId="0" borderId="0"/>
    <xf numFmtId="0" fontId="19" fillId="0" borderId="0"/>
    <xf numFmtId="0" fontId="19" fillId="0" borderId="0"/>
    <xf numFmtId="0" fontId="19" fillId="0" borderId="0"/>
    <xf numFmtId="0" fontId="19" fillId="0" borderId="0"/>
    <xf numFmtId="0" fontId="19" fillId="8" borderId="8" applyNumberFormat="0" applyFont="0" applyAlignment="0" applyProtection="0"/>
    <xf numFmtId="0" fontId="19" fillId="0" borderId="0"/>
    <xf numFmtId="0" fontId="19" fillId="0" borderId="0"/>
    <xf numFmtId="0" fontId="15" fillId="0" borderId="0"/>
    <xf numFmtId="0" fontId="15" fillId="0" borderId="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30" borderId="0" applyNumberFormat="0" applyBorder="0" applyAlignment="0" applyProtection="0"/>
    <xf numFmtId="0" fontId="15" fillId="31" borderId="0" applyNumberFormat="0" applyBorder="0" applyAlignment="0" applyProtection="0"/>
    <xf numFmtId="0" fontId="15" fillId="0" borderId="0"/>
    <xf numFmtId="0" fontId="15" fillId="8" borderId="8" applyNumberFormat="0" applyFont="0" applyAlignment="0" applyProtection="0"/>
    <xf numFmtId="0" fontId="15" fillId="0" borderId="0"/>
    <xf numFmtId="0" fontId="15" fillId="8" borderId="8" applyNumberFormat="0" applyFont="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8" applyNumberFormat="0" applyFont="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8" applyNumberFormat="0" applyFont="0" applyAlignment="0" applyProtection="0"/>
    <xf numFmtId="0" fontId="15" fillId="0" borderId="0"/>
    <xf numFmtId="0" fontId="15" fillId="0" borderId="0"/>
    <xf numFmtId="0" fontId="12" fillId="0" borderId="0"/>
    <xf numFmtId="0" fontId="12" fillId="0" borderId="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0" borderId="0"/>
    <xf numFmtId="0" fontId="12" fillId="8" borderId="8" applyNumberFormat="0" applyFont="0" applyAlignment="0" applyProtection="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0" borderId="0"/>
    <xf numFmtId="0" fontId="12" fillId="8" borderId="8" applyNumberFormat="0" applyFont="0" applyAlignment="0" applyProtection="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0" borderId="0"/>
    <xf numFmtId="0" fontId="12" fillId="8" borderId="8" applyNumberFormat="0" applyFont="0" applyAlignment="0" applyProtection="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0" borderId="0"/>
    <xf numFmtId="0" fontId="12" fillId="8" borderId="8" applyNumberFormat="0" applyFont="0" applyAlignment="0" applyProtection="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0"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9" fontId="69" fillId="0" borderId="0" applyFont="0" applyFill="0" applyBorder="0" applyAlignment="0" applyProtection="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9" fontId="32" fillId="0" borderId="0" applyFont="0" applyFill="0" applyBorder="0" applyAlignment="0" applyProtection="0"/>
  </cellStyleXfs>
  <cellXfs count="149">
    <xf numFmtId="0" fontId="0" fillId="0" borderId="0" xfId="0"/>
    <xf numFmtId="0" fontId="32" fillId="0" borderId="0" xfId="0" applyFont="1"/>
    <xf numFmtId="0" fontId="29" fillId="0" borderId="0" xfId="47"/>
    <xf numFmtId="0" fontId="29" fillId="0" borderId="0" xfId="47" applyAlignment="1">
      <alignment horizontal="right"/>
    </xf>
    <xf numFmtId="0" fontId="29" fillId="0" borderId="0" xfId="47" applyAlignment="1">
      <alignment horizontal="center"/>
    </xf>
    <xf numFmtId="0" fontId="53" fillId="0" borderId="0" xfId="47" applyFont="1"/>
    <xf numFmtId="0" fontId="28" fillId="0" borderId="0" xfId="49"/>
    <xf numFmtId="0" fontId="28" fillId="0" borderId="0" xfId="49" applyAlignment="1">
      <alignment horizontal="left"/>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0" fontId="32" fillId="0" borderId="10" xfId="0" applyFont="1" applyBorder="1" applyAlignment="1">
      <alignment horizontal="center" vertical="center" wrapText="1"/>
    </xf>
    <xf numFmtId="0" fontId="0" fillId="0" borderId="10" xfId="0" applyBorder="1" applyAlignment="1">
      <alignment horizontal="center"/>
    </xf>
    <xf numFmtId="0" fontId="0" fillId="0" borderId="10" xfId="0" applyFill="1" applyBorder="1" applyAlignment="1">
      <alignment horizontal="center"/>
    </xf>
    <xf numFmtId="0" fontId="28" fillId="0" borderId="0" xfId="49" applyAlignment="1">
      <alignment horizontal="center"/>
    </xf>
    <xf numFmtId="0" fontId="32" fillId="0" borderId="10" xfId="0" applyFont="1" applyFill="1" applyBorder="1" applyAlignment="1">
      <alignment horizontal="center" vertical="center" wrapText="1"/>
    </xf>
    <xf numFmtId="0" fontId="0" fillId="0" borderId="0" xfId="0" applyFill="1" applyAlignment="1">
      <alignment horizontal="center"/>
    </xf>
    <xf numFmtId="0" fontId="32" fillId="0" borderId="10" xfId="0" applyFont="1" applyBorder="1" applyAlignment="1">
      <alignment horizontal="left"/>
    </xf>
    <xf numFmtId="0" fontId="0" fillId="0" borderId="10" xfId="0" applyBorder="1"/>
    <xf numFmtId="0" fontId="32" fillId="0" borderId="0" xfId="0" applyFont="1" applyAlignment="1">
      <alignment horizontal="center"/>
    </xf>
    <xf numFmtId="0" fontId="32" fillId="0" borderId="0" xfId="0" applyFont="1" applyAlignment="1">
      <alignment horizontal="left"/>
    </xf>
    <xf numFmtId="0" fontId="24" fillId="0" borderId="0" xfId="47" applyFont="1" applyAlignment="1">
      <alignment horizontal="center"/>
    </xf>
    <xf numFmtId="0" fontId="50" fillId="0" borderId="10" xfId="0" applyFont="1" applyBorder="1"/>
    <xf numFmtId="0" fontId="0" fillId="0" borderId="10" xfId="0" applyBorder="1" applyAlignment="1">
      <alignment horizontal="left" vertical="center" wrapText="1"/>
    </xf>
    <xf numFmtId="0" fontId="0" fillId="34" borderId="10" xfId="0" applyFill="1" applyBorder="1" applyAlignment="1">
      <alignment horizontal="left" vertical="center"/>
    </xf>
    <xf numFmtId="14" fontId="0" fillId="34" borderId="10" xfId="0" applyNumberFormat="1" applyFill="1" applyBorder="1" applyAlignment="1">
      <alignment horizontal="left" vertical="center"/>
    </xf>
    <xf numFmtId="0" fontId="59" fillId="0" borderId="10" xfId="0" applyFont="1" applyBorder="1" applyAlignment="1">
      <alignment horizontal="left" vertical="center" wrapText="1"/>
    </xf>
    <xf numFmtId="0" fontId="0" fillId="0" borderId="0" xfId="0" applyAlignment="1"/>
    <xf numFmtId="0" fontId="32" fillId="0" borderId="0" xfId="0" applyFont="1" applyAlignment="1"/>
    <xf numFmtId="0" fontId="22" fillId="0" borderId="0" xfId="47" applyFont="1"/>
    <xf numFmtId="0" fontId="32" fillId="0" borderId="0" xfId="57"/>
    <xf numFmtId="0" fontId="32" fillId="0" borderId="0" xfId="57" applyFont="1" applyAlignment="1">
      <alignment horizontal="center" vertical="center" wrapText="1"/>
    </xf>
    <xf numFmtId="0" fontId="32" fillId="0" borderId="0" xfId="57" applyFont="1" applyFill="1" applyAlignment="1">
      <alignment horizontal="center" vertical="center" wrapText="1"/>
    </xf>
    <xf numFmtId="0" fontId="32" fillId="0" borderId="0" xfId="57" applyAlignment="1">
      <alignment horizontal="center"/>
    </xf>
    <xf numFmtId="3" fontId="32" fillId="0" borderId="0" xfId="57" applyNumberFormat="1" applyAlignment="1">
      <alignment horizontal="center"/>
    </xf>
    <xf numFmtId="4" fontId="32" fillId="0" borderId="0" xfId="57" applyNumberFormat="1" applyAlignment="1">
      <alignment horizontal="center"/>
    </xf>
    <xf numFmtId="165" fontId="32" fillId="0" borderId="0" xfId="57" applyNumberFormat="1" applyFill="1" applyAlignment="1">
      <alignment horizontal="center"/>
    </xf>
    <xf numFmtId="0" fontId="32" fillId="0" borderId="10" xfId="0" applyFont="1" applyBorder="1" applyAlignment="1">
      <alignment horizontal="left" vertical="center" wrapText="1"/>
    </xf>
    <xf numFmtId="0" fontId="28" fillId="0" borderId="10" xfId="49" applyBorder="1" applyAlignment="1">
      <alignment horizontal="left" vertical="center" wrapText="1"/>
    </xf>
    <xf numFmtId="0" fontId="25" fillId="0" borderId="10" xfId="49" applyFont="1" applyBorder="1" applyAlignment="1">
      <alignment horizontal="center" vertical="center" wrapText="1"/>
    </xf>
    <xf numFmtId="0" fontId="28" fillId="0" borderId="10" xfId="49" applyBorder="1" applyAlignment="1">
      <alignment horizontal="center"/>
    </xf>
    <xf numFmtId="0" fontId="55" fillId="0" borderId="10" xfId="0" applyFont="1" applyBorder="1" applyAlignment="1">
      <alignment horizontal="center" vertical="center" wrapText="1"/>
    </xf>
    <xf numFmtId="0" fontId="32" fillId="0" borderId="0" xfId="0" applyFont="1" applyBorder="1" applyAlignment="1">
      <alignment horizontal="left"/>
    </xf>
    <xf numFmtId="14" fontId="32" fillId="0" borderId="0" xfId="57" applyNumberFormat="1" applyAlignment="1">
      <alignment horizontal="center"/>
    </xf>
    <xf numFmtId="3" fontId="32" fillId="0" borderId="0" xfId="57" applyNumberFormat="1" applyFill="1" applyAlignment="1">
      <alignment horizontal="center"/>
    </xf>
    <xf numFmtId="0" fontId="29" fillId="0" borderId="10" xfId="47" applyBorder="1" applyAlignment="1">
      <alignment horizontal="center"/>
    </xf>
    <xf numFmtId="0" fontId="52" fillId="0" borderId="0" xfId="75" applyFont="1" applyFill="1" applyBorder="1" applyAlignment="1">
      <alignment horizontal="left"/>
    </xf>
    <xf numFmtId="0" fontId="32" fillId="0" borderId="0" xfId="57" applyFont="1" applyAlignment="1">
      <alignment horizontal="center"/>
    </xf>
    <xf numFmtId="0" fontId="32" fillId="0" borderId="0" xfId="0" quotePrefix="1" applyFont="1"/>
    <xf numFmtId="0" fontId="55" fillId="0" borderId="0" xfId="0" applyFont="1" applyAlignment="1"/>
    <xf numFmtId="14" fontId="32" fillId="34" borderId="10" xfId="0" applyNumberFormat="1" applyFont="1" applyFill="1" applyBorder="1" applyAlignment="1">
      <alignment horizontal="left" vertical="center"/>
    </xf>
    <xf numFmtId="0" fontId="50" fillId="0" borderId="0" xfId="81" applyFont="1" applyFill="1" applyBorder="1"/>
    <xf numFmtId="0" fontId="50" fillId="0" borderId="0" xfId="81" applyFont="1" applyFill="1" applyBorder="1" applyAlignment="1">
      <alignment horizontal="center" vertical="center" wrapText="1"/>
    </xf>
    <xf numFmtId="0" fontId="50" fillId="0" borderId="0" xfId="81" applyFont="1" applyAlignment="1">
      <alignment horizontal="center" vertical="center" wrapText="1"/>
    </xf>
    <xf numFmtId="0" fontId="19" fillId="0" borderId="0" xfId="81"/>
    <xf numFmtId="0" fontId="52" fillId="0" borderId="0" xfId="81" applyFont="1" applyFill="1" applyBorder="1" applyAlignment="1">
      <alignment horizontal="left"/>
    </xf>
    <xf numFmtId="0" fontId="19" fillId="0" borderId="0" xfId="81" applyAlignment="1">
      <alignment horizontal="center"/>
    </xf>
    <xf numFmtId="0" fontId="19" fillId="0" borderId="0" xfId="81" applyFont="1" applyAlignment="1">
      <alignment horizontal="center"/>
    </xf>
    <xf numFmtId="0" fontId="19" fillId="0" borderId="0" xfId="81" applyFont="1"/>
    <xf numFmtId="0" fontId="19" fillId="0" borderId="0" xfId="81" applyFill="1" applyAlignment="1">
      <alignment horizontal="center"/>
    </xf>
    <xf numFmtId="166" fontId="19" fillId="0" borderId="0" xfId="81" applyNumberFormat="1" applyFill="1" applyBorder="1" applyAlignment="1">
      <alignment horizontal="center"/>
    </xf>
    <xf numFmtId="166" fontId="19" fillId="0" borderId="0" xfId="81" applyNumberFormat="1" applyFill="1" applyBorder="1" applyAlignment="1">
      <alignment horizontal="center" vertical="center"/>
    </xf>
    <xf numFmtId="166" fontId="19" fillId="0" borderId="0" xfId="85" applyNumberFormat="1" applyFont="1" applyFill="1" applyBorder="1" applyAlignment="1">
      <alignment horizontal="center"/>
    </xf>
    <xf numFmtId="0" fontId="19" fillId="33" borderId="0" xfId="81" applyFill="1"/>
    <xf numFmtId="0" fontId="19" fillId="0" borderId="0" xfId="81" applyFont="1" applyFill="1" applyAlignment="1">
      <alignment horizontal="center"/>
    </xf>
    <xf numFmtId="0" fontId="19" fillId="0" borderId="0" xfId="81" applyFont="1" applyFill="1"/>
    <xf numFmtId="1" fontId="0" fillId="0" borderId="0" xfId="0" applyNumberFormat="1" applyAlignment="1">
      <alignment horizontal="center"/>
    </xf>
    <xf numFmtId="0" fontId="18" fillId="0" borderId="0" xfId="81" applyFont="1" applyAlignment="1">
      <alignment horizontal="center"/>
    </xf>
    <xf numFmtId="165" fontId="32" fillId="0" borderId="0" xfId="57" applyNumberFormat="1" applyAlignment="1">
      <alignment horizontal="center"/>
    </xf>
    <xf numFmtId="0" fontId="25" fillId="0" borderId="0" xfId="49" applyFont="1" applyBorder="1" applyAlignment="1">
      <alignment horizontal="center" vertical="center" wrapText="1"/>
    </xf>
    <xf numFmtId="164" fontId="28" fillId="0" borderId="0" xfId="49" applyNumberFormat="1" applyBorder="1" applyAlignment="1">
      <alignment horizontal="center"/>
    </xf>
    <xf numFmtId="0" fontId="17" fillId="0" borderId="0" xfId="81" applyFont="1" applyAlignment="1">
      <alignment horizontal="center"/>
    </xf>
    <xf numFmtId="2" fontId="32" fillId="0" borderId="0" xfId="0" applyNumberFormat="1" applyFont="1" applyAlignment="1">
      <alignment horizontal="center"/>
    </xf>
    <xf numFmtId="164" fontId="16" fillId="0" borderId="10" xfId="49" applyNumberFormat="1" applyFont="1" applyBorder="1" applyAlignment="1">
      <alignment horizontal="center"/>
    </xf>
    <xf numFmtId="0" fontId="0" fillId="0" borderId="0" xfId="0" applyFont="1" applyAlignment="1"/>
    <xf numFmtId="0" fontId="68" fillId="0" borderId="0" xfId="0" applyFont="1" applyAlignment="1">
      <alignment vertical="center"/>
    </xf>
    <xf numFmtId="2" fontId="0" fillId="0" borderId="0" xfId="0" applyNumberFormat="1"/>
    <xf numFmtId="0" fontId="14" fillId="0" borderId="0" xfId="47" applyFont="1"/>
    <xf numFmtId="0" fontId="13" fillId="0" borderId="0" xfId="47" applyFont="1" applyAlignment="1">
      <alignment horizontal="center"/>
    </xf>
    <xf numFmtId="0" fontId="0" fillId="0" borderId="11" xfId="0" applyBorder="1" applyAlignment="1">
      <alignment horizontal="left"/>
    </xf>
    <xf numFmtId="0" fontId="0" fillId="34" borderId="10" xfId="0" applyFill="1" applyBorder="1" applyAlignment="1">
      <alignment horizontal="left"/>
    </xf>
    <xf numFmtId="0" fontId="55" fillId="0" borderId="0" xfId="57" applyFont="1"/>
    <xf numFmtId="0" fontId="32" fillId="0" borderId="0" xfId="57" applyFont="1"/>
    <xf numFmtId="0" fontId="32" fillId="0" borderId="0" xfId="57"/>
    <xf numFmtId="0" fontId="0" fillId="0" borderId="12" xfId="0" applyBorder="1"/>
    <xf numFmtId="0" fontId="32" fillId="0" borderId="12" xfId="0" applyFont="1" applyBorder="1"/>
    <xf numFmtId="0" fontId="9" fillId="0" borderId="0" xfId="81" applyFont="1" applyAlignment="1">
      <alignment horizontal="center"/>
    </xf>
    <xf numFmtId="1" fontId="0" fillId="0" borderId="0" xfId="0" applyNumberFormat="1" applyAlignment="1">
      <alignment horizontal="center" vertical="center"/>
    </xf>
    <xf numFmtId="1" fontId="0" fillId="0" borderId="0" xfId="0" applyNumberFormat="1" applyFill="1" applyAlignment="1">
      <alignment horizontal="center" vertical="center"/>
    </xf>
    <xf numFmtId="0" fontId="0" fillId="0" borderId="0" xfId="0"/>
    <xf numFmtId="0" fontId="0" fillId="0" borderId="0" xfId="0" applyAlignment="1">
      <alignment horizontal="center"/>
    </xf>
    <xf numFmtId="0" fontId="32" fillId="0" borderId="0" xfId="0" applyFont="1" applyAlignment="1">
      <alignment horizontal="center"/>
    </xf>
    <xf numFmtId="2" fontId="0" fillId="0" borderId="0" xfId="0" applyNumberFormat="1" applyAlignment="1">
      <alignment horizontal="center"/>
    </xf>
    <xf numFmtId="0" fontId="32" fillId="0" borderId="0" xfId="0" applyFont="1" applyAlignment="1"/>
    <xf numFmtId="0" fontId="0" fillId="0" borderId="0" xfId="0" applyAlignment="1"/>
    <xf numFmtId="0" fontId="0" fillId="0" borderId="0" xfId="1040" applyNumberFormat="1" applyFont="1"/>
    <xf numFmtId="0" fontId="32" fillId="0" borderId="0" xfId="0" applyFont="1" applyAlignment="1">
      <alignment horizontal="center"/>
    </xf>
    <xf numFmtId="164" fontId="0" fillId="0" borderId="0" xfId="0" applyNumberFormat="1" applyAlignment="1">
      <alignment horizontal="center"/>
    </xf>
    <xf numFmtId="0" fontId="32" fillId="0" borderId="0" xfId="0" applyFont="1" applyAlignment="1">
      <alignment horizontal="center"/>
    </xf>
    <xf numFmtId="1" fontId="32" fillId="0" borderId="0" xfId="0" applyNumberFormat="1" applyFont="1" applyAlignment="1">
      <alignment horizontal="center"/>
    </xf>
    <xf numFmtId="1" fontId="10" fillId="0" borderId="0" xfId="538" applyNumberFormat="1" applyFont="1" applyAlignment="1">
      <alignment horizontal="center"/>
    </xf>
    <xf numFmtId="2" fontId="70" fillId="0" borderId="0" xfId="0" applyNumberFormat="1" applyFont="1" applyAlignment="1">
      <alignment horizontal="center"/>
    </xf>
    <xf numFmtId="0" fontId="0" fillId="0" borderId="0" xfId="0"/>
    <xf numFmtId="0" fontId="32" fillId="0" borderId="0" xfId="0" applyFont="1"/>
    <xf numFmtId="0" fontId="32" fillId="0" borderId="0" xfId="0" applyFont="1" applyAlignment="1">
      <alignment horizontal="center"/>
    </xf>
    <xf numFmtId="2" fontId="71" fillId="0" borderId="0" xfId="0" applyNumberFormat="1" applyFont="1" applyAlignment="1">
      <alignment horizontal="center"/>
    </xf>
    <xf numFmtId="0" fontId="70" fillId="0" borderId="0" xfId="0" applyFont="1"/>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32" fillId="0" borderId="0" xfId="0" applyNumberFormat="1" applyFont="1" applyAlignment="1">
      <alignment horizontal="center"/>
    </xf>
    <xf numFmtId="1" fontId="70" fillId="0" borderId="0" xfId="0" applyNumberFormat="1" applyFont="1" applyAlignment="1">
      <alignment horizontal="center"/>
    </xf>
    <xf numFmtId="0" fontId="0" fillId="0" borderId="0" xfId="0"/>
    <xf numFmtId="0" fontId="32" fillId="0" borderId="0" xfId="0" applyFont="1" applyAlignment="1">
      <alignment horizontal="center"/>
    </xf>
    <xf numFmtId="0" fontId="55" fillId="0" borderId="0" xfId="0" applyFont="1"/>
    <xf numFmtId="0" fontId="55" fillId="0" borderId="0" xfId="0" applyFont="1" applyAlignment="1">
      <alignment horizontal="center"/>
    </xf>
    <xf numFmtId="0" fontId="0" fillId="0" borderId="0" xfId="0"/>
    <xf numFmtId="0" fontId="32" fillId="0" borderId="0" xfId="0" applyFont="1"/>
    <xf numFmtId="0" fontId="0" fillId="0" borderId="0" xfId="0" applyAlignment="1">
      <alignment horizontal="left"/>
    </xf>
    <xf numFmtId="0" fontId="0" fillId="0" borderId="0" xfId="0" applyAlignment="1">
      <alignment horizontal="center"/>
    </xf>
    <xf numFmtId="0" fontId="32" fillId="0" borderId="0" xfId="0" applyFont="1" applyAlignment="1">
      <alignment horizontal="left"/>
    </xf>
    <xf numFmtId="0" fontId="55" fillId="0" borderId="0" xfId="0" applyFont="1"/>
    <xf numFmtId="2" fontId="0" fillId="0" borderId="0" xfId="0" applyNumberFormat="1" applyAlignment="1">
      <alignment horizontal="center"/>
    </xf>
    <xf numFmtId="164" fontId="0" fillId="0" borderId="0" xfId="0" applyNumberFormat="1" applyAlignment="1">
      <alignment horizontal="center"/>
    </xf>
    <xf numFmtId="2" fontId="32" fillId="0" borderId="0" xfId="57" applyNumberFormat="1" applyAlignment="1">
      <alignment horizontal="center"/>
    </xf>
    <xf numFmtId="2" fontId="32" fillId="0" borderId="0" xfId="57" applyNumberFormat="1" applyAlignment="1">
      <alignment horizontal="center"/>
    </xf>
    <xf numFmtId="1" fontId="32" fillId="0" borderId="0" xfId="57" applyNumberFormat="1" applyAlignment="1">
      <alignment horizontal="center"/>
    </xf>
    <xf numFmtId="2" fontId="32" fillId="0" borderId="0" xfId="57" applyNumberFormat="1" applyAlignment="1">
      <alignment horizontal="center"/>
    </xf>
    <xf numFmtId="1" fontId="32" fillId="0" borderId="0" xfId="57" applyNumberFormat="1" applyFont="1" applyAlignment="1">
      <alignment horizontal="center"/>
    </xf>
    <xf numFmtId="0" fontId="0" fillId="0" borderId="0" xfId="0" applyAlignment="1">
      <alignment horizontal="center"/>
    </xf>
    <xf numFmtId="0" fontId="0" fillId="0" borderId="0" xfId="0" applyAlignment="1">
      <alignment horizontal="center"/>
    </xf>
    <xf numFmtId="0" fontId="6" fillId="0" borderId="0" xfId="47" applyFont="1" applyFill="1" applyAlignment="1">
      <alignment horizontal="center"/>
    </xf>
    <xf numFmtId="0" fontId="5" fillId="0" borderId="0" xfId="47" applyFont="1" applyFill="1" applyAlignment="1">
      <alignment horizontal="center"/>
    </xf>
    <xf numFmtId="0" fontId="0" fillId="0" borderId="0" xfId="0" applyAlignment="1">
      <alignment horizontal="center"/>
    </xf>
    <xf numFmtId="0" fontId="4" fillId="0" borderId="0" xfId="81" applyFont="1" applyAlignment="1">
      <alignment horizontal="center"/>
    </xf>
    <xf numFmtId="0" fontId="0" fillId="0" borderId="0" xfId="0" applyAlignment="1">
      <alignment horizontal="center"/>
    </xf>
    <xf numFmtId="164" fontId="70" fillId="0" borderId="0" xfId="0" applyNumberFormat="1" applyFont="1" applyAlignment="1">
      <alignment horizontal="center"/>
    </xf>
    <xf numFmtId="0" fontId="32" fillId="0" borderId="0" xfId="57" applyFont="1" applyAlignment="1">
      <alignment horizontal="left"/>
    </xf>
    <xf numFmtId="2" fontId="32" fillId="0" borderId="0" xfId="57" applyNumberFormat="1" applyFont="1" applyAlignment="1">
      <alignment horizontal="center"/>
    </xf>
    <xf numFmtId="1" fontId="32" fillId="35" borderId="0" xfId="57" applyNumberFormat="1" applyFill="1" applyAlignment="1">
      <alignment horizontal="center"/>
    </xf>
    <xf numFmtId="0" fontId="3" fillId="0" borderId="0" xfId="81" applyFont="1"/>
    <xf numFmtId="0" fontId="2" fillId="0" borderId="0" xfId="81" applyFont="1" applyAlignment="1">
      <alignment horizontal="center"/>
    </xf>
    <xf numFmtId="0" fontId="32" fillId="0" borderId="0" xfId="0" applyFont="1" applyAlignment="1">
      <alignment vertical="center"/>
    </xf>
    <xf numFmtId="0" fontId="0" fillId="0" borderId="0" xfId="0" applyAlignment="1">
      <alignment horizontal="center"/>
    </xf>
    <xf numFmtId="0" fontId="72" fillId="0" borderId="10" xfId="0" applyFont="1" applyBorder="1" applyAlignment="1">
      <alignment horizontal="center"/>
    </xf>
    <xf numFmtId="0" fontId="32" fillId="0" borderId="10" xfId="0" applyFont="1" applyBorder="1" applyAlignment="1">
      <alignment horizontal="center"/>
    </xf>
    <xf numFmtId="0" fontId="32" fillId="0" borderId="0" xfId="0" applyFont="1" applyAlignment="1">
      <alignment horizontal="center"/>
    </xf>
    <xf numFmtId="0" fontId="0" fillId="0" borderId="0" xfId="0" applyAlignment="1">
      <alignment horizontal="center"/>
    </xf>
  </cellXfs>
  <cellStyles count="2044">
    <cellStyle name="20% - Accent1" xfId="22" builtinId="30" customBuiltin="1"/>
    <cellStyle name="20% - Accent1 2" xfId="90"/>
    <cellStyle name="20% - Accent1 2 2" xfId="290"/>
    <cellStyle name="20% - Accent1 2 2 2" xfId="490"/>
    <cellStyle name="20% - Accent1 2 2 2 2" xfId="991"/>
    <cellStyle name="20% - Accent1 2 2 2 2 2" xfId="1994"/>
    <cellStyle name="20% - Accent1 2 2 2 3" xfId="1493"/>
    <cellStyle name="20% - Accent1 2 2 3" xfId="791"/>
    <cellStyle name="20% - Accent1 2 2 3 2" xfId="1794"/>
    <cellStyle name="20% - Accent1 2 2 4" xfId="1293"/>
    <cellStyle name="20% - Accent1 2 3" xfId="190"/>
    <cellStyle name="20% - Accent1 2 3 2" xfId="691"/>
    <cellStyle name="20% - Accent1 2 3 2 2" xfId="1694"/>
    <cellStyle name="20% - Accent1 2 3 3" xfId="1193"/>
    <cellStyle name="20% - Accent1 2 4" xfId="390"/>
    <cellStyle name="20% - Accent1 2 4 2" xfId="891"/>
    <cellStyle name="20% - Accent1 2 4 2 2" xfId="1894"/>
    <cellStyle name="20% - Accent1 2 4 3" xfId="1393"/>
    <cellStyle name="20% - Accent1 2 5" xfId="591"/>
    <cellStyle name="20% - Accent1 2 5 2" xfId="1594"/>
    <cellStyle name="20% - Accent1 2 6" xfId="1093"/>
    <cellStyle name="20% - Accent1 3" xfId="240"/>
    <cellStyle name="20% - Accent1 3 2" xfId="440"/>
    <cellStyle name="20% - Accent1 3 2 2" xfId="941"/>
    <cellStyle name="20% - Accent1 3 2 2 2" xfId="1944"/>
    <cellStyle name="20% - Accent1 3 2 3" xfId="1443"/>
    <cellStyle name="20% - Accent1 3 3" xfId="741"/>
    <cellStyle name="20% - Accent1 3 3 2" xfId="1744"/>
    <cellStyle name="20% - Accent1 3 4" xfId="1243"/>
    <cellStyle name="20% - Accent1 4" xfId="140"/>
    <cellStyle name="20% - Accent1 4 2" xfId="641"/>
    <cellStyle name="20% - Accent1 4 2 2" xfId="1644"/>
    <cellStyle name="20% - Accent1 4 3" xfId="1143"/>
    <cellStyle name="20% - Accent1 5" xfId="340"/>
    <cellStyle name="20% - Accent1 5 2" xfId="841"/>
    <cellStyle name="20% - Accent1 5 2 2" xfId="1844"/>
    <cellStyle name="20% - Accent1 5 3" xfId="1343"/>
    <cellStyle name="20% - Accent1 6" xfId="541"/>
    <cellStyle name="20% - Accent1 6 2" xfId="1544"/>
    <cellStyle name="20% - Accent1 7" xfId="1043"/>
    <cellStyle name="20% - Accent2" xfId="26" builtinId="34" customBuiltin="1"/>
    <cellStyle name="20% - Accent2 2" xfId="92"/>
    <cellStyle name="20% - Accent2 2 2" xfId="292"/>
    <cellStyle name="20% - Accent2 2 2 2" xfId="492"/>
    <cellStyle name="20% - Accent2 2 2 2 2" xfId="993"/>
    <cellStyle name="20% - Accent2 2 2 2 2 2" xfId="1996"/>
    <cellStyle name="20% - Accent2 2 2 2 3" xfId="1495"/>
    <cellStyle name="20% - Accent2 2 2 3" xfId="793"/>
    <cellStyle name="20% - Accent2 2 2 3 2" xfId="1796"/>
    <cellStyle name="20% - Accent2 2 2 4" xfId="1295"/>
    <cellStyle name="20% - Accent2 2 3" xfId="192"/>
    <cellStyle name="20% - Accent2 2 3 2" xfId="693"/>
    <cellStyle name="20% - Accent2 2 3 2 2" xfId="1696"/>
    <cellStyle name="20% - Accent2 2 3 3" xfId="1195"/>
    <cellStyle name="20% - Accent2 2 4" xfId="392"/>
    <cellStyle name="20% - Accent2 2 4 2" xfId="893"/>
    <cellStyle name="20% - Accent2 2 4 2 2" xfId="1896"/>
    <cellStyle name="20% - Accent2 2 4 3" xfId="1395"/>
    <cellStyle name="20% - Accent2 2 5" xfId="593"/>
    <cellStyle name="20% - Accent2 2 5 2" xfId="1596"/>
    <cellStyle name="20% - Accent2 2 6" xfId="1095"/>
    <cellStyle name="20% - Accent2 3" xfId="242"/>
    <cellStyle name="20% - Accent2 3 2" xfId="442"/>
    <cellStyle name="20% - Accent2 3 2 2" xfId="943"/>
    <cellStyle name="20% - Accent2 3 2 2 2" xfId="1946"/>
    <cellStyle name="20% - Accent2 3 2 3" xfId="1445"/>
    <cellStyle name="20% - Accent2 3 3" xfId="743"/>
    <cellStyle name="20% - Accent2 3 3 2" xfId="1746"/>
    <cellStyle name="20% - Accent2 3 4" xfId="1245"/>
    <cellStyle name="20% - Accent2 4" xfId="142"/>
    <cellStyle name="20% - Accent2 4 2" xfId="643"/>
    <cellStyle name="20% - Accent2 4 2 2" xfId="1646"/>
    <cellStyle name="20% - Accent2 4 3" xfId="1145"/>
    <cellStyle name="20% - Accent2 5" xfId="342"/>
    <cellStyle name="20% - Accent2 5 2" xfId="843"/>
    <cellStyle name="20% - Accent2 5 2 2" xfId="1846"/>
    <cellStyle name="20% - Accent2 5 3" xfId="1345"/>
    <cellStyle name="20% - Accent2 6" xfId="543"/>
    <cellStyle name="20% - Accent2 6 2" xfId="1546"/>
    <cellStyle name="20% - Accent2 7" xfId="1045"/>
    <cellStyle name="20% - Accent3" xfId="30" builtinId="38" customBuiltin="1"/>
    <cellStyle name="20% - Accent3 2" xfId="94"/>
    <cellStyle name="20% - Accent3 2 2" xfId="294"/>
    <cellStyle name="20% - Accent3 2 2 2" xfId="494"/>
    <cellStyle name="20% - Accent3 2 2 2 2" xfId="995"/>
    <cellStyle name="20% - Accent3 2 2 2 2 2" xfId="1998"/>
    <cellStyle name="20% - Accent3 2 2 2 3" xfId="1497"/>
    <cellStyle name="20% - Accent3 2 2 3" xfId="795"/>
    <cellStyle name="20% - Accent3 2 2 3 2" xfId="1798"/>
    <cellStyle name="20% - Accent3 2 2 4" xfId="1297"/>
    <cellStyle name="20% - Accent3 2 3" xfId="194"/>
    <cellStyle name="20% - Accent3 2 3 2" xfId="695"/>
    <cellStyle name="20% - Accent3 2 3 2 2" xfId="1698"/>
    <cellStyle name="20% - Accent3 2 3 3" xfId="1197"/>
    <cellStyle name="20% - Accent3 2 4" xfId="394"/>
    <cellStyle name="20% - Accent3 2 4 2" xfId="895"/>
    <cellStyle name="20% - Accent3 2 4 2 2" xfId="1898"/>
    <cellStyle name="20% - Accent3 2 4 3" xfId="1397"/>
    <cellStyle name="20% - Accent3 2 5" xfId="595"/>
    <cellStyle name="20% - Accent3 2 5 2" xfId="1598"/>
    <cellStyle name="20% - Accent3 2 6" xfId="1097"/>
    <cellStyle name="20% - Accent3 3" xfId="244"/>
    <cellStyle name="20% - Accent3 3 2" xfId="444"/>
    <cellStyle name="20% - Accent3 3 2 2" xfId="945"/>
    <cellStyle name="20% - Accent3 3 2 2 2" xfId="1948"/>
    <cellStyle name="20% - Accent3 3 2 3" xfId="1447"/>
    <cellStyle name="20% - Accent3 3 3" xfId="745"/>
    <cellStyle name="20% - Accent3 3 3 2" xfId="1748"/>
    <cellStyle name="20% - Accent3 3 4" xfId="1247"/>
    <cellStyle name="20% - Accent3 4" xfId="144"/>
    <cellStyle name="20% - Accent3 4 2" xfId="645"/>
    <cellStyle name="20% - Accent3 4 2 2" xfId="1648"/>
    <cellStyle name="20% - Accent3 4 3" xfId="1147"/>
    <cellStyle name="20% - Accent3 5" xfId="344"/>
    <cellStyle name="20% - Accent3 5 2" xfId="845"/>
    <cellStyle name="20% - Accent3 5 2 2" xfId="1848"/>
    <cellStyle name="20% - Accent3 5 3" xfId="1347"/>
    <cellStyle name="20% - Accent3 6" xfId="545"/>
    <cellStyle name="20% - Accent3 6 2" xfId="1548"/>
    <cellStyle name="20% - Accent3 7" xfId="1047"/>
    <cellStyle name="20% - Accent4" xfId="34" builtinId="42" customBuiltin="1"/>
    <cellStyle name="20% - Accent4 2" xfId="96"/>
    <cellStyle name="20% - Accent4 2 2" xfId="296"/>
    <cellStyle name="20% - Accent4 2 2 2" xfId="496"/>
    <cellStyle name="20% - Accent4 2 2 2 2" xfId="997"/>
    <cellStyle name="20% - Accent4 2 2 2 2 2" xfId="2000"/>
    <cellStyle name="20% - Accent4 2 2 2 3" xfId="1499"/>
    <cellStyle name="20% - Accent4 2 2 3" xfId="797"/>
    <cellStyle name="20% - Accent4 2 2 3 2" xfId="1800"/>
    <cellStyle name="20% - Accent4 2 2 4" xfId="1299"/>
    <cellStyle name="20% - Accent4 2 3" xfId="196"/>
    <cellStyle name="20% - Accent4 2 3 2" xfId="697"/>
    <cellStyle name="20% - Accent4 2 3 2 2" xfId="1700"/>
    <cellStyle name="20% - Accent4 2 3 3" xfId="1199"/>
    <cellStyle name="20% - Accent4 2 4" xfId="396"/>
    <cellStyle name="20% - Accent4 2 4 2" xfId="897"/>
    <cellStyle name="20% - Accent4 2 4 2 2" xfId="1900"/>
    <cellStyle name="20% - Accent4 2 4 3" xfId="1399"/>
    <cellStyle name="20% - Accent4 2 5" xfId="597"/>
    <cellStyle name="20% - Accent4 2 5 2" xfId="1600"/>
    <cellStyle name="20% - Accent4 2 6" xfId="1099"/>
    <cellStyle name="20% - Accent4 3" xfId="246"/>
    <cellStyle name="20% - Accent4 3 2" xfId="446"/>
    <cellStyle name="20% - Accent4 3 2 2" xfId="947"/>
    <cellStyle name="20% - Accent4 3 2 2 2" xfId="1950"/>
    <cellStyle name="20% - Accent4 3 2 3" xfId="1449"/>
    <cellStyle name="20% - Accent4 3 3" xfId="747"/>
    <cellStyle name="20% - Accent4 3 3 2" xfId="1750"/>
    <cellStyle name="20% - Accent4 3 4" xfId="1249"/>
    <cellStyle name="20% - Accent4 4" xfId="146"/>
    <cellStyle name="20% - Accent4 4 2" xfId="647"/>
    <cellStyle name="20% - Accent4 4 2 2" xfId="1650"/>
    <cellStyle name="20% - Accent4 4 3" xfId="1149"/>
    <cellStyle name="20% - Accent4 5" xfId="346"/>
    <cellStyle name="20% - Accent4 5 2" xfId="847"/>
    <cellStyle name="20% - Accent4 5 2 2" xfId="1850"/>
    <cellStyle name="20% - Accent4 5 3" xfId="1349"/>
    <cellStyle name="20% - Accent4 6" xfId="547"/>
    <cellStyle name="20% - Accent4 6 2" xfId="1550"/>
    <cellStyle name="20% - Accent4 7" xfId="1049"/>
    <cellStyle name="20% - Accent5" xfId="38" builtinId="46" customBuiltin="1"/>
    <cellStyle name="20% - Accent5 2" xfId="98"/>
    <cellStyle name="20% - Accent5 2 2" xfId="298"/>
    <cellStyle name="20% - Accent5 2 2 2" xfId="498"/>
    <cellStyle name="20% - Accent5 2 2 2 2" xfId="999"/>
    <cellStyle name="20% - Accent5 2 2 2 2 2" xfId="2002"/>
    <cellStyle name="20% - Accent5 2 2 2 3" xfId="1501"/>
    <cellStyle name="20% - Accent5 2 2 3" xfId="799"/>
    <cellStyle name="20% - Accent5 2 2 3 2" xfId="1802"/>
    <cellStyle name="20% - Accent5 2 2 4" xfId="1301"/>
    <cellStyle name="20% - Accent5 2 3" xfId="198"/>
    <cellStyle name="20% - Accent5 2 3 2" xfId="699"/>
    <cellStyle name="20% - Accent5 2 3 2 2" xfId="1702"/>
    <cellStyle name="20% - Accent5 2 3 3" xfId="1201"/>
    <cellStyle name="20% - Accent5 2 4" xfId="398"/>
    <cellStyle name="20% - Accent5 2 4 2" xfId="899"/>
    <cellStyle name="20% - Accent5 2 4 2 2" xfId="1902"/>
    <cellStyle name="20% - Accent5 2 4 3" xfId="1401"/>
    <cellStyle name="20% - Accent5 2 5" xfId="599"/>
    <cellStyle name="20% - Accent5 2 5 2" xfId="1602"/>
    <cellStyle name="20% - Accent5 2 6" xfId="1101"/>
    <cellStyle name="20% - Accent5 3" xfId="248"/>
    <cellStyle name="20% - Accent5 3 2" xfId="448"/>
    <cellStyle name="20% - Accent5 3 2 2" xfId="949"/>
    <cellStyle name="20% - Accent5 3 2 2 2" xfId="1952"/>
    <cellStyle name="20% - Accent5 3 2 3" xfId="1451"/>
    <cellStyle name="20% - Accent5 3 3" xfId="749"/>
    <cellStyle name="20% - Accent5 3 3 2" xfId="1752"/>
    <cellStyle name="20% - Accent5 3 4" xfId="1251"/>
    <cellStyle name="20% - Accent5 4" xfId="148"/>
    <cellStyle name="20% - Accent5 4 2" xfId="649"/>
    <cellStyle name="20% - Accent5 4 2 2" xfId="1652"/>
    <cellStyle name="20% - Accent5 4 3" xfId="1151"/>
    <cellStyle name="20% - Accent5 5" xfId="348"/>
    <cellStyle name="20% - Accent5 5 2" xfId="849"/>
    <cellStyle name="20% - Accent5 5 2 2" xfId="1852"/>
    <cellStyle name="20% - Accent5 5 3" xfId="1351"/>
    <cellStyle name="20% - Accent5 6" xfId="549"/>
    <cellStyle name="20% - Accent5 6 2" xfId="1552"/>
    <cellStyle name="20% - Accent5 7" xfId="1051"/>
    <cellStyle name="20% - Accent6" xfId="42" builtinId="50" customBuiltin="1"/>
    <cellStyle name="20% - Accent6 2" xfId="100"/>
    <cellStyle name="20% - Accent6 2 2" xfId="300"/>
    <cellStyle name="20% - Accent6 2 2 2" xfId="500"/>
    <cellStyle name="20% - Accent6 2 2 2 2" xfId="1001"/>
    <cellStyle name="20% - Accent6 2 2 2 2 2" xfId="2004"/>
    <cellStyle name="20% - Accent6 2 2 2 3" xfId="1503"/>
    <cellStyle name="20% - Accent6 2 2 3" xfId="801"/>
    <cellStyle name="20% - Accent6 2 2 3 2" xfId="1804"/>
    <cellStyle name="20% - Accent6 2 2 4" xfId="1303"/>
    <cellStyle name="20% - Accent6 2 3" xfId="200"/>
    <cellStyle name="20% - Accent6 2 3 2" xfId="701"/>
    <cellStyle name="20% - Accent6 2 3 2 2" xfId="1704"/>
    <cellStyle name="20% - Accent6 2 3 3" xfId="1203"/>
    <cellStyle name="20% - Accent6 2 4" xfId="400"/>
    <cellStyle name="20% - Accent6 2 4 2" xfId="901"/>
    <cellStyle name="20% - Accent6 2 4 2 2" xfId="1904"/>
    <cellStyle name="20% - Accent6 2 4 3" xfId="1403"/>
    <cellStyle name="20% - Accent6 2 5" xfId="601"/>
    <cellStyle name="20% - Accent6 2 5 2" xfId="1604"/>
    <cellStyle name="20% - Accent6 2 6" xfId="1103"/>
    <cellStyle name="20% - Accent6 3" xfId="250"/>
    <cellStyle name="20% - Accent6 3 2" xfId="450"/>
    <cellStyle name="20% - Accent6 3 2 2" xfId="951"/>
    <cellStyle name="20% - Accent6 3 2 2 2" xfId="1954"/>
    <cellStyle name="20% - Accent6 3 2 3" xfId="1453"/>
    <cellStyle name="20% - Accent6 3 3" xfId="751"/>
    <cellStyle name="20% - Accent6 3 3 2" xfId="1754"/>
    <cellStyle name="20% - Accent6 3 4" xfId="1253"/>
    <cellStyle name="20% - Accent6 4" xfId="150"/>
    <cellStyle name="20% - Accent6 4 2" xfId="651"/>
    <cellStyle name="20% - Accent6 4 2 2" xfId="1654"/>
    <cellStyle name="20% - Accent6 4 3" xfId="1153"/>
    <cellStyle name="20% - Accent6 5" xfId="350"/>
    <cellStyle name="20% - Accent6 5 2" xfId="851"/>
    <cellStyle name="20% - Accent6 5 2 2" xfId="1854"/>
    <cellStyle name="20% - Accent6 5 3" xfId="1353"/>
    <cellStyle name="20% - Accent6 6" xfId="551"/>
    <cellStyle name="20% - Accent6 6 2" xfId="1554"/>
    <cellStyle name="20% - Accent6 7" xfId="1053"/>
    <cellStyle name="40% - Accent1" xfId="23" builtinId="31" customBuiltin="1"/>
    <cellStyle name="40% - Accent1 2" xfId="91"/>
    <cellStyle name="40% - Accent1 2 2" xfId="291"/>
    <cellStyle name="40% - Accent1 2 2 2" xfId="491"/>
    <cellStyle name="40% - Accent1 2 2 2 2" xfId="992"/>
    <cellStyle name="40% - Accent1 2 2 2 2 2" xfId="1995"/>
    <cellStyle name="40% - Accent1 2 2 2 3" xfId="1494"/>
    <cellStyle name="40% - Accent1 2 2 3" xfId="792"/>
    <cellStyle name="40% - Accent1 2 2 3 2" xfId="1795"/>
    <cellStyle name="40% - Accent1 2 2 4" xfId="1294"/>
    <cellStyle name="40% - Accent1 2 3" xfId="191"/>
    <cellStyle name="40% - Accent1 2 3 2" xfId="692"/>
    <cellStyle name="40% - Accent1 2 3 2 2" xfId="1695"/>
    <cellStyle name="40% - Accent1 2 3 3" xfId="1194"/>
    <cellStyle name="40% - Accent1 2 4" xfId="391"/>
    <cellStyle name="40% - Accent1 2 4 2" xfId="892"/>
    <cellStyle name="40% - Accent1 2 4 2 2" xfId="1895"/>
    <cellStyle name="40% - Accent1 2 4 3" xfId="1394"/>
    <cellStyle name="40% - Accent1 2 5" xfId="592"/>
    <cellStyle name="40% - Accent1 2 5 2" xfId="1595"/>
    <cellStyle name="40% - Accent1 2 6" xfId="1094"/>
    <cellStyle name="40% - Accent1 3" xfId="241"/>
    <cellStyle name="40% - Accent1 3 2" xfId="441"/>
    <cellStyle name="40% - Accent1 3 2 2" xfId="942"/>
    <cellStyle name="40% - Accent1 3 2 2 2" xfId="1945"/>
    <cellStyle name="40% - Accent1 3 2 3" xfId="1444"/>
    <cellStyle name="40% - Accent1 3 3" xfId="742"/>
    <cellStyle name="40% - Accent1 3 3 2" xfId="1745"/>
    <cellStyle name="40% - Accent1 3 4" xfId="1244"/>
    <cellStyle name="40% - Accent1 4" xfId="141"/>
    <cellStyle name="40% - Accent1 4 2" xfId="642"/>
    <cellStyle name="40% - Accent1 4 2 2" xfId="1645"/>
    <cellStyle name="40% - Accent1 4 3" xfId="1144"/>
    <cellStyle name="40% - Accent1 5" xfId="341"/>
    <cellStyle name="40% - Accent1 5 2" xfId="842"/>
    <cellStyle name="40% - Accent1 5 2 2" xfId="1845"/>
    <cellStyle name="40% - Accent1 5 3" xfId="1344"/>
    <cellStyle name="40% - Accent1 6" xfId="542"/>
    <cellStyle name="40% - Accent1 6 2" xfId="1545"/>
    <cellStyle name="40% - Accent1 7" xfId="1044"/>
    <cellStyle name="40% - Accent2" xfId="27" builtinId="35" customBuiltin="1"/>
    <cellStyle name="40% - Accent2 2" xfId="93"/>
    <cellStyle name="40% - Accent2 2 2" xfId="293"/>
    <cellStyle name="40% - Accent2 2 2 2" xfId="493"/>
    <cellStyle name="40% - Accent2 2 2 2 2" xfId="994"/>
    <cellStyle name="40% - Accent2 2 2 2 2 2" xfId="1997"/>
    <cellStyle name="40% - Accent2 2 2 2 3" xfId="1496"/>
    <cellStyle name="40% - Accent2 2 2 3" xfId="794"/>
    <cellStyle name="40% - Accent2 2 2 3 2" xfId="1797"/>
    <cellStyle name="40% - Accent2 2 2 4" xfId="1296"/>
    <cellStyle name="40% - Accent2 2 3" xfId="193"/>
    <cellStyle name="40% - Accent2 2 3 2" xfId="694"/>
    <cellStyle name="40% - Accent2 2 3 2 2" xfId="1697"/>
    <cellStyle name="40% - Accent2 2 3 3" xfId="1196"/>
    <cellStyle name="40% - Accent2 2 4" xfId="393"/>
    <cellStyle name="40% - Accent2 2 4 2" xfId="894"/>
    <cellStyle name="40% - Accent2 2 4 2 2" xfId="1897"/>
    <cellStyle name="40% - Accent2 2 4 3" xfId="1396"/>
    <cellStyle name="40% - Accent2 2 5" xfId="594"/>
    <cellStyle name="40% - Accent2 2 5 2" xfId="1597"/>
    <cellStyle name="40% - Accent2 2 6" xfId="1096"/>
    <cellStyle name="40% - Accent2 3" xfId="243"/>
    <cellStyle name="40% - Accent2 3 2" xfId="443"/>
    <cellStyle name="40% - Accent2 3 2 2" xfId="944"/>
    <cellStyle name="40% - Accent2 3 2 2 2" xfId="1947"/>
    <cellStyle name="40% - Accent2 3 2 3" xfId="1446"/>
    <cellStyle name="40% - Accent2 3 3" xfId="744"/>
    <cellStyle name="40% - Accent2 3 3 2" xfId="1747"/>
    <cellStyle name="40% - Accent2 3 4" xfId="1246"/>
    <cellStyle name="40% - Accent2 4" xfId="143"/>
    <cellStyle name="40% - Accent2 4 2" xfId="644"/>
    <cellStyle name="40% - Accent2 4 2 2" xfId="1647"/>
    <cellStyle name="40% - Accent2 4 3" xfId="1146"/>
    <cellStyle name="40% - Accent2 5" xfId="343"/>
    <cellStyle name="40% - Accent2 5 2" xfId="844"/>
    <cellStyle name="40% - Accent2 5 2 2" xfId="1847"/>
    <cellStyle name="40% - Accent2 5 3" xfId="1346"/>
    <cellStyle name="40% - Accent2 6" xfId="544"/>
    <cellStyle name="40% - Accent2 6 2" xfId="1547"/>
    <cellStyle name="40% - Accent2 7" xfId="1046"/>
    <cellStyle name="40% - Accent3" xfId="31" builtinId="39" customBuiltin="1"/>
    <cellStyle name="40% - Accent3 2" xfId="95"/>
    <cellStyle name="40% - Accent3 2 2" xfId="295"/>
    <cellStyle name="40% - Accent3 2 2 2" xfId="495"/>
    <cellStyle name="40% - Accent3 2 2 2 2" xfId="996"/>
    <cellStyle name="40% - Accent3 2 2 2 2 2" xfId="1999"/>
    <cellStyle name="40% - Accent3 2 2 2 3" xfId="1498"/>
    <cellStyle name="40% - Accent3 2 2 3" xfId="796"/>
    <cellStyle name="40% - Accent3 2 2 3 2" xfId="1799"/>
    <cellStyle name="40% - Accent3 2 2 4" xfId="1298"/>
    <cellStyle name="40% - Accent3 2 3" xfId="195"/>
    <cellStyle name="40% - Accent3 2 3 2" xfId="696"/>
    <cellStyle name="40% - Accent3 2 3 2 2" xfId="1699"/>
    <cellStyle name="40% - Accent3 2 3 3" xfId="1198"/>
    <cellStyle name="40% - Accent3 2 4" xfId="395"/>
    <cellStyle name="40% - Accent3 2 4 2" xfId="896"/>
    <cellStyle name="40% - Accent3 2 4 2 2" xfId="1899"/>
    <cellStyle name="40% - Accent3 2 4 3" xfId="1398"/>
    <cellStyle name="40% - Accent3 2 5" xfId="596"/>
    <cellStyle name="40% - Accent3 2 5 2" xfId="1599"/>
    <cellStyle name="40% - Accent3 2 6" xfId="1098"/>
    <cellStyle name="40% - Accent3 3" xfId="245"/>
    <cellStyle name="40% - Accent3 3 2" xfId="445"/>
    <cellStyle name="40% - Accent3 3 2 2" xfId="946"/>
    <cellStyle name="40% - Accent3 3 2 2 2" xfId="1949"/>
    <cellStyle name="40% - Accent3 3 2 3" xfId="1448"/>
    <cellStyle name="40% - Accent3 3 3" xfId="746"/>
    <cellStyle name="40% - Accent3 3 3 2" xfId="1749"/>
    <cellStyle name="40% - Accent3 3 4" xfId="1248"/>
    <cellStyle name="40% - Accent3 4" xfId="145"/>
    <cellStyle name="40% - Accent3 4 2" xfId="646"/>
    <cellStyle name="40% - Accent3 4 2 2" xfId="1649"/>
    <cellStyle name="40% - Accent3 4 3" xfId="1148"/>
    <cellStyle name="40% - Accent3 5" xfId="345"/>
    <cellStyle name="40% - Accent3 5 2" xfId="846"/>
    <cellStyle name="40% - Accent3 5 2 2" xfId="1849"/>
    <cellStyle name="40% - Accent3 5 3" xfId="1348"/>
    <cellStyle name="40% - Accent3 6" xfId="546"/>
    <cellStyle name="40% - Accent3 6 2" xfId="1549"/>
    <cellStyle name="40% - Accent3 7" xfId="1048"/>
    <cellStyle name="40% - Accent4" xfId="35" builtinId="43" customBuiltin="1"/>
    <cellStyle name="40% - Accent4 2" xfId="97"/>
    <cellStyle name="40% - Accent4 2 2" xfId="297"/>
    <cellStyle name="40% - Accent4 2 2 2" xfId="497"/>
    <cellStyle name="40% - Accent4 2 2 2 2" xfId="998"/>
    <cellStyle name="40% - Accent4 2 2 2 2 2" xfId="2001"/>
    <cellStyle name="40% - Accent4 2 2 2 3" xfId="1500"/>
    <cellStyle name="40% - Accent4 2 2 3" xfId="798"/>
    <cellStyle name="40% - Accent4 2 2 3 2" xfId="1801"/>
    <cellStyle name="40% - Accent4 2 2 4" xfId="1300"/>
    <cellStyle name="40% - Accent4 2 3" xfId="197"/>
    <cellStyle name="40% - Accent4 2 3 2" xfId="698"/>
    <cellStyle name="40% - Accent4 2 3 2 2" xfId="1701"/>
    <cellStyle name="40% - Accent4 2 3 3" xfId="1200"/>
    <cellStyle name="40% - Accent4 2 4" xfId="397"/>
    <cellStyle name="40% - Accent4 2 4 2" xfId="898"/>
    <cellStyle name="40% - Accent4 2 4 2 2" xfId="1901"/>
    <cellStyle name="40% - Accent4 2 4 3" xfId="1400"/>
    <cellStyle name="40% - Accent4 2 5" xfId="598"/>
    <cellStyle name="40% - Accent4 2 5 2" xfId="1601"/>
    <cellStyle name="40% - Accent4 2 6" xfId="1100"/>
    <cellStyle name="40% - Accent4 3" xfId="247"/>
    <cellStyle name="40% - Accent4 3 2" xfId="447"/>
    <cellStyle name="40% - Accent4 3 2 2" xfId="948"/>
    <cellStyle name="40% - Accent4 3 2 2 2" xfId="1951"/>
    <cellStyle name="40% - Accent4 3 2 3" xfId="1450"/>
    <cellStyle name="40% - Accent4 3 3" xfId="748"/>
    <cellStyle name="40% - Accent4 3 3 2" xfId="1751"/>
    <cellStyle name="40% - Accent4 3 4" xfId="1250"/>
    <cellStyle name="40% - Accent4 4" xfId="147"/>
    <cellStyle name="40% - Accent4 4 2" xfId="648"/>
    <cellStyle name="40% - Accent4 4 2 2" xfId="1651"/>
    <cellStyle name="40% - Accent4 4 3" xfId="1150"/>
    <cellStyle name="40% - Accent4 5" xfId="347"/>
    <cellStyle name="40% - Accent4 5 2" xfId="848"/>
    <cellStyle name="40% - Accent4 5 2 2" xfId="1851"/>
    <cellStyle name="40% - Accent4 5 3" xfId="1350"/>
    <cellStyle name="40% - Accent4 6" xfId="548"/>
    <cellStyle name="40% - Accent4 6 2" xfId="1551"/>
    <cellStyle name="40% - Accent4 7" xfId="1050"/>
    <cellStyle name="40% - Accent5" xfId="39" builtinId="47" customBuiltin="1"/>
    <cellStyle name="40% - Accent5 2" xfId="99"/>
    <cellStyle name="40% - Accent5 2 2" xfId="299"/>
    <cellStyle name="40% - Accent5 2 2 2" xfId="499"/>
    <cellStyle name="40% - Accent5 2 2 2 2" xfId="1000"/>
    <cellStyle name="40% - Accent5 2 2 2 2 2" xfId="2003"/>
    <cellStyle name="40% - Accent5 2 2 2 3" xfId="1502"/>
    <cellStyle name="40% - Accent5 2 2 3" xfId="800"/>
    <cellStyle name="40% - Accent5 2 2 3 2" xfId="1803"/>
    <cellStyle name="40% - Accent5 2 2 4" xfId="1302"/>
    <cellStyle name="40% - Accent5 2 3" xfId="199"/>
    <cellStyle name="40% - Accent5 2 3 2" xfId="700"/>
    <cellStyle name="40% - Accent5 2 3 2 2" xfId="1703"/>
    <cellStyle name="40% - Accent5 2 3 3" xfId="1202"/>
    <cellStyle name="40% - Accent5 2 4" xfId="399"/>
    <cellStyle name="40% - Accent5 2 4 2" xfId="900"/>
    <cellStyle name="40% - Accent5 2 4 2 2" xfId="1903"/>
    <cellStyle name="40% - Accent5 2 4 3" xfId="1402"/>
    <cellStyle name="40% - Accent5 2 5" xfId="600"/>
    <cellStyle name="40% - Accent5 2 5 2" xfId="1603"/>
    <cellStyle name="40% - Accent5 2 6" xfId="1102"/>
    <cellStyle name="40% - Accent5 3" xfId="249"/>
    <cellStyle name="40% - Accent5 3 2" xfId="449"/>
    <cellStyle name="40% - Accent5 3 2 2" xfId="950"/>
    <cellStyle name="40% - Accent5 3 2 2 2" xfId="1953"/>
    <cellStyle name="40% - Accent5 3 2 3" xfId="1452"/>
    <cellStyle name="40% - Accent5 3 3" xfId="750"/>
    <cellStyle name="40% - Accent5 3 3 2" xfId="1753"/>
    <cellStyle name="40% - Accent5 3 4" xfId="1252"/>
    <cellStyle name="40% - Accent5 4" xfId="149"/>
    <cellStyle name="40% - Accent5 4 2" xfId="650"/>
    <cellStyle name="40% - Accent5 4 2 2" xfId="1653"/>
    <cellStyle name="40% - Accent5 4 3" xfId="1152"/>
    <cellStyle name="40% - Accent5 5" xfId="349"/>
    <cellStyle name="40% - Accent5 5 2" xfId="850"/>
    <cellStyle name="40% - Accent5 5 2 2" xfId="1853"/>
    <cellStyle name="40% - Accent5 5 3" xfId="1352"/>
    <cellStyle name="40% - Accent5 6" xfId="550"/>
    <cellStyle name="40% - Accent5 6 2" xfId="1553"/>
    <cellStyle name="40% - Accent5 7" xfId="1052"/>
    <cellStyle name="40% - Accent6" xfId="43" builtinId="51" customBuiltin="1"/>
    <cellStyle name="40% - Accent6 2" xfId="101"/>
    <cellStyle name="40% - Accent6 2 2" xfId="301"/>
    <cellStyle name="40% - Accent6 2 2 2" xfId="501"/>
    <cellStyle name="40% - Accent6 2 2 2 2" xfId="1002"/>
    <cellStyle name="40% - Accent6 2 2 2 2 2" xfId="2005"/>
    <cellStyle name="40% - Accent6 2 2 2 3" xfId="1504"/>
    <cellStyle name="40% - Accent6 2 2 3" xfId="802"/>
    <cellStyle name="40% - Accent6 2 2 3 2" xfId="1805"/>
    <cellStyle name="40% - Accent6 2 2 4" xfId="1304"/>
    <cellStyle name="40% - Accent6 2 3" xfId="201"/>
    <cellStyle name="40% - Accent6 2 3 2" xfId="702"/>
    <cellStyle name="40% - Accent6 2 3 2 2" xfId="1705"/>
    <cellStyle name="40% - Accent6 2 3 3" xfId="1204"/>
    <cellStyle name="40% - Accent6 2 4" xfId="401"/>
    <cellStyle name="40% - Accent6 2 4 2" xfId="902"/>
    <cellStyle name="40% - Accent6 2 4 2 2" xfId="1905"/>
    <cellStyle name="40% - Accent6 2 4 3" xfId="1404"/>
    <cellStyle name="40% - Accent6 2 5" xfId="602"/>
    <cellStyle name="40% - Accent6 2 5 2" xfId="1605"/>
    <cellStyle name="40% - Accent6 2 6" xfId="1104"/>
    <cellStyle name="40% - Accent6 3" xfId="251"/>
    <cellStyle name="40% - Accent6 3 2" xfId="451"/>
    <cellStyle name="40% - Accent6 3 2 2" xfId="952"/>
    <cellStyle name="40% - Accent6 3 2 2 2" xfId="1955"/>
    <cellStyle name="40% - Accent6 3 2 3" xfId="1454"/>
    <cellStyle name="40% - Accent6 3 3" xfId="752"/>
    <cellStyle name="40% - Accent6 3 3 2" xfId="1755"/>
    <cellStyle name="40% - Accent6 3 4" xfId="1254"/>
    <cellStyle name="40% - Accent6 4" xfId="151"/>
    <cellStyle name="40% - Accent6 4 2" xfId="652"/>
    <cellStyle name="40% - Accent6 4 2 2" xfId="1655"/>
    <cellStyle name="40% - Accent6 4 3" xfId="1154"/>
    <cellStyle name="40% - Accent6 5" xfId="351"/>
    <cellStyle name="40% - Accent6 5 2" xfId="852"/>
    <cellStyle name="40% - Accent6 5 2 2" xfId="1855"/>
    <cellStyle name="40% - Accent6 5 3" xfId="1354"/>
    <cellStyle name="40% - Accent6 6" xfId="552"/>
    <cellStyle name="40% - Accent6 6 2" xfId="1555"/>
    <cellStyle name="40% - Accent6 7" xfId="1054"/>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 builtinId="27" customBuiltin="1"/>
    <cellStyle name="Calculation" xfId="15" builtinId="22" customBuiltin="1"/>
    <cellStyle name="Check Cell" xfId="17" builtinId="23" customBuiltin="1"/>
    <cellStyle name="Explanatory Text" xfId="19"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3" builtinId="20" customBuiltin="1"/>
    <cellStyle name="Linked Cell" xfId="16" builtinId="24" customBuiltin="1"/>
    <cellStyle name="Neutral" xfId="12" builtinId="28" customBuiltin="1"/>
    <cellStyle name="Normal" xfId="0" builtinId="0"/>
    <cellStyle name="Normal 10" xfId="57"/>
    <cellStyle name="Normal 11" xfId="58"/>
    <cellStyle name="Normal 11 2" xfId="60"/>
    <cellStyle name="Normal 11 2 2" xfId="112"/>
    <cellStyle name="Normal 11 2 2 2" xfId="312"/>
    <cellStyle name="Normal 11 2 2 2 2" xfId="512"/>
    <cellStyle name="Normal 11 2 2 2 2 2" xfId="1013"/>
    <cellStyle name="Normal 11 2 2 2 2 2 2" xfId="2016"/>
    <cellStyle name="Normal 11 2 2 2 2 3" xfId="1515"/>
    <cellStyle name="Normal 11 2 2 2 3" xfId="813"/>
    <cellStyle name="Normal 11 2 2 2 3 2" xfId="1816"/>
    <cellStyle name="Normal 11 2 2 2 4" xfId="1315"/>
    <cellStyle name="Normal 11 2 2 3" xfId="212"/>
    <cellStyle name="Normal 11 2 2 3 2" xfId="713"/>
    <cellStyle name="Normal 11 2 2 3 2 2" xfId="1716"/>
    <cellStyle name="Normal 11 2 2 3 3" xfId="1215"/>
    <cellStyle name="Normal 11 2 2 4" xfId="412"/>
    <cellStyle name="Normal 11 2 2 4 2" xfId="913"/>
    <cellStyle name="Normal 11 2 2 4 2 2" xfId="1916"/>
    <cellStyle name="Normal 11 2 2 4 3" xfId="1415"/>
    <cellStyle name="Normal 11 2 2 5" xfId="613"/>
    <cellStyle name="Normal 11 2 2 5 2" xfId="1616"/>
    <cellStyle name="Normal 11 2 2 6" xfId="1115"/>
    <cellStyle name="Normal 11 2 3" xfId="262"/>
    <cellStyle name="Normal 11 2 3 2" xfId="462"/>
    <cellStyle name="Normal 11 2 3 2 2" xfId="963"/>
    <cellStyle name="Normal 11 2 3 2 2 2" xfId="1966"/>
    <cellStyle name="Normal 11 2 3 2 3" xfId="1465"/>
    <cellStyle name="Normal 11 2 3 3" xfId="763"/>
    <cellStyle name="Normal 11 2 3 3 2" xfId="1766"/>
    <cellStyle name="Normal 11 2 3 4" xfId="1265"/>
    <cellStyle name="Normal 11 2 4" xfId="162"/>
    <cellStyle name="Normal 11 2 4 2" xfId="663"/>
    <cellStyle name="Normal 11 2 4 2 2" xfId="1666"/>
    <cellStyle name="Normal 11 2 4 3" xfId="1165"/>
    <cellStyle name="Normal 11 2 5" xfId="362"/>
    <cellStyle name="Normal 11 2 5 2" xfId="863"/>
    <cellStyle name="Normal 11 2 5 2 2" xfId="1866"/>
    <cellStyle name="Normal 11 2 5 3" xfId="1365"/>
    <cellStyle name="Normal 11 2 6" xfId="563"/>
    <cellStyle name="Normal 11 2 6 2" xfId="1566"/>
    <cellStyle name="Normal 11 2 7" xfId="1065"/>
    <cellStyle name="Normal 11 3" xfId="71"/>
    <cellStyle name="Normal 11 3 2" xfId="77"/>
    <cellStyle name="Normal 11 3 2 2" xfId="128"/>
    <cellStyle name="Normal 11 3 2 2 2" xfId="328"/>
    <cellStyle name="Normal 11 3 2 2 2 2" xfId="528"/>
    <cellStyle name="Normal 11 3 2 2 2 2 2" xfId="1029"/>
    <cellStyle name="Normal 11 3 2 2 2 2 2 2" xfId="2032"/>
    <cellStyle name="Normal 11 3 2 2 2 2 3" xfId="1531"/>
    <cellStyle name="Normal 11 3 2 2 2 3" xfId="829"/>
    <cellStyle name="Normal 11 3 2 2 2 3 2" xfId="1832"/>
    <cellStyle name="Normal 11 3 2 2 2 4" xfId="1331"/>
    <cellStyle name="Normal 11 3 2 2 3" xfId="228"/>
    <cellStyle name="Normal 11 3 2 2 3 2" xfId="729"/>
    <cellStyle name="Normal 11 3 2 2 3 2 2" xfId="1732"/>
    <cellStyle name="Normal 11 3 2 2 3 3" xfId="1231"/>
    <cellStyle name="Normal 11 3 2 2 4" xfId="428"/>
    <cellStyle name="Normal 11 3 2 2 4 2" xfId="929"/>
    <cellStyle name="Normal 11 3 2 2 4 2 2" xfId="1932"/>
    <cellStyle name="Normal 11 3 2 2 4 3" xfId="1431"/>
    <cellStyle name="Normal 11 3 2 2 5" xfId="629"/>
    <cellStyle name="Normal 11 3 2 2 5 2" xfId="1632"/>
    <cellStyle name="Normal 11 3 2 2 6" xfId="1131"/>
    <cellStyle name="Normal 11 3 2 3" xfId="278"/>
    <cellStyle name="Normal 11 3 2 3 2" xfId="478"/>
    <cellStyle name="Normal 11 3 2 3 2 2" xfId="979"/>
    <cellStyle name="Normal 11 3 2 3 2 2 2" xfId="1982"/>
    <cellStyle name="Normal 11 3 2 3 2 3" xfId="1481"/>
    <cellStyle name="Normal 11 3 2 3 3" xfId="779"/>
    <cellStyle name="Normal 11 3 2 3 3 2" xfId="1782"/>
    <cellStyle name="Normal 11 3 2 3 4" xfId="1281"/>
    <cellStyle name="Normal 11 3 2 4" xfId="178"/>
    <cellStyle name="Normal 11 3 2 4 2" xfId="679"/>
    <cellStyle name="Normal 11 3 2 4 2 2" xfId="1682"/>
    <cellStyle name="Normal 11 3 2 4 3" xfId="1181"/>
    <cellStyle name="Normal 11 3 2 5" xfId="378"/>
    <cellStyle name="Normal 11 3 2 5 2" xfId="879"/>
    <cellStyle name="Normal 11 3 2 5 2 2" xfId="1882"/>
    <cellStyle name="Normal 11 3 2 5 3" xfId="1381"/>
    <cellStyle name="Normal 11 3 2 6" xfId="579"/>
    <cellStyle name="Normal 11 3 2 6 2" xfId="1582"/>
    <cellStyle name="Normal 11 3 2 7" xfId="1081"/>
    <cellStyle name="Normal 11 3 3" xfId="122"/>
    <cellStyle name="Normal 11 3 3 2" xfId="322"/>
    <cellStyle name="Normal 11 3 3 2 2" xfId="522"/>
    <cellStyle name="Normal 11 3 3 2 2 2" xfId="1023"/>
    <cellStyle name="Normal 11 3 3 2 2 2 2" xfId="2026"/>
    <cellStyle name="Normal 11 3 3 2 2 3" xfId="1525"/>
    <cellStyle name="Normal 11 3 3 2 3" xfId="823"/>
    <cellStyle name="Normal 11 3 3 2 3 2" xfId="1826"/>
    <cellStyle name="Normal 11 3 3 2 4" xfId="1325"/>
    <cellStyle name="Normal 11 3 3 3" xfId="222"/>
    <cellStyle name="Normal 11 3 3 3 2" xfId="723"/>
    <cellStyle name="Normal 11 3 3 3 2 2" xfId="1726"/>
    <cellStyle name="Normal 11 3 3 3 3" xfId="1225"/>
    <cellStyle name="Normal 11 3 3 4" xfId="422"/>
    <cellStyle name="Normal 11 3 3 4 2" xfId="923"/>
    <cellStyle name="Normal 11 3 3 4 2 2" xfId="1926"/>
    <cellStyle name="Normal 11 3 3 4 3" xfId="1425"/>
    <cellStyle name="Normal 11 3 3 5" xfId="623"/>
    <cellStyle name="Normal 11 3 3 5 2" xfId="1626"/>
    <cellStyle name="Normal 11 3 3 6" xfId="1125"/>
    <cellStyle name="Normal 11 3 4" xfId="272"/>
    <cellStyle name="Normal 11 3 4 2" xfId="472"/>
    <cellStyle name="Normal 11 3 4 2 2" xfId="973"/>
    <cellStyle name="Normal 11 3 4 2 2 2" xfId="1976"/>
    <cellStyle name="Normal 11 3 4 2 3" xfId="1475"/>
    <cellStyle name="Normal 11 3 4 3" xfId="773"/>
    <cellStyle name="Normal 11 3 4 3 2" xfId="1776"/>
    <cellStyle name="Normal 11 3 4 4" xfId="1275"/>
    <cellStyle name="Normal 11 3 5" xfId="172"/>
    <cellStyle name="Normal 11 3 5 2" xfId="673"/>
    <cellStyle name="Normal 11 3 5 2 2" xfId="1676"/>
    <cellStyle name="Normal 11 3 5 3" xfId="1175"/>
    <cellStyle name="Normal 11 3 6" xfId="372"/>
    <cellStyle name="Normal 11 3 6 2" xfId="873"/>
    <cellStyle name="Normal 11 3 6 2 2" xfId="1876"/>
    <cellStyle name="Normal 11 3 6 3" xfId="1375"/>
    <cellStyle name="Normal 11 3 7" xfId="573"/>
    <cellStyle name="Normal 11 3 7 2" xfId="1576"/>
    <cellStyle name="Normal 11 3 8" xfId="1075"/>
    <cellStyle name="Normal 11 4" xfId="110"/>
    <cellStyle name="Normal 11 4 2" xfId="310"/>
    <cellStyle name="Normal 11 4 2 2" xfId="510"/>
    <cellStyle name="Normal 11 4 2 2 2" xfId="1011"/>
    <cellStyle name="Normal 11 4 2 2 2 2" xfId="2014"/>
    <cellStyle name="Normal 11 4 2 2 3" xfId="1513"/>
    <cellStyle name="Normal 11 4 2 3" xfId="811"/>
    <cellStyle name="Normal 11 4 2 3 2" xfId="1814"/>
    <cellStyle name="Normal 11 4 2 4" xfId="1313"/>
    <cellStyle name="Normal 11 4 3" xfId="210"/>
    <cellStyle name="Normal 11 4 3 2" xfId="711"/>
    <cellStyle name="Normal 11 4 3 2 2" xfId="1714"/>
    <cellStyle name="Normal 11 4 3 3" xfId="1213"/>
    <cellStyle name="Normal 11 4 4" xfId="410"/>
    <cellStyle name="Normal 11 4 4 2" xfId="911"/>
    <cellStyle name="Normal 11 4 4 2 2" xfId="1914"/>
    <cellStyle name="Normal 11 4 4 3" xfId="1413"/>
    <cellStyle name="Normal 11 4 5" xfId="611"/>
    <cellStyle name="Normal 11 4 5 2" xfId="1614"/>
    <cellStyle name="Normal 11 4 6" xfId="1113"/>
    <cellStyle name="Normal 11 5" xfId="260"/>
    <cellStyle name="Normal 11 5 2" xfId="460"/>
    <cellStyle name="Normal 11 5 2 2" xfId="961"/>
    <cellStyle name="Normal 11 5 2 2 2" xfId="1964"/>
    <cellStyle name="Normal 11 5 2 3" xfId="1463"/>
    <cellStyle name="Normal 11 5 3" xfId="761"/>
    <cellStyle name="Normal 11 5 3 2" xfId="1764"/>
    <cellStyle name="Normal 11 5 4" xfId="1263"/>
    <cellStyle name="Normal 11 6" xfId="160"/>
    <cellStyle name="Normal 11 6 2" xfId="661"/>
    <cellStyle name="Normal 11 6 2 2" xfId="1664"/>
    <cellStyle name="Normal 11 6 3" xfId="1163"/>
    <cellStyle name="Normal 11 7" xfId="360"/>
    <cellStyle name="Normal 11 7 2" xfId="861"/>
    <cellStyle name="Normal 11 7 2 2" xfId="1864"/>
    <cellStyle name="Normal 11 7 3" xfId="1363"/>
    <cellStyle name="Normal 11 8" xfId="561"/>
    <cellStyle name="Normal 11 8 2" xfId="1564"/>
    <cellStyle name="Normal 11 9" xfId="1063"/>
    <cellStyle name="Normal 12" xfId="61"/>
    <cellStyle name="Normal 12 2" xfId="113"/>
    <cellStyle name="Normal 12 2 2" xfId="313"/>
    <cellStyle name="Normal 12 2 2 2" xfId="513"/>
    <cellStyle name="Normal 12 2 2 2 2" xfId="1014"/>
    <cellStyle name="Normal 12 2 2 2 2 2" xfId="2017"/>
    <cellStyle name="Normal 12 2 2 2 3" xfId="1516"/>
    <cellStyle name="Normal 12 2 2 3" xfId="814"/>
    <cellStyle name="Normal 12 2 2 3 2" xfId="1817"/>
    <cellStyle name="Normal 12 2 2 4" xfId="1316"/>
    <cellStyle name="Normal 12 2 3" xfId="213"/>
    <cellStyle name="Normal 12 2 3 2" xfId="714"/>
    <cellStyle name="Normal 12 2 3 2 2" xfId="1717"/>
    <cellStyle name="Normal 12 2 3 3" xfId="1216"/>
    <cellStyle name="Normal 12 2 4" xfId="413"/>
    <cellStyle name="Normal 12 2 4 2" xfId="914"/>
    <cellStyle name="Normal 12 2 4 2 2" xfId="1917"/>
    <cellStyle name="Normal 12 2 4 3" xfId="1416"/>
    <cellStyle name="Normal 12 2 5" xfId="614"/>
    <cellStyle name="Normal 12 2 5 2" xfId="1617"/>
    <cellStyle name="Normal 12 2 6" xfId="1116"/>
    <cellStyle name="Normal 12 3" xfId="263"/>
    <cellStyle name="Normal 12 3 2" xfId="463"/>
    <cellStyle name="Normal 12 3 2 2" xfId="964"/>
    <cellStyle name="Normal 12 3 2 2 2" xfId="1967"/>
    <cellStyle name="Normal 12 3 2 3" xfId="1466"/>
    <cellStyle name="Normal 12 3 3" xfId="764"/>
    <cellStyle name="Normal 12 3 3 2" xfId="1767"/>
    <cellStyle name="Normal 12 3 4" xfId="1266"/>
    <cellStyle name="Normal 12 4" xfId="163"/>
    <cellStyle name="Normal 12 4 2" xfId="664"/>
    <cellStyle name="Normal 12 4 2 2" xfId="1667"/>
    <cellStyle name="Normal 12 4 3" xfId="1166"/>
    <cellStyle name="Normal 12 5" xfId="363"/>
    <cellStyle name="Normal 12 5 2" xfId="864"/>
    <cellStyle name="Normal 12 5 2 2" xfId="1867"/>
    <cellStyle name="Normal 12 5 3" xfId="1366"/>
    <cellStyle name="Normal 12 6" xfId="564"/>
    <cellStyle name="Normal 12 6 2" xfId="1567"/>
    <cellStyle name="Normal 12 7" xfId="1066"/>
    <cellStyle name="Normal 2" xfId="2"/>
    <cellStyle name="Normal 2 2" xfId="49"/>
    <cellStyle name="Normal 2 2 2" xfId="50"/>
    <cellStyle name="Normal 2 2 3" xfId="62"/>
    <cellStyle name="Normal 2 2 3 2" xfId="76"/>
    <cellStyle name="Normal 2 2 3 2 2" xfId="78"/>
    <cellStyle name="Normal 2 2 3 2 2 2" xfId="129"/>
    <cellStyle name="Normal 2 2 3 2 2 2 2" xfId="329"/>
    <cellStyle name="Normal 2 2 3 2 2 2 2 2" xfId="529"/>
    <cellStyle name="Normal 2 2 3 2 2 2 2 2 2" xfId="1030"/>
    <cellStyle name="Normal 2 2 3 2 2 2 2 2 2 2" xfId="2033"/>
    <cellStyle name="Normal 2 2 3 2 2 2 2 2 3" xfId="1532"/>
    <cellStyle name="Normal 2 2 3 2 2 2 2 3" xfId="830"/>
    <cellStyle name="Normal 2 2 3 2 2 2 2 3 2" xfId="1833"/>
    <cellStyle name="Normal 2 2 3 2 2 2 2 4" xfId="1332"/>
    <cellStyle name="Normal 2 2 3 2 2 2 3" xfId="229"/>
    <cellStyle name="Normal 2 2 3 2 2 2 3 2" xfId="730"/>
    <cellStyle name="Normal 2 2 3 2 2 2 3 2 2" xfId="1733"/>
    <cellStyle name="Normal 2 2 3 2 2 2 3 3" xfId="1232"/>
    <cellStyle name="Normal 2 2 3 2 2 2 4" xfId="429"/>
    <cellStyle name="Normal 2 2 3 2 2 2 4 2" xfId="930"/>
    <cellStyle name="Normal 2 2 3 2 2 2 4 2 2" xfId="1933"/>
    <cellStyle name="Normal 2 2 3 2 2 2 4 3" xfId="1432"/>
    <cellStyle name="Normal 2 2 3 2 2 2 5" xfId="630"/>
    <cellStyle name="Normal 2 2 3 2 2 2 5 2" xfId="1633"/>
    <cellStyle name="Normal 2 2 3 2 2 2 6" xfId="1132"/>
    <cellStyle name="Normal 2 2 3 2 2 3" xfId="279"/>
    <cellStyle name="Normal 2 2 3 2 2 3 2" xfId="479"/>
    <cellStyle name="Normal 2 2 3 2 2 3 2 2" xfId="980"/>
    <cellStyle name="Normal 2 2 3 2 2 3 2 2 2" xfId="1983"/>
    <cellStyle name="Normal 2 2 3 2 2 3 2 3" xfId="1482"/>
    <cellStyle name="Normal 2 2 3 2 2 3 3" xfId="780"/>
    <cellStyle name="Normal 2 2 3 2 2 3 3 2" xfId="1783"/>
    <cellStyle name="Normal 2 2 3 2 2 3 4" xfId="1282"/>
    <cellStyle name="Normal 2 2 3 2 2 4" xfId="179"/>
    <cellStyle name="Normal 2 2 3 2 2 4 2" xfId="680"/>
    <cellStyle name="Normal 2 2 3 2 2 4 2 2" xfId="1683"/>
    <cellStyle name="Normal 2 2 3 2 2 4 3" xfId="1182"/>
    <cellStyle name="Normal 2 2 3 2 2 5" xfId="379"/>
    <cellStyle name="Normal 2 2 3 2 2 5 2" xfId="880"/>
    <cellStyle name="Normal 2 2 3 2 2 5 2 2" xfId="1883"/>
    <cellStyle name="Normal 2 2 3 2 2 5 3" xfId="1382"/>
    <cellStyle name="Normal 2 2 3 2 2 6" xfId="580"/>
    <cellStyle name="Normal 2 2 3 2 2 6 2" xfId="1583"/>
    <cellStyle name="Normal 2 2 3 2 2 7" xfId="1082"/>
    <cellStyle name="Normal 2 2 3 2 3" xfId="79"/>
    <cellStyle name="Normal 2 2 3 2 3 2" xfId="130"/>
    <cellStyle name="Normal 2 2 3 2 3 2 2" xfId="330"/>
    <cellStyle name="Normal 2 2 3 2 3 2 2 2" xfId="530"/>
    <cellStyle name="Normal 2 2 3 2 3 2 2 2 2" xfId="1031"/>
    <cellStyle name="Normal 2 2 3 2 3 2 2 2 2 2" xfId="2034"/>
    <cellStyle name="Normal 2 2 3 2 3 2 2 2 3" xfId="1533"/>
    <cellStyle name="Normal 2 2 3 2 3 2 2 3" xfId="831"/>
    <cellStyle name="Normal 2 2 3 2 3 2 2 3 2" xfId="1834"/>
    <cellStyle name="Normal 2 2 3 2 3 2 2 4" xfId="1333"/>
    <cellStyle name="Normal 2 2 3 2 3 2 3" xfId="230"/>
    <cellStyle name="Normal 2 2 3 2 3 2 3 2" xfId="731"/>
    <cellStyle name="Normal 2 2 3 2 3 2 3 2 2" xfId="1734"/>
    <cellStyle name="Normal 2 2 3 2 3 2 3 3" xfId="1233"/>
    <cellStyle name="Normal 2 2 3 2 3 2 4" xfId="430"/>
    <cellStyle name="Normal 2 2 3 2 3 2 4 2" xfId="931"/>
    <cellStyle name="Normal 2 2 3 2 3 2 4 2 2" xfId="1934"/>
    <cellStyle name="Normal 2 2 3 2 3 2 4 3" xfId="1433"/>
    <cellStyle name="Normal 2 2 3 2 3 2 5" xfId="631"/>
    <cellStyle name="Normal 2 2 3 2 3 2 5 2" xfId="1634"/>
    <cellStyle name="Normal 2 2 3 2 3 2 6" xfId="1133"/>
    <cellStyle name="Normal 2 2 3 2 3 3" xfId="280"/>
    <cellStyle name="Normal 2 2 3 2 3 3 2" xfId="480"/>
    <cellStyle name="Normal 2 2 3 2 3 3 2 2" xfId="981"/>
    <cellStyle name="Normal 2 2 3 2 3 3 2 2 2" xfId="1984"/>
    <cellStyle name="Normal 2 2 3 2 3 3 2 3" xfId="1483"/>
    <cellStyle name="Normal 2 2 3 2 3 3 3" xfId="781"/>
    <cellStyle name="Normal 2 2 3 2 3 3 3 2" xfId="1784"/>
    <cellStyle name="Normal 2 2 3 2 3 3 4" xfId="1283"/>
    <cellStyle name="Normal 2 2 3 2 3 4" xfId="180"/>
    <cellStyle name="Normal 2 2 3 2 3 4 2" xfId="681"/>
    <cellStyle name="Normal 2 2 3 2 3 4 2 2" xfId="1684"/>
    <cellStyle name="Normal 2 2 3 2 3 4 3" xfId="1183"/>
    <cellStyle name="Normal 2 2 3 2 3 5" xfId="380"/>
    <cellStyle name="Normal 2 2 3 2 3 5 2" xfId="881"/>
    <cellStyle name="Normal 2 2 3 2 3 5 2 2" xfId="1884"/>
    <cellStyle name="Normal 2 2 3 2 3 5 3" xfId="1383"/>
    <cellStyle name="Normal 2 2 3 2 3 6" xfId="581"/>
    <cellStyle name="Normal 2 2 3 2 3 6 2" xfId="1584"/>
    <cellStyle name="Normal 2 2 3 2 3 7" xfId="1083"/>
    <cellStyle name="Normal 2 2 3 2 4" xfId="127"/>
    <cellStyle name="Normal 2 2 3 2 4 2" xfId="327"/>
    <cellStyle name="Normal 2 2 3 2 4 2 2" xfId="527"/>
    <cellStyle name="Normal 2 2 3 2 4 2 2 2" xfId="1028"/>
    <cellStyle name="Normal 2 2 3 2 4 2 2 2 2" xfId="2031"/>
    <cellStyle name="Normal 2 2 3 2 4 2 2 3" xfId="1530"/>
    <cellStyle name="Normal 2 2 3 2 4 2 3" xfId="828"/>
    <cellStyle name="Normal 2 2 3 2 4 2 3 2" xfId="1831"/>
    <cellStyle name="Normal 2 2 3 2 4 2 4" xfId="1330"/>
    <cellStyle name="Normal 2 2 3 2 4 3" xfId="227"/>
    <cellStyle name="Normal 2 2 3 2 4 3 2" xfId="728"/>
    <cellStyle name="Normal 2 2 3 2 4 3 2 2" xfId="1731"/>
    <cellStyle name="Normal 2 2 3 2 4 3 3" xfId="1230"/>
    <cellStyle name="Normal 2 2 3 2 4 4" xfId="427"/>
    <cellStyle name="Normal 2 2 3 2 4 4 2" xfId="928"/>
    <cellStyle name="Normal 2 2 3 2 4 4 2 2" xfId="1931"/>
    <cellStyle name="Normal 2 2 3 2 4 4 3" xfId="1430"/>
    <cellStyle name="Normal 2 2 3 2 4 5" xfId="628"/>
    <cellStyle name="Normal 2 2 3 2 4 5 2" xfId="1631"/>
    <cellStyle name="Normal 2 2 3 2 4 6" xfId="1130"/>
    <cellStyle name="Normal 2 2 3 2 5" xfId="277"/>
    <cellStyle name="Normal 2 2 3 2 5 2" xfId="477"/>
    <cellStyle name="Normal 2 2 3 2 5 2 2" xfId="978"/>
    <cellStyle name="Normal 2 2 3 2 5 2 2 2" xfId="1981"/>
    <cellStyle name="Normal 2 2 3 2 5 2 3" xfId="1480"/>
    <cellStyle name="Normal 2 2 3 2 5 3" xfId="778"/>
    <cellStyle name="Normal 2 2 3 2 5 3 2" xfId="1781"/>
    <cellStyle name="Normal 2 2 3 2 5 4" xfId="1280"/>
    <cellStyle name="Normal 2 2 3 2 6" xfId="177"/>
    <cellStyle name="Normal 2 2 3 2 6 2" xfId="678"/>
    <cellStyle name="Normal 2 2 3 2 6 2 2" xfId="1681"/>
    <cellStyle name="Normal 2 2 3 2 6 3" xfId="1180"/>
    <cellStyle name="Normal 2 2 3 2 7" xfId="377"/>
    <cellStyle name="Normal 2 2 3 2 7 2" xfId="878"/>
    <cellStyle name="Normal 2 2 3 2 7 2 2" xfId="1881"/>
    <cellStyle name="Normal 2 2 3 2 7 3" xfId="1380"/>
    <cellStyle name="Normal 2 2 3 2 8" xfId="578"/>
    <cellStyle name="Normal 2 2 3 2 8 2" xfId="1581"/>
    <cellStyle name="Normal 2 2 3 2 9" xfId="1080"/>
    <cellStyle name="Normal 2 2 3 3" xfId="114"/>
    <cellStyle name="Normal 2 2 3 3 2" xfId="314"/>
    <cellStyle name="Normal 2 2 3 3 2 2" xfId="514"/>
    <cellStyle name="Normal 2 2 3 3 2 2 2" xfId="1015"/>
    <cellStyle name="Normal 2 2 3 3 2 2 2 2" xfId="2018"/>
    <cellStyle name="Normal 2 2 3 3 2 2 3" xfId="1517"/>
    <cellStyle name="Normal 2 2 3 3 2 3" xfId="815"/>
    <cellStyle name="Normal 2 2 3 3 2 3 2" xfId="1818"/>
    <cellStyle name="Normal 2 2 3 3 2 4" xfId="1317"/>
    <cellStyle name="Normal 2 2 3 3 3" xfId="214"/>
    <cellStyle name="Normal 2 2 3 3 3 2" xfId="715"/>
    <cellStyle name="Normal 2 2 3 3 3 2 2" xfId="1718"/>
    <cellStyle name="Normal 2 2 3 3 3 3" xfId="1217"/>
    <cellStyle name="Normal 2 2 3 3 4" xfId="414"/>
    <cellStyle name="Normal 2 2 3 3 4 2" xfId="915"/>
    <cellStyle name="Normal 2 2 3 3 4 2 2" xfId="1918"/>
    <cellStyle name="Normal 2 2 3 3 4 3" xfId="1417"/>
    <cellStyle name="Normal 2 2 3 3 5" xfId="615"/>
    <cellStyle name="Normal 2 2 3 3 5 2" xfId="1618"/>
    <cellStyle name="Normal 2 2 3 3 6" xfId="1117"/>
    <cellStyle name="Normal 2 2 3 4" xfId="264"/>
    <cellStyle name="Normal 2 2 3 4 2" xfId="464"/>
    <cellStyle name="Normal 2 2 3 4 2 2" xfId="965"/>
    <cellStyle name="Normal 2 2 3 4 2 2 2" xfId="1968"/>
    <cellStyle name="Normal 2 2 3 4 2 3" xfId="1467"/>
    <cellStyle name="Normal 2 2 3 4 3" xfId="765"/>
    <cellStyle name="Normal 2 2 3 4 3 2" xfId="1768"/>
    <cellStyle name="Normal 2 2 3 4 4" xfId="1267"/>
    <cellStyle name="Normal 2 2 3 5" xfId="164"/>
    <cellStyle name="Normal 2 2 3 5 2" xfId="665"/>
    <cellStyle name="Normal 2 2 3 5 2 2" xfId="1668"/>
    <cellStyle name="Normal 2 2 3 5 3" xfId="1167"/>
    <cellStyle name="Normal 2 2 3 6" xfId="364"/>
    <cellStyle name="Normal 2 2 3 6 2" xfId="865"/>
    <cellStyle name="Normal 2 2 3 6 2 2" xfId="1868"/>
    <cellStyle name="Normal 2 2 3 6 3" xfId="1367"/>
    <cellStyle name="Normal 2 2 3 7" xfId="565"/>
    <cellStyle name="Normal 2 2 3 7 2" xfId="1568"/>
    <cellStyle name="Normal 2 2 3 8" xfId="1067"/>
    <cellStyle name="Normal 2 2 4" xfId="106"/>
    <cellStyle name="Normal 2 2 4 2" xfId="306"/>
    <cellStyle name="Normal 2 2 4 2 2" xfId="506"/>
    <cellStyle name="Normal 2 2 4 2 2 2" xfId="1007"/>
    <cellStyle name="Normal 2 2 4 2 2 2 2" xfId="2010"/>
    <cellStyle name="Normal 2 2 4 2 2 3" xfId="1509"/>
    <cellStyle name="Normal 2 2 4 2 3" xfId="807"/>
    <cellStyle name="Normal 2 2 4 2 3 2" xfId="1810"/>
    <cellStyle name="Normal 2 2 4 2 4" xfId="1309"/>
    <cellStyle name="Normal 2 2 4 3" xfId="206"/>
    <cellStyle name="Normal 2 2 4 3 2" xfId="707"/>
    <cellStyle name="Normal 2 2 4 3 2 2" xfId="1710"/>
    <cellStyle name="Normal 2 2 4 3 3" xfId="1209"/>
    <cellStyle name="Normal 2 2 4 4" xfId="406"/>
    <cellStyle name="Normal 2 2 4 4 2" xfId="907"/>
    <cellStyle name="Normal 2 2 4 4 2 2" xfId="1910"/>
    <cellStyle name="Normal 2 2 4 4 3" xfId="1409"/>
    <cellStyle name="Normal 2 2 4 5" xfId="607"/>
    <cellStyle name="Normal 2 2 4 5 2" xfId="1610"/>
    <cellStyle name="Normal 2 2 4 6" xfId="1109"/>
    <cellStyle name="Normal 2 2 5" xfId="256"/>
    <cellStyle name="Normal 2 2 5 2" xfId="456"/>
    <cellStyle name="Normal 2 2 5 2 2" xfId="957"/>
    <cellStyle name="Normal 2 2 5 2 2 2" xfId="1960"/>
    <cellStyle name="Normal 2 2 5 2 3" xfId="1459"/>
    <cellStyle name="Normal 2 2 5 3" xfId="757"/>
    <cellStyle name="Normal 2 2 5 3 2" xfId="1760"/>
    <cellStyle name="Normal 2 2 5 4" xfId="1259"/>
    <cellStyle name="Normal 2 2 6" xfId="156"/>
    <cellStyle name="Normal 2 2 6 2" xfId="657"/>
    <cellStyle name="Normal 2 2 6 2 2" xfId="1660"/>
    <cellStyle name="Normal 2 2 6 3" xfId="1159"/>
    <cellStyle name="Normal 2 2 7" xfId="356"/>
    <cellStyle name="Normal 2 2 7 2" xfId="857"/>
    <cellStyle name="Normal 2 2 7 2 2" xfId="1860"/>
    <cellStyle name="Normal 2 2 7 3" xfId="1359"/>
    <cellStyle name="Normal 2 2 8" xfId="557"/>
    <cellStyle name="Normal 2 2 8 2" xfId="1560"/>
    <cellStyle name="Normal 2 2 9" xfId="1059"/>
    <cellStyle name="Normal 2 3" xfId="63"/>
    <cellStyle name="Normal 2 4" xfId="80"/>
    <cellStyle name="Normal 3" xfId="3"/>
    <cellStyle name="Normal 3 2" xfId="51"/>
    <cellStyle name="Normal 3 3" xfId="88"/>
    <cellStyle name="Normal 3 3 2" xfId="288"/>
    <cellStyle name="Normal 3 3 2 2" xfId="488"/>
    <cellStyle name="Normal 3 3 2 2 2" xfId="989"/>
    <cellStyle name="Normal 3 3 2 2 2 2" xfId="1992"/>
    <cellStyle name="Normal 3 3 2 2 3" xfId="1491"/>
    <cellStyle name="Normal 3 3 2 3" xfId="789"/>
    <cellStyle name="Normal 3 3 2 3 2" xfId="1792"/>
    <cellStyle name="Normal 3 3 2 4" xfId="1291"/>
    <cellStyle name="Normal 3 3 3" xfId="188"/>
    <cellStyle name="Normal 3 3 3 2" xfId="689"/>
    <cellStyle name="Normal 3 3 3 2 2" xfId="1692"/>
    <cellStyle name="Normal 3 3 3 3" xfId="1191"/>
    <cellStyle name="Normal 3 3 4" xfId="388"/>
    <cellStyle name="Normal 3 3 4 2" xfId="889"/>
    <cellStyle name="Normal 3 3 4 2 2" xfId="1892"/>
    <cellStyle name="Normal 3 3 4 3" xfId="1391"/>
    <cellStyle name="Normal 3 3 5" xfId="589"/>
    <cellStyle name="Normal 3 3 5 2" xfId="1592"/>
    <cellStyle name="Normal 3 3 6" xfId="1091"/>
    <cellStyle name="Normal 3 4" xfId="238"/>
    <cellStyle name="Normal 3 4 2" xfId="438"/>
    <cellStyle name="Normal 3 4 2 2" xfId="939"/>
    <cellStyle name="Normal 3 4 2 2 2" xfId="1942"/>
    <cellStyle name="Normal 3 4 2 3" xfId="1441"/>
    <cellStyle name="Normal 3 4 3" xfId="739"/>
    <cellStyle name="Normal 3 4 3 2" xfId="1742"/>
    <cellStyle name="Normal 3 4 4" xfId="1241"/>
    <cellStyle name="Normal 3 5" xfId="138"/>
    <cellStyle name="Normal 3 5 2" xfId="639"/>
    <cellStyle name="Normal 3 5 2 2" xfId="1642"/>
    <cellStyle name="Normal 3 5 3" xfId="1141"/>
    <cellStyle name="Normal 3 6" xfId="338"/>
    <cellStyle name="Normal 3 6 2" xfId="839"/>
    <cellStyle name="Normal 3 6 2 2" xfId="1842"/>
    <cellStyle name="Normal 3 6 3" xfId="1341"/>
    <cellStyle name="Normal 3 7" xfId="539"/>
    <cellStyle name="Normal 3 7 2" xfId="1542"/>
    <cellStyle name="Normal 3 8" xfId="1041"/>
    <cellStyle name="Normal 4" xfId="4"/>
    <cellStyle name="Normal 4 2" xfId="53"/>
    <cellStyle name="Normal 5" xfId="5"/>
    <cellStyle name="Normal 5 2" xfId="89"/>
    <cellStyle name="Normal 5 2 2" xfId="289"/>
    <cellStyle name="Normal 5 2 2 2" xfId="489"/>
    <cellStyle name="Normal 5 2 2 2 2" xfId="990"/>
    <cellStyle name="Normal 5 2 2 2 2 2" xfId="1993"/>
    <cellStyle name="Normal 5 2 2 2 3" xfId="1492"/>
    <cellStyle name="Normal 5 2 2 3" xfId="790"/>
    <cellStyle name="Normal 5 2 2 3 2" xfId="1793"/>
    <cellStyle name="Normal 5 2 2 4" xfId="1292"/>
    <cellStyle name="Normal 5 2 3" xfId="189"/>
    <cellStyle name="Normal 5 2 3 2" xfId="690"/>
    <cellStyle name="Normal 5 2 3 2 2" xfId="1693"/>
    <cellStyle name="Normal 5 2 3 3" xfId="1192"/>
    <cellStyle name="Normal 5 2 4" xfId="389"/>
    <cellStyle name="Normal 5 2 4 2" xfId="890"/>
    <cellStyle name="Normal 5 2 4 2 2" xfId="1893"/>
    <cellStyle name="Normal 5 2 4 3" xfId="1392"/>
    <cellStyle name="Normal 5 2 5" xfId="590"/>
    <cellStyle name="Normal 5 2 5 2" xfId="1593"/>
    <cellStyle name="Normal 5 2 6" xfId="1092"/>
    <cellStyle name="Normal 5 3" xfId="239"/>
    <cellStyle name="Normal 5 3 2" xfId="439"/>
    <cellStyle name="Normal 5 3 2 2" xfId="940"/>
    <cellStyle name="Normal 5 3 2 2 2" xfId="1943"/>
    <cellStyle name="Normal 5 3 2 3" xfId="1442"/>
    <cellStyle name="Normal 5 3 3" xfId="740"/>
    <cellStyle name="Normal 5 3 3 2" xfId="1743"/>
    <cellStyle name="Normal 5 3 4" xfId="1242"/>
    <cellStyle name="Normal 5 4" xfId="139"/>
    <cellStyle name="Normal 5 4 2" xfId="640"/>
    <cellStyle name="Normal 5 4 2 2" xfId="1643"/>
    <cellStyle name="Normal 5 4 3" xfId="1142"/>
    <cellStyle name="Normal 5 5" xfId="339"/>
    <cellStyle name="Normal 5 5 2" xfId="840"/>
    <cellStyle name="Normal 5 5 2 2" xfId="1843"/>
    <cellStyle name="Normal 5 5 3" xfId="1342"/>
    <cellStyle name="Normal 5 6" xfId="540"/>
    <cellStyle name="Normal 5 6 2" xfId="1543"/>
    <cellStyle name="Normal 5 7" xfId="1042"/>
    <cellStyle name="Normal 6" xfId="45"/>
    <cellStyle name="Normal 6 2" xfId="102"/>
    <cellStyle name="Normal 6 2 2" xfId="302"/>
    <cellStyle name="Normal 6 2 2 2" xfId="502"/>
    <cellStyle name="Normal 6 2 2 2 2" xfId="1003"/>
    <cellStyle name="Normal 6 2 2 2 2 2" xfId="2006"/>
    <cellStyle name="Normal 6 2 2 2 3" xfId="1505"/>
    <cellStyle name="Normal 6 2 2 3" xfId="803"/>
    <cellStyle name="Normal 6 2 2 3 2" xfId="1806"/>
    <cellStyle name="Normal 6 2 2 4" xfId="1305"/>
    <cellStyle name="Normal 6 2 3" xfId="202"/>
    <cellStyle name="Normal 6 2 3 2" xfId="703"/>
    <cellStyle name="Normal 6 2 3 2 2" xfId="1706"/>
    <cellStyle name="Normal 6 2 3 3" xfId="1205"/>
    <cellStyle name="Normal 6 2 4" xfId="402"/>
    <cellStyle name="Normal 6 2 4 2" xfId="903"/>
    <cellStyle name="Normal 6 2 4 2 2" xfId="1906"/>
    <cellStyle name="Normal 6 2 4 3" xfId="1405"/>
    <cellStyle name="Normal 6 2 5" xfId="603"/>
    <cellStyle name="Normal 6 2 5 2" xfId="1606"/>
    <cellStyle name="Normal 6 2 6" xfId="1105"/>
    <cellStyle name="Normal 6 3" xfId="252"/>
    <cellStyle name="Normal 6 3 2" xfId="452"/>
    <cellStyle name="Normal 6 3 2 2" xfId="953"/>
    <cellStyle name="Normal 6 3 2 2 2" xfId="1956"/>
    <cellStyle name="Normal 6 3 2 3" xfId="1455"/>
    <cellStyle name="Normal 6 3 3" xfId="753"/>
    <cellStyle name="Normal 6 3 3 2" xfId="1756"/>
    <cellStyle name="Normal 6 3 4" xfId="1255"/>
    <cellStyle name="Normal 6 4" xfId="152"/>
    <cellStyle name="Normal 6 4 2" xfId="653"/>
    <cellStyle name="Normal 6 4 2 2" xfId="1656"/>
    <cellStyle name="Normal 6 4 3" xfId="1155"/>
    <cellStyle name="Normal 6 5" xfId="352"/>
    <cellStyle name="Normal 6 5 2" xfId="853"/>
    <cellStyle name="Normal 6 5 2 2" xfId="1856"/>
    <cellStyle name="Normal 6 5 3" xfId="1355"/>
    <cellStyle name="Normal 6 6" xfId="553"/>
    <cellStyle name="Normal 6 6 2" xfId="1556"/>
    <cellStyle name="Normal 6 7" xfId="1055"/>
    <cellStyle name="Normal 7" xfId="47"/>
    <cellStyle name="Normal 7 10" xfId="154"/>
    <cellStyle name="Normal 7 10 2" xfId="655"/>
    <cellStyle name="Normal 7 10 2 2" xfId="1658"/>
    <cellStyle name="Normal 7 10 3" xfId="1157"/>
    <cellStyle name="Normal 7 11" xfId="354"/>
    <cellStyle name="Normal 7 11 2" xfId="855"/>
    <cellStyle name="Normal 7 11 2 2" xfId="1858"/>
    <cellStyle name="Normal 7 11 3" xfId="1357"/>
    <cellStyle name="Normal 7 12" xfId="538"/>
    <cellStyle name="Normal 7 12 2" xfId="1039"/>
    <cellStyle name="Normal 7 12 2 2" xfId="2042"/>
    <cellStyle name="Normal 7 12 3" xfId="1541"/>
    <cellStyle name="Normal 7 13" xfId="555"/>
    <cellStyle name="Normal 7 13 2" xfId="1558"/>
    <cellStyle name="Normal 7 14" xfId="1057"/>
    <cellStyle name="Normal 7 2" xfId="55"/>
    <cellStyle name="Normal 7 2 2" xfId="108"/>
    <cellStyle name="Normal 7 2 2 2" xfId="308"/>
    <cellStyle name="Normal 7 2 2 2 2" xfId="508"/>
    <cellStyle name="Normal 7 2 2 2 2 2" xfId="1009"/>
    <cellStyle name="Normal 7 2 2 2 2 2 2" xfId="2012"/>
    <cellStyle name="Normal 7 2 2 2 2 3" xfId="1511"/>
    <cellStyle name="Normal 7 2 2 2 3" xfId="809"/>
    <cellStyle name="Normal 7 2 2 2 3 2" xfId="1812"/>
    <cellStyle name="Normal 7 2 2 2 4" xfId="1311"/>
    <cellStyle name="Normal 7 2 2 3" xfId="208"/>
    <cellStyle name="Normal 7 2 2 3 2" xfId="709"/>
    <cellStyle name="Normal 7 2 2 3 2 2" xfId="1712"/>
    <cellStyle name="Normal 7 2 2 3 3" xfId="1211"/>
    <cellStyle name="Normal 7 2 2 4" xfId="408"/>
    <cellStyle name="Normal 7 2 2 4 2" xfId="909"/>
    <cellStyle name="Normal 7 2 2 4 2 2" xfId="1912"/>
    <cellStyle name="Normal 7 2 2 4 3" xfId="1411"/>
    <cellStyle name="Normal 7 2 2 5" xfId="609"/>
    <cellStyle name="Normal 7 2 2 5 2" xfId="1612"/>
    <cellStyle name="Normal 7 2 2 6" xfId="1111"/>
    <cellStyle name="Normal 7 2 3" xfId="258"/>
    <cellStyle name="Normal 7 2 3 2" xfId="458"/>
    <cellStyle name="Normal 7 2 3 2 2" xfId="959"/>
    <cellStyle name="Normal 7 2 3 2 2 2" xfId="1962"/>
    <cellStyle name="Normal 7 2 3 2 3" xfId="1461"/>
    <cellStyle name="Normal 7 2 3 3" xfId="759"/>
    <cellStyle name="Normal 7 2 3 3 2" xfId="1762"/>
    <cellStyle name="Normal 7 2 3 4" xfId="1261"/>
    <cellStyle name="Normal 7 2 4" xfId="158"/>
    <cellStyle name="Normal 7 2 4 2" xfId="659"/>
    <cellStyle name="Normal 7 2 4 2 2" xfId="1662"/>
    <cellStyle name="Normal 7 2 4 3" xfId="1161"/>
    <cellStyle name="Normal 7 2 5" xfId="358"/>
    <cellStyle name="Normal 7 2 5 2" xfId="859"/>
    <cellStyle name="Normal 7 2 5 2 2" xfId="1862"/>
    <cellStyle name="Normal 7 2 5 3" xfId="1361"/>
    <cellStyle name="Normal 7 2 6" xfId="559"/>
    <cellStyle name="Normal 7 2 6 2" xfId="1562"/>
    <cellStyle name="Normal 7 2 7" xfId="1061"/>
    <cellStyle name="Normal 7 3" xfId="59"/>
    <cellStyle name="Normal 7 3 2" xfId="64"/>
    <cellStyle name="Normal 7 3 2 10" xfId="1068"/>
    <cellStyle name="Normal 7 3 2 2" xfId="81"/>
    <cellStyle name="Normal 7 3 2 2 2" xfId="131"/>
    <cellStyle name="Normal 7 3 2 2 2 2" xfId="331"/>
    <cellStyle name="Normal 7 3 2 2 2 2 2" xfId="531"/>
    <cellStyle name="Normal 7 3 2 2 2 2 2 2" xfId="1032"/>
    <cellStyle name="Normal 7 3 2 2 2 2 2 2 2" xfId="2035"/>
    <cellStyle name="Normal 7 3 2 2 2 2 2 3" xfId="1534"/>
    <cellStyle name="Normal 7 3 2 2 2 2 3" xfId="832"/>
    <cellStyle name="Normal 7 3 2 2 2 2 3 2" xfId="1835"/>
    <cellStyle name="Normal 7 3 2 2 2 2 4" xfId="1334"/>
    <cellStyle name="Normal 7 3 2 2 2 3" xfId="231"/>
    <cellStyle name="Normal 7 3 2 2 2 3 2" xfId="732"/>
    <cellStyle name="Normal 7 3 2 2 2 3 2 2" xfId="1735"/>
    <cellStyle name="Normal 7 3 2 2 2 3 3" xfId="1234"/>
    <cellStyle name="Normal 7 3 2 2 2 4" xfId="431"/>
    <cellStyle name="Normal 7 3 2 2 2 4 2" xfId="932"/>
    <cellStyle name="Normal 7 3 2 2 2 4 2 2" xfId="1935"/>
    <cellStyle name="Normal 7 3 2 2 2 4 3" xfId="1434"/>
    <cellStyle name="Normal 7 3 2 2 2 5" xfId="632"/>
    <cellStyle name="Normal 7 3 2 2 2 5 2" xfId="1635"/>
    <cellStyle name="Normal 7 3 2 2 2 6" xfId="1134"/>
    <cellStyle name="Normal 7 3 2 2 3" xfId="281"/>
    <cellStyle name="Normal 7 3 2 2 3 2" xfId="481"/>
    <cellStyle name="Normal 7 3 2 2 3 2 2" xfId="982"/>
    <cellStyle name="Normal 7 3 2 2 3 2 2 2" xfId="1985"/>
    <cellStyle name="Normal 7 3 2 2 3 2 3" xfId="1484"/>
    <cellStyle name="Normal 7 3 2 2 3 3" xfId="782"/>
    <cellStyle name="Normal 7 3 2 2 3 3 2" xfId="1785"/>
    <cellStyle name="Normal 7 3 2 2 3 4" xfId="1284"/>
    <cellStyle name="Normal 7 3 2 2 4" xfId="181"/>
    <cellStyle name="Normal 7 3 2 2 4 2" xfId="682"/>
    <cellStyle name="Normal 7 3 2 2 4 2 2" xfId="1685"/>
    <cellStyle name="Normal 7 3 2 2 4 3" xfId="1184"/>
    <cellStyle name="Normal 7 3 2 2 5" xfId="381"/>
    <cellStyle name="Normal 7 3 2 2 5 2" xfId="882"/>
    <cellStyle name="Normal 7 3 2 2 5 2 2" xfId="1885"/>
    <cellStyle name="Normal 7 3 2 2 5 3" xfId="1384"/>
    <cellStyle name="Normal 7 3 2 2 6" xfId="582"/>
    <cellStyle name="Normal 7 3 2 2 6 2" xfId="1585"/>
    <cellStyle name="Normal 7 3 2 2 7" xfId="1084"/>
    <cellStyle name="Normal 7 3 2 3" xfId="82"/>
    <cellStyle name="Normal 7 3 2 3 2" xfId="83"/>
    <cellStyle name="Normal 7 3 2 3 2 2" xfId="133"/>
    <cellStyle name="Normal 7 3 2 3 2 2 2" xfId="333"/>
    <cellStyle name="Normal 7 3 2 3 2 2 2 2" xfId="533"/>
    <cellStyle name="Normal 7 3 2 3 2 2 2 2 2" xfId="1034"/>
    <cellStyle name="Normal 7 3 2 3 2 2 2 2 2 2" xfId="2037"/>
    <cellStyle name="Normal 7 3 2 3 2 2 2 2 3" xfId="1536"/>
    <cellStyle name="Normal 7 3 2 3 2 2 2 3" xfId="834"/>
    <cellStyle name="Normal 7 3 2 3 2 2 2 3 2" xfId="1837"/>
    <cellStyle name="Normal 7 3 2 3 2 2 2 4" xfId="1336"/>
    <cellStyle name="Normal 7 3 2 3 2 2 3" xfId="233"/>
    <cellStyle name="Normal 7 3 2 3 2 2 3 2" xfId="734"/>
    <cellStyle name="Normal 7 3 2 3 2 2 3 2 2" xfId="1737"/>
    <cellStyle name="Normal 7 3 2 3 2 2 3 3" xfId="1236"/>
    <cellStyle name="Normal 7 3 2 3 2 2 4" xfId="433"/>
    <cellStyle name="Normal 7 3 2 3 2 2 4 2" xfId="934"/>
    <cellStyle name="Normal 7 3 2 3 2 2 4 2 2" xfId="1937"/>
    <cellStyle name="Normal 7 3 2 3 2 2 4 3" xfId="1436"/>
    <cellStyle name="Normal 7 3 2 3 2 2 5" xfId="634"/>
    <cellStyle name="Normal 7 3 2 3 2 2 5 2" xfId="1637"/>
    <cellStyle name="Normal 7 3 2 3 2 2 6" xfId="1136"/>
    <cellStyle name="Normal 7 3 2 3 2 3" xfId="283"/>
    <cellStyle name="Normal 7 3 2 3 2 3 2" xfId="483"/>
    <cellStyle name="Normal 7 3 2 3 2 3 2 2" xfId="984"/>
    <cellStyle name="Normal 7 3 2 3 2 3 2 2 2" xfId="1987"/>
    <cellStyle name="Normal 7 3 2 3 2 3 2 3" xfId="1486"/>
    <cellStyle name="Normal 7 3 2 3 2 3 3" xfId="784"/>
    <cellStyle name="Normal 7 3 2 3 2 3 3 2" xfId="1787"/>
    <cellStyle name="Normal 7 3 2 3 2 3 4" xfId="1286"/>
    <cellStyle name="Normal 7 3 2 3 2 4" xfId="183"/>
    <cellStyle name="Normal 7 3 2 3 2 4 2" xfId="684"/>
    <cellStyle name="Normal 7 3 2 3 2 4 2 2" xfId="1687"/>
    <cellStyle name="Normal 7 3 2 3 2 4 3" xfId="1186"/>
    <cellStyle name="Normal 7 3 2 3 2 5" xfId="383"/>
    <cellStyle name="Normal 7 3 2 3 2 5 2" xfId="884"/>
    <cellStyle name="Normal 7 3 2 3 2 5 2 2" xfId="1887"/>
    <cellStyle name="Normal 7 3 2 3 2 5 3" xfId="1386"/>
    <cellStyle name="Normal 7 3 2 3 2 6" xfId="584"/>
    <cellStyle name="Normal 7 3 2 3 2 6 2" xfId="1587"/>
    <cellStyle name="Normal 7 3 2 3 2 7" xfId="1086"/>
    <cellStyle name="Normal 7 3 2 3 3" xfId="132"/>
    <cellStyle name="Normal 7 3 2 3 3 2" xfId="332"/>
    <cellStyle name="Normal 7 3 2 3 3 2 2" xfId="532"/>
    <cellStyle name="Normal 7 3 2 3 3 2 2 2" xfId="1033"/>
    <cellStyle name="Normal 7 3 2 3 3 2 2 2 2" xfId="2036"/>
    <cellStyle name="Normal 7 3 2 3 3 2 2 3" xfId="1535"/>
    <cellStyle name="Normal 7 3 2 3 3 2 3" xfId="833"/>
    <cellStyle name="Normal 7 3 2 3 3 2 3 2" xfId="1836"/>
    <cellStyle name="Normal 7 3 2 3 3 2 4" xfId="1335"/>
    <cellStyle name="Normal 7 3 2 3 3 3" xfId="232"/>
    <cellStyle name="Normal 7 3 2 3 3 3 2" xfId="733"/>
    <cellStyle name="Normal 7 3 2 3 3 3 2 2" xfId="1736"/>
    <cellStyle name="Normal 7 3 2 3 3 3 3" xfId="1235"/>
    <cellStyle name="Normal 7 3 2 3 3 4" xfId="432"/>
    <cellStyle name="Normal 7 3 2 3 3 4 2" xfId="933"/>
    <cellStyle name="Normal 7 3 2 3 3 4 2 2" xfId="1936"/>
    <cellStyle name="Normal 7 3 2 3 3 4 3" xfId="1435"/>
    <cellStyle name="Normal 7 3 2 3 3 5" xfId="633"/>
    <cellStyle name="Normal 7 3 2 3 3 5 2" xfId="1636"/>
    <cellStyle name="Normal 7 3 2 3 3 6" xfId="1135"/>
    <cellStyle name="Normal 7 3 2 3 4" xfId="282"/>
    <cellStyle name="Normal 7 3 2 3 4 2" xfId="482"/>
    <cellStyle name="Normal 7 3 2 3 4 2 2" xfId="983"/>
    <cellStyle name="Normal 7 3 2 3 4 2 2 2" xfId="1986"/>
    <cellStyle name="Normal 7 3 2 3 4 2 3" xfId="1485"/>
    <cellStyle name="Normal 7 3 2 3 4 3" xfId="783"/>
    <cellStyle name="Normal 7 3 2 3 4 3 2" xfId="1786"/>
    <cellStyle name="Normal 7 3 2 3 4 4" xfId="1285"/>
    <cellStyle name="Normal 7 3 2 3 5" xfId="182"/>
    <cellStyle name="Normal 7 3 2 3 5 2" xfId="683"/>
    <cellStyle name="Normal 7 3 2 3 5 2 2" xfId="1686"/>
    <cellStyle name="Normal 7 3 2 3 5 3" xfId="1185"/>
    <cellStyle name="Normal 7 3 2 3 6" xfId="382"/>
    <cellStyle name="Normal 7 3 2 3 6 2" xfId="883"/>
    <cellStyle name="Normal 7 3 2 3 6 2 2" xfId="1886"/>
    <cellStyle name="Normal 7 3 2 3 6 3" xfId="1385"/>
    <cellStyle name="Normal 7 3 2 3 7" xfId="583"/>
    <cellStyle name="Normal 7 3 2 3 7 2" xfId="1586"/>
    <cellStyle name="Normal 7 3 2 3 8" xfId="1085"/>
    <cellStyle name="Normal 7 3 2 4" xfId="84"/>
    <cellStyle name="Normal 7 3 2 4 2" xfId="86"/>
    <cellStyle name="Normal 7 3 2 4 2 2" xfId="136"/>
    <cellStyle name="Normal 7 3 2 4 2 2 2" xfId="336"/>
    <cellStyle name="Normal 7 3 2 4 2 2 2 2" xfId="536"/>
    <cellStyle name="Normal 7 3 2 4 2 2 2 2 2" xfId="1037"/>
    <cellStyle name="Normal 7 3 2 4 2 2 2 2 2 2" xfId="2040"/>
    <cellStyle name="Normal 7 3 2 4 2 2 2 2 3" xfId="1539"/>
    <cellStyle name="Normal 7 3 2 4 2 2 2 3" xfId="837"/>
    <cellStyle name="Normal 7 3 2 4 2 2 2 3 2" xfId="1840"/>
    <cellStyle name="Normal 7 3 2 4 2 2 2 4" xfId="1339"/>
    <cellStyle name="Normal 7 3 2 4 2 2 3" xfId="236"/>
    <cellStyle name="Normal 7 3 2 4 2 2 3 2" xfId="737"/>
    <cellStyle name="Normal 7 3 2 4 2 2 3 2 2" xfId="1740"/>
    <cellStyle name="Normal 7 3 2 4 2 2 3 3" xfId="1239"/>
    <cellStyle name="Normal 7 3 2 4 2 2 4" xfId="436"/>
    <cellStyle name="Normal 7 3 2 4 2 2 4 2" xfId="937"/>
    <cellStyle name="Normal 7 3 2 4 2 2 4 2 2" xfId="1940"/>
    <cellStyle name="Normal 7 3 2 4 2 2 4 3" xfId="1439"/>
    <cellStyle name="Normal 7 3 2 4 2 2 5" xfId="637"/>
    <cellStyle name="Normal 7 3 2 4 2 2 5 2" xfId="1640"/>
    <cellStyle name="Normal 7 3 2 4 2 2 6" xfId="1139"/>
    <cellStyle name="Normal 7 3 2 4 2 3" xfId="286"/>
    <cellStyle name="Normal 7 3 2 4 2 3 2" xfId="486"/>
    <cellStyle name="Normal 7 3 2 4 2 3 2 2" xfId="987"/>
    <cellStyle name="Normal 7 3 2 4 2 3 2 2 2" xfId="1990"/>
    <cellStyle name="Normal 7 3 2 4 2 3 2 3" xfId="1489"/>
    <cellStyle name="Normal 7 3 2 4 2 3 3" xfId="787"/>
    <cellStyle name="Normal 7 3 2 4 2 3 3 2" xfId="1790"/>
    <cellStyle name="Normal 7 3 2 4 2 3 4" xfId="1289"/>
    <cellStyle name="Normal 7 3 2 4 2 4" xfId="186"/>
    <cellStyle name="Normal 7 3 2 4 2 4 2" xfId="687"/>
    <cellStyle name="Normal 7 3 2 4 2 4 2 2" xfId="1690"/>
    <cellStyle name="Normal 7 3 2 4 2 4 3" xfId="1189"/>
    <cellStyle name="Normal 7 3 2 4 2 5" xfId="386"/>
    <cellStyle name="Normal 7 3 2 4 2 5 2" xfId="887"/>
    <cellStyle name="Normal 7 3 2 4 2 5 2 2" xfId="1890"/>
    <cellStyle name="Normal 7 3 2 4 2 5 3" xfId="1389"/>
    <cellStyle name="Normal 7 3 2 4 2 6" xfId="587"/>
    <cellStyle name="Normal 7 3 2 4 2 6 2" xfId="1590"/>
    <cellStyle name="Normal 7 3 2 4 2 7" xfId="1089"/>
    <cellStyle name="Normal 7 3 2 4 3" xfId="134"/>
    <cellStyle name="Normal 7 3 2 4 3 2" xfId="334"/>
    <cellStyle name="Normal 7 3 2 4 3 2 2" xfId="534"/>
    <cellStyle name="Normal 7 3 2 4 3 2 2 2" xfId="1035"/>
    <cellStyle name="Normal 7 3 2 4 3 2 2 2 2" xfId="2038"/>
    <cellStyle name="Normal 7 3 2 4 3 2 2 3" xfId="1537"/>
    <cellStyle name="Normal 7 3 2 4 3 2 3" xfId="835"/>
    <cellStyle name="Normal 7 3 2 4 3 2 3 2" xfId="1838"/>
    <cellStyle name="Normal 7 3 2 4 3 2 4" xfId="1337"/>
    <cellStyle name="Normal 7 3 2 4 3 3" xfId="234"/>
    <cellStyle name="Normal 7 3 2 4 3 3 2" xfId="735"/>
    <cellStyle name="Normal 7 3 2 4 3 3 2 2" xfId="1738"/>
    <cellStyle name="Normal 7 3 2 4 3 3 3" xfId="1237"/>
    <cellStyle name="Normal 7 3 2 4 3 4" xfId="434"/>
    <cellStyle name="Normal 7 3 2 4 3 4 2" xfId="935"/>
    <cellStyle name="Normal 7 3 2 4 3 4 2 2" xfId="1938"/>
    <cellStyle name="Normal 7 3 2 4 3 4 3" xfId="1437"/>
    <cellStyle name="Normal 7 3 2 4 3 5" xfId="635"/>
    <cellStyle name="Normal 7 3 2 4 3 5 2" xfId="1638"/>
    <cellStyle name="Normal 7 3 2 4 3 6" xfId="1137"/>
    <cellStyle name="Normal 7 3 2 4 4" xfId="284"/>
    <cellStyle name="Normal 7 3 2 4 4 2" xfId="484"/>
    <cellStyle name="Normal 7 3 2 4 4 2 2" xfId="985"/>
    <cellStyle name="Normal 7 3 2 4 4 2 2 2" xfId="1988"/>
    <cellStyle name="Normal 7 3 2 4 4 2 3" xfId="1487"/>
    <cellStyle name="Normal 7 3 2 4 4 3" xfId="785"/>
    <cellStyle name="Normal 7 3 2 4 4 3 2" xfId="1788"/>
    <cellStyle name="Normal 7 3 2 4 4 4" xfId="1287"/>
    <cellStyle name="Normal 7 3 2 4 5" xfId="184"/>
    <cellStyle name="Normal 7 3 2 4 5 2" xfId="685"/>
    <cellStyle name="Normal 7 3 2 4 5 2 2" xfId="1688"/>
    <cellStyle name="Normal 7 3 2 4 5 3" xfId="1187"/>
    <cellStyle name="Normal 7 3 2 4 6" xfId="384"/>
    <cellStyle name="Normal 7 3 2 4 6 2" xfId="885"/>
    <cellStyle name="Normal 7 3 2 4 6 2 2" xfId="1888"/>
    <cellStyle name="Normal 7 3 2 4 6 3" xfId="1387"/>
    <cellStyle name="Normal 7 3 2 4 7" xfId="585"/>
    <cellStyle name="Normal 7 3 2 4 7 2" xfId="1588"/>
    <cellStyle name="Normal 7 3 2 4 8" xfId="1087"/>
    <cellStyle name="Normal 7 3 2 5" xfId="115"/>
    <cellStyle name="Normal 7 3 2 5 2" xfId="315"/>
    <cellStyle name="Normal 7 3 2 5 2 2" xfId="515"/>
    <cellStyle name="Normal 7 3 2 5 2 2 2" xfId="1016"/>
    <cellStyle name="Normal 7 3 2 5 2 2 2 2" xfId="2019"/>
    <cellStyle name="Normal 7 3 2 5 2 2 3" xfId="1518"/>
    <cellStyle name="Normal 7 3 2 5 2 3" xfId="816"/>
    <cellStyle name="Normal 7 3 2 5 2 3 2" xfId="1819"/>
    <cellStyle name="Normal 7 3 2 5 2 4" xfId="1318"/>
    <cellStyle name="Normal 7 3 2 5 3" xfId="215"/>
    <cellStyle name="Normal 7 3 2 5 3 2" xfId="716"/>
    <cellStyle name="Normal 7 3 2 5 3 2 2" xfId="1719"/>
    <cellStyle name="Normal 7 3 2 5 3 3" xfId="1218"/>
    <cellStyle name="Normal 7 3 2 5 4" xfId="415"/>
    <cellStyle name="Normal 7 3 2 5 4 2" xfId="916"/>
    <cellStyle name="Normal 7 3 2 5 4 2 2" xfId="1919"/>
    <cellStyle name="Normal 7 3 2 5 4 3" xfId="1418"/>
    <cellStyle name="Normal 7 3 2 5 5" xfId="616"/>
    <cellStyle name="Normal 7 3 2 5 5 2" xfId="1619"/>
    <cellStyle name="Normal 7 3 2 5 6" xfId="1118"/>
    <cellStyle name="Normal 7 3 2 6" xfId="265"/>
    <cellStyle name="Normal 7 3 2 6 2" xfId="465"/>
    <cellStyle name="Normal 7 3 2 6 2 2" xfId="966"/>
    <cellStyle name="Normal 7 3 2 6 2 2 2" xfId="1969"/>
    <cellStyle name="Normal 7 3 2 6 2 3" xfId="1468"/>
    <cellStyle name="Normal 7 3 2 6 3" xfId="766"/>
    <cellStyle name="Normal 7 3 2 6 3 2" xfId="1769"/>
    <cellStyle name="Normal 7 3 2 6 4" xfId="1268"/>
    <cellStyle name="Normal 7 3 2 7" xfId="165"/>
    <cellStyle name="Normal 7 3 2 7 2" xfId="666"/>
    <cellStyle name="Normal 7 3 2 7 2 2" xfId="1669"/>
    <cellStyle name="Normal 7 3 2 7 3" xfId="1168"/>
    <cellStyle name="Normal 7 3 2 8" xfId="365"/>
    <cellStyle name="Normal 7 3 2 8 2" xfId="866"/>
    <cellStyle name="Normal 7 3 2 8 2 2" xfId="1869"/>
    <cellStyle name="Normal 7 3 2 8 3" xfId="1368"/>
    <cellStyle name="Normal 7 3 2 9" xfId="566"/>
    <cellStyle name="Normal 7 3 2 9 2" xfId="1569"/>
    <cellStyle name="Normal 7 3 3" xfId="72"/>
    <cellStyle name="Normal 7 3 3 2" xfId="123"/>
    <cellStyle name="Normal 7 3 3 2 2" xfId="323"/>
    <cellStyle name="Normal 7 3 3 2 2 2" xfId="523"/>
    <cellStyle name="Normal 7 3 3 2 2 2 2" xfId="1024"/>
    <cellStyle name="Normal 7 3 3 2 2 2 2 2" xfId="2027"/>
    <cellStyle name="Normal 7 3 3 2 2 2 3" xfId="1526"/>
    <cellStyle name="Normal 7 3 3 2 2 3" xfId="824"/>
    <cellStyle name="Normal 7 3 3 2 2 3 2" xfId="1827"/>
    <cellStyle name="Normal 7 3 3 2 2 4" xfId="1326"/>
    <cellStyle name="Normal 7 3 3 2 3" xfId="223"/>
    <cellStyle name="Normal 7 3 3 2 3 2" xfId="724"/>
    <cellStyle name="Normal 7 3 3 2 3 2 2" xfId="1727"/>
    <cellStyle name="Normal 7 3 3 2 3 3" xfId="1226"/>
    <cellStyle name="Normal 7 3 3 2 4" xfId="423"/>
    <cellStyle name="Normal 7 3 3 2 4 2" xfId="924"/>
    <cellStyle name="Normal 7 3 3 2 4 2 2" xfId="1927"/>
    <cellStyle name="Normal 7 3 3 2 4 3" xfId="1426"/>
    <cellStyle name="Normal 7 3 3 2 5" xfId="624"/>
    <cellStyle name="Normal 7 3 3 2 5 2" xfId="1627"/>
    <cellStyle name="Normal 7 3 3 2 6" xfId="1126"/>
    <cellStyle name="Normal 7 3 3 3" xfId="273"/>
    <cellStyle name="Normal 7 3 3 3 2" xfId="473"/>
    <cellStyle name="Normal 7 3 3 3 2 2" xfId="974"/>
    <cellStyle name="Normal 7 3 3 3 2 2 2" xfId="1977"/>
    <cellStyle name="Normal 7 3 3 3 2 3" xfId="1476"/>
    <cellStyle name="Normal 7 3 3 3 3" xfId="774"/>
    <cellStyle name="Normal 7 3 3 3 3 2" xfId="1777"/>
    <cellStyle name="Normal 7 3 3 3 4" xfId="1276"/>
    <cellStyle name="Normal 7 3 3 4" xfId="173"/>
    <cellStyle name="Normal 7 3 3 4 2" xfId="674"/>
    <cellStyle name="Normal 7 3 3 4 2 2" xfId="1677"/>
    <cellStyle name="Normal 7 3 3 4 3" xfId="1176"/>
    <cellStyle name="Normal 7 3 3 5" xfId="373"/>
    <cellStyle name="Normal 7 3 3 5 2" xfId="874"/>
    <cellStyle name="Normal 7 3 3 5 2 2" xfId="1877"/>
    <cellStyle name="Normal 7 3 3 5 3" xfId="1376"/>
    <cellStyle name="Normal 7 3 3 6" xfId="574"/>
    <cellStyle name="Normal 7 3 3 6 2" xfId="1577"/>
    <cellStyle name="Normal 7 3 3 7" xfId="1076"/>
    <cellStyle name="Normal 7 3 4" xfId="111"/>
    <cellStyle name="Normal 7 3 4 2" xfId="311"/>
    <cellStyle name="Normal 7 3 4 2 2" xfId="511"/>
    <cellStyle name="Normal 7 3 4 2 2 2" xfId="1012"/>
    <cellStyle name="Normal 7 3 4 2 2 2 2" xfId="2015"/>
    <cellStyle name="Normal 7 3 4 2 2 3" xfId="1514"/>
    <cellStyle name="Normal 7 3 4 2 3" xfId="812"/>
    <cellStyle name="Normal 7 3 4 2 3 2" xfId="1815"/>
    <cellStyle name="Normal 7 3 4 2 4" xfId="1314"/>
    <cellStyle name="Normal 7 3 4 3" xfId="211"/>
    <cellStyle name="Normal 7 3 4 3 2" xfId="712"/>
    <cellStyle name="Normal 7 3 4 3 2 2" xfId="1715"/>
    <cellStyle name="Normal 7 3 4 3 3" xfId="1214"/>
    <cellStyle name="Normal 7 3 4 4" xfId="411"/>
    <cellStyle name="Normal 7 3 4 4 2" xfId="912"/>
    <cellStyle name="Normal 7 3 4 4 2 2" xfId="1915"/>
    <cellStyle name="Normal 7 3 4 4 3" xfId="1414"/>
    <cellStyle name="Normal 7 3 4 5" xfId="612"/>
    <cellStyle name="Normal 7 3 4 5 2" xfId="1615"/>
    <cellStyle name="Normal 7 3 4 6" xfId="1114"/>
    <cellStyle name="Normal 7 3 5" xfId="261"/>
    <cellStyle name="Normal 7 3 5 2" xfId="461"/>
    <cellStyle name="Normal 7 3 5 2 2" xfId="962"/>
    <cellStyle name="Normal 7 3 5 2 2 2" xfId="1965"/>
    <cellStyle name="Normal 7 3 5 2 3" xfId="1464"/>
    <cellStyle name="Normal 7 3 5 3" xfId="762"/>
    <cellStyle name="Normal 7 3 5 3 2" xfId="1765"/>
    <cellStyle name="Normal 7 3 5 4" xfId="1264"/>
    <cellStyle name="Normal 7 3 6" xfId="161"/>
    <cellStyle name="Normal 7 3 6 2" xfId="662"/>
    <cellStyle name="Normal 7 3 6 2 2" xfId="1665"/>
    <cellStyle name="Normal 7 3 6 3" xfId="1164"/>
    <cellStyle name="Normal 7 3 7" xfId="361"/>
    <cellStyle name="Normal 7 3 7 2" xfId="862"/>
    <cellStyle name="Normal 7 3 7 2 2" xfId="1865"/>
    <cellStyle name="Normal 7 3 7 3" xfId="1364"/>
    <cellStyle name="Normal 7 3 8" xfId="562"/>
    <cellStyle name="Normal 7 3 8 2" xfId="1565"/>
    <cellStyle name="Normal 7 3 9" xfId="1064"/>
    <cellStyle name="Normal 7 4" xfId="65"/>
    <cellStyle name="Normal 7 4 2" xfId="116"/>
    <cellStyle name="Normal 7 4 2 2" xfId="316"/>
    <cellStyle name="Normal 7 4 2 2 2" xfId="516"/>
    <cellStyle name="Normal 7 4 2 2 2 2" xfId="1017"/>
    <cellStyle name="Normal 7 4 2 2 2 2 2" xfId="2020"/>
    <cellStyle name="Normal 7 4 2 2 2 3" xfId="1519"/>
    <cellStyle name="Normal 7 4 2 2 3" xfId="817"/>
    <cellStyle name="Normal 7 4 2 2 3 2" xfId="1820"/>
    <cellStyle name="Normal 7 4 2 2 4" xfId="1319"/>
    <cellStyle name="Normal 7 4 2 3" xfId="216"/>
    <cellStyle name="Normal 7 4 2 3 2" xfId="717"/>
    <cellStyle name="Normal 7 4 2 3 2 2" xfId="1720"/>
    <cellStyle name="Normal 7 4 2 3 3" xfId="1219"/>
    <cellStyle name="Normal 7 4 2 4" xfId="416"/>
    <cellStyle name="Normal 7 4 2 4 2" xfId="917"/>
    <cellStyle name="Normal 7 4 2 4 2 2" xfId="1920"/>
    <cellStyle name="Normal 7 4 2 4 3" xfId="1419"/>
    <cellStyle name="Normal 7 4 2 5" xfId="617"/>
    <cellStyle name="Normal 7 4 2 5 2" xfId="1620"/>
    <cellStyle name="Normal 7 4 2 6" xfId="1119"/>
    <cellStyle name="Normal 7 4 3" xfId="266"/>
    <cellStyle name="Normal 7 4 3 2" xfId="466"/>
    <cellStyle name="Normal 7 4 3 2 2" xfId="967"/>
    <cellStyle name="Normal 7 4 3 2 2 2" xfId="1970"/>
    <cellStyle name="Normal 7 4 3 2 3" xfId="1469"/>
    <cellStyle name="Normal 7 4 3 3" xfId="767"/>
    <cellStyle name="Normal 7 4 3 3 2" xfId="1770"/>
    <cellStyle name="Normal 7 4 3 4" xfId="1269"/>
    <cellStyle name="Normal 7 4 4" xfId="166"/>
    <cellStyle name="Normal 7 4 4 2" xfId="667"/>
    <cellStyle name="Normal 7 4 4 2 2" xfId="1670"/>
    <cellStyle name="Normal 7 4 4 3" xfId="1169"/>
    <cellStyle name="Normal 7 4 5" xfId="366"/>
    <cellStyle name="Normal 7 4 5 2" xfId="867"/>
    <cellStyle name="Normal 7 4 5 2 2" xfId="1870"/>
    <cellStyle name="Normal 7 4 5 3" xfId="1369"/>
    <cellStyle name="Normal 7 4 6" xfId="567"/>
    <cellStyle name="Normal 7 4 6 2" xfId="1570"/>
    <cellStyle name="Normal 7 4 7" xfId="1069"/>
    <cellStyle name="Normal 7 5" xfId="66"/>
    <cellStyle name="Normal 7 5 2" xfId="75"/>
    <cellStyle name="Normal 7 5 2 2" xfId="126"/>
    <cellStyle name="Normal 7 5 2 2 2" xfId="326"/>
    <cellStyle name="Normal 7 5 2 2 2 2" xfId="526"/>
    <cellStyle name="Normal 7 5 2 2 2 2 2" xfId="1027"/>
    <cellStyle name="Normal 7 5 2 2 2 2 2 2" xfId="2030"/>
    <cellStyle name="Normal 7 5 2 2 2 2 3" xfId="1529"/>
    <cellStyle name="Normal 7 5 2 2 2 3" xfId="827"/>
    <cellStyle name="Normal 7 5 2 2 2 3 2" xfId="1830"/>
    <cellStyle name="Normal 7 5 2 2 2 4" xfId="1329"/>
    <cellStyle name="Normal 7 5 2 2 3" xfId="226"/>
    <cellStyle name="Normal 7 5 2 2 3 2" xfId="727"/>
    <cellStyle name="Normal 7 5 2 2 3 2 2" xfId="1730"/>
    <cellStyle name="Normal 7 5 2 2 3 3" xfId="1229"/>
    <cellStyle name="Normal 7 5 2 2 4" xfId="426"/>
    <cellStyle name="Normal 7 5 2 2 4 2" xfId="927"/>
    <cellStyle name="Normal 7 5 2 2 4 2 2" xfId="1930"/>
    <cellStyle name="Normal 7 5 2 2 4 3" xfId="1429"/>
    <cellStyle name="Normal 7 5 2 2 5" xfId="627"/>
    <cellStyle name="Normal 7 5 2 2 5 2" xfId="1630"/>
    <cellStyle name="Normal 7 5 2 2 6" xfId="1129"/>
    <cellStyle name="Normal 7 5 2 3" xfId="276"/>
    <cellStyle name="Normal 7 5 2 3 2" xfId="476"/>
    <cellStyle name="Normal 7 5 2 3 2 2" xfId="977"/>
    <cellStyle name="Normal 7 5 2 3 2 2 2" xfId="1980"/>
    <cellStyle name="Normal 7 5 2 3 2 3" xfId="1479"/>
    <cellStyle name="Normal 7 5 2 3 3" xfId="777"/>
    <cellStyle name="Normal 7 5 2 3 3 2" xfId="1780"/>
    <cellStyle name="Normal 7 5 2 3 4" xfId="1279"/>
    <cellStyle name="Normal 7 5 2 4" xfId="176"/>
    <cellStyle name="Normal 7 5 2 4 2" xfId="677"/>
    <cellStyle name="Normal 7 5 2 4 2 2" xfId="1680"/>
    <cellStyle name="Normal 7 5 2 4 3" xfId="1179"/>
    <cellStyle name="Normal 7 5 2 5" xfId="376"/>
    <cellStyle name="Normal 7 5 2 5 2" xfId="877"/>
    <cellStyle name="Normal 7 5 2 5 2 2" xfId="1880"/>
    <cellStyle name="Normal 7 5 2 5 3" xfId="1379"/>
    <cellStyle name="Normal 7 5 2 6" xfId="577"/>
    <cellStyle name="Normal 7 5 2 6 2" xfId="1580"/>
    <cellStyle name="Normal 7 5 2 7" xfId="1079"/>
    <cellStyle name="Normal 7 5 3" xfId="117"/>
    <cellStyle name="Normal 7 5 3 2" xfId="317"/>
    <cellStyle name="Normal 7 5 3 2 2" xfId="517"/>
    <cellStyle name="Normal 7 5 3 2 2 2" xfId="1018"/>
    <cellStyle name="Normal 7 5 3 2 2 2 2" xfId="2021"/>
    <cellStyle name="Normal 7 5 3 2 2 3" xfId="1520"/>
    <cellStyle name="Normal 7 5 3 2 3" xfId="818"/>
    <cellStyle name="Normal 7 5 3 2 3 2" xfId="1821"/>
    <cellStyle name="Normal 7 5 3 2 4" xfId="1320"/>
    <cellStyle name="Normal 7 5 3 3" xfId="217"/>
    <cellStyle name="Normal 7 5 3 3 2" xfId="718"/>
    <cellStyle name="Normal 7 5 3 3 2 2" xfId="1721"/>
    <cellStyle name="Normal 7 5 3 3 3" xfId="1220"/>
    <cellStyle name="Normal 7 5 3 4" xfId="417"/>
    <cellStyle name="Normal 7 5 3 4 2" xfId="918"/>
    <cellStyle name="Normal 7 5 3 4 2 2" xfId="1921"/>
    <cellStyle name="Normal 7 5 3 4 3" xfId="1420"/>
    <cellStyle name="Normal 7 5 3 5" xfId="618"/>
    <cellStyle name="Normal 7 5 3 5 2" xfId="1621"/>
    <cellStyle name="Normal 7 5 3 6" xfId="1120"/>
    <cellStyle name="Normal 7 5 4" xfId="267"/>
    <cellStyle name="Normal 7 5 4 2" xfId="467"/>
    <cellStyle name="Normal 7 5 4 2 2" xfId="968"/>
    <cellStyle name="Normal 7 5 4 2 2 2" xfId="1971"/>
    <cellStyle name="Normal 7 5 4 2 3" xfId="1470"/>
    <cellStyle name="Normal 7 5 4 3" xfId="768"/>
    <cellStyle name="Normal 7 5 4 3 2" xfId="1771"/>
    <cellStyle name="Normal 7 5 4 4" xfId="1270"/>
    <cellStyle name="Normal 7 5 5" xfId="167"/>
    <cellStyle name="Normal 7 5 5 2" xfId="668"/>
    <cellStyle name="Normal 7 5 5 2 2" xfId="1671"/>
    <cellStyle name="Normal 7 5 5 3" xfId="1170"/>
    <cellStyle name="Normal 7 5 6" xfId="367"/>
    <cellStyle name="Normal 7 5 6 2" xfId="868"/>
    <cellStyle name="Normal 7 5 6 2 2" xfId="1871"/>
    <cellStyle name="Normal 7 5 6 3" xfId="1370"/>
    <cellStyle name="Normal 7 5 7" xfId="568"/>
    <cellStyle name="Normal 7 5 7 2" xfId="1571"/>
    <cellStyle name="Normal 7 5 8" xfId="1070"/>
    <cellStyle name="Normal 7 6" xfId="73"/>
    <cellStyle name="Normal 7 6 2" xfId="87"/>
    <cellStyle name="Normal 7 6 2 2" xfId="137"/>
    <cellStyle name="Normal 7 6 2 2 2" xfId="337"/>
    <cellStyle name="Normal 7 6 2 2 2 2" xfId="537"/>
    <cellStyle name="Normal 7 6 2 2 2 2 2" xfId="1038"/>
    <cellStyle name="Normal 7 6 2 2 2 2 2 2" xfId="2041"/>
    <cellStyle name="Normal 7 6 2 2 2 2 3" xfId="1540"/>
    <cellStyle name="Normal 7 6 2 2 2 3" xfId="838"/>
    <cellStyle name="Normal 7 6 2 2 2 3 2" xfId="1841"/>
    <cellStyle name="Normal 7 6 2 2 2 4" xfId="1340"/>
    <cellStyle name="Normal 7 6 2 2 3" xfId="237"/>
    <cellStyle name="Normal 7 6 2 2 3 2" xfId="738"/>
    <cellStyle name="Normal 7 6 2 2 3 2 2" xfId="1741"/>
    <cellStyle name="Normal 7 6 2 2 3 3" xfId="1240"/>
    <cellStyle name="Normal 7 6 2 2 4" xfId="437"/>
    <cellStyle name="Normal 7 6 2 2 4 2" xfId="938"/>
    <cellStyle name="Normal 7 6 2 2 4 2 2" xfId="1941"/>
    <cellStyle name="Normal 7 6 2 2 4 3" xfId="1440"/>
    <cellStyle name="Normal 7 6 2 2 5" xfId="638"/>
    <cellStyle name="Normal 7 6 2 2 5 2" xfId="1641"/>
    <cellStyle name="Normal 7 6 2 2 6" xfId="1140"/>
    <cellStyle name="Normal 7 6 2 3" xfId="287"/>
    <cellStyle name="Normal 7 6 2 3 2" xfId="487"/>
    <cellStyle name="Normal 7 6 2 3 2 2" xfId="988"/>
    <cellStyle name="Normal 7 6 2 3 2 2 2" xfId="1991"/>
    <cellStyle name="Normal 7 6 2 3 2 3" xfId="1490"/>
    <cellStyle name="Normal 7 6 2 3 3" xfId="788"/>
    <cellStyle name="Normal 7 6 2 3 3 2" xfId="1791"/>
    <cellStyle name="Normal 7 6 2 3 4" xfId="1290"/>
    <cellStyle name="Normal 7 6 2 4" xfId="187"/>
    <cellStyle name="Normal 7 6 2 4 2" xfId="688"/>
    <cellStyle name="Normal 7 6 2 4 2 2" xfId="1691"/>
    <cellStyle name="Normal 7 6 2 4 3" xfId="1190"/>
    <cellStyle name="Normal 7 6 2 5" xfId="387"/>
    <cellStyle name="Normal 7 6 2 5 2" xfId="888"/>
    <cellStyle name="Normal 7 6 2 5 2 2" xfId="1891"/>
    <cellStyle name="Normal 7 6 2 5 3" xfId="1390"/>
    <cellStyle name="Normal 7 6 2 6" xfId="588"/>
    <cellStyle name="Normal 7 6 2 6 2" xfId="1591"/>
    <cellStyle name="Normal 7 6 2 7" xfId="1090"/>
    <cellStyle name="Normal 7 6 3" xfId="124"/>
    <cellStyle name="Normal 7 6 3 2" xfId="324"/>
    <cellStyle name="Normal 7 6 3 2 2" xfId="524"/>
    <cellStyle name="Normal 7 6 3 2 2 2" xfId="1025"/>
    <cellStyle name="Normal 7 6 3 2 2 2 2" xfId="2028"/>
    <cellStyle name="Normal 7 6 3 2 2 3" xfId="1527"/>
    <cellStyle name="Normal 7 6 3 2 3" xfId="825"/>
    <cellStyle name="Normal 7 6 3 2 3 2" xfId="1828"/>
    <cellStyle name="Normal 7 6 3 2 4" xfId="1327"/>
    <cellStyle name="Normal 7 6 3 3" xfId="224"/>
    <cellStyle name="Normal 7 6 3 3 2" xfId="725"/>
    <cellStyle name="Normal 7 6 3 3 2 2" xfId="1728"/>
    <cellStyle name="Normal 7 6 3 3 3" xfId="1227"/>
    <cellStyle name="Normal 7 6 3 4" xfId="424"/>
    <cellStyle name="Normal 7 6 3 4 2" xfId="925"/>
    <cellStyle name="Normal 7 6 3 4 2 2" xfId="1928"/>
    <cellStyle name="Normal 7 6 3 4 3" xfId="1427"/>
    <cellStyle name="Normal 7 6 3 5" xfId="625"/>
    <cellStyle name="Normal 7 6 3 5 2" xfId="1628"/>
    <cellStyle name="Normal 7 6 3 6" xfId="1127"/>
    <cellStyle name="Normal 7 6 4" xfId="274"/>
    <cellStyle name="Normal 7 6 4 2" xfId="474"/>
    <cellStyle name="Normal 7 6 4 2 2" xfId="975"/>
    <cellStyle name="Normal 7 6 4 2 2 2" xfId="1978"/>
    <cellStyle name="Normal 7 6 4 2 3" xfId="1477"/>
    <cellStyle name="Normal 7 6 4 3" xfId="775"/>
    <cellStyle name="Normal 7 6 4 3 2" xfId="1778"/>
    <cellStyle name="Normal 7 6 4 4" xfId="1277"/>
    <cellStyle name="Normal 7 6 5" xfId="174"/>
    <cellStyle name="Normal 7 6 5 2" xfId="675"/>
    <cellStyle name="Normal 7 6 5 2 2" xfId="1678"/>
    <cellStyle name="Normal 7 6 5 3" xfId="1177"/>
    <cellStyle name="Normal 7 6 6" xfId="374"/>
    <cellStyle name="Normal 7 6 6 2" xfId="875"/>
    <cellStyle name="Normal 7 6 6 2 2" xfId="1878"/>
    <cellStyle name="Normal 7 6 6 3" xfId="1377"/>
    <cellStyle name="Normal 7 6 7" xfId="575"/>
    <cellStyle name="Normal 7 6 7 2" xfId="1578"/>
    <cellStyle name="Normal 7 6 8" xfId="1077"/>
    <cellStyle name="Normal 7 7" xfId="74"/>
    <cellStyle name="Normal 7 7 2" xfId="125"/>
    <cellStyle name="Normal 7 7 2 2" xfId="325"/>
    <cellStyle name="Normal 7 7 2 2 2" xfId="525"/>
    <cellStyle name="Normal 7 7 2 2 2 2" xfId="1026"/>
    <cellStyle name="Normal 7 7 2 2 2 2 2" xfId="2029"/>
    <cellStyle name="Normal 7 7 2 2 2 3" xfId="1528"/>
    <cellStyle name="Normal 7 7 2 2 3" xfId="826"/>
    <cellStyle name="Normal 7 7 2 2 3 2" xfId="1829"/>
    <cellStyle name="Normal 7 7 2 2 4" xfId="1328"/>
    <cellStyle name="Normal 7 7 2 3" xfId="225"/>
    <cellStyle name="Normal 7 7 2 3 2" xfId="726"/>
    <cellStyle name="Normal 7 7 2 3 2 2" xfId="1729"/>
    <cellStyle name="Normal 7 7 2 3 3" xfId="1228"/>
    <cellStyle name="Normal 7 7 2 4" xfId="425"/>
    <cellStyle name="Normal 7 7 2 4 2" xfId="926"/>
    <cellStyle name="Normal 7 7 2 4 2 2" xfId="1929"/>
    <cellStyle name="Normal 7 7 2 4 3" xfId="1428"/>
    <cellStyle name="Normal 7 7 2 5" xfId="626"/>
    <cellStyle name="Normal 7 7 2 5 2" xfId="1629"/>
    <cellStyle name="Normal 7 7 2 6" xfId="1128"/>
    <cellStyle name="Normal 7 7 3" xfId="275"/>
    <cellStyle name="Normal 7 7 3 2" xfId="475"/>
    <cellStyle name="Normal 7 7 3 2 2" xfId="976"/>
    <cellStyle name="Normal 7 7 3 2 2 2" xfId="1979"/>
    <cellStyle name="Normal 7 7 3 2 3" xfId="1478"/>
    <cellStyle name="Normal 7 7 3 3" xfId="776"/>
    <cellStyle name="Normal 7 7 3 3 2" xfId="1779"/>
    <cellStyle name="Normal 7 7 3 4" xfId="1278"/>
    <cellStyle name="Normal 7 7 4" xfId="175"/>
    <cellStyle name="Normal 7 7 4 2" xfId="676"/>
    <cellStyle name="Normal 7 7 4 2 2" xfId="1679"/>
    <cellStyle name="Normal 7 7 4 3" xfId="1178"/>
    <cellStyle name="Normal 7 7 5" xfId="375"/>
    <cellStyle name="Normal 7 7 5 2" xfId="876"/>
    <cellStyle name="Normal 7 7 5 2 2" xfId="1879"/>
    <cellStyle name="Normal 7 7 5 3" xfId="1378"/>
    <cellStyle name="Normal 7 7 6" xfId="576"/>
    <cellStyle name="Normal 7 7 6 2" xfId="1579"/>
    <cellStyle name="Normal 7 7 7" xfId="1078"/>
    <cellStyle name="Normal 7 8" xfId="104"/>
    <cellStyle name="Normal 7 8 2" xfId="304"/>
    <cellStyle name="Normal 7 8 2 2" xfId="504"/>
    <cellStyle name="Normal 7 8 2 2 2" xfId="1005"/>
    <cellStyle name="Normal 7 8 2 2 2 2" xfId="2008"/>
    <cellStyle name="Normal 7 8 2 2 3" xfId="1507"/>
    <cellStyle name="Normal 7 8 2 3" xfId="805"/>
    <cellStyle name="Normal 7 8 2 3 2" xfId="1808"/>
    <cellStyle name="Normal 7 8 2 4" xfId="1307"/>
    <cellStyle name="Normal 7 8 3" xfId="204"/>
    <cellStyle name="Normal 7 8 3 2" xfId="705"/>
    <cellStyle name="Normal 7 8 3 2 2" xfId="1708"/>
    <cellStyle name="Normal 7 8 3 3" xfId="1207"/>
    <cellStyle name="Normal 7 8 4" xfId="404"/>
    <cellStyle name="Normal 7 8 4 2" xfId="905"/>
    <cellStyle name="Normal 7 8 4 2 2" xfId="1908"/>
    <cellStyle name="Normal 7 8 4 3" xfId="1407"/>
    <cellStyle name="Normal 7 8 5" xfId="605"/>
    <cellStyle name="Normal 7 8 5 2" xfId="1608"/>
    <cellStyle name="Normal 7 8 6" xfId="1107"/>
    <cellStyle name="Normal 7 9" xfId="254"/>
    <cellStyle name="Normal 7 9 2" xfId="454"/>
    <cellStyle name="Normal 7 9 2 2" xfId="955"/>
    <cellStyle name="Normal 7 9 2 2 2" xfId="1958"/>
    <cellStyle name="Normal 7 9 2 3" xfId="1457"/>
    <cellStyle name="Normal 7 9 3" xfId="755"/>
    <cellStyle name="Normal 7 9 3 2" xfId="1758"/>
    <cellStyle name="Normal 7 9 4" xfId="1257"/>
    <cellStyle name="Normal 8" xfId="54"/>
    <cellStyle name="Normal 8 2" xfId="67"/>
    <cellStyle name="Normal 8 2 2" xfId="68"/>
    <cellStyle name="Normal 8 2 2 2" xfId="119"/>
    <cellStyle name="Normal 8 2 2 2 2" xfId="319"/>
    <cellStyle name="Normal 8 2 2 2 2 2" xfId="519"/>
    <cellStyle name="Normal 8 2 2 2 2 2 2" xfId="1020"/>
    <cellStyle name="Normal 8 2 2 2 2 2 2 2" xfId="2023"/>
    <cellStyle name="Normal 8 2 2 2 2 2 3" xfId="1522"/>
    <cellStyle name="Normal 8 2 2 2 2 3" xfId="820"/>
    <cellStyle name="Normal 8 2 2 2 2 3 2" xfId="1823"/>
    <cellStyle name="Normal 8 2 2 2 2 4" xfId="1322"/>
    <cellStyle name="Normal 8 2 2 2 3" xfId="219"/>
    <cellStyle name="Normal 8 2 2 2 3 2" xfId="720"/>
    <cellStyle name="Normal 8 2 2 2 3 2 2" xfId="1723"/>
    <cellStyle name="Normal 8 2 2 2 3 3" xfId="1222"/>
    <cellStyle name="Normal 8 2 2 2 4" xfId="419"/>
    <cellStyle name="Normal 8 2 2 2 4 2" xfId="920"/>
    <cellStyle name="Normal 8 2 2 2 4 2 2" xfId="1923"/>
    <cellStyle name="Normal 8 2 2 2 4 3" xfId="1422"/>
    <cellStyle name="Normal 8 2 2 2 5" xfId="620"/>
    <cellStyle name="Normal 8 2 2 2 5 2" xfId="1623"/>
    <cellStyle name="Normal 8 2 2 2 6" xfId="1122"/>
    <cellStyle name="Normal 8 2 2 3" xfId="269"/>
    <cellStyle name="Normal 8 2 2 3 2" xfId="469"/>
    <cellStyle name="Normal 8 2 2 3 2 2" xfId="970"/>
    <cellStyle name="Normal 8 2 2 3 2 2 2" xfId="1973"/>
    <cellStyle name="Normal 8 2 2 3 2 3" xfId="1472"/>
    <cellStyle name="Normal 8 2 2 3 3" xfId="770"/>
    <cellStyle name="Normal 8 2 2 3 3 2" xfId="1773"/>
    <cellStyle name="Normal 8 2 2 3 4" xfId="1272"/>
    <cellStyle name="Normal 8 2 2 4" xfId="169"/>
    <cellStyle name="Normal 8 2 2 4 2" xfId="670"/>
    <cellStyle name="Normal 8 2 2 4 2 2" xfId="1673"/>
    <cellStyle name="Normal 8 2 2 4 3" xfId="1172"/>
    <cellStyle name="Normal 8 2 2 5" xfId="369"/>
    <cellStyle name="Normal 8 2 2 5 2" xfId="870"/>
    <cellStyle name="Normal 8 2 2 5 2 2" xfId="1873"/>
    <cellStyle name="Normal 8 2 2 5 3" xfId="1372"/>
    <cellStyle name="Normal 8 2 2 6" xfId="570"/>
    <cellStyle name="Normal 8 2 2 6 2" xfId="1573"/>
    <cellStyle name="Normal 8 2 2 7" xfId="1072"/>
    <cellStyle name="Normal 8 2 3" xfId="118"/>
    <cellStyle name="Normal 8 2 3 2" xfId="318"/>
    <cellStyle name="Normal 8 2 3 2 2" xfId="518"/>
    <cellStyle name="Normal 8 2 3 2 2 2" xfId="1019"/>
    <cellStyle name="Normal 8 2 3 2 2 2 2" xfId="2022"/>
    <cellStyle name="Normal 8 2 3 2 2 3" xfId="1521"/>
    <cellStyle name="Normal 8 2 3 2 3" xfId="819"/>
    <cellStyle name="Normal 8 2 3 2 3 2" xfId="1822"/>
    <cellStyle name="Normal 8 2 3 2 4" xfId="1321"/>
    <cellStyle name="Normal 8 2 3 3" xfId="218"/>
    <cellStyle name="Normal 8 2 3 3 2" xfId="719"/>
    <cellStyle name="Normal 8 2 3 3 2 2" xfId="1722"/>
    <cellStyle name="Normal 8 2 3 3 3" xfId="1221"/>
    <cellStyle name="Normal 8 2 3 4" xfId="418"/>
    <cellStyle name="Normal 8 2 3 4 2" xfId="919"/>
    <cellStyle name="Normal 8 2 3 4 2 2" xfId="1922"/>
    <cellStyle name="Normal 8 2 3 4 3" xfId="1421"/>
    <cellStyle name="Normal 8 2 3 5" xfId="619"/>
    <cellStyle name="Normal 8 2 3 5 2" xfId="1622"/>
    <cellStyle name="Normal 8 2 3 6" xfId="1121"/>
    <cellStyle name="Normal 8 2 4" xfId="268"/>
    <cellStyle name="Normal 8 2 4 2" xfId="468"/>
    <cellStyle name="Normal 8 2 4 2 2" xfId="969"/>
    <cellStyle name="Normal 8 2 4 2 2 2" xfId="1972"/>
    <cellStyle name="Normal 8 2 4 2 3" xfId="1471"/>
    <cellStyle name="Normal 8 2 4 3" xfId="769"/>
    <cellStyle name="Normal 8 2 4 3 2" xfId="1772"/>
    <cellStyle name="Normal 8 2 4 4" xfId="1271"/>
    <cellStyle name="Normal 8 2 5" xfId="168"/>
    <cellStyle name="Normal 8 2 5 2" xfId="669"/>
    <cellStyle name="Normal 8 2 5 2 2" xfId="1672"/>
    <cellStyle name="Normal 8 2 5 3" xfId="1171"/>
    <cellStyle name="Normal 8 2 6" xfId="368"/>
    <cellStyle name="Normal 8 2 6 2" xfId="869"/>
    <cellStyle name="Normal 8 2 6 2 2" xfId="1872"/>
    <cellStyle name="Normal 8 2 6 3" xfId="1371"/>
    <cellStyle name="Normal 8 2 7" xfId="569"/>
    <cellStyle name="Normal 8 2 7 2" xfId="1572"/>
    <cellStyle name="Normal 8 2 8" xfId="1071"/>
    <cellStyle name="Normal 8 3" xfId="69"/>
    <cellStyle name="Normal 8 3 2" xfId="120"/>
    <cellStyle name="Normal 8 3 2 2" xfId="320"/>
    <cellStyle name="Normal 8 3 2 2 2" xfId="520"/>
    <cellStyle name="Normal 8 3 2 2 2 2" xfId="1021"/>
    <cellStyle name="Normal 8 3 2 2 2 2 2" xfId="2024"/>
    <cellStyle name="Normal 8 3 2 2 2 3" xfId="1523"/>
    <cellStyle name="Normal 8 3 2 2 3" xfId="821"/>
    <cellStyle name="Normal 8 3 2 2 3 2" xfId="1824"/>
    <cellStyle name="Normal 8 3 2 2 4" xfId="1323"/>
    <cellStyle name="Normal 8 3 2 3" xfId="220"/>
    <cellStyle name="Normal 8 3 2 3 2" xfId="721"/>
    <cellStyle name="Normal 8 3 2 3 2 2" xfId="1724"/>
    <cellStyle name="Normal 8 3 2 3 3" xfId="1223"/>
    <cellStyle name="Normal 8 3 2 4" xfId="420"/>
    <cellStyle name="Normal 8 3 2 4 2" xfId="921"/>
    <cellStyle name="Normal 8 3 2 4 2 2" xfId="1924"/>
    <cellStyle name="Normal 8 3 2 4 3" xfId="1423"/>
    <cellStyle name="Normal 8 3 2 5" xfId="621"/>
    <cellStyle name="Normal 8 3 2 5 2" xfId="1624"/>
    <cellStyle name="Normal 8 3 2 6" xfId="1123"/>
    <cellStyle name="Normal 8 3 3" xfId="270"/>
    <cellStyle name="Normal 8 3 3 2" xfId="470"/>
    <cellStyle name="Normal 8 3 3 2 2" xfId="971"/>
    <cellStyle name="Normal 8 3 3 2 2 2" xfId="1974"/>
    <cellStyle name="Normal 8 3 3 2 3" xfId="1473"/>
    <cellStyle name="Normal 8 3 3 3" xfId="771"/>
    <cellStyle name="Normal 8 3 3 3 2" xfId="1774"/>
    <cellStyle name="Normal 8 3 3 4" xfId="1273"/>
    <cellStyle name="Normal 8 3 4" xfId="170"/>
    <cellStyle name="Normal 8 3 4 2" xfId="671"/>
    <cellStyle name="Normal 8 3 4 2 2" xfId="1674"/>
    <cellStyle name="Normal 8 3 4 3" xfId="1173"/>
    <cellStyle name="Normal 8 3 5" xfId="370"/>
    <cellStyle name="Normal 8 3 5 2" xfId="871"/>
    <cellStyle name="Normal 8 3 5 2 2" xfId="1874"/>
    <cellStyle name="Normal 8 3 5 3" xfId="1373"/>
    <cellStyle name="Normal 8 3 6" xfId="571"/>
    <cellStyle name="Normal 8 3 6 2" xfId="1574"/>
    <cellStyle name="Normal 8 3 7" xfId="1073"/>
    <cellStyle name="Normal 8 4" xfId="107"/>
    <cellStyle name="Normal 8 4 2" xfId="307"/>
    <cellStyle name="Normal 8 4 2 2" xfId="507"/>
    <cellStyle name="Normal 8 4 2 2 2" xfId="1008"/>
    <cellStyle name="Normal 8 4 2 2 2 2" xfId="2011"/>
    <cellStyle name="Normal 8 4 2 2 3" xfId="1510"/>
    <cellStyle name="Normal 8 4 2 3" xfId="808"/>
    <cellStyle name="Normal 8 4 2 3 2" xfId="1811"/>
    <cellStyle name="Normal 8 4 2 4" xfId="1310"/>
    <cellStyle name="Normal 8 4 3" xfId="207"/>
    <cellStyle name="Normal 8 4 3 2" xfId="708"/>
    <cellStyle name="Normal 8 4 3 2 2" xfId="1711"/>
    <cellStyle name="Normal 8 4 3 3" xfId="1210"/>
    <cellStyle name="Normal 8 4 4" xfId="407"/>
    <cellStyle name="Normal 8 4 4 2" xfId="908"/>
    <cellStyle name="Normal 8 4 4 2 2" xfId="1911"/>
    <cellStyle name="Normal 8 4 4 3" xfId="1410"/>
    <cellStyle name="Normal 8 4 5" xfId="608"/>
    <cellStyle name="Normal 8 4 5 2" xfId="1611"/>
    <cellStyle name="Normal 8 4 6" xfId="1110"/>
    <cellStyle name="Normal 8 5" xfId="257"/>
    <cellStyle name="Normal 8 5 2" xfId="457"/>
    <cellStyle name="Normal 8 5 2 2" xfId="958"/>
    <cellStyle name="Normal 8 5 2 2 2" xfId="1961"/>
    <cellStyle name="Normal 8 5 2 3" xfId="1460"/>
    <cellStyle name="Normal 8 5 3" xfId="758"/>
    <cellStyle name="Normal 8 5 3 2" xfId="1761"/>
    <cellStyle name="Normal 8 5 4" xfId="1260"/>
    <cellStyle name="Normal 8 6" xfId="157"/>
    <cellStyle name="Normal 8 6 2" xfId="658"/>
    <cellStyle name="Normal 8 6 2 2" xfId="1661"/>
    <cellStyle name="Normal 8 6 3" xfId="1160"/>
    <cellStyle name="Normal 8 7" xfId="357"/>
    <cellStyle name="Normal 8 7 2" xfId="858"/>
    <cellStyle name="Normal 8 7 2 2" xfId="1861"/>
    <cellStyle name="Normal 8 7 3" xfId="1360"/>
    <cellStyle name="Normal 8 8" xfId="558"/>
    <cellStyle name="Normal 8 8 2" xfId="1561"/>
    <cellStyle name="Normal 8 9" xfId="1060"/>
    <cellStyle name="Normal 9" xfId="56"/>
    <cellStyle name="Normal 9 2" xfId="109"/>
    <cellStyle name="Normal 9 2 2" xfId="309"/>
    <cellStyle name="Normal 9 2 2 2" xfId="509"/>
    <cellStyle name="Normal 9 2 2 2 2" xfId="1010"/>
    <cellStyle name="Normal 9 2 2 2 2 2" xfId="2013"/>
    <cellStyle name="Normal 9 2 2 2 3" xfId="1512"/>
    <cellStyle name="Normal 9 2 2 3" xfId="810"/>
    <cellStyle name="Normal 9 2 2 3 2" xfId="1813"/>
    <cellStyle name="Normal 9 2 2 4" xfId="1312"/>
    <cellStyle name="Normal 9 2 3" xfId="209"/>
    <cellStyle name="Normal 9 2 3 2" xfId="710"/>
    <cellStyle name="Normal 9 2 3 2 2" xfId="1713"/>
    <cellStyle name="Normal 9 2 3 3" xfId="1212"/>
    <cellStyle name="Normal 9 2 4" xfId="409"/>
    <cellStyle name="Normal 9 2 4 2" xfId="910"/>
    <cellStyle name="Normal 9 2 4 2 2" xfId="1913"/>
    <cellStyle name="Normal 9 2 4 3" xfId="1412"/>
    <cellStyle name="Normal 9 2 5" xfId="610"/>
    <cellStyle name="Normal 9 2 5 2" xfId="1613"/>
    <cellStyle name="Normal 9 2 6" xfId="1112"/>
    <cellStyle name="Normal 9 3" xfId="259"/>
    <cellStyle name="Normal 9 3 2" xfId="459"/>
    <cellStyle name="Normal 9 3 2 2" xfId="960"/>
    <cellStyle name="Normal 9 3 2 2 2" xfId="1963"/>
    <cellStyle name="Normal 9 3 2 3" xfId="1462"/>
    <cellStyle name="Normal 9 3 3" xfId="760"/>
    <cellStyle name="Normal 9 3 3 2" xfId="1763"/>
    <cellStyle name="Normal 9 3 4" xfId="1262"/>
    <cellStyle name="Normal 9 4" xfId="159"/>
    <cellStyle name="Normal 9 4 2" xfId="660"/>
    <cellStyle name="Normal 9 4 2 2" xfId="1663"/>
    <cellStyle name="Normal 9 4 3" xfId="1162"/>
    <cellStyle name="Normal 9 5" xfId="359"/>
    <cellStyle name="Normal 9 5 2" xfId="860"/>
    <cellStyle name="Normal 9 5 2 2" xfId="1863"/>
    <cellStyle name="Normal 9 5 3" xfId="1362"/>
    <cellStyle name="Normal 9 6" xfId="560"/>
    <cellStyle name="Normal 9 6 2" xfId="1563"/>
    <cellStyle name="Normal 9 7" xfId="1062"/>
    <cellStyle name="Note 2" xfId="46"/>
    <cellStyle name="Note 2 2" xfId="103"/>
    <cellStyle name="Note 2 2 2" xfId="303"/>
    <cellStyle name="Note 2 2 2 2" xfId="503"/>
    <cellStyle name="Note 2 2 2 2 2" xfId="1004"/>
    <cellStyle name="Note 2 2 2 2 2 2" xfId="2007"/>
    <cellStyle name="Note 2 2 2 2 3" xfId="1506"/>
    <cellStyle name="Note 2 2 2 3" xfId="804"/>
    <cellStyle name="Note 2 2 2 3 2" xfId="1807"/>
    <cellStyle name="Note 2 2 2 4" xfId="1306"/>
    <cellStyle name="Note 2 2 3" xfId="203"/>
    <cellStyle name="Note 2 2 3 2" xfId="704"/>
    <cellStyle name="Note 2 2 3 2 2" xfId="1707"/>
    <cellStyle name="Note 2 2 3 3" xfId="1206"/>
    <cellStyle name="Note 2 2 4" xfId="403"/>
    <cellStyle name="Note 2 2 4 2" xfId="904"/>
    <cellStyle name="Note 2 2 4 2 2" xfId="1907"/>
    <cellStyle name="Note 2 2 4 3" xfId="1406"/>
    <cellStyle name="Note 2 2 5" xfId="604"/>
    <cellStyle name="Note 2 2 5 2" xfId="1607"/>
    <cellStyle name="Note 2 2 6" xfId="1106"/>
    <cellStyle name="Note 2 3" xfId="253"/>
    <cellStyle name="Note 2 3 2" xfId="453"/>
    <cellStyle name="Note 2 3 2 2" xfId="954"/>
    <cellStyle name="Note 2 3 2 2 2" xfId="1957"/>
    <cellStyle name="Note 2 3 2 3" xfId="1456"/>
    <cellStyle name="Note 2 3 3" xfId="754"/>
    <cellStyle name="Note 2 3 3 2" xfId="1757"/>
    <cellStyle name="Note 2 3 4" xfId="1256"/>
    <cellStyle name="Note 2 4" xfId="153"/>
    <cellStyle name="Note 2 4 2" xfId="654"/>
    <cellStyle name="Note 2 4 2 2" xfId="1657"/>
    <cellStyle name="Note 2 4 3" xfId="1156"/>
    <cellStyle name="Note 2 5" xfId="353"/>
    <cellStyle name="Note 2 5 2" xfId="854"/>
    <cellStyle name="Note 2 5 2 2" xfId="1857"/>
    <cellStyle name="Note 2 5 3" xfId="1356"/>
    <cellStyle name="Note 2 6" xfId="554"/>
    <cellStyle name="Note 2 6 2" xfId="1557"/>
    <cellStyle name="Note 2 7" xfId="1056"/>
    <cellStyle name="Note 3" xfId="48"/>
    <cellStyle name="Note 3 2" xfId="70"/>
    <cellStyle name="Note 3 2 2" xfId="121"/>
    <cellStyle name="Note 3 2 2 2" xfId="321"/>
    <cellStyle name="Note 3 2 2 2 2" xfId="521"/>
    <cellStyle name="Note 3 2 2 2 2 2" xfId="1022"/>
    <cellStyle name="Note 3 2 2 2 2 2 2" xfId="2025"/>
    <cellStyle name="Note 3 2 2 2 2 3" xfId="1524"/>
    <cellStyle name="Note 3 2 2 2 3" xfId="822"/>
    <cellStyle name="Note 3 2 2 2 3 2" xfId="1825"/>
    <cellStyle name="Note 3 2 2 2 4" xfId="1324"/>
    <cellStyle name="Note 3 2 2 3" xfId="221"/>
    <cellStyle name="Note 3 2 2 3 2" xfId="722"/>
    <cellStyle name="Note 3 2 2 3 2 2" xfId="1725"/>
    <cellStyle name="Note 3 2 2 3 3" xfId="1224"/>
    <cellStyle name="Note 3 2 2 4" xfId="421"/>
    <cellStyle name="Note 3 2 2 4 2" xfId="922"/>
    <cellStyle name="Note 3 2 2 4 2 2" xfId="1925"/>
    <cellStyle name="Note 3 2 2 4 3" xfId="1424"/>
    <cellStyle name="Note 3 2 2 5" xfId="622"/>
    <cellStyle name="Note 3 2 2 5 2" xfId="1625"/>
    <cellStyle name="Note 3 2 2 6" xfId="1124"/>
    <cellStyle name="Note 3 2 3" xfId="271"/>
    <cellStyle name="Note 3 2 3 2" xfId="471"/>
    <cellStyle name="Note 3 2 3 2 2" xfId="972"/>
    <cellStyle name="Note 3 2 3 2 2 2" xfId="1975"/>
    <cellStyle name="Note 3 2 3 2 3" xfId="1474"/>
    <cellStyle name="Note 3 2 3 3" xfId="772"/>
    <cellStyle name="Note 3 2 3 3 2" xfId="1775"/>
    <cellStyle name="Note 3 2 3 4" xfId="1274"/>
    <cellStyle name="Note 3 2 4" xfId="171"/>
    <cellStyle name="Note 3 2 4 2" xfId="672"/>
    <cellStyle name="Note 3 2 4 2 2" xfId="1675"/>
    <cellStyle name="Note 3 2 4 3" xfId="1174"/>
    <cellStyle name="Note 3 2 5" xfId="371"/>
    <cellStyle name="Note 3 2 5 2" xfId="872"/>
    <cellStyle name="Note 3 2 5 2 2" xfId="1875"/>
    <cellStyle name="Note 3 2 5 3" xfId="1374"/>
    <cellStyle name="Note 3 2 6" xfId="572"/>
    <cellStyle name="Note 3 2 6 2" xfId="1575"/>
    <cellStyle name="Note 3 2 7" xfId="1074"/>
    <cellStyle name="Note 3 3" xfId="85"/>
    <cellStyle name="Note 3 3 2" xfId="135"/>
    <cellStyle name="Note 3 3 2 2" xfId="335"/>
    <cellStyle name="Note 3 3 2 2 2" xfId="535"/>
    <cellStyle name="Note 3 3 2 2 2 2" xfId="1036"/>
    <cellStyle name="Note 3 3 2 2 2 2 2" xfId="2039"/>
    <cellStyle name="Note 3 3 2 2 2 3" xfId="1538"/>
    <cellStyle name="Note 3 3 2 2 3" xfId="836"/>
    <cellStyle name="Note 3 3 2 2 3 2" xfId="1839"/>
    <cellStyle name="Note 3 3 2 2 4" xfId="1338"/>
    <cellStyle name="Note 3 3 2 3" xfId="235"/>
    <cellStyle name="Note 3 3 2 3 2" xfId="736"/>
    <cellStyle name="Note 3 3 2 3 2 2" xfId="1739"/>
    <cellStyle name="Note 3 3 2 3 3" xfId="1238"/>
    <cellStyle name="Note 3 3 2 4" xfId="435"/>
    <cellStyle name="Note 3 3 2 4 2" xfId="936"/>
    <cellStyle name="Note 3 3 2 4 2 2" xfId="1939"/>
    <cellStyle name="Note 3 3 2 4 3" xfId="1438"/>
    <cellStyle name="Note 3 3 2 5" xfId="636"/>
    <cellStyle name="Note 3 3 2 5 2" xfId="1639"/>
    <cellStyle name="Note 3 3 2 6" xfId="1138"/>
    <cellStyle name="Note 3 3 3" xfId="285"/>
    <cellStyle name="Note 3 3 3 2" xfId="485"/>
    <cellStyle name="Note 3 3 3 2 2" xfId="986"/>
    <cellStyle name="Note 3 3 3 2 2 2" xfId="1989"/>
    <cellStyle name="Note 3 3 3 2 3" xfId="1488"/>
    <cellStyle name="Note 3 3 3 3" xfId="786"/>
    <cellStyle name="Note 3 3 3 3 2" xfId="1789"/>
    <cellStyle name="Note 3 3 3 4" xfId="1288"/>
    <cellStyle name="Note 3 3 4" xfId="185"/>
    <cellStyle name="Note 3 3 4 2" xfId="686"/>
    <cellStyle name="Note 3 3 4 2 2" xfId="1689"/>
    <cellStyle name="Note 3 3 4 3" xfId="1188"/>
    <cellStyle name="Note 3 3 5" xfId="385"/>
    <cellStyle name="Note 3 3 5 2" xfId="886"/>
    <cellStyle name="Note 3 3 5 2 2" xfId="1889"/>
    <cellStyle name="Note 3 3 5 3" xfId="1388"/>
    <cellStyle name="Note 3 3 6" xfId="586"/>
    <cellStyle name="Note 3 3 6 2" xfId="1589"/>
    <cellStyle name="Note 3 3 7" xfId="1088"/>
    <cellStyle name="Note 3 4" xfId="105"/>
    <cellStyle name="Note 3 4 2" xfId="305"/>
    <cellStyle name="Note 3 4 2 2" xfId="505"/>
    <cellStyle name="Note 3 4 2 2 2" xfId="1006"/>
    <cellStyle name="Note 3 4 2 2 2 2" xfId="2009"/>
    <cellStyle name="Note 3 4 2 2 3" xfId="1508"/>
    <cellStyle name="Note 3 4 2 3" xfId="806"/>
    <cellStyle name="Note 3 4 2 3 2" xfId="1809"/>
    <cellStyle name="Note 3 4 2 4" xfId="1308"/>
    <cellStyle name="Note 3 4 3" xfId="205"/>
    <cellStyle name="Note 3 4 3 2" xfId="706"/>
    <cellStyle name="Note 3 4 3 2 2" xfId="1709"/>
    <cellStyle name="Note 3 4 3 3" xfId="1208"/>
    <cellStyle name="Note 3 4 4" xfId="405"/>
    <cellStyle name="Note 3 4 4 2" xfId="906"/>
    <cellStyle name="Note 3 4 4 2 2" xfId="1909"/>
    <cellStyle name="Note 3 4 4 3" xfId="1408"/>
    <cellStyle name="Note 3 4 5" xfId="606"/>
    <cellStyle name="Note 3 4 5 2" xfId="1609"/>
    <cellStyle name="Note 3 4 6" xfId="1108"/>
    <cellStyle name="Note 3 5" xfId="255"/>
    <cellStyle name="Note 3 5 2" xfId="455"/>
    <cellStyle name="Note 3 5 2 2" xfId="956"/>
    <cellStyle name="Note 3 5 2 2 2" xfId="1959"/>
    <cellStyle name="Note 3 5 2 3" xfId="1458"/>
    <cellStyle name="Note 3 5 3" xfId="756"/>
    <cellStyle name="Note 3 5 3 2" xfId="1759"/>
    <cellStyle name="Note 3 5 4" xfId="1258"/>
    <cellStyle name="Note 3 6" xfId="155"/>
    <cellStyle name="Note 3 6 2" xfId="656"/>
    <cellStyle name="Note 3 6 2 2" xfId="1659"/>
    <cellStyle name="Note 3 6 3" xfId="1158"/>
    <cellStyle name="Note 3 7" xfId="355"/>
    <cellStyle name="Note 3 7 2" xfId="856"/>
    <cellStyle name="Note 3 7 2 2" xfId="1859"/>
    <cellStyle name="Note 3 7 3" xfId="1358"/>
    <cellStyle name="Note 3 8" xfId="556"/>
    <cellStyle name="Note 3 8 2" xfId="1559"/>
    <cellStyle name="Note 3 9" xfId="1058"/>
    <cellStyle name="Output" xfId="14" builtinId="21" customBuiltin="1"/>
    <cellStyle name="Percent" xfId="1040" builtinId="5"/>
    <cellStyle name="Percent 2" xfId="52"/>
    <cellStyle name="Percent 3" xfId="2043"/>
    <cellStyle name="Title" xfId="6" builtinId="15" customBuiltin="1"/>
    <cellStyle name="Total" xfId="20" builtinId="25" customBuiltin="1"/>
    <cellStyle name="Warning Text" xfId="1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581024</xdr:colOff>
      <xdr:row>3</xdr:row>
      <xdr:rowOff>0</xdr:rowOff>
    </xdr:from>
    <xdr:to>
      <xdr:col>13</xdr:col>
      <xdr:colOff>514349</xdr:colOff>
      <xdr:row>18</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4914899" y="514350"/>
          <a:ext cx="6105525"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Here's how I got this:</a:t>
          </a:r>
        </a:p>
        <a:p>
          <a:endParaRPr lang="en-US" sz="1100"/>
        </a:p>
        <a:p>
          <a:r>
            <a:rPr lang="en-US" sz="1100"/>
            <a:t>Organized</a:t>
          </a:r>
          <a:r>
            <a:rPr lang="en-US" sz="1100" baseline="0"/>
            <a:t> Robert's outputs by flow, so we see the fraction into the reservoir versus total upstream flow versus elevation.</a:t>
          </a:r>
        </a:p>
        <a:p>
          <a:endParaRPr lang="en-US" sz="1100" baseline="0"/>
        </a:p>
        <a:p>
          <a:r>
            <a:rPr lang="en-US" sz="1100" baseline="0"/>
            <a:t>Then, I figured out the TERMINAL (max WSE) point for each flow. That is, the highest the reservoir water level  can get for a given flow. This plots that for every flow. Roberts methods differed for main stem flows above 17,086, so I simply used the trend for the highest flow values to predict the TERMINAL points for the higher flows, which quickly reach 40 masl.</a:t>
          </a:r>
        </a:p>
        <a:p>
          <a:endParaRPr lang="en-US" sz="1100" baseline="0"/>
        </a:p>
        <a:p>
          <a:r>
            <a:rPr lang="en-US" sz="1100" baseline="0"/>
            <a:t>Having done all of that, I then multiplied the total upstream flows by the terminal fraction, so they represent the RESERVOIR inflows, which are needed to be placed in the table here. The terminal fractions of reservoir inflow for high water levels become constant at about 46% at very high flows. (half of the water is getting into the anabranch). Is this a believable percentage? Need to check on this.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paration%20for%20July,%20August%202014%20Workshops/Cambodia/Simulation%20Files/Alternative/3S_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chematic"/>
      <sheetName val="Simulation Specifications"/>
      <sheetName val="Network connectivity DF"/>
      <sheetName val="Network connectivity DF 3 Alts"/>
      <sheetName val="Network connectivity DMST"/>
      <sheetName val="Calibration Options"/>
      <sheetName val="Network Connectivity"/>
      <sheetName val="Sediment Loads"/>
      <sheetName val="Incremental Flows"/>
      <sheetName val="Reach Specifications"/>
      <sheetName val="E-V-A-S"/>
      <sheetName val="Reservoir Specifications"/>
      <sheetName val="Outlet Capacity Data"/>
      <sheetName val="FSL Elevation Target Recurring"/>
      <sheetName val="LSL Elevation Target Recurring"/>
      <sheetName val="Evaporation Data"/>
      <sheetName val="Environmental Flow Data"/>
      <sheetName val="Daily Release Targets"/>
      <sheetName val="Elevation Target Recurring"/>
      <sheetName val="Flushing"/>
      <sheetName val="3S_INPU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D7"/>
  <sheetViews>
    <sheetView zoomScale="90" zoomScaleNormal="90" workbookViewId="0">
      <selection activeCell="A7" sqref="A7"/>
    </sheetView>
  </sheetViews>
  <sheetFormatPr defaultRowHeight="12.75" x14ac:dyDescent="0.2"/>
  <cols>
    <col min="1" max="1" width="50.625" customWidth="1"/>
    <col min="2" max="2" width="47.5" customWidth="1"/>
    <col min="3" max="3" width="11.25" bestFit="1" customWidth="1"/>
    <col min="4" max="4" width="10.875" bestFit="1" customWidth="1"/>
  </cols>
  <sheetData>
    <row r="1" spans="1:4" ht="15" x14ac:dyDescent="0.25">
      <c r="A1" s="23" t="s">
        <v>59</v>
      </c>
    </row>
    <row r="2" spans="1:4" x14ac:dyDescent="0.2">
      <c r="A2" s="24" t="s">
        <v>60</v>
      </c>
      <c r="B2" s="25" t="s">
        <v>99</v>
      </c>
    </row>
    <row r="3" spans="1:4" x14ac:dyDescent="0.2">
      <c r="A3" s="24" t="s">
        <v>61</v>
      </c>
      <c r="B3" s="26">
        <v>2192</v>
      </c>
    </row>
    <row r="4" spans="1:4" x14ac:dyDescent="0.2">
      <c r="A4" s="24" t="s">
        <v>62</v>
      </c>
      <c r="B4" s="51">
        <v>41273</v>
      </c>
      <c r="C4" s="77"/>
      <c r="D4" s="77"/>
    </row>
    <row r="5" spans="1:4" x14ac:dyDescent="0.2">
      <c r="A5" s="38" t="s">
        <v>113</v>
      </c>
      <c r="B5" s="51" t="s">
        <v>130</v>
      </c>
    </row>
    <row r="6" spans="1:4" x14ac:dyDescent="0.2">
      <c r="A6" s="18" t="s">
        <v>112</v>
      </c>
      <c r="B6" s="81">
        <v>1</v>
      </c>
    </row>
    <row r="7" spans="1:4" x14ac:dyDescent="0.2">
      <c r="B7" s="80"/>
    </row>
  </sheetData>
  <dataValidations count="1">
    <dataValidation type="list" allowBlank="1" showInputMessage="1" showErrorMessage="1" sqref="B2">
      <formula1>"Regulated, Unregulated"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H3"/>
  <sheetViews>
    <sheetView workbookViewId="0">
      <selection activeCell="B4" sqref="B4"/>
    </sheetView>
  </sheetViews>
  <sheetFormatPr defaultColWidth="9" defaultRowHeight="12.75" x14ac:dyDescent="0.2"/>
  <cols>
    <col min="1" max="1" width="10.875" style="31" bestFit="1" customWidth="1"/>
    <col min="2" max="2" width="22.625" style="31" bestFit="1" customWidth="1"/>
    <col min="3" max="3" width="11.5" style="31" bestFit="1" customWidth="1"/>
    <col min="4" max="4" width="21" style="31" customWidth="1"/>
    <col min="5" max="5" width="18.625" style="31" bestFit="1" customWidth="1"/>
    <col min="6" max="6" width="15" style="31" bestFit="1" customWidth="1"/>
    <col min="7" max="7" width="15" style="31" customWidth="1"/>
    <col min="8" max="8" width="21" style="31" customWidth="1"/>
    <col min="9" max="16384" width="9" style="31"/>
  </cols>
  <sheetData>
    <row r="1" spans="1:8" x14ac:dyDescent="0.2">
      <c r="A1" s="47" t="s">
        <v>148</v>
      </c>
      <c r="B1" s="47"/>
      <c r="C1" s="47"/>
      <c r="D1" s="47"/>
      <c r="E1" s="47"/>
      <c r="F1" s="47"/>
      <c r="G1" s="47"/>
      <c r="H1" s="47"/>
    </row>
    <row r="2" spans="1:8" ht="38.25" x14ac:dyDescent="0.2">
      <c r="A2" s="33" t="s">
        <v>84</v>
      </c>
      <c r="B2" s="33" t="s">
        <v>85</v>
      </c>
      <c r="C2" s="33" t="s">
        <v>97</v>
      </c>
      <c r="D2" s="33" t="s">
        <v>86</v>
      </c>
      <c r="E2" s="33" t="s">
        <v>87</v>
      </c>
      <c r="F2" s="33" t="s">
        <v>88</v>
      </c>
      <c r="G2" s="33" t="s">
        <v>89</v>
      </c>
      <c r="H2" s="33" t="s">
        <v>90</v>
      </c>
    </row>
    <row r="3" spans="1:8" x14ac:dyDescent="0.2">
      <c r="A3" s="11"/>
      <c r="B3" s="34">
        <v>12000</v>
      </c>
      <c r="C3" s="67"/>
      <c r="D3" s="34">
        <f>'Outlet Capacity Data'!D7</f>
        <v>0</v>
      </c>
      <c r="E3" s="34"/>
      <c r="F3" s="34">
        <v>2</v>
      </c>
      <c r="G3" s="48">
        <v>0.5</v>
      </c>
      <c r="H3" s="48"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G29"/>
  <sheetViews>
    <sheetView workbookViewId="0"/>
  </sheetViews>
  <sheetFormatPr defaultRowHeight="12.75" x14ac:dyDescent="0.2"/>
  <cols>
    <col min="1" max="1" width="23.625" bestFit="1" customWidth="1"/>
    <col min="2" max="2" width="8.375" bestFit="1" customWidth="1"/>
  </cols>
  <sheetData>
    <row r="1" spans="1:7" x14ac:dyDescent="0.2">
      <c r="A1" s="118" t="s">
        <v>148</v>
      </c>
      <c r="B1" s="117"/>
    </row>
    <row r="2" spans="1:7" x14ac:dyDescent="0.2">
      <c r="A2" s="118" t="s">
        <v>94</v>
      </c>
      <c r="B2" s="118" t="s">
        <v>55</v>
      </c>
    </row>
    <row r="3" spans="1:7" ht="15" x14ac:dyDescent="0.2">
      <c r="A3" s="118" t="s">
        <v>100</v>
      </c>
      <c r="B3" s="121" t="s">
        <v>54</v>
      </c>
    </row>
    <row r="4" spans="1:7" x14ac:dyDescent="0.2">
      <c r="A4" s="109">
        <v>793.00000000000011</v>
      </c>
      <c r="B4" s="77">
        <v>21.869275446291663</v>
      </c>
      <c r="C4" s="77"/>
      <c r="F4" s="109"/>
      <c r="G4" s="124"/>
    </row>
    <row r="5" spans="1:7" x14ac:dyDescent="0.2">
      <c r="A5" s="109">
        <v>2806.5994999999998</v>
      </c>
      <c r="B5" s="77">
        <v>22.97</v>
      </c>
      <c r="C5" s="77"/>
      <c r="F5" s="123"/>
      <c r="G5" s="124"/>
    </row>
    <row r="6" spans="1:7" x14ac:dyDescent="0.2">
      <c r="A6" s="109">
        <v>3205.799</v>
      </c>
      <c r="B6" s="77">
        <v>23.12</v>
      </c>
      <c r="C6" s="77"/>
      <c r="F6" s="123"/>
      <c r="G6" s="124"/>
    </row>
    <row r="7" spans="1:7" x14ac:dyDescent="0.2">
      <c r="A7" s="109">
        <v>4004.1979999999999</v>
      </c>
      <c r="B7" s="77">
        <v>23.41</v>
      </c>
      <c r="C7" s="77"/>
      <c r="F7" s="123"/>
      <c r="G7" s="124"/>
    </row>
    <row r="8" spans="1:7" x14ac:dyDescent="0.2">
      <c r="A8" s="109">
        <v>5600.9960000000001</v>
      </c>
      <c r="B8" s="77">
        <v>23.81</v>
      </c>
      <c r="C8" s="77"/>
      <c r="F8" s="123"/>
      <c r="G8" s="124"/>
    </row>
    <row r="9" spans="1:7" x14ac:dyDescent="0.2">
      <c r="A9" s="109">
        <v>7197.7939999999999</v>
      </c>
      <c r="B9" s="77">
        <v>24.16</v>
      </c>
      <c r="C9" s="77"/>
      <c r="F9" s="123"/>
      <c r="G9" s="124"/>
    </row>
    <row r="10" spans="1:7" x14ac:dyDescent="0.2">
      <c r="A10" s="109">
        <v>8794.5920000000006</v>
      </c>
      <c r="B10" s="77">
        <v>24.41</v>
      </c>
      <c r="C10" s="77"/>
      <c r="F10" s="123"/>
      <c r="G10" s="124"/>
    </row>
    <row r="11" spans="1:7" x14ac:dyDescent="0.2">
      <c r="A11" s="109">
        <v>11988.188</v>
      </c>
      <c r="B11" s="77">
        <v>24.94</v>
      </c>
      <c r="C11" s="77"/>
      <c r="F11" s="123"/>
      <c r="G11" s="124"/>
    </row>
    <row r="12" spans="1:7" x14ac:dyDescent="0.2">
      <c r="A12" s="109">
        <v>15980.183000000001</v>
      </c>
      <c r="B12" s="77">
        <v>25.77</v>
      </c>
      <c r="C12" s="77"/>
    </row>
    <row r="13" spans="1:7" x14ac:dyDescent="0.2">
      <c r="A13" s="109">
        <v>23964.173000000003</v>
      </c>
      <c r="B13" s="77">
        <v>27.94</v>
      </c>
      <c r="C13" s="77"/>
    </row>
    <row r="14" spans="1:7" x14ac:dyDescent="0.2">
      <c r="A14" s="109">
        <v>62726.444449999995</v>
      </c>
      <c r="B14" s="77">
        <v>35.51</v>
      </c>
      <c r="C14" s="77"/>
    </row>
    <row r="15" spans="1:7" x14ac:dyDescent="0.2">
      <c r="A15" s="109"/>
      <c r="B15" s="77"/>
      <c r="C15" s="77"/>
    </row>
    <row r="16" spans="1:7" x14ac:dyDescent="0.2">
      <c r="A16" s="109"/>
      <c r="B16" s="77"/>
      <c r="C16" s="77"/>
    </row>
    <row r="17" spans="1:3" x14ac:dyDescent="0.2">
      <c r="A17" s="109"/>
      <c r="B17" s="77"/>
      <c r="C17" s="77"/>
    </row>
    <row r="18" spans="1:3" x14ac:dyDescent="0.2">
      <c r="A18" s="109"/>
      <c r="B18" s="77"/>
      <c r="C18" s="77"/>
    </row>
    <row r="19" spans="1:3" x14ac:dyDescent="0.2">
      <c r="A19" s="109"/>
      <c r="B19" s="77"/>
      <c r="C19" s="77"/>
    </row>
    <row r="20" spans="1:3" x14ac:dyDescent="0.2">
      <c r="A20" s="109"/>
      <c r="B20" s="77"/>
      <c r="C20" s="77"/>
    </row>
    <row r="21" spans="1:3" x14ac:dyDescent="0.2">
      <c r="A21" s="109"/>
      <c r="B21" s="77"/>
      <c r="C21" s="77"/>
    </row>
    <row r="22" spans="1:3" x14ac:dyDescent="0.2">
      <c r="A22" s="109"/>
      <c r="B22" s="77"/>
      <c r="C22" s="77"/>
    </row>
    <row r="23" spans="1:3" x14ac:dyDescent="0.2">
      <c r="A23" s="109"/>
      <c r="B23" s="77"/>
      <c r="C23" s="77"/>
    </row>
    <row r="24" spans="1:3" x14ac:dyDescent="0.2">
      <c r="A24" s="109"/>
      <c r="B24" s="77"/>
      <c r="C24" s="77"/>
    </row>
    <row r="25" spans="1:3" x14ac:dyDescent="0.2">
      <c r="A25" s="109"/>
      <c r="B25" s="77"/>
      <c r="C25" s="77"/>
    </row>
    <row r="26" spans="1:3" x14ac:dyDescent="0.2">
      <c r="A26" s="109"/>
      <c r="B26" s="77"/>
    </row>
    <row r="27" spans="1:3" x14ac:dyDescent="0.2">
      <c r="A27" s="109"/>
      <c r="B27" s="77"/>
    </row>
    <row r="28" spans="1:3" x14ac:dyDescent="0.2">
      <c r="A28" s="109"/>
      <c r="B28" s="77"/>
    </row>
    <row r="29" spans="1:3" x14ac:dyDescent="0.2">
      <c r="A29" s="1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23"/>
  <sheetViews>
    <sheetView workbookViewId="0">
      <selection activeCell="A39" sqref="A39"/>
    </sheetView>
  </sheetViews>
  <sheetFormatPr defaultRowHeight="12.75" x14ac:dyDescent="0.2"/>
  <cols>
    <col min="1" max="1" width="20.5" bestFit="1" customWidth="1"/>
    <col min="2" max="2" width="18.375" bestFit="1" customWidth="1"/>
  </cols>
  <sheetData>
    <row r="1" spans="1:4" x14ac:dyDescent="0.2">
      <c r="A1" s="104" t="s">
        <v>148</v>
      </c>
      <c r="B1" s="103"/>
    </row>
    <row r="2" spans="1:4" x14ac:dyDescent="0.2">
      <c r="A2" s="104" t="s">
        <v>127</v>
      </c>
      <c r="B2" s="104" t="s">
        <v>126</v>
      </c>
    </row>
    <row r="3" spans="1:4" ht="15" x14ac:dyDescent="0.2">
      <c r="A3" s="105" t="s">
        <v>100</v>
      </c>
      <c r="B3" s="105" t="s">
        <v>54</v>
      </c>
    </row>
    <row r="4" spans="1:4" x14ac:dyDescent="0.2">
      <c r="A4" s="111">
        <v>8.2857746776580008</v>
      </c>
      <c r="B4" s="110">
        <v>32.276550293</v>
      </c>
      <c r="C4" s="130"/>
      <c r="D4" s="124"/>
    </row>
    <row r="5" spans="1:4" x14ac:dyDescent="0.2">
      <c r="A5" s="111">
        <v>30.901287553648068</v>
      </c>
      <c r="B5" s="110">
        <v>32.452598571800003</v>
      </c>
      <c r="C5" s="130"/>
      <c r="D5" s="124"/>
    </row>
    <row r="6" spans="1:4" x14ac:dyDescent="0.2">
      <c r="A6" s="111">
        <v>697.67853978380288</v>
      </c>
      <c r="B6" s="110">
        <v>33.8746986389</v>
      </c>
      <c r="C6" s="130"/>
      <c r="D6" s="124"/>
    </row>
    <row r="7" spans="1:4" x14ac:dyDescent="0.2">
      <c r="A7" s="111">
        <v>1635.0693818706075</v>
      </c>
      <c r="B7" s="110">
        <v>34.9561500549</v>
      </c>
      <c r="C7" s="130"/>
      <c r="D7" s="124"/>
    </row>
    <row r="8" spans="1:4" x14ac:dyDescent="0.2">
      <c r="A8" s="111">
        <v>2786.6135176728817</v>
      </c>
      <c r="B8" s="110">
        <v>35.840450286900001</v>
      </c>
      <c r="C8" s="130"/>
      <c r="D8" s="124"/>
    </row>
    <row r="9" spans="1:4" x14ac:dyDescent="0.2">
      <c r="A9" s="109">
        <v>3984.9949135300103</v>
      </c>
      <c r="B9" s="110">
        <v>36.663924217199998</v>
      </c>
      <c r="C9" s="130"/>
      <c r="D9" s="124"/>
    </row>
    <row r="10" spans="1:4" x14ac:dyDescent="0.2">
      <c r="A10" s="109">
        <v>4849.5777040310786</v>
      </c>
      <c r="B10" s="110">
        <v>37.263450622599997</v>
      </c>
      <c r="C10" s="130"/>
      <c r="D10" s="124"/>
    </row>
    <row r="11" spans="1:4" x14ac:dyDescent="0.2">
      <c r="A11" s="109">
        <v>5905.4295863045154</v>
      </c>
      <c r="B11" s="110">
        <v>37.843200683600003</v>
      </c>
      <c r="C11" s="130"/>
      <c r="D11" s="124"/>
    </row>
    <row r="12" spans="1:4" x14ac:dyDescent="0.2">
      <c r="A12" s="109">
        <v>6886.3120225724315</v>
      </c>
      <c r="B12" s="110">
        <v>38.366700172400002</v>
      </c>
    </row>
    <row r="13" spans="1:4" x14ac:dyDescent="0.2">
      <c r="A13" s="109">
        <v>7827.6475028750601</v>
      </c>
      <c r="B13" s="110">
        <v>38.933574676500001</v>
      </c>
    </row>
    <row r="14" spans="1:4" x14ac:dyDescent="0.2">
      <c r="A14" s="112">
        <v>9625.477538555293</v>
      </c>
      <c r="B14" s="108">
        <v>40</v>
      </c>
    </row>
    <row r="15" spans="1:4" x14ac:dyDescent="0.2">
      <c r="A15" s="112">
        <v>11911.438316443378</v>
      </c>
      <c r="B15" s="108">
        <v>40</v>
      </c>
    </row>
    <row r="16" spans="1:4" x14ac:dyDescent="0.2">
      <c r="A16" s="112">
        <v>14660.231774084157</v>
      </c>
      <c r="B16" s="108">
        <v>40</v>
      </c>
    </row>
    <row r="17" spans="1:2" x14ac:dyDescent="0.2">
      <c r="A17" s="112">
        <v>17409.025231724936</v>
      </c>
      <c r="B17" s="108">
        <v>40</v>
      </c>
    </row>
    <row r="18" spans="1:2" x14ac:dyDescent="0.2">
      <c r="A18" s="112">
        <v>20157.818689365718</v>
      </c>
      <c r="B18" s="108">
        <v>40</v>
      </c>
    </row>
    <row r="19" spans="1:2" x14ac:dyDescent="0.2">
      <c r="A19" s="112">
        <v>22906.612147006497</v>
      </c>
      <c r="B19" s="108">
        <v>40</v>
      </c>
    </row>
    <row r="20" spans="1:2" x14ac:dyDescent="0.2">
      <c r="A20" s="112">
        <v>25655.405604647276</v>
      </c>
      <c r="B20" s="108">
        <v>40</v>
      </c>
    </row>
    <row r="21" spans="1:2" x14ac:dyDescent="0.2">
      <c r="A21" s="112">
        <v>28404.199062288055</v>
      </c>
      <c r="B21" s="108">
        <v>40</v>
      </c>
    </row>
    <row r="22" spans="1:2" x14ac:dyDescent="0.2">
      <c r="A22" s="112">
        <v>31152.992519928837</v>
      </c>
      <c r="B22" s="108">
        <v>40</v>
      </c>
    </row>
    <row r="23" spans="1:2" x14ac:dyDescent="0.2">
      <c r="A23" s="112">
        <v>45813.224294012995</v>
      </c>
      <c r="B23" s="108">
        <v>40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31"/>
  <sheetViews>
    <sheetView workbookViewId="0">
      <selection activeCell="E33" sqref="E33"/>
    </sheetView>
  </sheetViews>
  <sheetFormatPr defaultRowHeight="12.75" x14ac:dyDescent="0.2"/>
  <cols>
    <col min="1" max="1" width="9.375" bestFit="1" customWidth="1"/>
    <col min="2" max="2" width="16.75" bestFit="1" customWidth="1"/>
    <col min="3" max="3" width="15.5" bestFit="1" customWidth="1"/>
    <col min="4" max="4" width="14.25" bestFit="1" customWidth="1"/>
    <col min="5" max="6" width="15.5" bestFit="1" customWidth="1"/>
  </cols>
  <sheetData>
    <row r="1" spans="1:12" x14ac:dyDescent="0.2">
      <c r="A1" s="92" t="s">
        <v>124</v>
      </c>
      <c r="B1" s="147" t="s">
        <v>119</v>
      </c>
      <c r="C1" s="148"/>
      <c r="D1" s="99" t="s">
        <v>125</v>
      </c>
      <c r="E1" s="147" t="s">
        <v>119</v>
      </c>
      <c r="F1" s="148"/>
    </row>
    <row r="2" spans="1:12" x14ac:dyDescent="0.2">
      <c r="A2" s="92" t="s">
        <v>94</v>
      </c>
      <c r="B2" s="92" t="s">
        <v>122</v>
      </c>
      <c r="C2" s="92" t="s">
        <v>123</v>
      </c>
      <c r="D2" s="99" t="s">
        <v>94</v>
      </c>
      <c r="E2" s="99" t="s">
        <v>76</v>
      </c>
      <c r="F2" s="99" t="s">
        <v>109</v>
      </c>
    </row>
    <row r="3" spans="1:12" ht="15" x14ac:dyDescent="0.2">
      <c r="A3" s="92" t="s">
        <v>100</v>
      </c>
      <c r="B3" s="92" t="s">
        <v>120</v>
      </c>
      <c r="C3" s="92" t="s">
        <v>120</v>
      </c>
      <c r="D3" s="99" t="s">
        <v>100</v>
      </c>
      <c r="E3" s="99" t="s">
        <v>120</v>
      </c>
      <c r="F3" s="99" t="s">
        <v>120</v>
      </c>
      <c r="G3" s="90"/>
      <c r="H3" s="90"/>
      <c r="I3" s="90"/>
      <c r="J3" s="90"/>
      <c r="K3" s="90"/>
      <c r="L3" s="90"/>
    </row>
    <row r="4" spans="1:12" x14ac:dyDescent="0.2">
      <c r="A4" s="73">
        <v>681.64</v>
      </c>
      <c r="B4" s="73">
        <v>0.22178862742796784</v>
      </c>
      <c r="C4" s="73">
        <f>1-B4</f>
        <v>0.7782113725720321</v>
      </c>
      <c r="D4" s="100">
        <v>793</v>
      </c>
      <c r="E4" s="93">
        <v>0.45180033238602701</v>
      </c>
      <c r="F4" s="93">
        <f>1-E4</f>
        <v>0.54819966761397299</v>
      </c>
      <c r="G4" s="90"/>
      <c r="H4" s="90"/>
      <c r="I4" s="90"/>
      <c r="J4" s="90"/>
      <c r="K4" s="90"/>
      <c r="L4" s="90"/>
    </row>
    <row r="5" spans="1:12" x14ac:dyDescent="0.2">
      <c r="A5" s="136">
        <v>1862.13</v>
      </c>
      <c r="B5" s="73">
        <v>0.28830962392528986</v>
      </c>
      <c r="C5" s="73">
        <f t="shared" ref="C5:C19" si="0">1-B5</f>
        <v>0.7116903760747102</v>
      </c>
      <c r="D5" s="67">
        <v>2265</v>
      </c>
      <c r="E5" s="93">
        <v>0.60848253780285944</v>
      </c>
      <c r="F5" s="93">
        <f t="shared" ref="F5:F29" si="1">1-E5</f>
        <v>0.39151746219714056</v>
      </c>
      <c r="G5" s="90"/>
      <c r="H5" s="90"/>
      <c r="I5" s="90"/>
      <c r="J5" s="90"/>
      <c r="K5" s="90"/>
      <c r="L5" s="90"/>
    </row>
    <row r="6" spans="1:12" x14ac:dyDescent="0.2">
      <c r="A6" s="136">
        <v>2466.96</v>
      </c>
      <c r="B6" s="73">
        <v>0.31729334889904987</v>
      </c>
      <c r="C6" s="73">
        <f t="shared" si="0"/>
        <v>0.68270665110095008</v>
      </c>
      <c r="D6" s="67">
        <v>4023</v>
      </c>
      <c r="E6" s="93">
        <v>0.64494647214262213</v>
      </c>
      <c r="F6" s="93">
        <f t="shared" si="1"/>
        <v>0.35505352785737787</v>
      </c>
      <c r="G6" s="90"/>
      <c r="H6" s="90"/>
      <c r="I6" s="90"/>
      <c r="J6" s="90"/>
      <c r="K6" s="90"/>
      <c r="L6" s="90"/>
    </row>
    <row r="7" spans="1:12" x14ac:dyDescent="0.2">
      <c r="A7" s="136">
        <v>2674.1400000000003</v>
      </c>
      <c r="B7" s="73">
        <v>0.31481523031703645</v>
      </c>
      <c r="C7" s="73">
        <f t="shared" si="0"/>
        <v>0.6851847696829636</v>
      </c>
      <c r="D7" s="67">
        <v>6065</v>
      </c>
      <c r="E7" s="93">
        <v>0.60640535560504893</v>
      </c>
      <c r="F7" s="93">
        <f t="shared" si="1"/>
        <v>0.39359464439495107</v>
      </c>
      <c r="G7" s="90"/>
      <c r="H7" s="90"/>
      <c r="I7" s="90"/>
      <c r="J7" s="90"/>
      <c r="K7" s="90"/>
      <c r="L7" s="90"/>
    </row>
    <row r="8" spans="1:12" ht="15" x14ac:dyDescent="0.25">
      <c r="A8" s="136">
        <v>3250.9799999999996</v>
      </c>
      <c r="B8" s="73">
        <v>0.3241022706999121</v>
      </c>
      <c r="C8" s="73">
        <f t="shared" si="0"/>
        <v>0.67589772930008785</v>
      </c>
      <c r="D8" s="101">
        <v>8393</v>
      </c>
      <c r="E8" s="93">
        <v>0.60970083463320368</v>
      </c>
      <c r="F8" s="93">
        <f t="shared" si="1"/>
        <v>0.39029916536679632</v>
      </c>
      <c r="G8" s="90"/>
      <c r="H8" s="90"/>
      <c r="I8" s="90"/>
      <c r="J8" s="90"/>
      <c r="K8" s="90"/>
      <c r="L8" s="90"/>
    </row>
    <row r="9" spans="1:12" x14ac:dyDescent="0.2">
      <c r="A9" s="136">
        <v>2616.9599999999991</v>
      </c>
      <c r="B9" s="73">
        <v>0.34</v>
      </c>
      <c r="C9" s="73">
        <f t="shared" si="0"/>
        <v>0.65999999999999992</v>
      </c>
      <c r="D9" s="67">
        <v>11006</v>
      </c>
      <c r="E9" s="93">
        <v>0.61247416949070066</v>
      </c>
      <c r="F9" s="93">
        <f t="shared" si="1"/>
        <v>0.38752583050929934</v>
      </c>
      <c r="G9" s="90"/>
      <c r="H9" s="90"/>
      <c r="I9" s="90"/>
      <c r="J9" s="90"/>
      <c r="K9" s="90"/>
      <c r="L9" s="90"/>
    </row>
    <row r="10" spans="1:12" x14ac:dyDescent="0.2">
      <c r="A10" s="136">
        <v>4422.9699999999993</v>
      </c>
      <c r="B10" s="73">
        <v>0.35190155031573811</v>
      </c>
      <c r="C10" s="73">
        <f t="shared" si="0"/>
        <v>0.64809844968426189</v>
      </c>
      <c r="D10" s="67">
        <v>13904</v>
      </c>
      <c r="E10" s="93">
        <v>0.61881609224302114</v>
      </c>
      <c r="F10" s="93">
        <f t="shared" si="1"/>
        <v>0.38118390775697886</v>
      </c>
      <c r="G10" s="90"/>
      <c r="H10" s="90"/>
      <c r="I10" s="90"/>
      <c r="J10" s="90"/>
      <c r="K10" s="90"/>
      <c r="L10" s="90"/>
    </row>
    <row r="11" spans="1:12" x14ac:dyDescent="0.2">
      <c r="A11" s="136">
        <v>4570.82</v>
      </c>
      <c r="B11" s="73">
        <v>0.35562546764037967</v>
      </c>
      <c r="C11" s="73">
        <f t="shared" si="0"/>
        <v>0.64437453235962039</v>
      </c>
      <c r="D11" s="67">
        <v>17086</v>
      </c>
      <c r="E11" s="93">
        <v>0.71221844286741032</v>
      </c>
      <c r="F11" s="93">
        <f t="shared" si="1"/>
        <v>0.28778155713258968</v>
      </c>
      <c r="G11" s="90"/>
      <c r="H11" s="90"/>
      <c r="I11" s="90"/>
      <c r="J11" s="90"/>
      <c r="K11" s="90"/>
      <c r="L11" s="90"/>
    </row>
    <row r="12" spans="1:12" x14ac:dyDescent="0.2">
      <c r="A12" s="136">
        <v>7021.27</v>
      </c>
      <c r="B12" s="73">
        <v>0.38493178584501092</v>
      </c>
      <c r="C12" s="73">
        <f t="shared" si="0"/>
        <v>0.61506821415498902</v>
      </c>
      <c r="D12" s="67">
        <v>17086</v>
      </c>
      <c r="E12" s="93">
        <v>0.81308032885046988</v>
      </c>
      <c r="F12" s="93">
        <f t="shared" si="1"/>
        <v>0.18691967114953012</v>
      </c>
      <c r="G12" s="90"/>
      <c r="H12" s="90"/>
      <c r="I12" s="90"/>
      <c r="J12" s="90"/>
      <c r="K12" s="90"/>
      <c r="L12" s="90"/>
    </row>
    <row r="13" spans="1:12" x14ac:dyDescent="0.2">
      <c r="A13" s="136">
        <v>9863.68</v>
      </c>
      <c r="B13" s="73">
        <v>0.41770819815728005</v>
      </c>
      <c r="C13" s="73">
        <f t="shared" si="0"/>
        <v>0.58229180184271989</v>
      </c>
      <c r="D13" s="67">
        <v>20554</v>
      </c>
      <c r="E13" s="93">
        <v>0.71389268081688617</v>
      </c>
      <c r="F13" s="93">
        <f t="shared" si="1"/>
        <v>0.28610731918311383</v>
      </c>
      <c r="G13" s="90"/>
      <c r="H13" s="90"/>
      <c r="I13" s="90"/>
      <c r="J13" s="90"/>
      <c r="K13" s="90"/>
      <c r="L13" s="90"/>
    </row>
    <row r="14" spans="1:12" x14ac:dyDescent="0.2">
      <c r="A14" s="136">
        <v>13416.68</v>
      </c>
      <c r="B14" s="73">
        <v>0.43443609000140121</v>
      </c>
      <c r="C14" s="73">
        <f t="shared" si="0"/>
        <v>0.56556390999859874</v>
      </c>
      <c r="D14" s="67">
        <v>24307</v>
      </c>
      <c r="E14" s="93">
        <v>0.71648352182741726</v>
      </c>
      <c r="F14" s="93">
        <f t="shared" si="1"/>
        <v>0.28351647817258274</v>
      </c>
      <c r="G14" s="90"/>
      <c r="H14" s="90"/>
      <c r="I14" s="90"/>
      <c r="J14" s="90"/>
      <c r="K14" s="90"/>
      <c r="L14" s="90"/>
    </row>
    <row r="15" spans="1:12" x14ac:dyDescent="0.2">
      <c r="A15" s="136">
        <v>16761.400000000001</v>
      </c>
      <c r="B15" s="73">
        <v>0.44037908527927255</v>
      </c>
      <c r="C15" s="73">
        <f t="shared" si="0"/>
        <v>0.55962091472072739</v>
      </c>
      <c r="D15" s="67">
        <v>28345</v>
      </c>
      <c r="E15" s="93">
        <v>0.67808040137426373</v>
      </c>
      <c r="F15" s="93">
        <f t="shared" si="1"/>
        <v>0.32191959862573627</v>
      </c>
      <c r="G15" s="90"/>
      <c r="H15" s="90"/>
      <c r="I15" s="90"/>
      <c r="J15" s="90"/>
      <c r="K15" s="90"/>
      <c r="L15" s="90"/>
    </row>
    <row r="16" spans="1:12" x14ac:dyDescent="0.2">
      <c r="A16" s="136">
        <v>18113.490000000002</v>
      </c>
      <c r="B16" s="73">
        <v>0.42874067890837153</v>
      </c>
      <c r="C16" s="73">
        <f t="shared" si="0"/>
        <v>0.57125932109162847</v>
      </c>
      <c r="D16" s="67">
        <v>32668</v>
      </c>
      <c r="E16" s="93">
        <v>0.66585498183831815</v>
      </c>
      <c r="F16" s="93">
        <f t="shared" si="1"/>
        <v>0.33414501816168185</v>
      </c>
      <c r="G16" s="90"/>
      <c r="H16" s="90"/>
      <c r="I16" s="90"/>
      <c r="J16" s="90"/>
      <c r="K16" s="90"/>
      <c r="L16" s="90"/>
    </row>
    <row r="17" spans="1:12" x14ac:dyDescent="0.2">
      <c r="A17" s="136">
        <v>19748.93</v>
      </c>
      <c r="B17" s="73">
        <v>0.41424016389748713</v>
      </c>
      <c r="C17" s="73">
        <f t="shared" si="0"/>
        <v>0.58575983610251292</v>
      </c>
      <c r="D17" s="67">
        <v>37276</v>
      </c>
      <c r="E17" s="93">
        <v>0.66311421663037096</v>
      </c>
      <c r="F17" s="93">
        <f t="shared" si="1"/>
        <v>0.33688578336962904</v>
      </c>
      <c r="G17" s="90"/>
      <c r="H17" s="90"/>
      <c r="I17" s="90"/>
      <c r="J17" s="90"/>
      <c r="K17" s="90"/>
      <c r="L17" s="90"/>
    </row>
    <row r="18" spans="1:12" x14ac:dyDescent="0.2">
      <c r="A18" s="136">
        <v>21384.369999999995</v>
      </c>
      <c r="B18" s="73">
        <v>0.40195759800265279</v>
      </c>
      <c r="C18" s="73">
        <f t="shared" si="0"/>
        <v>0.59804240199734715</v>
      </c>
      <c r="D18" s="67">
        <v>42169</v>
      </c>
      <c r="E18" s="93">
        <v>0.65967589436553009</v>
      </c>
      <c r="F18" s="93">
        <f t="shared" si="1"/>
        <v>0.34032410563446991</v>
      </c>
      <c r="G18" s="96"/>
      <c r="H18" s="96"/>
      <c r="I18" s="96"/>
      <c r="J18" s="96"/>
      <c r="K18" s="96"/>
      <c r="L18" s="96"/>
    </row>
    <row r="19" spans="1:12" x14ac:dyDescent="0.2">
      <c r="A19" s="136">
        <v>23019.809999999998</v>
      </c>
      <c r="B19" s="73">
        <v>0.39142025933315627</v>
      </c>
      <c r="C19" s="73">
        <f t="shared" si="0"/>
        <v>0.60857974066684373</v>
      </c>
      <c r="D19" s="67">
        <v>47347</v>
      </c>
      <c r="E19" s="93">
        <v>0.65029287055829033</v>
      </c>
      <c r="F19" s="93">
        <f t="shared" si="1"/>
        <v>0.34970712944170967</v>
      </c>
      <c r="G19" s="96"/>
      <c r="H19" s="96"/>
      <c r="I19" s="96"/>
      <c r="J19" s="96"/>
    </row>
    <row r="20" spans="1:12" x14ac:dyDescent="0.2">
      <c r="A20" s="112">
        <v>50000</v>
      </c>
      <c r="B20" s="102">
        <v>0.39142025933315627</v>
      </c>
      <c r="C20" s="102">
        <v>0.60857974066684373</v>
      </c>
      <c r="D20" s="67">
        <v>52810</v>
      </c>
      <c r="E20" s="93">
        <v>0.65397272227296743</v>
      </c>
      <c r="F20" s="93">
        <f t="shared" si="1"/>
        <v>0.34602727772703257</v>
      </c>
      <c r="G20" s="90"/>
      <c r="H20" s="90"/>
      <c r="I20" s="90"/>
      <c r="J20" s="90"/>
    </row>
    <row r="21" spans="1:12" x14ac:dyDescent="0.2">
      <c r="A21" s="67"/>
      <c r="B21" s="73"/>
      <c r="C21" s="73"/>
      <c r="D21" s="67">
        <v>54022</v>
      </c>
      <c r="E21" s="93">
        <v>0.68466997899992099</v>
      </c>
      <c r="F21" s="93">
        <f t="shared" si="1"/>
        <v>0.31533002100007901</v>
      </c>
      <c r="G21" s="90"/>
      <c r="H21" s="90"/>
      <c r="I21" s="90"/>
      <c r="J21" s="90"/>
    </row>
    <row r="22" spans="1:12" x14ac:dyDescent="0.2">
      <c r="A22" s="67"/>
      <c r="B22" s="73"/>
      <c r="C22" s="1"/>
      <c r="D22" s="67">
        <v>58558</v>
      </c>
      <c r="E22" s="93">
        <v>0.69094618759551196</v>
      </c>
      <c r="F22" s="93">
        <f t="shared" si="1"/>
        <v>0.30905381240448804</v>
      </c>
      <c r="G22" s="90"/>
      <c r="H22" s="90"/>
      <c r="I22" s="90"/>
      <c r="J22" s="90"/>
    </row>
    <row r="23" spans="1:12" x14ac:dyDescent="0.2">
      <c r="A23" s="67"/>
      <c r="B23" s="73"/>
      <c r="C23" s="1"/>
      <c r="D23" s="67">
        <v>64592</v>
      </c>
      <c r="E23" s="93">
        <v>0.79404445643309984</v>
      </c>
      <c r="F23" s="93">
        <f t="shared" si="1"/>
        <v>0.20595554356690016</v>
      </c>
      <c r="G23" s="90"/>
      <c r="H23" s="90"/>
      <c r="I23" s="90"/>
      <c r="J23" s="90"/>
    </row>
    <row r="24" spans="1:12" x14ac:dyDescent="0.2">
      <c r="A24" s="67"/>
      <c r="B24" s="73"/>
      <c r="C24" s="1"/>
      <c r="D24" s="67">
        <v>70910</v>
      </c>
      <c r="E24" s="93">
        <v>0.78462378656962295</v>
      </c>
      <c r="F24" s="93">
        <f t="shared" si="1"/>
        <v>0.21537621343037705</v>
      </c>
      <c r="G24" s="90"/>
      <c r="H24" s="90"/>
      <c r="I24" s="90"/>
      <c r="J24" s="90"/>
    </row>
    <row r="25" spans="1:12" x14ac:dyDescent="0.2">
      <c r="A25" s="67"/>
      <c r="B25" s="73"/>
      <c r="C25" s="1"/>
      <c r="D25" s="67">
        <v>74000</v>
      </c>
      <c r="E25" s="93">
        <v>0.77971204998873145</v>
      </c>
      <c r="F25" s="93">
        <f t="shared" si="1"/>
        <v>0.22028795001126855</v>
      </c>
      <c r="G25" s="90"/>
      <c r="H25" s="90"/>
      <c r="I25" s="90"/>
      <c r="J25" s="90"/>
    </row>
    <row r="26" spans="1:12" x14ac:dyDescent="0.2">
      <c r="A26" s="67"/>
      <c r="B26" s="73"/>
      <c r="C26" s="1"/>
      <c r="D26" s="67">
        <v>77513</v>
      </c>
      <c r="E26" s="93">
        <v>0.78174306942569405</v>
      </c>
      <c r="F26" s="93">
        <f t="shared" si="1"/>
        <v>0.21825693057430595</v>
      </c>
      <c r="G26" s="90"/>
      <c r="H26" s="90"/>
      <c r="I26" s="90"/>
      <c r="J26" s="90"/>
    </row>
    <row r="27" spans="1:12" x14ac:dyDescent="0.2">
      <c r="D27" s="67">
        <v>84401</v>
      </c>
      <c r="E27" s="93">
        <v>0.77809899133196192</v>
      </c>
      <c r="F27" s="93">
        <f t="shared" si="1"/>
        <v>0.22190100866803808</v>
      </c>
      <c r="G27" s="90"/>
      <c r="H27" s="90"/>
      <c r="I27" s="90"/>
      <c r="J27" s="90"/>
    </row>
    <row r="28" spans="1:12" x14ac:dyDescent="0.2">
      <c r="D28" s="67">
        <v>91575</v>
      </c>
      <c r="E28" s="93">
        <v>0.77034935102941948</v>
      </c>
      <c r="F28" s="93">
        <f t="shared" si="1"/>
        <v>0.22965064897058052</v>
      </c>
      <c r="G28" s="90"/>
      <c r="H28" s="90"/>
      <c r="I28" s="90"/>
      <c r="J28" s="90"/>
    </row>
    <row r="29" spans="1:12" x14ac:dyDescent="0.2">
      <c r="D29" s="67">
        <v>99033</v>
      </c>
      <c r="E29" s="93">
        <v>0.73626793254987688</v>
      </c>
      <c r="F29" s="93">
        <f t="shared" si="1"/>
        <v>0.26373206745012312</v>
      </c>
      <c r="G29" s="90"/>
      <c r="H29" s="90"/>
      <c r="I29" s="90"/>
      <c r="J29" s="90"/>
    </row>
    <row r="30" spans="1:12" x14ac:dyDescent="0.2">
      <c r="F30" s="90"/>
      <c r="G30" s="90"/>
      <c r="H30" s="90"/>
      <c r="I30" s="90"/>
      <c r="J30" s="90"/>
    </row>
    <row r="31" spans="1:12" x14ac:dyDescent="0.2">
      <c r="E31" s="90"/>
      <c r="F31" s="90"/>
      <c r="G31" s="90"/>
      <c r="H31" s="90"/>
      <c r="I31" s="90"/>
      <c r="J31" s="90"/>
    </row>
  </sheetData>
  <mergeCells count="2">
    <mergeCell ref="B1:C1"/>
    <mergeCell ref="E1:F1"/>
  </mergeCell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N143"/>
  <sheetViews>
    <sheetView workbookViewId="0">
      <selection activeCell="C2" sqref="C2"/>
    </sheetView>
  </sheetViews>
  <sheetFormatPr defaultRowHeight="12.75" x14ac:dyDescent="0.2"/>
  <cols>
    <col min="1" max="1" width="10.375" style="113" bestFit="1" customWidth="1"/>
    <col min="2" max="2" width="11.875" bestFit="1" customWidth="1"/>
    <col min="3" max="3" width="22" bestFit="1" customWidth="1"/>
    <col min="4" max="4" width="17.5" bestFit="1" customWidth="1"/>
  </cols>
  <sheetData>
    <row r="1" spans="1:14" x14ac:dyDescent="0.2">
      <c r="A1" s="114" t="s">
        <v>53</v>
      </c>
      <c r="C1" s="113"/>
      <c r="D1" s="113"/>
    </row>
    <row r="2" spans="1:14" x14ac:dyDescent="0.2">
      <c r="A2" s="118" t="s">
        <v>94</v>
      </c>
      <c r="B2" s="115" t="s">
        <v>55</v>
      </c>
      <c r="C2" s="116" t="s">
        <v>148</v>
      </c>
      <c r="D2" s="122" t="s">
        <v>109</v>
      </c>
      <c r="M2" s="107"/>
    </row>
    <row r="3" spans="1:14" x14ac:dyDescent="0.2">
      <c r="A3" s="114" t="s">
        <v>83</v>
      </c>
      <c r="B3" s="121" t="s">
        <v>128</v>
      </c>
      <c r="C3" s="121" t="s">
        <v>129</v>
      </c>
      <c r="D3" s="121" t="s">
        <v>129</v>
      </c>
      <c r="E3" s="119"/>
      <c r="F3" s="119"/>
      <c r="G3" s="119"/>
      <c r="H3" s="119"/>
      <c r="I3" s="119"/>
      <c r="J3" s="119"/>
      <c r="K3" s="119"/>
      <c r="L3" s="119"/>
      <c r="M3" s="119"/>
    </row>
    <row r="4" spans="1:14" x14ac:dyDescent="0.2">
      <c r="A4" s="129">
        <v>800</v>
      </c>
      <c r="B4" s="128">
        <v>23.8409748077</v>
      </c>
      <c r="C4" s="128">
        <v>0.75088652482269513</v>
      </c>
      <c r="D4" s="123">
        <v>0.24911347517730487</v>
      </c>
      <c r="E4" s="125"/>
      <c r="F4" s="126"/>
      <c r="G4" s="123"/>
      <c r="H4" s="123"/>
      <c r="I4" s="123"/>
      <c r="J4" s="123"/>
      <c r="K4" s="123"/>
      <c r="L4" s="123"/>
      <c r="N4" s="102"/>
    </row>
    <row r="5" spans="1:14" x14ac:dyDescent="0.2">
      <c r="A5" s="129">
        <v>800</v>
      </c>
      <c r="B5" s="128">
        <v>26.101725101500001</v>
      </c>
      <c r="C5" s="128">
        <v>0.75099601593625498</v>
      </c>
      <c r="D5" s="123">
        <v>0.24900398406374502</v>
      </c>
      <c r="E5" s="125"/>
      <c r="F5" s="126"/>
      <c r="G5" s="123"/>
      <c r="H5" s="123"/>
      <c r="I5" s="123"/>
      <c r="J5" s="123"/>
      <c r="K5" s="123"/>
      <c r="L5" s="123"/>
      <c r="M5" s="117"/>
      <c r="N5" s="102"/>
    </row>
    <row r="6" spans="1:14" x14ac:dyDescent="0.2">
      <c r="A6" s="129">
        <v>800</v>
      </c>
      <c r="B6" s="128">
        <v>29.0925245285</v>
      </c>
      <c r="C6" s="128">
        <v>0.74832214765100669</v>
      </c>
      <c r="D6" s="123">
        <v>0.25167785234899331</v>
      </c>
      <c r="E6" s="125"/>
      <c r="F6" s="126"/>
      <c r="G6" s="123"/>
      <c r="H6" s="123"/>
      <c r="I6" s="123"/>
      <c r="J6" s="123"/>
      <c r="K6" s="123"/>
      <c r="L6" s="123"/>
      <c r="M6" s="117"/>
      <c r="N6" s="102"/>
    </row>
    <row r="7" spans="1:14" x14ac:dyDescent="0.2">
      <c r="A7" s="129">
        <v>800</v>
      </c>
      <c r="B7" s="128">
        <v>31.684650421099999</v>
      </c>
      <c r="C7" s="128">
        <v>0.47247497725204729</v>
      </c>
      <c r="D7" s="123">
        <v>0.52752502274795265</v>
      </c>
      <c r="E7" s="125"/>
      <c r="F7" s="126"/>
      <c r="G7" s="123"/>
      <c r="H7" s="123"/>
      <c r="I7" s="123"/>
      <c r="J7" s="123"/>
      <c r="K7" s="123"/>
      <c r="L7" s="123"/>
      <c r="M7" s="117"/>
      <c r="N7" s="102"/>
    </row>
    <row r="8" spans="1:14" x14ac:dyDescent="0.2">
      <c r="A8" s="129">
        <v>800</v>
      </c>
      <c r="B8" s="128">
        <v>32.276550293</v>
      </c>
      <c r="C8" s="128">
        <v>1.0357218347072501E-2</v>
      </c>
      <c r="D8" s="123">
        <v>0.98964278165292752</v>
      </c>
      <c r="E8" s="125"/>
      <c r="F8" s="126"/>
      <c r="G8" s="123"/>
      <c r="H8" s="123"/>
      <c r="I8" s="123"/>
      <c r="J8" s="123"/>
      <c r="K8" s="123"/>
      <c r="L8" s="123"/>
      <c r="M8" s="117"/>
      <c r="N8" s="102"/>
    </row>
    <row r="9" spans="1:14" x14ac:dyDescent="0.2">
      <c r="A9" s="129">
        <v>800</v>
      </c>
      <c r="B9" s="128">
        <v>32.276550293</v>
      </c>
      <c r="C9" s="128">
        <v>1.0357218347072501E-2</v>
      </c>
      <c r="D9" s="123">
        <v>0.98964278165292752</v>
      </c>
      <c r="E9" s="125"/>
      <c r="F9" s="126"/>
      <c r="G9" s="123"/>
      <c r="H9" s="123"/>
      <c r="I9" s="123"/>
      <c r="J9" s="123"/>
      <c r="K9" s="123"/>
      <c r="L9" s="123"/>
      <c r="M9" s="117"/>
      <c r="N9" s="102"/>
    </row>
    <row r="10" spans="1:14" x14ac:dyDescent="0.2">
      <c r="A10" s="129">
        <v>800</v>
      </c>
      <c r="B10" s="128">
        <v>32.276550293</v>
      </c>
      <c r="C10" s="128">
        <v>1.0357218347072501E-2</v>
      </c>
      <c r="D10" s="123">
        <v>0.98964278165292752</v>
      </c>
      <c r="E10" s="125"/>
      <c r="F10" s="126"/>
      <c r="G10" s="123"/>
      <c r="H10" s="123"/>
      <c r="I10" s="123"/>
      <c r="J10" s="123"/>
      <c r="K10" s="123"/>
      <c r="L10" s="123"/>
      <c r="M10" s="123"/>
      <c r="N10" s="123"/>
    </row>
    <row r="11" spans="1:14" x14ac:dyDescent="0.2">
      <c r="A11" s="129">
        <v>1000</v>
      </c>
      <c r="B11" s="128">
        <v>24.124525070200001</v>
      </c>
      <c r="C11" s="128">
        <v>0.780991006877094</v>
      </c>
      <c r="D11" s="123">
        <v>0.219008993122906</v>
      </c>
      <c r="F11" s="126"/>
    </row>
    <row r="12" spans="1:14" x14ac:dyDescent="0.2">
      <c r="A12" s="129">
        <v>1000</v>
      </c>
      <c r="B12" s="128">
        <v>26.4402999878</v>
      </c>
      <c r="C12" s="128">
        <v>0.78110680296087409</v>
      </c>
      <c r="D12" s="123">
        <v>0.21889319703912591</v>
      </c>
    </row>
    <row r="13" spans="1:14" x14ac:dyDescent="0.2">
      <c r="A13" s="129">
        <v>1000</v>
      </c>
      <c r="B13" s="128">
        <v>29.434775352500001</v>
      </c>
      <c r="C13" s="128">
        <v>0.7795918367346939</v>
      </c>
      <c r="D13" s="123">
        <v>0.2204081632653061</v>
      </c>
    </row>
    <row r="14" spans="1:14" x14ac:dyDescent="0.2">
      <c r="A14" s="129">
        <v>1000</v>
      </c>
      <c r="B14" s="128">
        <v>31.857200622600001</v>
      </c>
      <c r="C14" s="128">
        <v>0.44645739910313903</v>
      </c>
      <c r="D14" s="123">
        <v>0.55354260089686091</v>
      </c>
    </row>
    <row r="15" spans="1:14" x14ac:dyDescent="0.2">
      <c r="A15" s="129">
        <v>1000</v>
      </c>
      <c r="B15" s="128">
        <v>32.452598571800003</v>
      </c>
      <c r="C15" s="128">
        <v>3.0901287553648068E-2</v>
      </c>
      <c r="D15" s="123">
        <v>0.96909871244635193</v>
      </c>
    </row>
    <row r="16" spans="1:14" x14ac:dyDescent="0.2">
      <c r="A16" s="129">
        <v>1000</v>
      </c>
      <c r="B16" s="128">
        <v>32.452598571800003</v>
      </c>
      <c r="C16" s="128">
        <v>3.0901287553648068E-2</v>
      </c>
      <c r="D16" s="123">
        <v>0.96909871244635193</v>
      </c>
    </row>
    <row r="17" spans="1:4" x14ac:dyDescent="0.2">
      <c r="A17" s="129">
        <v>1000</v>
      </c>
      <c r="B17" s="128">
        <v>32.452598571800003</v>
      </c>
      <c r="C17" s="128">
        <v>3.0901287553648068E-2</v>
      </c>
      <c r="D17" s="123">
        <v>0.96909871244635193</v>
      </c>
    </row>
    <row r="18" spans="1:4" x14ac:dyDescent="0.2">
      <c r="A18" s="129">
        <v>3000</v>
      </c>
      <c r="B18" s="128">
        <v>25.9294252396</v>
      </c>
      <c r="C18" s="128">
        <v>0.83940265622131105</v>
      </c>
      <c r="D18" s="123">
        <v>0.16059734377868895</v>
      </c>
    </row>
    <row r="19" spans="1:4" x14ac:dyDescent="0.2">
      <c r="A19" s="129">
        <v>3000</v>
      </c>
      <c r="B19" s="128">
        <v>28.944674491899999</v>
      </c>
      <c r="C19" s="128">
        <v>0.83885385416028901</v>
      </c>
      <c r="D19" s="123">
        <v>0.16114614583971099</v>
      </c>
    </row>
    <row r="20" spans="1:4" x14ac:dyDescent="0.2">
      <c r="A20" s="129">
        <v>3000</v>
      </c>
      <c r="B20" s="128">
        <v>31.5177750587</v>
      </c>
      <c r="C20" s="128">
        <v>0.73272867618680049</v>
      </c>
      <c r="D20" s="123">
        <v>0.26727132381319951</v>
      </c>
    </row>
    <row r="21" spans="1:4" x14ac:dyDescent="0.2">
      <c r="A21" s="129">
        <v>3000</v>
      </c>
      <c r="B21" s="128">
        <v>33.117399215699997</v>
      </c>
      <c r="C21" s="128">
        <v>0.41188738269030239</v>
      </c>
      <c r="D21" s="123">
        <v>0.58811261730969755</v>
      </c>
    </row>
    <row r="22" spans="1:4" x14ac:dyDescent="0.2">
      <c r="A22" s="129">
        <v>3000</v>
      </c>
      <c r="B22" s="128">
        <v>33.8730010986</v>
      </c>
      <c r="C22" s="128">
        <v>0.23213863259995268</v>
      </c>
      <c r="D22" s="123">
        <v>0.76786136740004729</v>
      </c>
    </row>
    <row r="23" spans="1:4" x14ac:dyDescent="0.2">
      <c r="A23" s="129">
        <v>3000</v>
      </c>
      <c r="B23" s="128">
        <v>33.8746986389</v>
      </c>
      <c r="C23" s="128">
        <v>0.23255951326126761</v>
      </c>
      <c r="D23" s="123">
        <v>0.76744048673873233</v>
      </c>
    </row>
    <row r="24" spans="1:4" x14ac:dyDescent="0.2">
      <c r="A24" s="129">
        <v>3000</v>
      </c>
      <c r="B24" s="128">
        <v>33.8746986389</v>
      </c>
      <c r="C24" s="128">
        <v>0.23255951326126761</v>
      </c>
      <c r="D24" s="123">
        <v>0.76744048673873233</v>
      </c>
    </row>
    <row r="25" spans="1:4" x14ac:dyDescent="0.2">
      <c r="A25" s="129">
        <v>5000</v>
      </c>
      <c r="B25" s="128">
        <v>27.139300346399999</v>
      </c>
      <c r="C25" s="128">
        <v>0.82754144568482735</v>
      </c>
      <c r="D25" s="123">
        <v>0.17245855431517265</v>
      </c>
    </row>
    <row r="26" spans="1:4" x14ac:dyDescent="0.2">
      <c r="A26" s="129">
        <v>5000</v>
      </c>
      <c r="B26" s="128">
        <v>30.339449882499999</v>
      </c>
      <c r="C26" s="128">
        <v>0.78227718078381803</v>
      </c>
      <c r="D26" s="123">
        <v>0.21772281921618197</v>
      </c>
    </row>
    <row r="27" spans="1:4" x14ac:dyDescent="0.2">
      <c r="A27" s="129">
        <v>5000</v>
      </c>
      <c r="B27" s="128">
        <v>32.617923736599998</v>
      </c>
      <c r="C27" s="128">
        <v>0.6416366561949276</v>
      </c>
      <c r="D27" s="123">
        <v>0.3583633438050724</v>
      </c>
    </row>
    <row r="28" spans="1:4" x14ac:dyDescent="0.2">
      <c r="A28" s="129">
        <v>5000</v>
      </c>
      <c r="B28" s="128">
        <v>34.120400428799996</v>
      </c>
      <c r="C28" s="128">
        <v>0.4457670486149739</v>
      </c>
      <c r="D28" s="123">
        <v>0.55423295138502615</v>
      </c>
    </row>
    <row r="29" spans="1:4" x14ac:dyDescent="0.2">
      <c r="A29" s="129">
        <v>5000</v>
      </c>
      <c r="B29" s="128">
        <v>34.954299926799997</v>
      </c>
      <c r="C29" s="128">
        <v>0.34631897522522526</v>
      </c>
      <c r="D29" s="123">
        <v>0.65368102477477474</v>
      </c>
    </row>
    <row r="30" spans="1:4" x14ac:dyDescent="0.2">
      <c r="A30" s="129">
        <v>5000</v>
      </c>
      <c r="B30" s="128">
        <v>34.9561500549</v>
      </c>
      <c r="C30" s="128">
        <v>0.32701387637412149</v>
      </c>
      <c r="D30" s="123">
        <v>0.67298612362587851</v>
      </c>
    </row>
    <row r="31" spans="1:4" x14ac:dyDescent="0.2">
      <c r="A31" s="129">
        <v>5000</v>
      </c>
      <c r="B31" s="128">
        <v>34.9561500549</v>
      </c>
      <c r="C31" s="128">
        <v>0.32701387637412149</v>
      </c>
      <c r="D31" s="123">
        <v>0.67298612362587851</v>
      </c>
    </row>
    <row r="32" spans="1:4" x14ac:dyDescent="0.2">
      <c r="A32" s="129">
        <v>7000</v>
      </c>
      <c r="B32" s="128">
        <v>28.256350040400001</v>
      </c>
      <c r="C32" s="128">
        <v>0.80536665085138903</v>
      </c>
      <c r="D32" s="123">
        <v>0.19463334914861097</v>
      </c>
    </row>
    <row r="33" spans="1:4" x14ac:dyDescent="0.2">
      <c r="A33" s="129">
        <v>7000</v>
      </c>
      <c r="B33" s="128">
        <v>31.545974731400001</v>
      </c>
      <c r="C33" s="128">
        <v>0.74850348280365686</v>
      </c>
      <c r="D33" s="123">
        <v>0.25149651719634314</v>
      </c>
    </row>
    <row r="34" spans="1:4" x14ac:dyDescent="0.2">
      <c r="A34" s="129">
        <v>7000</v>
      </c>
      <c r="B34" s="128">
        <v>33.493625640899999</v>
      </c>
      <c r="C34" s="128">
        <v>0.631371609571721</v>
      </c>
      <c r="D34" s="123">
        <v>0.36862839042827866</v>
      </c>
    </row>
    <row r="35" spans="1:4" x14ac:dyDescent="0.2">
      <c r="A35" s="129">
        <v>7000</v>
      </c>
      <c r="B35" s="128">
        <v>35.002824783299999</v>
      </c>
      <c r="C35" s="128">
        <v>0.50028041195064754</v>
      </c>
      <c r="D35" s="123">
        <v>0.49971958804935246</v>
      </c>
    </row>
    <row r="36" spans="1:4" x14ac:dyDescent="0.2">
      <c r="A36" s="129">
        <v>7000</v>
      </c>
      <c r="B36" s="128">
        <v>35.482799530000001</v>
      </c>
      <c r="C36" s="128">
        <v>0.44617363344051442</v>
      </c>
      <c r="D36" s="123">
        <v>0.55382636655948558</v>
      </c>
    </row>
    <row r="37" spans="1:4" x14ac:dyDescent="0.2">
      <c r="A37" s="129">
        <v>7000</v>
      </c>
      <c r="B37" s="128">
        <v>35.840450286900001</v>
      </c>
      <c r="C37" s="128">
        <v>0.39808764538184022</v>
      </c>
      <c r="D37" s="123">
        <v>0.60191235461815973</v>
      </c>
    </row>
    <row r="38" spans="1:4" x14ac:dyDescent="0.2">
      <c r="A38" s="129">
        <v>7000</v>
      </c>
      <c r="B38" s="128">
        <v>35.840450286900001</v>
      </c>
      <c r="C38" s="128">
        <v>0.39808764538184022</v>
      </c>
      <c r="D38" s="123">
        <v>0.60191235461815973</v>
      </c>
    </row>
    <row r="39" spans="1:4" x14ac:dyDescent="0.2">
      <c r="A39" s="127">
        <v>9000</v>
      </c>
      <c r="B39" s="128">
        <v>29.135050296799999</v>
      </c>
      <c r="C39" s="128">
        <v>0.78480713441495653</v>
      </c>
      <c r="D39" s="123">
        <v>0.21519286558504347</v>
      </c>
    </row>
    <row r="40" spans="1:4" x14ac:dyDescent="0.2">
      <c r="A40" s="127">
        <v>9000</v>
      </c>
      <c r="B40" s="128">
        <v>32.480024337800003</v>
      </c>
      <c r="C40" s="128">
        <v>0.72112123216076118</v>
      </c>
      <c r="D40" s="123">
        <v>0.27887876783923882</v>
      </c>
    </row>
    <row r="41" spans="1:4" x14ac:dyDescent="0.2">
      <c r="A41" s="127">
        <v>9000</v>
      </c>
      <c r="B41" s="128">
        <v>34.200449943499997</v>
      </c>
      <c r="C41" s="128">
        <v>0.63287540466506187</v>
      </c>
      <c r="D41" s="123">
        <v>0.36712459533493813</v>
      </c>
    </row>
    <row r="42" spans="1:4" x14ac:dyDescent="0.2">
      <c r="A42" s="127">
        <v>9000</v>
      </c>
      <c r="B42" s="128">
        <v>35.313698768599998</v>
      </c>
      <c r="C42" s="128">
        <v>0.55488326610438821</v>
      </c>
      <c r="D42" s="123">
        <v>0.44511673389561179</v>
      </c>
    </row>
    <row r="43" spans="1:4" x14ac:dyDescent="0.2">
      <c r="A43" s="127">
        <v>9000</v>
      </c>
      <c r="B43" s="128">
        <v>36.0959749222</v>
      </c>
      <c r="C43" s="128">
        <v>0.47749164145836653</v>
      </c>
      <c r="D43" s="123">
        <v>0.52250835854163347</v>
      </c>
    </row>
    <row r="44" spans="1:4" x14ac:dyDescent="0.2">
      <c r="A44" s="127">
        <v>9000</v>
      </c>
      <c r="B44" s="128">
        <v>36.663924217199998</v>
      </c>
      <c r="C44" s="128">
        <v>0.44277721261444558</v>
      </c>
      <c r="D44" s="123">
        <v>0.55722278738555442</v>
      </c>
    </row>
    <row r="45" spans="1:4" x14ac:dyDescent="0.2">
      <c r="A45" s="127">
        <v>9000</v>
      </c>
      <c r="B45" s="128">
        <v>36.663924217199998</v>
      </c>
      <c r="C45" s="128">
        <v>0.44277721261444558</v>
      </c>
      <c r="D45" s="123">
        <v>0.55722278738555442</v>
      </c>
    </row>
    <row r="46" spans="1:4" x14ac:dyDescent="0.2">
      <c r="A46" s="127">
        <v>11000</v>
      </c>
      <c r="B46" s="128">
        <v>30.054175376900002</v>
      </c>
      <c r="C46" s="128">
        <v>0.77572742925717852</v>
      </c>
      <c r="D46" s="123">
        <v>0.22427257074282148</v>
      </c>
    </row>
    <row r="47" spans="1:4" x14ac:dyDescent="0.2">
      <c r="A47" s="127">
        <v>11000</v>
      </c>
      <c r="B47" s="128">
        <v>33.236149787899997</v>
      </c>
      <c r="C47" s="128">
        <v>0.70620030143963408</v>
      </c>
      <c r="D47" s="123">
        <v>0.29379969856036592</v>
      </c>
    </row>
    <row r="48" spans="1:4" x14ac:dyDescent="0.2">
      <c r="A48" s="127">
        <v>11000</v>
      </c>
      <c r="B48" s="128">
        <v>34.887099266100002</v>
      </c>
      <c r="C48" s="128">
        <v>0.63909596896609888</v>
      </c>
      <c r="D48" s="123">
        <v>0.36090403103390112</v>
      </c>
    </row>
    <row r="49" spans="1:4" x14ac:dyDescent="0.2">
      <c r="A49" s="127">
        <v>11000</v>
      </c>
      <c r="B49" s="128">
        <v>35.889800071700002</v>
      </c>
      <c r="C49" s="128">
        <v>0.57337409672040029</v>
      </c>
      <c r="D49" s="123">
        <v>0.42662590327959971</v>
      </c>
    </row>
    <row r="50" spans="1:4" x14ac:dyDescent="0.2">
      <c r="A50" s="127">
        <v>11000</v>
      </c>
      <c r="B50" s="128">
        <v>36.714449882499999</v>
      </c>
      <c r="C50" s="128">
        <v>0.52199207262498404</v>
      </c>
      <c r="D50" s="123">
        <v>0.47800792737501596</v>
      </c>
    </row>
    <row r="51" spans="1:4" x14ac:dyDescent="0.2">
      <c r="A51" s="127">
        <v>11000</v>
      </c>
      <c r="B51" s="128">
        <v>37.263300895699999</v>
      </c>
      <c r="C51" s="128">
        <v>0.44122593320235753</v>
      </c>
      <c r="D51" s="123">
        <v>0.55877406679764241</v>
      </c>
    </row>
    <row r="52" spans="1:4" x14ac:dyDescent="0.2">
      <c r="A52" s="127">
        <v>11000</v>
      </c>
      <c r="B52" s="128">
        <v>37.263450622599997</v>
      </c>
      <c r="C52" s="128">
        <v>0.4408707003664617</v>
      </c>
      <c r="D52" s="123">
        <v>0.5591292996335383</v>
      </c>
    </row>
    <row r="53" spans="1:4" x14ac:dyDescent="0.2">
      <c r="A53" s="127">
        <v>13000</v>
      </c>
      <c r="B53" s="128">
        <v>30.9517998695</v>
      </c>
      <c r="C53" s="128">
        <v>0.76612512657949194</v>
      </c>
      <c r="D53" s="123">
        <v>0.23387487342050806</v>
      </c>
    </row>
    <row r="54" spans="1:4" x14ac:dyDescent="0.2">
      <c r="A54" s="127">
        <v>13000</v>
      </c>
      <c r="B54" s="128">
        <v>33.930925369299999</v>
      </c>
      <c r="C54" s="128">
        <v>0.70808300682049041</v>
      </c>
      <c r="D54" s="123">
        <v>0.29191699317950959</v>
      </c>
    </row>
    <row r="55" spans="1:4" x14ac:dyDescent="0.2">
      <c r="A55" s="127">
        <v>13000</v>
      </c>
      <c r="B55" s="128">
        <v>35.452175140400001</v>
      </c>
      <c r="C55" s="128">
        <v>0.64231988998344136</v>
      </c>
      <c r="D55" s="123">
        <v>0.35768011001655864</v>
      </c>
    </row>
    <row r="56" spans="1:4" x14ac:dyDescent="0.2">
      <c r="A56" s="127">
        <v>13000</v>
      </c>
      <c r="B56" s="128">
        <v>36.466349601700003</v>
      </c>
      <c r="C56" s="128">
        <v>0.5970169565335729</v>
      </c>
      <c r="D56" s="123">
        <v>0.4029830434664271</v>
      </c>
    </row>
    <row r="57" spans="1:4" x14ac:dyDescent="0.2">
      <c r="A57" s="127">
        <v>13000</v>
      </c>
      <c r="B57" s="128">
        <v>37.184075355499999</v>
      </c>
      <c r="C57" s="128">
        <v>0.52554913294797689</v>
      </c>
      <c r="D57" s="123">
        <v>0.47445086705202311</v>
      </c>
    </row>
    <row r="58" spans="1:4" x14ac:dyDescent="0.2">
      <c r="A58" s="127">
        <v>13000</v>
      </c>
      <c r="B58" s="128">
        <v>37.842249870300002</v>
      </c>
      <c r="C58" s="128">
        <v>0.45785595751742453</v>
      </c>
      <c r="D58" s="123">
        <v>0.54214404248257542</v>
      </c>
    </row>
    <row r="59" spans="1:4" x14ac:dyDescent="0.2">
      <c r="A59" s="127">
        <v>13000</v>
      </c>
      <c r="B59" s="128">
        <v>37.843200683600003</v>
      </c>
      <c r="C59" s="128">
        <v>0.45426381433111657</v>
      </c>
      <c r="D59" s="123">
        <v>0.54573618566888338</v>
      </c>
    </row>
    <row r="60" spans="1:4" x14ac:dyDescent="0.2">
      <c r="A60" s="127">
        <v>15000</v>
      </c>
      <c r="B60" s="128">
        <v>31.8289999962</v>
      </c>
      <c r="C60" s="128">
        <v>0.76027101235572281</v>
      </c>
      <c r="D60" s="123">
        <v>0.23972898764427719</v>
      </c>
    </row>
    <row r="61" spans="1:4" x14ac:dyDescent="0.2">
      <c r="A61" s="127">
        <v>15000</v>
      </c>
      <c r="B61" s="128">
        <v>34.516600608799997</v>
      </c>
      <c r="C61" s="128">
        <v>0.70077043532727834</v>
      </c>
      <c r="D61" s="123">
        <v>0.29922956467272166</v>
      </c>
    </row>
    <row r="62" spans="1:4" x14ac:dyDescent="0.2">
      <c r="A62" s="127">
        <v>15000</v>
      </c>
      <c r="B62" s="128">
        <v>36.020298957800001</v>
      </c>
      <c r="C62" s="128">
        <v>0.65501816829961501</v>
      </c>
      <c r="D62" s="123">
        <v>0.34498183170038499</v>
      </c>
    </row>
    <row r="63" spans="1:4" x14ac:dyDescent="0.2">
      <c r="A63" s="127">
        <v>15000</v>
      </c>
      <c r="B63" s="128">
        <v>36.916024208099998</v>
      </c>
      <c r="C63" s="128">
        <v>0.58993456276026179</v>
      </c>
      <c r="D63" s="123">
        <v>0.41006543723973821</v>
      </c>
    </row>
    <row r="64" spans="1:4" x14ac:dyDescent="0.2">
      <c r="A64" s="127">
        <v>15000</v>
      </c>
      <c r="B64" s="128">
        <v>37.631449699400001</v>
      </c>
      <c r="C64" s="128">
        <v>0.52694561841828746</v>
      </c>
      <c r="D64" s="123">
        <v>0.47305438158171254</v>
      </c>
    </row>
    <row r="65" spans="1:4" x14ac:dyDescent="0.2">
      <c r="A65" s="127">
        <v>15000</v>
      </c>
      <c r="B65" s="128">
        <v>38.366874694800003</v>
      </c>
      <c r="C65" s="128">
        <v>0.45936464626778412</v>
      </c>
      <c r="D65" s="123">
        <v>0.54063535373221594</v>
      </c>
    </row>
    <row r="66" spans="1:4" x14ac:dyDescent="0.2">
      <c r="A66" s="127">
        <v>15000</v>
      </c>
      <c r="B66" s="128">
        <v>38.366700172400002</v>
      </c>
      <c r="C66" s="128">
        <v>0.45908746817149543</v>
      </c>
      <c r="D66" s="123">
        <v>0.54091253182850463</v>
      </c>
    </row>
    <row r="67" spans="1:4" x14ac:dyDescent="0.2">
      <c r="A67" s="127">
        <v>17086</v>
      </c>
      <c r="B67" s="128">
        <v>32.510550498999997</v>
      </c>
      <c r="C67" s="128">
        <v>0.75075970925119939</v>
      </c>
      <c r="D67" s="123">
        <v>0.24924029074880061</v>
      </c>
    </row>
    <row r="68" spans="1:4" x14ac:dyDescent="0.2">
      <c r="A68" s="127">
        <v>17086</v>
      </c>
      <c r="B68" s="128">
        <v>35.061051368699999</v>
      </c>
      <c r="C68" s="128">
        <v>0.69880679111265098</v>
      </c>
      <c r="D68" s="123">
        <v>0.30119320888734902</v>
      </c>
    </row>
    <row r="69" spans="1:4" x14ac:dyDescent="0.2">
      <c r="A69" s="127">
        <v>17086</v>
      </c>
      <c r="B69" s="128">
        <v>36.4951238632</v>
      </c>
      <c r="C69" s="128">
        <v>0.64759309718437774</v>
      </c>
      <c r="D69" s="123">
        <v>0.35240690281562226</v>
      </c>
    </row>
    <row r="70" spans="1:4" x14ac:dyDescent="0.2">
      <c r="A70" s="127">
        <v>17086</v>
      </c>
      <c r="B70" s="128">
        <v>37.3615999222</v>
      </c>
      <c r="C70" s="128">
        <v>0.58500237696616442</v>
      </c>
      <c r="D70" s="123">
        <v>0.41499762303383558</v>
      </c>
    </row>
    <row r="71" spans="1:4" x14ac:dyDescent="0.2">
      <c r="A71" s="127">
        <v>17086</v>
      </c>
      <c r="B71" s="128">
        <v>38.084300041200002</v>
      </c>
      <c r="C71" s="128">
        <v>0.53309100535565201</v>
      </c>
      <c r="D71" s="123">
        <v>0.46690899464434799</v>
      </c>
    </row>
    <row r="72" spans="1:4" x14ac:dyDescent="0.2">
      <c r="A72" s="127">
        <v>17086</v>
      </c>
      <c r="B72" s="128">
        <v>38.933874130200003</v>
      </c>
      <c r="C72" s="128">
        <v>0.47142221052844629</v>
      </c>
      <c r="D72" s="123">
        <v>0.52857778947155376</v>
      </c>
    </row>
    <row r="73" spans="1:4" x14ac:dyDescent="0.2">
      <c r="A73" s="127">
        <v>17086</v>
      </c>
      <c r="B73" s="128">
        <v>38.933574676500001</v>
      </c>
      <c r="C73" s="128">
        <v>0.45813224294012994</v>
      </c>
      <c r="D73" s="123">
        <v>0.54186775705987</v>
      </c>
    </row>
    <row r="74" spans="1:4" x14ac:dyDescent="0.2">
      <c r="A74" s="120">
        <v>21010</v>
      </c>
      <c r="B74" s="102">
        <v>33.792623448658283</v>
      </c>
      <c r="C74" s="123">
        <v>0.73286788116771429</v>
      </c>
      <c r="D74" s="123">
        <v>0.26713211883228571</v>
      </c>
    </row>
    <row r="75" spans="1:4" x14ac:dyDescent="0.2">
      <c r="A75" s="120">
        <v>21010</v>
      </c>
      <c r="B75" s="123">
        <v>33.792623448658283</v>
      </c>
      <c r="C75" s="123">
        <v>0.68215308578444445</v>
      </c>
      <c r="D75" s="123">
        <v>0.31784691421555555</v>
      </c>
    </row>
    <row r="76" spans="1:4" x14ac:dyDescent="0.2">
      <c r="A76" s="120">
        <v>21010</v>
      </c>
      <c r="B76" s="123">
        <v>36.443704841386435</v>
      </c>
      <c r="C76" s="123">
        <v>0.58841414121388291</v>
      </c>
      <c r="D76" s="123">
        <v>0.41158585878611709</v>
      </c>
    </row>
    <row r="77" spans="1:4" x14ac:dyDescent="0.2">
      <c r="A77" s="120">
        <v>21010</v>
      </c>
      <c r="B77" s="123">
        <v>37.934330840051302</v>
      </c>
      <c r="C77" s="123">
        <v>0.45850045894704611</v>
      </c>
      <c r="D77" s="123">
        <v>0.54149954105295395</v>
      </c>
    </row>
    <row r="78" spans="1:4" x14ac:dyDescent="0.2">
      <c r="A78" s="120">
        <v>21010</v>
      </c>
      <c r="B78" s="123">
        <v>38.834976899242612</v>
      </c>
      <c r="C78" s="123">
        <v>0.45850045894704611</v>
      </c>
      <c r="D78" s="123">
        <v>0.54149954105295395</v>
      </c>
    </row>
    <row r="79" spans="1:4" x14ac:dyDescent="0.2">
      <c r="A79" s="120">
        <v>21010</v>
      </c>
      <c r="B79" s="123">
        <v>39.586177128485701</v>
      </c>
      <c r="C79" s="123">
        <v>0.45850045894704611</v>
      </c>
      <c r="D79" s="123">
        <v>0.54149954105295395</v>
      </c>
    </row>
    <row r="80" spans="1:4" x14ac:dyDescent="0.2">
      <c r="A80" s="120">
        <v>21010</v>
      </c>
      <c r="B80" s="123">
        <v>40</v>
      </c>
      <c r="C80" s="123">
        <v>0.45813224294012994</v>
      </c>
      <c r="D80" s="123">
        <v>0.54186775705987</v>
      </c>
    </row>
    <row r="81" spans="1:4" x14ac:dyDescent="0.2">
      <c r="A81" s="120">
        <v>26000</v>
      </c>
      <c r="B81" s="102">
        <v>35.422986348453101</v>
      </c>
      <c r="C81" s="123">
        <v>0.71011553098000013</v>
      </c>
      <c r="D81" s="123">
        <v>0.28988446901999987</v>
      </c>
    </row>
    <row r="82" spans="1:4" x14ac:dyDescent="0.2">
      <c r="A82" s="120">
        <v>26000</v>
      </c>
      <c r="B82" s="123">
        <v>38.201972126989212</v>
      </c>
      <c r="C82" s="123">
        <v>0.66097520872334614</v>
      </c>
      <c r="D82" s="123">
        <v>0.33902479127665386</v>
      </c>
    </row>
    <row r="83" spans="1:4" x14ac:dyDescent="0.2">
      <c r="A83" s="120">
        <v>26000</v>
      </c>
      <c r="B83" s="123">
        <v>39.764515043539582</v>
      </c>
      <c r="C83" s="123">
        <v>0.57014644939613002</v>
      </c>
      <c r="D83" s="123">
        <v>0.42985355060386998</v>
      </c>
    </row>
    <row r="84" spans="1:4" x14ac:dyDescent="0.2">
      <c r="A84" s="120">
        <v>26000</v>
      </c>
      <c r="B84" s="123">
        <v>40</v>
      </c>
      <c r="C84" s="106">
        <v>0.45050624730719518</v>
      </c>
      <c r="D84" s="123">
        <v>0.54949375269280476</v>
      </c>
    </row>
    <row r="85" spans="1:4" x14ac:dyDescent="0.2">
      <c r="A85" s="120">
        <v>26000</v>
      </c>
      <c r="B85" s="123">
        <v>40</v>
      </c>
      <c r="C85" s="106">
        <v>0.45050624730719518</v>
      </c>
      <c r="D85" s="123">
        <v>0.54949375269280476</v>
      </c>
    </row>
    <row r="86" spans="1:4" x14ac:dyDescent="0.2">
      <c r="A86" s="120">
        <v>26000</v>
      </c>
      <c r="B86" s="123">
        <v>40</v>
      </c>
      <c r="C86" s="106">
        <v>0.45050624730719518</v>
      </c>
      <c r="D86" s="123">
        <v>0.54949375269280476</v>
      </c>
    </row>
    <row r="87" spans="1:4" x14ac:dyDescent="0.2">
      <c r="A87" s="120">
        <v>26000</v>
      </c>
      <c r="B87" s="123">
        <v>40</v>
      </c>
      <c r="C87" s="106">
        <v>0.45050624730719518</v>
      </c>
      <c r="D87" s="123">
        <v>0.54949375269280476</v>
      </c>
    </row>
    <row r="88" spans="1:4" x14ac:dyDescent="0.2">
      <c r="A88" s="120">
        <v>32000</v>
      </c>
      <c r="B88" s="102">
        <v>38.064893043391152</v>
      </c>
      <c r="C88" s="123">
        <v>0.6827579956841513</v>
      </c>
      <c r="D88" s="123">
        <v>0.3172420043158487</v>
      </c>
    </row>
    <row r="89" spans="1:4" x14ac:dyDescent="0.2">
      <c r="A89" s="120">
        <v>32000</v>
      </c>
      <c r="B89" s="124">
        <v>40</v>
      </c>
      <c r="C89" s="106">
        <v>0.66194936797019177</v>
      </c>
      <c r="D89" s="123">
        <v>0.33805063202980823</v>
      </c>
    </row>
    <row r="90" spans="1:4" x14ac:dyDescent="0.2">
      <c r="A90" s="120">
        <v>32000</v>
      </c>
      <c r="B90" s="124">
        <v>40</v>
      </c>
      <c r="C90" s="106">
        <v>0.66194936797019177</v>
      </c>
      <c r="D90" s="123">
        <v>0.33805063202980823</v>
      </c>
    </row>
    <row r="91" spans="1:4" x14ac:dyDescent="0.2">
      <c r="A91" s="120">
        <v>32000</v>
      </c>
      <c r="B91" s="124">
        <v>40</v>
      </c>
      <c r="C91" s="106">
        <v>0.66194936797019177</v>
      </c>
      <c r="D91" s="123">
        <v>0.33805063202980823</v>
      </c>
    </row>
    <row r="92" spans="1:4" x14ac:dyDescent="0.2">
      <c r="A92" s="120">
        <v>32000</v>
      </c>
      <c r="B92" s="124">
        <v>40</v>
      </c>
      <c r="C92" s="106">
        <v>0.66194936797019177</v>
      </c>
      <c r="D92" s="123">
        <v>0.33805063202980823</v>
      </c>
    </row>
    <row r="93" spans="1:4" x14ac:dyDescent="0.2">
      <c r="A93" s="120">
        <v>32000</v>
      </c>
      <c r="B93" s="124">
        <v>40</v>
      </c>
      <c r="C93" s="106">
        <v>0.66194936797019177</v>
      </c>
      <c r="D93" s="123">
        <v>0.33805063202980823</v>
      </c>
    </row>
    <row r="94" spans="1:4" x14ac:dyDescent="0.2">
      <c r="A94" s="120">
        <v>32000</v>
      </c>
      <c r="B94" s="123">
        <v>40</v>
      </c>
      <c r="C94" s="106">
        <v>0.66194936797019177</v>
      </c>
      <c r="D94" s="123">
        <v>0.33805063202980823</v>
      </c>
    </row>
    <row r="95" spans="1:4" x14ac:dyDescent="0.2">
      <c r="A95" s="120">
        <v>38000</v>
      </c>
      <c r="B95" s="102">
        <v>40</v>
      </c>
      <c r="C95" s="102">
        <v>0.55406570407681899</v>
      </c>
      <c r="D95" s="123">
        <v>0.44593429592318101</v>
      </c>
    </row>
    <row r="96" spans="1:4" x14ac:dyDescent="0.2">
      <c r="A96" s="120">
        <v>38000</v>
      </c>
      <c r="B96" s="102">
        <v>40</v>
      </c>
      <c r="C96" s="102">
        <v>0.5540657040768191</v>
      </c>
      <c r="D96" s="123">
        <v>0.4459342959231809</v>
      </c>
    </row>
    <row r="97" spans="1:4" x14ac:dyDescent="0.2">
      <c r="A97" s="120">
        <v>38000</v>
      </c>
      <c r="B97" s="102">
        <v>40</v>
      </c>
      <c r="C97" s="102">
        <v>0.5540657040768191</v>
      </c>
      <c r="D97" s="123">
        <v>0.4459342959231809</v>
      </c>
    </row>
    <row r="98" spans="1:4" x14ac:dyDescent="0.2">
      <c r="A98" s="120">
        <v>38000</v>
      </c>
      <c r="B98" s="102">
        <v>40</v>
      </c>
      <c r="C98" s="102">
        <v>0.5540657040768191</v>
      </c>
      <c r="D98" s="123">
        <v>0.4459342959231809</v>
      </c>
    </row>
    <row r="99" spans="1:4" x14ac:dyDescent="0.2">
      <c r="A99" s="120">
        <v>38000</v>
      </c>
      <c r="B99" s="102">
        <v>40</v>
      </c>
      <c r="C99" s="102">
        <v>0.5540657040768191</v>
      </c>
      <c r="D99" s="123">
        <v>0.4459342959231809</v>
      </c>
    </row>
    <row r="100" spans="1:4" x14ac:dyDescent="0.2">
      <c r="A100" s="120">
        <v>38000</v>
      </c>
      <c r="B100" s="102">
        <v>40</v>
      </c>
      <c r="C100" s="106">
        <v>0.5540657040768191</v>
      </c>
      <c r="D100" s="123">
        <v>0.4459342959231809</v>
      </c>
    </row>
    <row r="101" spans="1:4" x14ac:dyDescent="0.2">
      <c r="A101" s="120">
        <v>38000</v>
      </c>
      <c r="B101" s="102">
        <v>40</v>
      </c>
      <c r="C101" s="102">
        <v>0.5540657040768191</v>
      </c>
      <c r="D101" s="123">
        <v>0.4459342959231809</v>
      </c>
    </row>
    <row r="102" spans="1:4" x14ac:dyDescent="0.2">
      <c r="A102" s="120">
        <v>44000</v>
      </c>
      <c r="B102" s="102">
        <v>40</v>
      </c>
      <c r="C102" s="102">
        <v>0.48575887800364898</v>
      </c>
      <c r="D102" s="123">
        <v>0.51424112199635097</v>
      </c>
    </row>
    <row r="103" spans="1:4" x14ac:dyDescent="0.2">
      <c r="A103" s="120">
        <v>44000</v>
      </c>
      <c r="B103" s="102">
        <v>40</v>
      </c>
      <c r="C103" s="102">
        <v>0.48575887800364898</v>
      </c>
      <c r="D103" s="123">
        <v>0.51424112199635097</v>
      </c>
    </row>
    <row r="104" spans="1:4" x14ac:dyDescent="0.2">
      <c r="A104" s="120">
        <v>44000</v>
      </c>
      <c r="B104" s="102">
        <v>40</v>
      </c>
      <c r="C104" s="102">
        <v>0.48575887800364898</v>
      </c>
      <c r="D104" s="123">
        <v>0.51424112199635097</v>
      </c>
    </row>
    <row r="105" spans="1:4" x14ac:dyDescent="0.2">
      <c r="A105" s="120">
        <v>44000</v>
      </c>
      <c r="B105" s="102">
        <v>40</v>
      </c>
      <c r="C105" s="102">
        <v>0.48575887800364898</v>
      </c>
      <c r="D105" s="123">
        <v>0.51424112199635097</v>
      </c>
    </row>
    <row r="106" spans="1:4" x14ac:dyDescent="0.2">
      <c r="A106" s="120">
        <v>44000</v>
      </c>
      <c r="B106" s="102">
        <v>40</v>
      </c>
      <c r="C106" s="102">
        <v>0.48575887800364898</v>
      </c>
      <c r="D106" s="123">
        <v>0.51424112199635097</v>
      </c>
    </row>
    <row r="107" spans="1:4" x14ac:dyDescent="0.2">
      <c r="A107" s="120">
        <v>44000</v>
      </c>
      <c r="B107" s="102">
        <v>40</v>
      </c>
      <c r="C107" s="102">
        <v>0.48575887800364898</v>
      </c>
      <c r="D107" s="123">
        <v>0.51424112199635097</v>
      </c>
    </row>
    <row r="108" spans="1:4" x14ac:dyDescent="0.2">
      <c r="A108" s="120">
        <v>44000</v>
      </c>
      <c r="B108" s="102">
        <v>40</v>
      </c>
      <c r="C108" s="106">
        <v>0.48575887800364898</v>
      </c>
      <c r="D108" s="123">
        <v>0.51424112199635097</v>
      </c>
    </row>
    <row r="109" spans="1:4" x14ac:dyDescent="0.2">
      <c r="A109" s="120">
        <v>50000</v>
      </c>
      <c r="B109" s="102">
        <v>40</v>
      </c>
      <c r="C109" s="102">
        <v>0.47969165630459748</v>
      </c>
      <c r="D109" s="123">
        <v>0.52030834369540258</v>
      </c>
    </row>
    <row r="110" spans="1:4" x14ac:dyDescent="0.2">
      <c r="A110" s="120">
        <v>50000</v>
      </c>
      <c r="B110" s="102">
        <v>40</v>
      </c>
      <c r="C110" s="102">
        <v>0.47969165630459748</v>
      </c>
      <c r="D110" s="123">
        <v>0.52030834369540258</v>
      </c>
    </row>
    <row r="111" spans="1:4" x14ac:dyDescent="0.2">
      <c r="A111" s="120">
        <v>50000</v>
      </c>
      <c r="B111" s="102">
        <v>40</v>
      </c>
      <c r="C111" s="102">
        <v>0.47969165630459748</v>
      </c>
      <c r="D111" s="123">
        <v>0.52030834369540258</v>
      </c>
    </row>
    <row r="112" spans="1:4" x14ac:dyDescent="0.2">
      <c r="A112" s="120">
        <v>50000</v>
      </c>
      <c r="B112" s="102">
        <v>40</v>
      </c>
      <c r="C112" s="102">
        <v>0.47969165630459748</v>
      </c>
      <c r="D112" s="123">
        <v>0.52030834369540258</v>
      </c>
    </row>
    <row r="113" spans="1:4" x14ac:dyDescent="0.2">
      <c r="A113" s="120">
        <v>50000</v>
      </c>
      <c r="B113" s="102">
        <v>40</v>
      </c>
      <c r="C113" s="102">
        <v>0.47969165630459748</v>
      </c>
      <c r="D113" s="123">
        <v>0.52030834369540258</v>
      </c>
    </row>
    <row r="114" spans="1:4" x14ac:dyDescent="0.2">
      <c r="A114" s="120">
        <v>50000</v>
      </c>
      <c r="B114" s="102">
        <v>40</v>
      </c>
      <c r="C114" s="102">
        <v>0.47969165630459748</v>
      </c>
      <c r="D114" s="123">
        <v>0.52030834369540258</v>
      </c>
    </row>
    <row r="115" spans="1:4" x14ac:dyDescent="0.2">
      <c r="A115" s="120">
        <v>50000</v>
      </c>
      <c r="B115" s="102">
        <v>40</v>
      </c>
      <c r="C115" s="106">
        <v>0.47969165630459748</v>
      </c>
      <c r="D115" s="123">
        <v>0.52030834369540258</v>
      </c>
    </row>
    <row r="116" spans="1:4" x14ac:dyDescent="0.2">
      <c r="A116" s="120">
        <v>56000</v>
      </c>
      <c r="B116" s="102">
        <v>40</v>
      </c>
      <c r="C116" s="102">
        <v>0.51930783505303491</v>
      </c>
      <c r="D116" s="123">
        <v>0.48069216494696509</v>
      </c>
    </row>
    <row r="117" spans="1:4" x14ac:dyDescent="0.2">
      <c r="A117" s="120">
        <v>56000</v>
      </c>
      <c r="B117" s="102">
        <v>40</v>
      </c>
      <c r="C117" s="102">
        <v>0.51930783505303491</v>
      </c>
      <c r="D117" s="123">
        <v>0.48069216494696509</v>
      </c>
    </row>
    <row r="118" spans="1:4" x14ac:dyDescent="0.2">
      <c r="A118" s="120">
        <v>56000</v>
      </c>
      <c r="B118" s="102">
        <v>40</v>
      </c>
      <c r="C118" s="102">
        <v>0.51930783505303491</v>
      </c>
      <c r="D118" s="123">
        <v>0.48069216494696509</v>
      </c>
    </row>
    <row r="119" spans="1:4" x14ac:dyDescent="0.2">
      <c r="A119" s="120">
        <v>56000</v>
      </c>
      <c r="B119" s="102">
        <v>40</v>
      </c>
      <c r="C119" s="102">
        <v>0.51930783505303491</v>
      </c>
      <c r="D119" s="123">
        <v>0.48069216494696509</v>
      </c>
    </row>
    <row r="120" spans="1:4" x14ac:dyDescent="0.2">
      <c r="A120" s="120">
        <v>56000</v>
      </c>
      <c r="B120" s="102">
        <v>40</v>
      </c>
      <c r="C120" s="102">
        <v>0.51930783505303491</v>
      </c>
      <c r="D120" s="123">
        <v>0.48069216494696509</v>
      </c>
    </row>
    <row r="121" spans="1:4" x14ac:dyDescent="0.2">
      <c r="A121" s="120">
        <v>56000</v>
      </c>
      <c r="B121" s="102">
        <v>40</v>
      </c>
      <c r="C121" s="102">
        <v>0.51930783505303491</v>
      </c>
      <c r="D121" s="123">
        <v>0.48069216494696509</v>
      </c>
    </row>
    <row r="122" spans="1:4" x14ac:dyDescent="0.2">
      <c r="A122" s="120">
        <v>56000</v>
      </c>
      <c r="B122" s="102">
        <v>40</v>
      </c>
      <c r="C122" s="106">
        <v>0.51930783505303491</v>
      </c>
      <c r="D122" s="123">
        <v>0.48069216494696509</v>
      </c>
    </row>
    <row r="123" spans="1:4" x14ac:dyDescent="0.2">
      <c r="A123" s="120">
        <v>62000</v>
      </c>
      <c r="B123" s="102">
        <v>40</v>
      </c>
      <c r="C123" s="102">
        <v>0.56244955913427541</v>
      </c>
      <c r="D123" s="123">
        <v>0.43755044086572459</v>
      </c>
    </row>
    <row r="124" spans="1:4" x14ac:dyDescent="0.2">
      <c r="A124" s="120">
        <v>62000</v>
      </c>
      <c r="B124" s="102">
        <v>40</v>
      </c>
      <c r="C124" s="102">
        <v>0.56244955913427541</v>
      </c>
      <c r="D124" s="123">
        <v>0.43755044086572459</v>
      </c>
    </row>
    <row r="125" spans="1:4" x14ac:dyDescent="0.2">
      <c r="A125" s="120">
        <v>62000</v>
      </c>
      <c r="B125" s="102">
        <v>40</v>
      </c>
      <c r="C125" s="102">
        <v>0.56244955913427541</v>
      </c>
      <c r="D125" s="123">
        <v>0.43755044086572459</v>
      </c>
    </row>
    <row r="126" spans="1:4" x14ac:dyDescent="0.2">
      <c r="A126" s="120">
        <v>62000</v>
      </c>
      <c r="B126" s="102">
        <v>40</v>
      </c>
      <c r="C126" s="102">
        <v>0.56244955913427541</v>
      </c>
      <c r="D126" s="123">
        <v>0.43755044086572459</v>
      </c>
    </row>
    <row r="127" spans="1:4" x14ac:dyDescent="0.2">
      <c r="A127" s="120">
        <v>62000</v>
      </c>
      <c r="B127" s="102">
        <v>40</v>
      </c>
      <c r="C127" s="102">
        <v>0.56244955913427541</v>
      </c>
      <c r="D127" s="123">
        <v>0.43755044086572459</v>
      </c>
    </row>
    <row r="128" spans="1:4" x14ac:dyDescent="0.2">
      <c r="A128" s="120">
        <v>62000</v>
      </c>
      <c r="B128" s="102">
        <v>40</v>
      </c>
      <c r="C128" s="102">
        <v>0.56244955913427541</v>
      </c>
      <c r="D128" s="123">
        <v>0.43755044086572459</v>
      </c>
    </row>
    <row r="129" spans="1:4" x14ac:dyDescent="0.2">
      <c r="A129" s="120">
        <v>62000</v>
      </c>
      <c r="B129" s="102">
        <v>40</v>
      </c>
      <c r="C129" s="106">
        <v>0.56244955913427541</v>
      </c>
      <c r="D129" s="123">
        <v>0.43755044086572459</v>
      </c>
    </row>
    <row r="130" spans="1:4" x14ac:dyDescent="0.2">
      <c r="A130" s="120">
        <v>68000</v>
      </c>
      <c r="B130" s="102">
        <v>40</v>
      </c>
      <c r="C130" s="102">
        <v>0.59815079568227636</v>
      </c>
      <c r="D130" s="123">
        <v>0.40184920431772364</v>
      </c>
    </row>
    <row r="131" spans="1:4" x14ac:dyDescent="0.2">
      <c r="A131" s="120">
        <v>68000</v>
      </c>
      <c r="B131" s="102">
        <v>40</v>
      </c>
      <c r="C131" s="102">
        <v>0.59815079568227636</v>
      </c>
      <c r="D131" s="123">
        <v>0.40184920431772364</v>
      </c>
    </row>
    <row r="132" spans="1:4" x14ac:dyDescent="0.2">
      <c r="A132" s="120">
        <v>68000</v>
      </c>
      <c r="B132" s="102">
        <v>40</v>
      </c>
      <c r="C132" s="102">
        <v>0.59815079568227636</v>
      </c>
      <c r="D132" s="123">
        <v>0.40184920431772364</v>
      </c>
    </row>
    <row r="133" spans="1:4" x14ac:dyDescent="0.2">
      <c r="A133" s="120">
        <v>68000</v>
      </c>
      <c r="B133" s="102">
        <v>40</v>
      </c>
      <c r="C133" s="102">
        <v>0.59815079568227636</v>
      </c>
      <c r="D133" s="123">
        <v>0.40184920431772364</v>
      </c>
    </row>
    <row r="134" spans="1:4" x14ac:dyDescent="0.2">
      <c r="A134" s="120">
        <v>68000</v>
      </c>
      <c r="B134" s="102">
        <v>40</v>
      </c>
      <c r="C134" s="102">
        <v>0.59815079568227636</v>
      </c>
      <c r="D134" s="123">
        <v>0.40184920431772364</v>
      </c>
    </row>
    <row r="135" spans="1:4" x14ac:dyDescent="0.2">
      <c r="A135" s="120">
        <v>68000</v>
      </c>
      <c r="B135" s="102">
        <v>40</v>
      </c>
      <c r="C135" s="102">
        <v>0.59815079568227636</v>
      </c>
      <c r="D135" s="123">
        <v>0.40184920431772364</v>
      </c>
    </row>
    <row r="136" spans="1:4" x14ac:dyDescent="0.2">
      <c r="A136" s="120">
        <v>68000</v>
      </c>
      <c r="B136" s="102">
        <v>40</v>
      </c>
      <c r="C136" s="106">
        <v>0.59815079568227636</v>
      </c>
      <c r="D136" s="123">
        <v>0.40184920431772364</v>
      </c>
    </row>
    <row r="137" spans="1:4" x14ac:dyDescent="0.2">
      <c r="A137" s="120">
        <v>74000</v>
      </c>
      <c r="B137" s="102">
        <v>40</v>
      </c>
      <c r="C137" s="102">
        <v>0.64917794612545043</v>
      </c>
      <c r="D137" s="123">
        <v>0.35082205387454957</v>
      </c>
    </row>
    <row r="138" spans="1:4" x14ac:dyDescent="0.2">
      <c r="A138" s="120">
        <v>74000</v>
      </c>
      <c r="B138" s="102">
        <v>40</v>
      </c>
      <c r="C138" s="102">
        <v>0.64917794612545043</v>
      </c>
      <c r="D138" s="123">
        <v>0.35082205387454957</v>
      </c>
    </row>
    <row r="139" spans="1:4" x14ac:dyDescent="0.2">
      <c r="A139" s="120">
        <v>74000</v>
      </c>
      <c r="B139" s="102">
        <v>40</v>
      </c>
      <c r="C139" s="102">
        <v>0.64917794612545043</v>
      </c>
      <c r="D139" s="123">
        <v>0.35082205387454957</v>
      </c>
    </row>
    <row r="140" spans="1:4" x14ac:dyDescent="0.2">
      <c r="A140" s="120">
        <v>74000</v>
      </c>
      <c r="B140" s="102">
        <v>40</v>
      </c>
      <c r="C140" s="102">
        <v>0.64917794612545043</v>
      </c>
      <c r="D140" s="123">
        <v>0.35082205387454957</v>
      </c>
    </row>
    <row r="141" spans="1:4" x14ac:dyDescent="0.2">
      <c r="A141" s="120">
        <v>74000</v>
      </c>
      <c r="B141" s="102">
        <v>40</v>
      </c>
      <c r="C141" s="102">
        <v>0.64917794612545043</v>
      </c>
      <c r="D141" s="123">
        <v>0.35082205387454957</v>
      </c>
    </row>
    <row r="142" spans="1:4" x14ac:dyDescent="0.2">
      <c r="A142" s="120">
        <v>74000</v>
      </c>
      <c r="B142" s="102">
        <v>40</v>
      </c>
      <c r="C142" s="102">
        <v>0.64917794612545043</v>
      </c>
      <c r="D142" s="123">
        <v>0.35082205387454957</v>
      </c>
    </row>
    <row r="143" spans="1:4" x14ac:dyDescent="0.2">
      <c r="A143" s="120">
        <v>74000</v>
      </c>
      <c r="B143" s="102">
        <v>40</v>
      </c>
      <c r="C143" s="106">
        <v>0.64917794612545043</v>
      </c>
      <c r="D143" s="123">
        <v>0.35082205387454957</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D13"/>
  <sheetViews>
    <sheetView workbookViewId="0">
      <selection activeCell="B14" sqref="B14"/>
    </sheetView>
  </sheetViews>
  <sheetFormatPr defaultRowHeight="12.75" x14ac:dyDescent="0.2"/>
  <cols>
    <col min="1" max="1" width="19.625" bestFit="1" customWidth="1"/>
    <col min="2" max="2" width="13.5" bestFit="1" customWidth="1"/>
    <col min="3" max="3" width="13.25" bestFit="1" customWidth="1"/>
  </cols>
  <sheetData>
    <row r="1" spans="1:4" x14ac:dyDescent="0.2">
      <c r="A1" s="43" t="s">
        <v>148</v>
      </c>
    </row>
    <row r="2" spans="1:4" ht="15" x14ac:dyDescent="0.25">
      <c r="A2" s="79" t="s">
        <v>114</v>
      </c>
      <c r="B2" s="79" t="s">
        <v>115</v>
      </c>
      <c r="C2" s="132" t="s">
        <v>133</v>
      </c>
      <c r="D2" s="133" t="s">
        <v>138</v>
      </c>
    </row>
    <row r="3" spans="1:4" ht="15" x14ac:dyDescent="0.25">
      <c r="A3" s="79" t="s">
        <v>83</v>
      </c>
      <c r="B3" s="79" t="s">
        <v>92</v>
      </c>
      <c r="C3" s="132" t="s">
        <v>83</v>
      </c>
      <c r="D3" s="118" t="s">
        <v>139</v>
      </c>
    </row>
    <row r="4" spans="1:4" x14ac:dyDescent="0.2">
      <c r="A4" s="109">
        <v>0</v>
      </c>
      <c r="B4" s="98">
        <v>20</v>
      </c>
      <c r="C4" s="131">
        <v>8000</v>
      </c>
      <c r="D4" s="124">
        <v>4</v>
      </c>
    </row>
    <row r="5" spans="1:4" x14ac:dyDescent="0.2">
      <c r="A5" s="109">
        <v>4137.7072284241367</v>
      </c>
      <c r="B5" s="98">
        <v>27.1</v>
      </c>
      <c r="D5" s="124"/>
    </row>
    <row r="6" spans="1:4" x14ac:dyDescent="0.2">
      <c r="A6" s="109">
        <v>5637.5665559597228</v>
      </c>
      <c r="B6" s="98">
        <v>28.3</v>
      </c>
      <c r="D6" s="124"/>
    </row>
    <row r="7" spans="1:4" x14ac:dyDescent="0.2">
      <c r="A7" s="109">
        <v>6490.0910894468507</v>
      </c>
      <c r="B7" s="98">
        <v>32.5</v>
      </c>
      <c r="D7" s="124"/>
    </row>
    <row r="8" spans="1:4" x14ac:dyDescent="0.2">
      <c r="A8" s="109">
        <v>7768.2033158359745</v>
      </c>
      <c r="B8" s="98">
        <v>33.200000000000003</v>
      </c>
      <c r="D8" s="124"/>
    </row>
    <row r="9" spans="1:4" x14ac:dyDescent="0.2">
      <c r="A9" s="109">
        <v>8350.1585697847386</v>
      </c>
      <c r="B9" s="98">
        <v>35.5</v>
      </c>
      <c r="D9" s="124"/>
    </row>
    <row r="10" spans="1:4" x14ac:dyDescent="0.2">
      <c r="A10" s="109">
        <v>9825.2725244942249</v>
      </c>
      <c r="B10" s="98">
        <v>36</v>
      </c>
      <c r="D10" s="124"/>
    </row>
    <row r="11" spans="1:4" x14ac:dyDescent="0.2">
      <c r="A11" s="109">
        <v>9995.3506128438858</v>
      </c>
      <c r="B11" s="98">
        <v>37.4</v>
      </c>
      <c r="D11" s="124"/>
    </row>
    <row r="12" spans="1:4" x14ac:dyDescent="0.2">
      <c r="A12" s="112">
        <v>11000</v>
      </c>
      <c r="B12" s="137">
        <v>38.700000000000003</v>
      </c>
    </row>
    <row r="13" spans="1:4" x14ac:dyDescent="0.2">
      <c r="A13" s="112">
        <v>12000</v>
      </c>
      <c r="B13" s="137">
        <v>40.4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G25" sqref="G25"/>
    </sheetView>
  </sheetViews>
  <sheetFormatPr defaultRowHeight="12.75" x14ac:dyDescent="0.2"/>
  <cols>
    <col min="1" max="1" width="16.75" style="84" bestFit="1" customWidth="1"/>
    <col min="2" max="2" width="27.125" style="84" bestFit="1" customWidth="1"/>
    <col min="3" max="16384" width="9" style="84"/>
  </cols>
  <sheetData>
    <row r="1" spans="1:2" x14ac:dyDescent="0.2">
      <c r="A1" s="83" t="s">
        <v>148</v>
      </c>
    </row>
    <row r="2" spans="1:2" x14ac:dyDescent="0.2">
      <c r="A2" s="83" t="s">
        <v>114</v>
      </c>
      <c r="B2" s="83" t="s">
        <v>144</v>
      </c>
    </row>
    <row r="3" spans="1:2" ht="15" x14ac:dyDescent="0.2">
      <c r="A3" s="83" t="s">
        <v>100</v>
      </c>
      <c r="B3" s="138" t="s">
        <v>54</v>
      </c>
    </row>
    <row r="4" spans="1:2" x14ac:dyDescent="0.2">
      <c r="A4" s="48">
        <v>2233.04</v>
      </c>
      <c r="B4" s="139">
        <v>34.299999999999997</v>
      </c>
    </row>
    <row r="5" spans="1:2" x14ac:dyDescent="0.2">
      <c r="A5" s="127">
        <v>7249.02</v>
      </c>
      <c r="B5" s="128">
        <v>34.299999999999997</v>
      </c>
    </row>
    <row r="6" spans="1:2" x14ac:dyDescent="0.2">
      <c r="A6" s="127">
        <v>9383.0400000000009</v>
      </c>
      <c r="B6" s="128">
        <v>34.299999999999997</v>
      </c>
    </row>
    <row r="7" spans="1:2" x14ac:dyDescent="0.2">
      <c r="A7" s="140">
        <v>9584.1972413793101</v>
      </c>
      <c r="B7" s="128">
        <v>34.593999999999994</v>
      </c>
    </row>
    <row r="8" spans="1:2" x14ac:dyDescent="0.2">
      <c r="A8" s="127">
        <v>10136.319999999998</v>
      </c>
      <c r="B8" s="128">
        <v>36.064</v>
      </c>
    </row>
    <row r="9" spans="1:2" x14ac:dyDescent="0.2">
      <c r="A9" s="127">
        <v>11583.32</v>
      </c>
      <c r="B9" s="128">
        <v>37.533999999999999</v>
      </c>
    </row>
    <row r="10" spans="1:2" x14ac:dyDescent="0.2">
      <c r="A10" s="127">
        <v>13238.6</v>
      </c>
      <c r="B10" s="128">
        <v>39</v>
      </c>
    </row>
    <row r="11" spans="1:2" x14ac:dyDescent="0.2">
      <c r="A11" s="127">
        <v>17562.555</v>
      </c>
      <c r="B11" s="128">
        <v>39</v>
      </c>
    </row>
    <row r="12" spans="1:2" x14ac:dyDescent="0.2">
      <c r="A12" s="127">
        <v>21886.51</v>
      </c>
      <c r="B12" s="128">
        <v>39</v>
      </c>
    </row>
    <row r="13" spans="1:2" x14ac:dyDescent="0.2">
      <c r="A13" s="127">
        <v>30251.070000000003</v>
      </c>
      <c r="B13" s="128">
        <v>39</v>
      </c>
    </row>
    <row r="14" spans="1:2" x14ac:dyDescent="0.2">
      <c r="A14" s="127">
        <v>38615.630000000005</v>
      </c>
      <c r="B14" s="128">
        <v>39</v>
      </c>
    </row>
    <row r="15" spans="1:2" x14ac:dyDescent="0.2">
      <c r="A15" s="127">
        <v>53691.645714285718</v>
      </c>
      <c r="B15" s="128">
        <v>39</v>
      </c>
    </row>
    <row r="16" spans="1:2" x14ac:dyDescent="0.2">
      <c r="A16" s="127"/>
      <c r="B16" s="128"/>
    </row>
    <row r="17" spans="1:2" x14ac:dyDescent="0.2">
      <c r="A17" s="127"/>
      <c r="B17" s="128"/>
    </row>
    <row r="18" spans="1:2" x14ac:dyDescent="0.2">
      <c r="A18" s="127"/>
      <c r="B18" s="128"/>
    </row>
    <row r="19" spans="1:2" x14ac:dyDescent="0.2">
      <c r="A19" s="127"/>
      <c r="B19" s="128"/>
    </row>
    <row r="20" spans="1:2" x14ac:dyDescent="0.2">
      <c r="A20" s="127"/>
      <c r="B20" s="128"/>
    </row>
    <row r="21" spans="1:2" x14ac:dyDescent="0.2">
      <c r="A21" s="127"/>
      <c r="B21" s="128"/>
    </row>
    <row r="22" spans="1:2" x14ac:dyDescent="0.2">
      <c r="A22" s="127"/>
      <c r="B22" s="128"/>
    </row>
    <row r="23" spans="1:2" x14ac:dyDescent="0.2">
      <c r="A23" s="127"/>
      <c r="B23" s="128"/>
    </row>
    <row r="24" spans="1:2" x14ac:dyDescent="0.2">
      <c r="A24" s="127"/>
      <c r="B24" s="128"/>
    </row>
    <row r="25" spans="1:2" x14ac:dyDescent="0.2">
      <c r="A25" s="127"/>
      <c r="B25" s="128"/>
    </row>
    <row r="26" spans="1:2" x14ac:dyDescent="0.2">
      <c r="A26" s="127"/>
      <c r="B26" s="12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workbookViewId="0">
      <selection activeCell="M6" sqref="M6"/>
    </sheetView>
  </sheetViews>
  <sheetFormatPr defaultRowHeight="12.75" x14ac:dyDescent="0.2"/>
  <cols>
    <col min="1" max="1" width="19.125" bestFit="1" customWidth="1"/>
  </cols>
  <sheetData>
    <row r="1" spans="1:2" x14ac:dyDescent="0.2">
      <c r="A1" s="82" t="s">
        <v>116</v>
      </c>
      <c r="B1" s="84" t="s">
        <v>80</v>
      </c>
    </row>
    <row r="2" spans="1:2" x14ac:dyDescent="0.2">
      <c r="A2" s="82" t="s">
        <v>117</v>
      </c>
      <c r="B2" s="84" t="s">
        <v>147</v>
      </c>
    </row>
    <row r="3" spans="1:2" x14ac:dyDescent="0.2">
      <c r="A3" s="82" t="s">
        <v>118</v>
      </c>
      <c r="B3" s="143" t="s">
        <v>146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F25"/>
  <sheetViews>
    <sheetView zoomScaleNormal="100" workbookViewId="0">
      <selection activeCell="C8" sqref="C8"/>
    </sheetView>
  </sheetViews>
  <sheetFormatPr defaultColWidth="9" defaultRowHeight="12.75" x14ac:dyDescent="0.2"/>
  <cols>
    <col min="1" max="1" width="15" style="8" bestFit="1" customWidth="1"/>
    <col min="2" max="2" width="2.875" style="10" bestFit="1" customWidth="1"/>
    <col min="3" max="3" width="22" style="10" bestFit="1" customWidth="1"/>
    <col min="4" max="5" width="1.875" style="10" bestFit="1" customWidth="1"/>
    <col min="6" max="16384" width="9" style="10"/>
  </cols>
  <sheetData>
    <row r="1" spans="1:6" x14ac:dyDescent="0.2">
      <c r="A1" s="21" t="s">
        <v>75</v>
      </c>
      <c r="B1" s="10">
        <v>1</v>
      </c>
      <c r="C1" s="20" t="s">
        <v>76</v>
      </c>
    </row>
    <row r="2" spans="1:6" x14ac:dyDescent="0.2">
      <c r="A2" s="21" t="s">
        <v>51</v>
      </c>
      <c r="D2" s="10">
        <v>4</v>
      </c>
    </row>
    <row r="3" spans="1:6" x14ac:dyDescent="0.2">
      <c r="A3" s="21" t="s">
        <v>50</v>
      </c>
      <c r="E3" s="10">
        <v>5</v>
      </c>
    </row>
    <row r="4" spans="1:6" x14ac:dyDescent="0.2">
      <c r="A4" s="21" t="s">
        <v>75</v>
      </c>
      <c r="B4" s="10">
        <v>2</v>
      </c>
      <c r="C4" s="20" t="s">
        <v>77</v>
      </c>
    </row>
    <row r="5" spans="1:6" x14ac:dyDescent="0.2">
      <c r="A5" s="21" t="s">
        <v>51</v>
      </c>
      <c r="D5" s="10">
        <v>6</v>
      </c>
    </row>
    <row r="6" spans="1:6" x14ac:dyDescent="0.2">
      <c r="A6" s="21" t="s">
        <v>50</v>
      </c>
      <c r="E6" s="10">
        <v>7</v>
      </c>
    </row>
    <row r="7" spans="1:6" x14ac:dyDescent="0.2">
      <c r="A7" s="28" t="s">
        <v>52</v>
      </c>
      <c r="B7" s="10">
        <v>3</v>
      </c>
      <c r="C7" s="50" t="s">
        <v>148</v>
      </c>
      <c r="D7" s="28"/>
      <c r="E7" s="28"/>
      <c r="F7" s="28"/>
    </row>
    <row r="8" spans="1:6" x14ac:dyDescent="0.2">
      <c r="A8" s="28" t="s">
        <v>51</v>
      </c>
      <c r="C8" s="28"/>
      <c r="D8" s="28">
        <v>5</v>
      </c>
      <c r="E8" s="28"/>
      <c r="F8" s="28"/>
    </row>
    <row r="9" spans="1:6" x14ac:dyDescent="0.2">
      <c r="A9" s="28" t="s">
        <v>50</v>
      </c>
      <c r="C9" s="28"/>
      <c r="D9" s="28"/>
      <c r="E9" s="28">
        <v>6</v>
      </c>
      <c r="F9" s="28"/>
    </row>
    <row r="10" spans="1:6" x14ac:dyDescent="0.2">
      <c r="A10" s="28" t="s">
        <v>49</v>
      </c>
      <c r="B10" s="10">
        <v>4</v>
      </c>
      <c r="C10" s="29" t="s">
        <v>143</v>
      </c>
      <c r="D10" s="28"/>
      <c r="E10" s="28"/>
      <c r="F10" s="28"/>
    </row>
    <row r="11" spans="1:6" x14ac:dyDescent="0.2">
      <c r="A11" s="28" t="s">
        <v>49</v>
      </c>
      <c r="B11" s="10">
        <v>5</v>
      </c>
      <c r="C11" s="28" t="s">
        <v>53</v>
      </c>
      <c r="D11" s="28"/>
      <c r="E11" s="28"/>
      <c r="F11" s="28"/>
    </row>
    <row r="12" spans="1:6" x14ac:dyDescent="0.2">
      <c r="A12" s="75" t="s">
        <v>49</v>
      </c>
      <c r="B12" s="10">
        <v>6</v>
      </c>
      <c r="C12" s="75" t="s">
        <v>78</v>
      </c>
      <c r="D12" s="28"/>
      <c r="E12" s="28"/>
      <c r="F12" s="28"/>
    </row>
    <row r="13" spans="1:6" x14ac:dyDescent="0.2">
      <c r="A13" s="28" t="s">
        <v>49</v>
      </c>
      <c r="B13" s="10">
        <v>7</v>
      </c>
      <c r="C13" s="29" t="s">
        <v>79</v>
      </c>
      <c r="D13" s="28"/>
      <c r="E13" s="28"/>
      <c r="F13" s="28"/>
    </row>
    <row r="14" spans="1:6" s="91" customFormat="1" x14ac:dyDescent="0.2">
      <c r="A14" s="95" t="s">
        <v>49</v>
      </c>
      <c r="B14" s="91">
        <v>8</v>
      </c>
      <c r="C14" s="94" t="s">
        <v>124</v>
      </c>
      <c r="D14" s="95"/>
      <c r="E14" s="95"/>
      <c r="F14" s="95"/>
    </row>
    <row r="15" spans="1:6" x14ac:dyDescent="0.2">
      <c r="A15" s="21" t="s">
        <v>110</v>
      </c>
      <c r="B15" s="10">
        <v>9</v>
      </c>
      <c r="C15" s="21" t="s">
        <v>109</v>
      </c>
    </row>
    <row r="16" spans="1:6" x14ac:dyDescent="0.2">
      <c r="A16" s="28" t="s">
        <v>51</v>
      </c>
      <c r="C16" s="20"/>
      <c r="D16" s="10">
        <v>5</v>
      </c>
    </row>
    <row r="17" spans="1:5" x14ac:dyDescent="0.2">
      <c r="A17" s="28" t="s">
        <v>50</v>
      </c>
      <c r="C17" s="20"/>
      <c r="E17" s="10">
        <v>8</v>
      </c>
    </row>
    <row r="18" spans="1:5" x14ac:dyDescent="0.2">
      <c r="A18" s="21" t="s">
        <v>110</v>
      </c>
      <c r="B18" s="97">
        <v>10</v>
      </c>
      <c r="C18" s="21" t="s">
        <v>122</v>
      </c>
    </row>
    <row r="19" spans="1:5" s="91" customFormat="1" x14ac:dyDescent="0.2">
      <c r="A19" s="95" t="s">
        <v>51</v>
      </c>
      <c r="C19" s="21"/>
      <c r="D19" s="91">
        <v>8</v>
      </c>
    </row>
    <row r="20" spans="1:5" s="91" customFormat="1" x14ac:dyDescent="0.2">
      <c r="A20" s="95" t="s">
        <v>50</v>
      </c>
      <c r="C20" s="21"/>
      <c r="E20" s="91">
        <v>6</v>
      </c>
    </row>
    <row r="21" spans="1:5" x14ac:dyDescent="0.2">
      <c r="A21" s="21" t="s">
        <v>110</v>
      </c>
      <c r="B21" s="91">
        <v>11</v>
      </c>
      <c r="C21" s="21" t="s">
        <v>123</v>
      </c>
    </row>
    <row r="22" spans="1:5" x14ac:dyDescent="0.2">
      <c r="A22" s="95" t="s">
        <v>51</v>
      </c>
      <c r="D22" s="10">
        <v>8</v>
      </c>
    </row>
    <row r="23" spans="1:5" x14ac:dyDescent="0.2">
      <c r="A23" s="95" t="s">
        <v>50</v>
      </c>
      <c r="E23" s="10">
        <v>7</v>
      </c>
    </row>
    <row r="24" spans="1:5" x14ac:dyDescent="0.2">
      <c r="C24" s="20"/>
    </row>
    <row r="25" spans="1:5" x14ac:dyDescent="0.2">
      <c r="A25" s="21"/>
      <c r="C25" s="2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J3"/>
  <sheetViews>
    <sheetView zoomScale="85" zoomScaleNormal="85" workbookViewId="0">
      <selection activeCell="C5" sqref="C5"/>
    </sheetView>
  </sheetViews>
  <sheetFormatPr defaultColWidth="9" defaultRowHeight="15" x14ac:dyDescent="0.25"/>
  <cols>
    <col min="1" max="1" width="12.75" style="6" bestFit="1" customWidth="1"/>
    <col min="2" max="2" width="9.5" style="6" customWidth="1"/>
    <col min="3" max="3" width="18.5" style="15" customWidth="1"/>
    <col min="4" max="10" width="19.125" style="6" customWidth="1"/>
    <col min="11" max="16384" width="9" style="6"/>
  </cols>
  <sheetData>
    <row r="1" spans="1:10" ht="90" x14ac:dyDescent="0.25">
      <c r="A1" s="39" t="s">
        <v>3</v>
      </c>
      <c r="B1" s="40" t="s">
        <v>40</v>
      </c>
      <c r="C1" s="40" t="s">
        <v>41</v>
      </c>
      <c r="D1" s="40" t="s">
        <v>42</v>
      </c>
      <c r="E1" s="27" t="s">
        <v>63</v>
      </c>
      <c r="F1" s="70"/>
      <c r="G1" s="70"/>
      <c r="H1" s="70"/>
      <c r="I1" s="70"/>
      <c r="J1" s="70"/>
    </row>
    <row r="2" spans="1:10" x14ac:dyDescent="0.25">
      <c r="A2" s="94" t="s">
        <v>143</v>
      </c>
      <c r="B2" s="41">
        <f>76800000000</f>
        <v>76800000000</v>
      </c>
      <c r="C2" s="145">
        <v>3.595022937357871E-7</v>
      </c>
      <c r="D2" s="146">
        <v>1.2759</v>
      </c>
      <c r="E2" s="74" t="s">
        <v>101</v>
      </c>
      <c r="F2" s="71"/>
      <c r="G2" s="71"/>
      <c r="H2" s="71"/>
      <c r="I2" s="71"/>
      <c r="J2" s="71"/>
    </row>
    <row r="3" spans="1:10" x14ac:dyDescent="0.25">
      <c r="A3" s="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2060"/>
  </sheetPr>
  <dimension ref="A1:U5"/>
  <sheetViews>
    <sheetView workbookViewId="0">
      <selection activeCell="A5" sqref="A5"/>
    </sheetView>
  </sheetViews>
  <sheetFormatPr defaultColWidth="9" defaultRowHeight="12.75" x14ac:dyDescent="0.2"/>
  <cols>
    <col min="1" max="1" width="19.625" style="8" bestFit="1" customWidth="1"/>
    <col min="2" max="3" width="11.375" style="10" bestFit="1" customWidth="1"/>
    <col min="4" max="4" width="14.25" style="10" customWidth="1"/>
    <col min="5" max="5" width="27.5" style="10" customWidth="1"/>
    <col min="6" max="6" width="13" style="17" customWidth="1"/>
    <col min="7" max="7" width="14" style="17" customWidth="1"/>
    <col min="8" max="8" width="30.625" style="10" customWidth="1"/>
    <col min="9" max="9" width="30.75" style="10" customWidth="1"/>
    <col min="10" max="10" width="9" style="10"/>
    <col min="11" max="11" width="42.125" style="10" bestFit="1" customWidth="1"/>
    <col min="12" max="16384" width="9" style="10"/>
  </cols>
  <sheetData>
    <row r="1" spans="1:21" ht="47.25" x14ac:dyDescent="0.2">
      <c r="A1" s="38" t="s">
        <v>19</v>
      </c>
      <c r="B1" s="12" t="s">
        <v>27</v>
      </c>
      <c r="C1" s="12" t="s">
        <v>28</v>
      </c>
      <c r="D1" s="12" t="s">
        <v>43</v>
      </c>
      <c r="E1" s="12" t="s">
        <v>29</v>
      </c>
      <c r="F1" s="16" t="s">
        <v>25</v>
      </c>
      <c r="G1" s="16" t="s">
        <v>26</v>
      </c>
      <c r="H1" s="12" t="s">
        <v>30</v>
      </c>
      <c r="I1" s="12" t="s">
        <v>108</v>
      </c>
      <c r="J1" s="27" t="s">
        <v>107</v>
      </c>
      <c r="K1" s="27" t="s">
        <v>64</v>
      </c>
      <c r="T1" s="10" t="s">
        <v>140</v>
      </c>
      <c r="U1" s="10" t="s">
        <v>141</v>
      </c>
    </row>
    <row r="2" spans="1:21" x14ac:dyDescent="0.2">
      <c r="A2" s="38" t="s">
        <v>76</v>
      </c>
      <c r="B2" s="13">
        <v>2.0000000000000002E-5</v>
      </c>
      <c r="C2" s="13">
        <v>0.9</v>
      </c>
      <c r="D2" s="13">
        <v>50000000</v>
      </c>
      <c r="E2" s="13">
        <f t="shared" ref="E2:E5" si="0">1000000000</f>
        <v>1000000000</v>
      </c>
      <c r="F2" s="19">
        <v>7.5581973385158229E-7</v>
      </c>
      <c r="G2" s="16">
        <v>0.7</v>
      </c>
      <c r="H2" s="14">
        <f t="shared" ref="H2:H5" si="1">5000000000000</f>
        <v>5000000000000</v>
      </c>
      <c r="I2" s="13" t="s">
        <v>91</v>
      </c>
      <c r="J2" s="13">
        <v>1100</v>
      </c>
      <c r="K2" s="76" t="s">
        <v>111</v>
      </c>
    </row>
    <row r="3" spans="1:21" x14ac:dyDescent="0.2">
      <c r="A3" s="38" t="s">
        <v>77</v>
      </c>
      <c r="B3" s="13">
        <v>2.0000000000000002E-5</v>
      </c>
      <c r="C3" s="13">
        <v>0.9</v>
      </c>
      <c r="D3" s="13">
        <v>50000000</v>
      </c>
      <c r="E3" s="13">
        <f t="shared" si="0"/>
        <v>1000000000</v>
      </c>
      <c r="F3" s="19">
        <v>7.5581973385158229E-7</v>
      </c>
      <c r="G3" s="16">
        <v>0.7</v>
      </c>
      <c r="H3" s="14">
        <f t="shared" si="1"/>
        <v>5000000000000</v>
      </c>
      <c r="I3" s="13" t="s">
        <v>91</v>
      </c>
      <c r="J3" s="13">
        <v>1100</v>
      </c>
      <c r="K3" s="76" t="s">
        <v>111</v>
      </c>
    </row>
    <row r="4" spans="1:21" x14ac:dyDescent="0.2">
      <c r="A4" s="21" t="s">
        <v>109</v>
      </c>
      <c r="B4" s="13">
        <v>2.0000000000000002E-5</v>
      </c>
      <c r="C4" s="13">
        <v>0.9</v>
      </c>
      <c r="D4" s="13">
        <v>50000000</v>
      </c>
      <c r="E4" s="13">
        <f t="shared" si="0"/>
        <v>1000000000</v>
      </c>
      <c r="F4" s="19">
        <v>7.5581973385158229E-7</v>
      </c>
      <c r="G4" s="16">
        <v>0.7</v>
      </c>
      <c r="H4" s="14">
        <f t="shared" si="1"/>
        <v>5000000000000</v>
      </c>
      <c r="I4" s="13" t="s">
        <v>91</v>
      </c>
      <c r="J4" s="13">
        <v>1100</v>
      </c>
      <c r="K4" s="76" t="s">
        <v>111</v>
      </c>
      <c r="U4" s="10">
        <v>8000</v>
      </c>
    </row>
    <row r="5" spans="1:21" x14ac:dyDescent="0.2">
      <c r="A5" s="18" t="s">
        <v>148</v>
      </c>
      <c r="B5" s="13">
        <v>2.0000000000000002E-5</v>
      </c>
      <c r="C5" s="13">
        <v>0.9</v>
      </c>
      <c r="D5" s="13">
        <v>50000000</v>
      </c>
      <c r="E5" s="13">
        <f t="shared" si="0"/>
        <v>1000000000</v>
      </c>
      <c r="F5" s="19">
        <v>7.5581973385158229E-7</v>
      </c>
      <c r="G5" s="16">
        <v>0.7</v>
      </c>
      <c r="H5" s="14">
        <f t="shared" si="1"/>
        <v>5000000000000</v>
      </c>
      <c r="I5" s="13" t="s">
        <v>91</v>
      </c>
      <c r="J5" s="13">
        <v>1100</v>
      </c>
      <c r="K5" s="76" t="s">
        <v>111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E51"/>
  <sheetViews>
    <sheetView workbookViewId="0"/>
  </sheetViews>
  <sheetFormatPr defaultColWidth="9" defaultRowHeight="15" x14ac:dyDescent="0.25"/>
  <cols>
    <col min="1" max="1" width="10.125" style="2" bestFit="1" customWidth="1"/>
    <col min="2" max="2" width="9.625" style="2" bestFit="1" customWidth="1"/>
    <col min="3" max="3" width="7.25" style="2" customWidth="1"/>
    <col min="4" max="16384" width="9" style="2"/>
  </cols>
  <sheetData>
    <row r="1" spans="1:4" s="5" customFormat="1" ht="12.75" x14ac:dyDescent="0.2">
      <c r="A1" s="43" t="s">
        <v>148</v>
      </c>
    </row>
    <row r="2" spans="1:4" x14ac:dyDescent="0.25">
      <c r="A2" s="22" t="s">
        <v>55</v>
      </c>
      <c r="B2" s="22" t="s">
        <v>56</v>
      </c>
      <c r="C2" s="22" t="s">
        <v>58</v>
      </c>
      <c r="D2" s="30" t="s">
        <v>65</v>
      </c>
    </row>
    <row r="3" spans="1:4" x14ac:dyDescent="0.25">
      <c r="A3" s="22" t="s">
        <v>54</v>
      </c>
      <c r="B3" s="22" t="s">
        <v>57</v>
      </c>
      <c r="C3" s="4" t="s">
        <v>1</v>
      </c>
      <c r="D3" s="3"/>
    </row>
    <row r="4" spans="1:4" x14ac:dyDescent="0.25">
      <c r="A4" s="88">
        <v>20</v>
      </c>
      <c r="B4" s="2">
        <v>46688400</v>
      </c>
      <c r="C4" s="2">
        <v>984.96</v>
      </c>
    </row>
    <row r="5" spans="1:4" x14ac:dyDescent="0.25">
      <c r="A5" s="88">
        <v>21</v>
      </c>
      <c r="B5" s="2">
        <v>57315600</v>
      </c>
      <c r="C5" s="2">
        <v>1062.72</v>
      </c>
    </row>
    <row r="6" spans="1:4" x14ac:dyDescent="0.25">
      <c r="A6" s="88">
        <v>22</v>
      </c>
      <c r="B6" s="2">
        <v>72964800</v>
      </c>
      <c r="C6" s="2">
        <v>1564.92</v>
      </c>
    </row>
    <row r="7" spans="1:4" x14ac:dyDescent="0.25">
      <c r="A7" s="88">
        <v>23</v>
      </c>
      <c r="B7" s="2">
        <v>99079200</v>
      </c>
      <c r="C7" s="2">
        <v>2611.44</v>
      </c>
    </row>
    <row r="8" spans="1:4" x14ac:dyDescent="0.25">
      <c r="A8" s="88">
        <v>24</v>
      </c>
      <c r="B8" s="2">
        <v>129438000</v>
      </c>
      <c r="C8" s="2">
        <v>3035.88</v>
      </c>
    </row>
    <row r="9" spans="1:4" x14ac:dyDescent="0.25">
      <c r="A9" s="89">
        <v>25</v>
      </c>
      <c r="B9" s="2">
        <v>138283200</v>
      </c>
      <c r="C9" s="2">
        <v>884.52</v>
      </c>
    </row>
    <row r="10" spans="1:4" x14ac:dyDescent="0.25">
      <c r="A10" s="88">
        <v>26</v>
      </c>
      <c r="B10" s="2">
        <v>171169200</v>
      </c>
      <c r="C10" s="2">
        <v>3288.6</v>
      </c>
    </row>
    <row r="11" spans="1:4" x14ac:dyDescent="0.25">
      <c r="A11" s="88">
        <v>27</v>
      </c>
      <c r="B11" s="2">
        <v>210438000</v>
      </c>
      <c r="C11" s="2">
        <v>3926.88</v>
      </c>
    </row>
    <row r="12" spans="1:4" x14ac:dyDescent="0.25">
      <c r="A12" s="88">
        <v>28</v>
      </c>
      <c r="B12" s="2">
        <v>265096800</v>
      </c>
      <c r="C12" s="2">
        <v>5465.88</v>
      </c>
    </row>
    <row r="13" spans="1:4" x14ac:dyDescent="0.25">
      <c r="A13" s="88">
        <v>29</v>
      </c>
      <c r="B13" s="2">
        <v>336992400</v>
      </c>
      <c r="C13" s="2">
        <v>7189.56</v>
      </c>
    </row>
    <row r="14" spans="1:4" x14ac:dyDescent="0.25">
      <c r="A14" s="88">
        <v>30</v>
      </c>
      <c r="B14" s="2">
        <v>434451600</v>
      </c>
      <c r="C14" s="2">
        <v>9745.92</v>
      </c>
    </row>
    <row r="15" spans="1:4" x14ac:dyDescent="0.25">
      <c r="A15" s="88">
        <v>31</v>
      </c>
      <c r="B15" s="2">
        <v>526111200</v>
      </c>
      <c r="C15" s="2">
        <v>9165.9599999999991</v>
      </c>
    </row>
    <row r="16" spans="1:4" x14ac:dyDescent="0.25">
      <c r="A16" s="88">
        <v>32</v>
      </c>
      <c r="B16" s="2">
        <v>600534000</v>
      </c>
      <c r="C16" s="2">
        <v>7442.28</v>
      </c>
    </row>
    <row r="17" spans="1:5" x14ac:dyDescent="0.25">
      <c r="A17" s="88">
        <v>33</v>
      </c>
      <c r="B17" s="2">
        <v>667796400</v>
      </c>
      <c r="C17" s="2">
        <v>6726.24</v>
      </c>
    </row>
    <row r="18" spans="1:5" x14ac:dyDescent="0.25">
      <c r="A18" s="88">
        <v>34</v>
      </c>
      <c r="B18" s="2">
        <v>763506000</v>
      </c>
      <c r="C18" s="2">
        <v>9570.9599999999991</v>
      </c>
    </row>
    <row r="19" spans="1:5" x14ac:dyDescent="0.25">
      <c r="A19" s="88">
        <v>35</v>
      </c>
      <c r="B19" s="2">
        <v>964807200</v>
      </c>
      <c r="C19" s="2">
        <v>20130.12</v>
      </c>
    </row>
    <row r="20" spans="1:5" x14ac:dyDescent="0.25">
      <c r="A20" s="88">
        <v>36</v>
      </c>
      <c r="B20" s="2">
        <v>1040007600</v>
      </c>
      <c r="C20" s="2">
        <v>7520.04</v>
      </c>
    </row>
    <row r="21" spans="1:5" x14ac:dyDescent="0.25">
      <c r="A21" s="88">
        <v>37</v>
      </c>
      <c r="B21" s="2">
        <v>1082840400</v>
      </c>
      <c r="C21" s="2">
        <v>4283.28</v>
      </c>
    </row>
    <row r="22" spans="1:5" x14ac:dyDescent="0.25">
      <c r="A22" s="88">
        <v>38</v>
      </c>
      <c r="B22" s="2">
        <v>1166400000</v>
      </c>
      <c r="C22" s="2">
        <v>8355.9599999999991</v>
      </c>
    </row>
    <row r="23" spans="1:5" x14ac:dyDescent="0.25">
      <c r="A23" s="88">
        <v>39</v>
      </c>
      <c r="B23" s="2">
        <v>1280124000</v>
      </c>
      <c r="C23" s="2">
        <v>11372.4</v>
      </c>
    </row>
    <row r="24" spans="1:5" x14ac:dyDescent="0.25">
      <c r="A24" s="88">
        <v>40</v>
      </c>
      <c r="B24" s="2">
        <v>1541041200</v>
      </c>
      <c r="C24" s="2">
        <v>26091.72</v>
      </c>
    </row>
    <row r="25" spans="1:5" x14ac:dyDescent="0.25">
      <c r="A25" s="88">
        <v>41</v>
      </c>
      <c r="B25" s="2">
        <v>1588896000</v>
      </c>
      <c r="C25" s="2">
        <v>4785.4799999999996</v>
      </c>
    </row>
    <row r="26" spans="1:5" x14ac:dyDescent="0.25">
      <c r="A26" s="88">
        <v>42</v>
      </c>
      <c r="B26" s="2">
        <v>1655704800</v>
      </c>
      <c r="C26" s="2">
        <v>6680.88</v>
      </c>
    </row>
    <row r="27" spans="1:5" x14ac:dyDescent="0.25">
      <c r="A27" s="88">
        <v>43</v>
      </c>
      <c r="B27" s="2">
        <v>1700157600</v>
      </c>
      <c r="C27" s="2">
        <v>4445.28</v>
      </c>
    </row>
    <row r="28" spans="1:5" x14ac:dyDescent="0.25">
      <c r="A28" s="88">
        <v>44</v>
      </c>
      <c r="B28" s="2">
        <v>1766059200</v>
      </c>
      <c r="C28" s="2">
        <v>6590.16</v>
      </c>
      <c r="E28" s="78"/>
    </row>
    <row r="29" spans="1:5" x14ac:dyDescent="0.25">
      <c r="A29" s="88">
        <v>45</v>
      </c>
      <c r="B29" s="2">
        <v>1857654000</v>
      </c>
      <c r="C29" s="2">
        <v>9159.48</v>
      </c>
    </row>
    <row r="30" spans="1:5" x14ac:dyDescent="0.25">
      <c r="A30" s="88">
        <v>46</v>
      </c>
      <c r="B30" s="2">
        <v>1925856000</v>
      </c>
      <c r="C30" s="2">
        <v>6820.2</v>
      </c>
    </row>
    <row r="31" spans="1:5" x14ac:dyDescent="0.25">
      <c r="A31" s="88">
        <v>47</v>
      </c>
      <c r="B31" s="2">
        <v>1972836000</v>
      </c>
      <c r="C31" s="2">
        <v>4698</v>
      </c>
    </row>
    <row r="32" spans="1:5" x14ac:dyDescent="0.25">
      <c r="A32" s="88">
        <v>48</v>
      </c>
      <c r="B32" s="2">
        <v>2023218000</v>
      </c>
      <c r="C32" s="2">
        <v>5038.2</v>
      </c>
    </row>
    <row r="33" spans="1:3" x14ac:dyDescent="0.25">
      <c r="A33" s="88">
        <v>49</v>
      </c>
      <c r="B33" s="2">
        <v>2101464000</v>
      </c>
      <c r="C33" s="2">
        <v>7824.6</v>
      </c>
    </row>
    <row r="34" spans="1:3" x14ac:dyDescent="0.25">
      <c r="A34" s="88">
        <v>50</v>
      </c>
      <c r="B34" s="2">
        <v>2217456000</v>
      </c>
      <c r="C34" s="2">
        <v>11599.2</v>
      </c>
    </row>
    <row r="35" spans="1:3" x14ac:dyDescent="0.25">
      <c r="A35" s="88"/>
    </row>
    <row r="36" spans="1:3" x14ac:dyDescent="0.25">
      <c r="A36" s="88"/>
    </row>
    <row r="37" spans="1:3" x14ac:dyDescent="0.25">
      <c r="A37" s="88"/>
    </row>
    <row r="38" spans="1:3" x14ac:dyDescent="0.25">
      <c r="A38" s="88"/>
    </row>
    <row r="39" spans="1:3" x14ac:dyDescent="0.25">
      <c r="A39" s="88"/>
    </row>
    <row r="40" spans="1:3" x14ac:dyDescent="0.25">
      <c r="A40" s="88"/>
    </row>
    <row r="41" spans="1:3" x14ac:dyDescent="0.25">
      <c r="A41" s="88"/>
    </row>
    <row r="42" spans="1:3" x14ac:dyDescent="0.25">
      <c r="A42" s="88"/>
    </row>
    <row r="43" spans="1:3" x14ac:dyDescent="0.25">
      <c r="A43" s="88"/>
    </row>
    <row r="44" spans="1:3" x14ac:dyDescent="0.25">
      <c r="A44" s="88"/>
    </row>
    <row r="45" spans="1:3" x14ac:dyDescent="0.25">
      <c r="A45" s="88"/>
    </row>
    <row r="46" spans="1:3" x14ac:dyDescent="0.25">
      <c r="A46" s="88"/>
    </row>
    <row r="47" spans="1:3" x14ac:dyDescent="0.25">
      <c r="A47" s="88"/>
    </row>
    <row r="48" spans="1:3" x14ac:dyDescent="0.25">
      <c r="A48" s="88"/>
    </row>
    <row r="49" spans="1:1" x14ac:dyDescent="0.25">
      <c r="A49" s="88"/>
    </row>
    <row r="50" spans="1:1" x14ac:dyDescent="0.25">
      <c r="A50" s="88"/>
    </row>
    <row r="51" spans="1:1" x14ac:dyDescent="0.25">
      <c r="A51" s="8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00000"/>
  </sheetPr>
  <dimension ref="A1:N3"/>
  <sheetViews>
    <sheetView workbookViewId="0">
      <selection activeCell="A2" sqref="A2"/>
    </sheetView>
  </sheetViews>
  <sheetFormatPr defaultRowHeight="12.75" x14ac:dyDescent="0.2"/>
  <cols>
    <col min="1" max="1" width="32.625" bestFit="1" customWidth="1"/>
    <col min="8" max="8" width="8.125" customWidth="1"/>
    <col min="10" max="10" width="9.75" customWidth="1"/>
    <col min="13" max="13" width="9.25" customWidth="1"/>
  </cols>
  <sheetData>
    <row r="1" spans="1:14" ht="38.25" x14ac:dyDescent="0.2">
      <c r="A1" s="42" t="s">
        <v>2</v>
      </c>
      <c r="B1" s="12" t="s">
        <v>7</v>
      </c>
      <c r="C1" s="12" t="s">
        <v>8</v>
      </c>
      <c r="D1" s="12" t="s">
        <v>9</v>
      </c>
      <c r="E1" s="12" t="s">
        <v>10</v>
      </c>
      <c r="F1" s="12" t="s">
        <v>11</v>
      </c>
      <c r="G1" s="12" t="s">
        <v>12</v>
      </c>
      <c r="H1" s="12" t="s">
        <v>13</v>
      </c>
      <c r="I1" s="12" t="s">
        <v>14</v>
      </c>
      <c r="J1" s="12" t="s">
        <v>15</v>
      </c>
      <c r="K1" s="12" t="s">
        <v>16</v>
      </c>
      <c r="L1" s="12" t="s">
        <v>17</v>
      </c>
      <c r="M1" s="12" t="s">
        <v>18</v>
      </c>
      <c r="N1" s="9"/>
    </row>
    <row r="2" spans="1:14" x14ac:dyDescent="0.2">
      <c r="A2" s="18" t="s">
        <v>148</v>
      </c>
      <c r="B2" s="13">
        <v>130.19999999999999</v>
      </c>
      <c r="C2" s="13">
        <v>131.1</v>
      </c>
      <c r="D2" s="13">
        <v>170.5</v>
      </c>
      <c r="E2" s="13">
        <v>150</v>
      </c>
      <c r="F2" s="13">
        <v>105.4</v>
      </c>
      <c r="G2" s="13">
        <v>105</v>
      </c>
      <c r="H2" s="13">
        <v>99.2</v>
      </c>
      <c r="I2" s="13">
        <v>96.1</v>
      </c>
      <c r="J2" s="13">
        <v>69</v>
      </c>
      <c r="K2" s="13">
        <v>77.5</v>
      </c>
      <c r="L2" s="13">
        <v>96</v>
      </c>
      <c r="M2" s="13">
        <v>117.8</v>
      </c>
    </row>
    <row r="3" spans="1:14" x14ac:dyDescent="0.2">
      <c r="A3" s="49" t="s">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7"/>
  <sheetViews>
    <sheetView workbookViewId="0">
      <selection activeCell="B6" sqref="B6"/>
    </sheetView>
  </sheetViews>
  <sheetFormatPr defaultRowHeight="12.75" x14ac:dyDescent="0.2"/>
  <cols>
    <col min="1" max="1" width="9" style="85"/>
  </cols>
  <sheetData>
    <row r="1" spans="1:6" x14ac:dyDescent="0.2">
      <c r="A1" s="86" t="s">
        <v>148</v>
      </c>
    </row>
    <row r="2" spans="1:6" x14ac:dyDescent="0.2">
      <c r="A2" s="85" t="s">
        <v>39</v>
      </c>
      <c r="C2" t="s">
        <v>6</v>
      </c>
      <c r="E2" t="s">
        <v>98</v>
      </c>
    </row>
    <row r="3" spans="1:6" x14ac:dyDescent="0.2">
      <c r="A3" s="85" t="s">
        <v>81</v>
      </c>
      <c r="B3" t="s">
        <v>82</v>
      </c>
      <c r="C3" t="s">
        <v>81</v>
      </c>
      <c r="D3" t="s">
        <v>82</v>
      </c>
      <c r="E3" t="s">
        <v>92</v>
      </c>
      <c r="F3" t="s">
        <v>93</v>
      </c>
    </row>
    <row r="4" spans="1:6" x14ac:dyDescent="0.2">
      <c r="A4" s="85" t="s">
        <v>54</v>
      </c>
      <c r="B4" t="s">
        <v>83</v>
      </c>
      <c r="C4" t="s">
        <v>54</v>
      </c>
      <c r="D4" t="s">
        <v>83</v>
      </c>
      <c r="E4" t="s">
        <v>81</v>
      </c>
      <c r="F4" t="s">
        <v>94</v>
      </c>
    </row>
    <row r="5" spans="1:6" x14ac:dyDescent="0.2">
      <c r="A5" s="85">
        <v>20</v>
      </c>
      <c r="B5" s="134">
        <v>12000</v>
      </c>
      <c r="C5">
        <v>24</v>
      </c>
      <c r="D5">
        <v>100000</v>
      </c>
      <c r="E5">
        <v>20</v>
      </c>
      <c r="F5">
        <v>20000</v>
      </c>
    </row>
    <row r="6" spans="1:6" x14ac:dyDescent="0.2">
      <c r="A6" s="85">
        <v>39</v>
      </c>
      <c r="B6" s="144">
        <v>12000</v>
      </c>
      <c r="C6">
        <v>40</v>
      </c>
      <c r="D6">
        <v>100000</v>
      </c>
      <c r="E6">
        <v>25</v>
      </c>
      <c r="F6">
        <v>70000</v>
      </c>
    </row>
    <row r="7" spans="1:6" x14ac:dyDescent="0.2">
      <c r="A7" s="85">
        <v>40</v>
      </c>
      <c r="B7" s="144">
        <v>12000</v>
      </c>
      <c r="E7">
        <v>40</v>
      </c>
      <c r="F7">
        <v>70000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Y103"/>
  <sheetViews>
    <sheetView workbookViewId="0">
      <pane xSplit="1" topLeftCell="J1" activePane="topRight" state="frozen"/>
      <selection pane="topRight" activeCell="K4" sqref="K4"/>
    </sheetView>
  </sheetViews>
  <sheetFormatPr defaultColWidth="9" defaultRowHeight="15" x14ac:dyDescent="0.25"/>
  <cols>
    <col min="1" max="1" width="26.125" style="55" bestFit="1" customWidth="1"/>
    <col min="2" max="2" width="12.625" style="57" bestFit="1" customWidth="1"/>
    <col min="3" max="3" width="12.625" style="57" customWidth="1"/>
    <col min="4" max="4" width="28.125" style="57" bestFit="1" customWidth="1"/>
    <col min="5" max="5" width="28.25" style="57" bestFit="1" customWidth="1"/>
    <col min="6" max="6" width="26.75" style="57" customWidth="1"/>
    <col min="7" max="7" width="24.75" style="55" bestFit="1" customWidth="1"/>
    <col min="8" max="8" width="58.625" style="55" bestFit="1" customWidth="1"/>
    <col min="9" max="9" width="28.125" style="55" customWidth="1"/>
    <col min="10" max="10" width="15.625" style="58" customWidth="1"/>
    <col min="11" max="11" width="15" style="57" customWidth="1"/>
    <col min="12" max="12" width="12.75" style="55" bestFit="1" customWidth="1"/>
    <col min="13" max="13" width="10" style="55" customWidth="1"/>
    <col min="14" max="14" width="8.375" style="57" bestFit="1" customWidth="1"/>
    <col min="15" max="15" width="14" style="64" bestFit="1" customWidth="1"/>
    <col min="16" max="16" width="14.875" style="55" customWidth="1"/>
    <col min="17" max="17" width="13.125" style="55" bestFit="1" customWidth="1"/>
    <col min="18" max="18" width="7.75" style="55" bestFit="1" customWidth="1"/>
    <col min="19" max="16384" width="9" style="55"/>
  </cols>
  <sheetData>
    <row r="1" spans="1:25" ht="53.25" customHeight="1" x14ac:dyDescent="0.25">
      <c r="A1" s="52" t="s">
        <v>2</v>
      </c>
      <c r="B1" s="53" t="s">
        <v>32</v>
      </c>
      <c r="C1" s="53" t="s">
        <v>31</v>
      </c>
      <c r="D1" s="54" t="s">
        <v>71</v>
      </c>
      <c r="E1" s="54" t="s">
        <v>72</v>
      </c>
      <c r="F1" s="54" t="s">
        <v>33</v>
      </c>
      <c r="G1" s="54" t="s">
        <v>35</v>
      </c>
      <c r="H1" s="54" t="s">
        <v>22</v>
      </c>
      <c r="I1" s="54" t="s">
        <v>34</v>
      </c>
      <c r="J1" s="54" t="s">
        <v>47</v>
      </c>
      <c r="K1" s="54" t="s">
        <v>4</v>
      </c>
      <c r="L1" s="54" t="s">
        <v>5</v>
      </c>
      <c r="M1" s="54" t="s">
        <v>95</v>
      </c>
      <c r="N1" s="54" t="s">
        <v>37</v>
      </c>
      <c r="O1" s="54" t="s">
        <v>96</v>
      </c>
      <c r="P1" s="54" t="s">
        <v>46</v>
      </c>
      <c r="Q1" s="54" t="s">
        <v>73</v>
      </c>
      <c r="R1" s="54" t="s">
        <v>74</v>
      </c>
      <c r="S1" s="54" t="s">
        <v>102</v>
      </c>
      <c r="T1" s="54" t="s">
        <v>103</v>
      </c>
      <c r="U1" s="54" t="s">
        <v>104</v>
      </c>
      <c r="V1" s="54" t="s">
        <v>105</v>
      </c>
      <c r="W1" s="54" t="s">
        <v>106</v>
      </c>
      <c r="X1" s="54" t="s">
        <v>131</v>
      </c>
      <c r="Y1" s="54" t="s">
        <v>132</v>
      </c>
    </row>
    <row r="2" spans="1:25" x14ac:dyDescent="0.25">
      <c r="A2" s="56" t="s">
        <v>148</v>
      </c>
      <c r="B2" s="57">
        <v>39</v>
      </c>
      <c r="C2" s="57">
        <v>38</v>
      </c>
      <c r="D2" s="87" t="s">
        <v>121</v>
      </c>
      <c r="E2" s="135" t="s">
        <v>142</v>
      </c>
      <c r="F2" s="57">
        <v>0</v>
      </c>
      <c r="G2" s="59" t="s">
        <v>36</v>
      </c>
      <c r="H2" s="141" t="s">
        <v>145</v>
      </c>
      <c r="I2" s="60"/>
      <c r="K2" s="57">
        <v>1236</v>
      </c>
      <c r="L2" s="46">
        <v>0.9</v>
      </c>
      <c r="M2" s="57">
        <v>30000</v>
      </c>
      <c r="N2" s="142" t="s">
        <v>80</v>
      </c>
      <c r="O2" s="57" t="s">
        <v>20</v>
      </c>
      <c r="P2" s="72" t="s">
        <v>20</v>
      </c>
      <c r="Q2" s="68" t="s">
        <v>20</v>
      </c>
      <c r="R2" s="142" t="s">
        <v>80</v>
      </c>
      <c r="W2" s="57">
        <v>1100</v>
      </c>
      <c r="Y2" s="57"/>
    </row>
    <row r="3" spans="1:25" x14ac:dyDescent="0.25">
      <c r="A3" s="56"/>
      <c r="B3" s="60"/>
      <c r="C3" s="60"/>
      <c r="D3" s="65"/>
      <c r="F3" s="60"/>
      <c r="G3" s="66"/>
      <c r="H3" s="66"/>
      <c r="I3" s="60"/>
      <c r="J3" s="65"/>
      <c r="K3" s="60"/>
      <c r="L3" s="60"/>
      <c r="M3" s="60"/>
      <c r="N3" s="60"/>
      <c r="O3" s="60"/>
      <c r="P3" s="60"/>
      <c r="Q3" s="60"/>
      <c r="R3" s="60"/>
    </row>
    <row r="4" spans="1:25" x14ac:dyDescent="0.25">
      <c r="A4" s="56"/>
      <c r="B4" s="61"/>
      <c r="C4" s="61"/>
      <c r="D4" s="65"/>
      <c r="E4" s="65"/>
      <c r="F4" s="60"/>
      <c r="G4" s="66"/>
      <c r="H4" s="66"/>
      <c r="I4" s="65"/>
      <c r="J4" s="60"/>
      <c r="K4" s="60"/>
      <c r="L4" s="60"/>
      <c r="M4" s="60"/>
      <c r="N4" s="60"/>
      <c r="O4" s="60"/>
      <c r="P4" s="60"/>
      <c r="Q4" s="60"/>
      <c r="R4" s="60"/>
    </row>
    <row r="5" spans="1:25" x14ac:dyDescent="0.25">
      <c r="A5" s="56"/>
      <c r="B5" s="61"/>
      <c r="C5" s="61"/>
      <c r="D5" s="65"/>
      <c r="E5" s="65"/>
      <c r="F5" s="60"/>
      <c r="G5" s="66"/>
      <c r="H5" s="66"/>
      <c r="I5" s="65"/>
      <c r="J5" s="60"/>
      <c r="K5" s="60"/>
      <c r="L5" s="60"/>
      <c r="M5" s="60"/>
      <c r="N5" s="60"/>
      <c r="O5" s="60"/>
      <c r="P5" s="60"/>
      <c r="Q5" s="60"/>
      <c r="R5" s="60"/>
    </row>
    <row r="6" spans="1:25" x14ac:dyDescent="0.25">
      <c r="A6" s="56"/>
      <c r="B6" s="61"/>
      <c r="C6" s="61"/>
      <c r="D6" s="65"/>
      <c r="E6" s="65"/>
      <c r="F6" s="60"/>
      <c r="G6" s="66"/>
      <c r="H6" s="66"/>
      <c r="I6" s="65"/>
      <c r="J6" s="60"/>
      <c r="K6" s="60"/>
      <c r="L6" s="60"/>
      <c r="M6" s="60"/>
      <c r="N6" s="60"/>
      <c r="O6" s="60"/>
      <c r="P6" s="60"/>
      <c r="Q6" s="60"/>
      <c r="R6" s="60"/>
    </row>
    <row r="7" spans="1:25" x14ac:dyDescent="0.25">
      <c r="A7" s="56"/>
      <c r="B7" s="61"/>
      <c r="C7" s="61"/>
      <c r="D7" s="65"/>
      <c r="E7" s="65"/>
      <c r="F7" s="60"/>
      <c r="G7" s="66"/>
      <c r="H7" s="66"/>
      <c r="I7" s="65"/>
      <c r="J7" s="60"/>
      <c r="K7" s="60"/>
      <c r="L7" s="60"/>
      <c r="M7" s="60"/>
      <c r="N7" s="60"/>
      <c r="O7" s="60"/>
      <c r="P7" s="60"/>
      <c r="Q7" s="60"/>
      <c r="R7" s="60"/>
    </row>
    <row r="8" spans="1:25" x14ac:dyDescent="0.25">
      <c r="A8" s="56"/>
      <c r="B8" s="61"/>
      <c r="C8" s="61"/>
      <c r="D8" s="65"/>
      <c r="E8" s="65"/>
      <c r="F8" s="60"/>
      <c r="G8" s="66"/>
      <c r="H8" s="66"/>
      <c r="I8" s="65"/>
      <c r="J8" s="60"/>
      <c r="K8" s="60"/>
      <c r="L8" s="60"/>
      <c r="M8" s="60"/>
      <c r="N8" s="60"/>
      <c r="O8" s="60"/>
      <c r="P8" s="60"/>
      <c r="Q8" s="60"/>
      <c r="R8" s="60"/>
    </row>
    <row r="9" spans="1:25" x14ac:dyDescent="0.25">
      <c r="A9" s="56"/>
      <c r="B9" s="61"/>
      <c r="C9" s="61"/>
      <c r="D9" s="65"/>
      <c r="E9" s="65"/>
      <c r="F9" s="60"/>
      <c r="G9" s="66"/>
      <c r="H9" s="66"/>
      <c r="I9" s="65"/>
      <c r="J9" s="60"/>
      <c r="K9" s="60"/>
      <c r="L9" s="60"/>
      <c r="M9" s="60"/>
      <c r="N9" s="60"/>
      <c r="O9" s="60"/>
      <c r="P9" s="60"/>
      <c r="Q9" s="60"/>
      <c r="R9" s="60"/>
    </row>
    <row r="10" spans="1:25" x14ac:dyDescent="0.25">
      <c r="A10" s="56"/>
      <c r="B10" s="62"/>
      <c r="C10" s="62"/>
      <c r="D10" s="65"/>
      <c r="E10" s="65"/>
      <c r="F10" s="60"/>
      <c r="G10" s="66"/>
      <c r="H10" s="66"/>
      <c r="I10" s="65"/>
      <c r="J10" s="60"/>
      <c r="K10" s="60"/>
      <c r="L10" s="60"/>
      <c r="M10" s="60"/>
      <c r="N10" s="60"/>
      <c r="O10" s="60"/>
      <c r="P10" s="60"/>
      <c r="Q10" s="60"/>
      <c r="R10" s="60"/>
    </row>
    <row r="11" spans="1:25" x14ac:dyDescent="0.25">
      <c r="A11" s="56"/>
      <c r="B11" s="62"/>
      <c r="C11" s="62"/>
      <c r="D11" s="65"/>
      <c r="E11" s="65"/>
      <c r="F11" s="60"/>
      <c r="G11" s="66"/>
      <c r="H11" s="66"/>
      <c r="I11" s="65"/>
      <c r="J11" s="60"/>
      <c r="K11" s="60"/>
      <c r="L11" s="60"/>
      <c r="M11" s="60"/>
      <c r="N11" s="60"/>
      <c r="O11" s="60"/>
      <c r="P11" s="60"/>
      <c r="Q11" s="60"/>
      <c r="R11" s="60"/>
    </row>
    <row r="12" spans="1:25" x14ac:dyDescent="0.25">
      <c r="A12" s="56"/>
      <c r="B12" s="62"/>
      <c r="C12" s="62"/>
      <c r="D12" s="65"/>
      <c r="E12" s="65"/>
      <c r="F12" s="60"/>
      <c r="G12" s="66"/>
      <c r="H12" s="66"/>
      <c r="I12" s="65"/>
      <c r="J12" s="60"/>
      <c r="K12" s="60"/>
      <c r="L12" s="60"/>
      <c r="M12" s="60"/>
      <c r="N12" s="60"/>
      <c r="O12" s="60"/>
      <c r="P12" s="60"/>
      <c r="Q12" s="60"/>
      <c r="R12" s="60"/>
    </row>
    <row r="13" spans="1:25" x14ac:dyDescent="0.25">
      <c r="A13" s="56"/>
      <c r="B13" s="62"/>
      <c r="C13" s="62"/>
      <c r="D13" s="65"/>
      <c r="E13" s="65"/>
      <c r="F13" s="60"/>
      <c r="G13" s="66"/>
      <c r="H13" s="66"/>
      <c r="I13" s="65"/>
      <c r="J13" s="60"/>
      <c r="K13" s="60"/>
      <c r="L13" s="60"/>
      <c r="M13" s="60"/>
      <c r="N13" s="60"/>
      <c r="O13" s="60"/>
      <c r="P13" s="60"/>
      <c r="Q13" s="60"/>
      <c r="R13" s="60"/>
    </row>
    <row r="14" spans="1:25" x14ac:dyDescent="0.25">
      <c r="A14" s="56"/>
      <c r="B14" s="62"/>
      <c r="C14" s="62"/>
      <c r="D14" s="65"/>
      <c r="E14" s="65"/>
      <c r="F14" s="60"/>
      <c r="G14" s="66"/>
      <c r="H14" s="66"/>
      <c r="I14" s="65"/>
      <c r="J14" s="60"/>
      <c r="K14" s="60"/>
      <c r="L14" s="60"/>
      <c r="M14" s="60"/>
      <c r="N14" s="60"/>
      <c r="O14" s="60"/>
      <c r="P14" s="60"/>
      <c r="Q14" s="60"/>
      <c r="R14" s="60"/>
    </row>
    <row r="15" spans="1:25" x14ac:dyDescent="0.25">
      <c r="A15" s="56"/>
      <c r="B15" s="62"/>
      <c r="C15" s="62"/>
      <c r="D15" s="65"/>
      <c r="E15" s="65"/>
      <c r="F15" s="60"/>
      <c r="G15" s="66"/>
      <c r="H15" s="66"/>
      <c r="I15" s="65"/>
      <c r="J15" s="60"/>
      <c r="K15" s="60"/>
      <c r="L15" s="60"/>
      <c r="M15" s="60"/>
      <c r="N15" s="60"/>
      <c r="O15" s="60"/>
      <c r="P15" s="60"/>
      <c r="Q15" s="60"/>
      <c r="R15" s="60"/>
    </row>
    <row r="16" spans="1:25" x14ac:dyDescent="0.25">
      <c r="A16" s="56"/>
      <c r="B16" s="62"/>
      <c r="C16" s="62"/>
      <c r="D16" s="65"/>
      <c r="E16" s="65"/>
      <c r="F16" s="60"/>
      <c r="G16" s="66"/>
      <c r="H16" s="66"/>
      <c r="I16" s="65"/>
      <c r="J16" s="60"/>
      <c r="K16" s="60"/>
      <c r="L16" s="60"/>
      <c r="M16" s="60"/>
      <c r="N16" s="60"/>
      <c r="O16" s="60"/>
      <c r="P16" s="60"/>
      <c r="Q16" s="60"/>
      <c r="R16" s="60"/>
    </row>
    <row r="17" spans="1:18" x14ac:dyDescent="0.25">
      <c r="A17" s="56"/>
      <c r="B17" s="62"/>
      <c r="C17" s="62"/>
      <c r="D17" s="65"/>
      <c r="E17" s="65"/>
      <c r="F17" s="60"/>
      <c r="G17" s="66"/>
      <c r="H17" s="66"/>
      <c r="I17" s="65"/>
      <c r="J17" s="60"/>
      <c r="K17" s="60"/>
      <c r="L17" s="60"/>
      <c r="M17" s="60"/>
      <c r="N17" s="60"/>
      <c r="O17" s="60"/>
      <c r="P17" s="60"/>
      <c r="Q17" s="60"/>
      <c r="R17" s="60"/>
    </row>
    <row r="18" spans="1:18" x14ac:dyDescent="0.25">
      <c r="A18" s="56"/>
      <c r="B18" s="62"/>
      <c r="C18" s="62"/>
      <c r="D18" s="65"/>
      <c r="E18" s="65"/>
      <c r="F18" s="60"/>
      <c r="G18" s="66"/>
      <c r="H18" s="66"/>
      <c r="I18" s="65"/>
      <c r="J18" s="60"/>
      <c r="K18" s="60"/>
      <c r="L18" s="60"/>
      <c r="M18" s="60"/>
      <c r="N18" s="60"/>
      <c r="O18" s="60"/>
      <c r="P18" s="60"/>
      <c r="Q18" s="60"/>
      <c r="R18" s="60"/>
    </row>
    <row r="19" spans="1:18" x14ac:dyDescent="0.25">
      <c r="A19" s="56"/>
      <c r="B19" s="62"/>
      <c r="C19" s="62"/>
      <c r="D19" s="65"/>
      <c r="E19" s="65"/>
      <c r="F19" s="60"/>
      <c r="G19" s="66"/>
      <c r="H19" s="66"/>
      <c r="I19" s="65"/>
      <c r="J19" s="60"/>
      <c r="K19" s="60"/>
      <c r="L19" s="60"/>
      <c r="M19" s="60"/>
      <c r="N19" s="60"/>
      <c r="O19" s="65"/>
      <c r="P19" s="60"/>
      <c r="Q19" s="60"/>
      <c r="R19" s="60"/>
    </row>
    <row r="20" spans="1:18" x14ac:dyDescent="0.25">
      <c r="A20" s="56"/>
      <c r="B20" s="62"/>
      <c r="C20" s="62"/>
      <c r="D20" s="65"/>
      <c r="E20" s="65"/>
      <c r="F20" s="60"/>
      <c r="G20" s="66"/>
      <c r="H20" s="66"/>
      <c r="I20" s="65"/>
      <c r="J20" s="60"/>
      <c r="K20" s="60"/>
      <c r="L20" s="60"/>
      <c r="M20" s="60"/>
      <c r="N20" s="60"/>
      <c r="O20" s="65"/>
      <c r="P20" s="65"/>
      <c r="Q20" s="60"/>
      <c r="R20" s="60"/>
    </row>
    <row r="21" spans="1:18" x14ac:dyDescent="0.25">
      <c r="A21" s="56"/>
      <c r="B21" s="62"/>
      <c r="C21" s="62"/>
      <c r="D21" s="65"/>
      <c r="E21" s="65"/>
      <c r="F21" s="60"/>
      <c r="G21" s="66"/>
      <c r="H21" s="66"/>
      <c r="I21" s="65"/>
      <c r="J21" s="60"/>
      <c r="K21" s="60"/>
      <c r="L21" s="60"/>
      <c r="M21" s="60"/>
      <c r="N21" s="60"/>
      <c r="O21" s="60"/>
      <c r="P21" s="60"/>
      <c r="Q21" s="60"/>
      <c r="R21" s="60"/>
    </row>
    <row r="22" spans="1:18" x14ac:dyDescent="0.25">
      <c r="A22" s="56"/>
      <c r="B22" s="61"/>
      <c r="C22" s="61"/>
      <c r="D22" s="65"/>
      <c r="E22" s="65"/>
      <c r="F22" s="60"/>
      <c r="G22" s="66"/>
      <c r="H22" s="66"/>
      <c r="I22" s="65"/>
      <c r="J22" s="60"/>
      <c r="K22" s="60"/>
      <c r="L22" s="60"/>
      <c r="M22" s="60"/>
      <c r="N22" s="60"/>
      <c r="O22" s="60"/>
      <c r="P22" s="60"/>
      <c r="Q22" s="60"/>
      <c r="R22" s="60"/>
    </row>
    <row r="23" spans="1:18" x14ac:dyDescent="0.25">
      <c r="A23" s="56"/>
      <c r="B23" s="61"/>
      <c r="C23" s="61"/>
      <c r="D23" s="65"/>
      <c r="E23" s="65"/>
      <c r="F23" s="60"/>
      <c r="G23" s="66"/>
      <c r="H23" s="66"/>
      <c r="I23" s="65"/>
      <c r="J23" s="60"/>
      <c r="K23" s="60"/>
      <c r="L23" s="60"/>
      <c r="M23" s="60"/>
      <c r="N23" s="60"/>
      <c r="O23" s="60"/>
      <c r="P23" s="60"/>
      <c r="Q23" s="60"/>
      <c r="R23" s="60"/>
    </row>
    <row r="24" spans="1:18" x14ac:dyDescent="0.25">
      <c r="A24" s="56"/>
      <c r="B24" s="61"/>
      <c r="C24" s="61"/>
      <c r="D24" s="65"/>
      <c r="E24" s="65"/>
      <c r="F24" s="60"/>
      <c r="G24" s="66"/>
      <c r="H24" s="66"/>
      <c r="I24" s="65"/>
      <c r="J24" s="60"/>
      <c r="K24" s="60"/>
      <c r="L24" s="60"/>
      <c r="M24" s="60"/>
      <c r="N24" s="60"/>
      <c r="O24" s="60"/>
      <c r="P24" s="60"/>
      <c r="Q24" s="60"/>
      <c r="R24" s="60"/>
    </row>
    <row r="25" spans="1:18" x14ac:dyDescent="0.25">
      <c r="A25" s="56"/>
      <c r="B25" s="61"/>
      <c r="C25" s="61"/>
      <c r="D25" s="65"/>
      <c r="E25" s="65"/>
      <c r="F25" s="60"/>
      <c r="G25" s="66"/>
      <c r="H25" s="66"/>
      <c r="I25" s="65"/>
      <c r="J25" s="60"/>
      <c r="K25" s="60"/>
      <c r="L25" s="60"/>
      <c r="M25" s="60"/>
      <c r="N25" s="60"/>
      <c r="O25" s="60"/>
      <c r="P25" s="60"/>
      <c r="Q25" s="60"/>
      <c r="R25" s="60"/>
    </row>
    <row r="26" spans="1:18" x14ac:dyDescent="0.25">
      <c r="A26" s="56"/>
      <c r="B26" s="61"/>
      <c r="C26" s="61"/>
      <c r="D26" s="65"/>
      <c r="E26" s="65"/>
      <c r="F26" s="60"/>
      <c r="G26" s="66"/>
      <c r="H26" s="66"/>
      <c r="I26" s="65"/>
      <c r="J26" s="60"/>
      <c r="K26" s="60"/>
      <c r="L26" s="60"/>
      <c r="M26" s="60"/>
      <c r="N26" s="60"/>
      <c r="O26" s="60"/>
      <c r="P26" s="60"/>
      <c r="Q26" s="60"/>
      <c r="R26" s="60"/>
    </row>
    <row r="27" spans="1:18" x14ac:dyDescent="0.25">
      <c r="A27" s="56"/>
      <c r="B27" s="61"/>
      <c r="C27" s="61"/>
      <c r="D27" s="65"/>
      <c r="E27" s="65"/>
      <c r="F27" s="60"/>
      <c r="G27" s="66"/>
      <c r="H27" s="66"/>
      <c r="I27" s="65"/>
      <c r="J27" s="60"/>
      <c r="K27" s="60"/>
      <c r="L27" s="60"/>
      <c r="M27" s="60"/>
      <c r="N27" s="60"/>
      <c r="O27" s="60"/>
      <c r="P27" s="60"/>
      <c r="Q27" s="60"/>
      <c r="R27" s="60"/>
    </row>
    <row r="28" spans="1:18" x14ac:dyDescent="0.25">
      <c r="A28" s="56"/>
      <c r="B28" s="61"/>
      <c r="C28" s="61"/>
      <c r="D28" s="65"/>
      <c r="E28" s="65"/>
      <c r="F28" s="60"/>
      <c r="G28" s="66"/>
      <c r="H28" s="66"/>
      <c r="I28" s="65"/>
      <c r="J28" s="60"/>
      <c r="K28" s="60"/>
      <c r="L28" s="60"/>
      <c r="M28" s="60"/>
      <c r="N28" s="60"/>
      <c r="O28" s="60"/>
      <c r="P28" s="60"/>
      <c r="Q28" s="60"/>
      <c r="R28" s="60"/>
    </row>
    <row r="29" spans="1:18" x14ac:dyDescent="0.25">
      <c r="A29" s="56"/>
      <c r="B29" s="61"/>
      <c r="C29" s="61"/>
      <c r="D29" s="65"/>
      <c r="E29" s="65"/>
      <c r="F29" s="60"/>
      <c r="G29" s="66"/>
      <c r="H29" s="66"/>
      <c r="I29" s="65"/>
      <c r="J29" s="60"/>
      <c r="K29" s="60"/>
      <c r="L29" s="60"/>
      <c r="M29" s="60"/>
      <c r="N29" s="60"/>
      <c r="O29" s="60"/>
      <c r="P29" s="60"/>
      <c r="Q29" s="60"/>
      <c r="R29" s="60"/>
    </row>
    <row r="30" spans="1:18" x14ac:dyDescent="0.25">
      <c r="A30" s="56"/>
      <c r="B30" s="61"/>
      <c r="C30" s="61"/>
      <c r="D30" s="65"/>
      <c r="E30" s="65"/>
      <c r="F30" s="60"/>
      <c r="G30" s="66"/>
      <c r="H30" s="66"/>
      <c r="I30" s="65"/>
      <c r="J30" s="60"/>
      <c r="K30" s="60"/>
      <c r="L30" s="60"/>
      <c r="M30" s="60"/>
      <c r="N30" s="60"/>
      <c r="O30" s="60"/>
      <c r="P30" s="60"/>
      <c r="Q30" s="60"/>
      <c r="R30" s="60"/>
    </row>
    <row r="31" spans="1:18" x14ac:dyDescent="0.25">
      <c r="A31" s="56"/>
      <c r="B31" s="63"/>
      <c r="C31" s="63"/>
      <c r="D31" s="65"/>
      <c r="E31" s="65"/>
      <c r="F31" s="60"/>
      <c r="G31" s="66"/>
      <c r="H31" s="66"/>
      <c r="I31" s="65"/>
      <c r="J31" s="60"/>
      <c r="K31" s="60"/>
      <c r="L31" s="60"/>
      <c r="M31" s="60"/>
      <c r="N31" s="60"/>
      <c r="O31" s="60"/>
      <c r="P31" s="60"/>
      <c r="Q31" s="60"/>
      <c r="R31" s="60"/>
    </row>
    <row r="32" spans="1:18" x14ac:dyDescent="0.25">
      <c r="A32" s="56"/>
      <c r="B32" s="61"/>
      <c r="C32" s="61"/>
      <c r="D32" s="65"/>
      <c r="E32" s="65"/>
      <c r="F32" s="60"/>
      <c r="G32" s="66"/>
      <c r="H32" s="66"/>
      <c r="I32" s="65"/>
      <c r="J32" s="60"/>
      <c r="K32" s="60"/>
      <c r="L32" s="60"/>
      <c r="M32" s="60"/>
      <c r="N32" s="60"/>
      <c r="O32" s="60"/>
      <c r="P32" s="60"/>
      <c r="Q32" s="60"/>
      <c r="R32" s="60"/>
    </row>
    <row r="33" spans="1:18" x14ac:dyDescent="0.25">
      <c r="A33" s="56"/>
      <c r="B33" s="61"/>
      <c r="C33" s="61"/>
      <c r="D33" s="65"/>
      <c r="E33" s="65"/>
      <c r="F33" s="60"/>
      <c r="G33" s="66"/>
      <c r="H33" s="66"/>
      <c r="I33" s="65"/>
      <c r="J33" s="60"/>
      <c r="K33" s="60"/>
      <c r="L33" s="60"/>
      <c r="M33" s="60"/>
      <c r="N33" s="60"/>
      <c r="O33" s="60"/>
      <c r="P33" s="60"/>
      <c r="Q33" s="60"/>
      <c r="R33" s="60"/>
    </row>
    <row r="34" spans="1:18" x14ac:dyDescent="0.25">
      <c r="A34" s="56"/>
      <c r="B34" s="61"/>
      <c r="C34" s="61"/>
      <c r="D34" s="65"/>
      <c r="E34" s="65"/>
      <c r="F34" s="60"/>
      <c r="G34" s="66"/>
      <c r="H34" s="66"/>
      <c r="I34" s="65"/>
      <c r="J34" s="60"/>
      <c r="K34" s="60"/>
      <c r="L34" s="60"/>
      <c r="M34" s="60"/>
      <c r="N34" s="60"/>
      <c r="O34" s="60"/>
      <c r="P34" s="60"/>
      <c r="Q34" s="60"/>
      <c r="R34" s="60"/>
    </row>
    <row r="35" spans="1:18" x14ac:dyDescent="0.25">
      <c r="A35" s="56"/>
      <c r="B35" s="61"/>
      <c r="C35" s="61"/>
      <c r="D35" s="65"/>
      <c r="E35" s="65"/>
      <c r="F35" s="60"/>
      <c r="G35" s="66"/>
      <c r="H35" s="66"/>
      <c r="I35" s="65"/>
      <c r="J35" s="60"/>
      <c r="K35" s="60"/>
      <c r="L35" s="60"/>
      <c r="M35" s="60"/>
      <c r="N35" s="60"/>
      <c r="O35" s="60"/>
      <c r="P35" s="60"/>
      <c r="Q35" s="60"/>
      <c r="R35" s="60"/>
    </row>
    <row r="36" spans="1:18" x14ac:dyDescent="0.25">
      <c r="A36" s="56"/>
      <c r="B36" s="61"/>
      <c r="C36" s="61"/>
      <c r="D36" s="65"/>
      <c r="E36" s="65"/>
      <c r="F36" s="60"/>
      <c r="G36" s="66"/>
      <c r="H36" s="66"/>
      <c r="I36" s="65"/>
      <c r="J36" s="60"/>
      <c r="K36" s="60"/>
      <c r="L36" s="60"/>
      <c r="M36" s="60"/>
      <c r="N36" s="60"/>
      <c r="O36" s="60"/>
      <c r="P36" s="60"/>
      <c r="Q36" s="60"/>
      <c r="R36" s="60"/>
    </row>
    <row r="37" spans="1:18" x14ac:dyDescent="0.25">
      <c r="A37" s="56"/>
      <c r="B37" s="61"/>
      <c r="C37" s="61"/>
      <c r="D37" s="65"/>
      <c r="E37" s="65"/>
      <c r="F37" s="60"/>
      <c r="G37" s="66"/>
      <c r="H37" s="66"/>
      <c r="I37" s="65"/>
      <c r="J37" s="60"/>
      <c r="K37" s="60"/>
      <c r="L37" s="60"/>
      <c r="M37" s="60"/>
      <c r="N37" s="60"/>
      <c r="O37" s="60"/>
      <c r="P37" s="60"/>
      <c r="Q37" s="60"/>
      <c r="R37" s="60"/>
    </row>
    <row r="38" spans="1:18" x14ac:dyDescent="0.25">
      <c r="A38" s="56"/>
      <c r="B38" s="61"/>
      <c r="C38" s="61"/>
      <c r="D38" s="65"/>
      <c r="E38" s="65"/>
      <c r="F38" s="60"/>
      <c r="G38" s="66"/>
      <c r="H38" s="66"/>
      <c r="I38" s="65"/>
      <c r="J38" s="60"/>
      <c r="K38" s="60"/>
      <c r="L38" s="60"/>
      <c r="M38" s="60"/>
      <c r="N38" s="60"/>
      <c r="O38" s="60"/>
      <c r="P38" s="60"/>
      <c r="Q38" s="60"/>
      <c r="R38" s="60"/>
    </row>
    <row r="39" spans="1:18" x14ac:dyDescent="0.25">
      <c r="A39" s="56"/>
      <c r="B39" s="61"/>
      <c r="C39" s="61"/>
      <c r="D39" s="65"/>
      <c r="E39" s="65"/>
      <c r="F39" s="60"/>
      <c r="G39" s="66"/>
      <c r="H39" s="66"/>
      <c r="I39" s="65"/>
      <c r="J39" s="60"/>
      <c r="K39" s="60"/>
      <c r="L39" s="60"/>
      <c r="M39" s="60"/>
      <c r="N39" s="60"/>
      <c r="O39" s="60"/>
      <c r="P39" s="60"/>
      <c r="Q39" s="60"/>
      <c r="R39" s="60"/>
    </row>
    <row r="40" spans="1:18" x14ac:dyDescent="0.25">
      <c r="A40" s="56"/>
      <c r="B40" s="61"/>
      <c r="C40" s="61"/>
      <c r="D40" s="65"/>
      <c r="E40" s="65"/>
      <c r="F40" s="60"/>
      <c r="G40" s="66"/>
      <c r="H40" s="66"/>
      <c r="I40" s="65"/>
      <c r="J40" s="60"/>
      <c r="K40" s="60"/>
      <c r="L40" s="60"/>
      <c r="M40" s="60"/>
      <c r="N40" s="60"/>
      <c r="O40" s="60"/>
      <c r="P40" s="65"/>
      <c r="Q40" s="60"/>
      <c r="R40" s="60"/>
    </row>
    <row r="41" spans="1:18" x14ac:dyDescent="0.25">
      <c r="A41" s="56"/>
      <c r="B41" s="61"/>
      <c r="C41" s="61"/>
      <c r="D41" s="65"/>
      <c r="E41" s="65"/>
      <c r="F41" s="60"/>
      <c r="G41" s="66"/>
      <c r="H41" s="66"/>
      <c r="I41" s="65"/>
      <c r="J41" s="60"/>
      <c r="K41" s="60"/>
      <c r="L41" s="60"/>
      <c r="M41" s="60"/>
      <c r="N41" s="60"/>
      <c r="O41" s="60"/>
      <c r="P41" s="60"/>
      <c r="Q41" s="60"/>
      <c r="R41" s="60"/>
    </row>
    <row r="42" spans="1:18" x14ac:dyDescent="0.25">
      <c r="A42" s="56"/>
      <c r="B42" s="61"/>
      <c r="C42" s="61"/>
      <c r="D42" s="65"/>
      <c r="E42" s="65"/>
      <c r="F42" s="60"/>
      <c r="G42" s="66"/>
      <c r="H42" s="66"/>
      <c r="I42" s="65"/>
      <c r="J42" s="60"/>
      <c r="K42" s="60"/>
      <c r="L42" s="60"/>
      <c r="M42" s="60"/>
      <c r="N42" s="60"/>
      <c r="O42" s="60"/>
      <c r="P42" s="60"/>
      <c r="Q42" s="60"/>
      <c r="R42" s="60"/>
    </row>
    <row r="43" spans="1:18" x14ac:dyDescent="0.25">
      <c r="A43" s="56"/>
      <c r="B43" s="61"/>
      <c r="C43" s="61"/>
      <c r="D43" s="65"/>
      <c r="E43" s="65"/>
      <c r="F43" s="60"/>
      <c r="G43" s="66"/>
      <c r="H43" s="66"/>
      <c r="I43" s="65"/>
      <c r="J43" s="60"/>
      <c r="K43" s="60"/>
      <c r="L43" s="60"/>
      <c r="M43" s="60"/>
      <c r="N43" s="60"/>
      <c r="O43" s="60"/>
      <c r="P43" s="60"/>
      <c r="Q43" s="60"/>
      <c r="R43" s="60"/>
    </row>
    <row r="44" spans="1:18" x14ac:dyDescent="0.25">
      <c r="A44" s="56"/>
      <c r="B44" s="61"/>
      <c r="C44" s="61"/>
      <c r="D44" s="65"/>
      <c r="E44" s="65"/>
      <c r="F44" s="60"/>
      <c r="G44" s="66"/>
      <c r="H44" s="66"/>
      <c r="I44" s="65"/>
      <c r="J44" s="60"/>
      <c r="K44" s="60"/>
      <c r="L44" s="60"/>
      <c r="M44" s="60"/>
      <c r="N44" s="60"/>
      <c r="O44" s="60"/>
      <c r="P44" s="60"/>
      <c r="Q44" s="60"/>
      <c r="R44" s="60"/>
    </row>
    <row r="45" spans="1:18" x14ac:dyDescent="0.25">
      <c r="C45" s="60"/>
      <c r="D45" s="58"/>
      <c r="H45" s="59"/>
      <c r="O45" s="57"/>
    </row>
    <row r="46" spans="1:18" x14ac:dyDescent="0.25">
      <c r="C46" s="60"/>
      <c r="D46" s="58"/>
      <c r="E46" s="58"/>
      <c r="F46" s="58"/>
      <c r="H46" s="59"/>
      <c r="O46" s="57"/>
    </row>
    <row r="47" spans="1:18" x14ac:dyDescent="0.25">
      <c r="C47" s="60"/>
      <c r="D47" s="58"/>
      <c r="H47" s="59"/>
      <c r="O47" s="57"/>
    </row>
    <row r="48" spans="1:18" x14ac:dyDescent="0.25">
      <c r="C48" s="60"/>
      <c r="D48" s="58"/>
      <c r="H48" s="59"/>
      <c r="O48" s="57"/>
    </row>
    <row r="49" spans="3:15" x14ac:dyDescent="0.25">
      <c r="C49" s="60"/>
      <c r="D49" s="58"/>
      <c r="H49" s="59"/>
      <c r="O49" s="57"/>
    </row>
    <row r="50" spans="3:15" x14ac:dyDescent="0.25">
      <c r="D50" s="58"/>
      <c r="H50" s="59"/>
      <c r="O50" s="57"/>
    </row>
    <row r="51" spans="3:15" x14ac:dyDescent="0.25">
      <c r="D51" s="58"/>
      <c r="H51" s="59"/>
      <c r="O51" s="57"/>
    </row>
    <row r="52" spans="3:15" x14ac:dyDescent="0.25">
      <c r="D52" s="58"/>
      <c r="H52" s="59"/>
      <c r="O52" s="57"/>
    </row>
    <row r="53" spans="3:15" x14ac:dyDescent="0.25">
      <c r="D53" s="58"/>
      <c r="H53" s="59"/>
      <c r="O53" s="57"/>
    </row>
    <row r="54" spans="3:15" x14ac:dyDescent="0.25">
      <c r="D54" s="58"/>
      <c r="H54" s="59"/>
      <c r="O54" s="57"/>
    </row>
    <row r="55" spans="3:15" x14ac:dyDescent="0.25">
      <c r="D55" s="58"/>
      <c r="H55" s="59"/>
      <c r="O55" s="57"/>
    </row>
    <row r="56" spans="3:15" x14ac:dyDescent="0.25">
      <c r="D56" s="58"/>
      <c r="H56" s="59"/>
      <c r="O56" s="57"/>
    </row>
    <row r="57" spans="3:15" x14ac:dyDescent="0.25">
      <c r="D57" s="58"/>
      <c r="H57" s="59"/>
      <c r="O57" s="57"/>
    </row>
    <row r="58" spans="3:15" x14ac:dyDescent="0.25">
      <c r="D58" s="58"/>
      <c r="H58" s="59"/>
      <c r="O58" s="57"/>
    </row>
    <row r="59" spans="3:15" x14ac:dyDescent="0.25">
      <c r="D59" s="58"/>
      <c r="H59" s="59"/>
      <c r="O59" s="57"/>
    </row>
    <row r="60" spans="3:15" x14ac:dyDescent="0.25">
      <c r="D60" s="58"/>
      <c r="H60" s="59"/>
      <c r="O60" s="57"/>
    </row>
    <row r="61" spans="3:15" x14ac:dyDescent="0.25">
      <c r="D61" s="58"/>
      <c r="H61" s="59"/>
      <c r="O61" s="57"/>
    </row>
    <row r="62" spans="3:15" x14ac:dyDescent="0.25">
      <c r="D62" s="58"/>
      <c r="H62" s="59"/>
      <c r="O62" s="57"/>
    </row>
    <row r="63" spans="3:15" x14ac:dyDescent="0.25">
      <c r="D63" s="58"/>
      <c r="H63" s="59"/>
      <c r="O63" s="57"/>
    </row>
    <row r="64" spans="3:15" x14ac:dyDescent="0.25">
      <c r="D64" s="58"/>
      <c r="H64" s="59"/>
      <c r="O64" s="57"/>
    </row>
    <row r="65" spans="4:15" x14ac:dyDescent="0.25">
      <c r="D65" s="58"/>
      <c r="H65" s="59"/>
      <c r="O65" s="57"/>
    </row>
    <row r="66" spans="4:15" x14ac:dyDescent="0.25">
      <c r="D66" s="58"/>
      <c r="H66" s="59"/>
      <c r="O66" s="57"/>
    </row>
    <row r="67" spans="4:15" x14ac:dyDescent="0.25">
      <c r="D67" s="58"/>
      <c r="H67" s="59"/>
      <c r="O67" s="57"/>
    </row>
    <row r="68" spans="4:15" x14ac:dyDescent="0.25">
      <c r="D68" s="58"/>
      <c r="H68" s="59"/>
      <c r="O68" s="57"/>
    </row>
    <row r="69" spans="4:15" x14ac:dyDescent="0.25">
      <c r="D69" s="58"/>
      <c r="H69" s="59"/>
      <c r="O69" s="57"/>
    </row>
    <row r="70" spans="4:15" x14ac:dyDescent="0.25">
      <c r="D70" s="58"/>
      <c r="H70" s="59"/>
      <c r="O70" s="57"/>
    </row>
    <row r="71" spans="4:15" x14ac:dyDescent="0.25">
      <c r="D71" s="58"/>
      <c r="H71" s="59"/>
      <c r="O71" s="57"/>
    </row>
    <row r="72" spans="4:15" x14ac:dyDescent="0.25">
      <c r="D72" s="58"/>
      <c r="H72" s="59"/>
      <c r="O72" s="57"/>
    </row>
    <row r="73" spans="4:15" x14ac:dyDescent="0.25">
      <c r="D73" s="58"/>
      <c r="H73" s="59"/>
      <c r="O73" s="57"/>
    </row>
    <row r="74" spans="4:15" x14ac:dyDescent="0.25">
      <c r="D74" s="58"/>
      <c r="H74" s="59"/>
      <c r="O74" s="57"/>
    </row>
    <row r="75" spans="4:15" x14ac:dyDescent="0.25">
      <c r="D75" s="58"/>
      <c r="H75" s="59"/>
      <c r="O75" s="57"/>
    </row>
    <row r="76" spans="4:15" x14ac:dyDescent="0.25">
      <c r="D76" s="58"/>
      <c r="H76" s="59"/>
      <c r="O76" s="57"/>
    </row>
    <row r="77" spans="4:15" x14ac:dyDescent="0.25">
      <c r="D77" s="58"/>
      <c r="H77" s="59"/>
      <c r="O77" s="57"/>
    </row>
    <row r="78" spans="4:15" x14ac:dyDescent="0.25">
      <c r="D78" s="58"/>
      <c r="H78" s="59"/>
      <c r="O78" s="57"/>
    </row>
    <row r="79" spans="4:15" x14ac:dyDescent="0.25">
      <c r="D79" s="58"/>
      <c r="H79" s="59"/>
      <c r="O79" s="57"/>
    </row>
    <row r="80" spans="4:15" x14ac:dyDescent="0.25">
      <c r="D80" s="58"/>
      <c r="H80" s="59"/>
      <c r="O80" s="57"/>
    </row>
    <row r="81" spans="4:15" x14ac:dyDescent="0.25">
      <c r="D81" s="58"/>
      <c r="H81" s="59"/>
      <c r="O81" s="57"/>
    </row>
    <row r="82" spans="4:15" x14ac:dyDescent="0.25">
      <c r="D82" s="58"/>
      <c r="H82" s="59"/>
      <c r="O82" s="57"/>
    </row>
    <row r="83" spans="4:15" x14ac:dyDescent="0.25">
      <c r="D83" s="58"/>
      <c r="H83" s="59"/>
      <c r="O83" s="57"/>
    </row>
    <row r="84" spans="4:15" x14ac:dyDescent="0.25">
      <c r="D84" s="58"/>
      <c r="H84" s="59"/>
      <c r="O84" s="57"/>
    </row>
    <row r="85" spans="4:15" x14ac:dyDescent="0.25">
      <c r="D85" s="58"/>
      <c r="H85" s="59"/>
      <c r="O85" s="57"/>
    </row>
    <row r="86" spans="4:15" x14ac:dyDescent="0.25">
      <c r="D86" s="58"/>
      <c r="H86" s="59"/>
      <c r="O86" s="57"/>
    </row>
    <row r="87" spans="4:15" x14ac:dyDescent="0.25">
      <c r="D87" s="58"/>
      <c r="H87" s="59"/>
      <c r="O87" s="57"/>
    </row>
    <row r="88" spans="4:15" x14ac:dyDescent="0.25">
      <c r="D88" s="58"/>
      <c r="H88" s="59"/>
      <c r="O88" s="57"/>
    </row>
    <row r="89" spans="4:15" x14ac:dyDescent="0.25">
      <c r="D89" s="58"/>
      <c r="H89" s="59"/>
      <c r="O89" s="57"/>
    </row>
    <row r="90" spans="4:15" x14ac:dyDescent="0.25">
      <c r="D90" s="58"/>
      <c r="H90" s="59"/>
      <c r="O90" s="57"/>
    </row>
    <row r="91" spans="4:15" x14ac:dyDescent="0.25">
      <c r="D91" s="58"/>
      <c r="H91" s="59"/>
      <c r="O91" s="57"/>
    </row>
    <row r="92" spans="4:15" x14ac:dyDescent="0.25">
      <c r="D92" s="58"/>
      <c r="H92" s="59"/>
      <c r="O92" s="57"/>
    </row>
    <row r="93" spans="4:15" x14ac:dyDescent="0.25">
      <c r="D93" s="58"/>
      <c r="H93" s="59"/>
      <c r="O93" s="57"/>
    </row>
    <row r="94" spans="4:15" x14ac:dyDescent="0.25">
      <c r="D94" s="58"/>
      <c r="H94" s="59"/>
      <c r="O94" s="57"/>
    </row>
    <row r="95" spans="4:15" x14ac:dyDescent="0.25">
      <c r="D95" s="58"/>
      <c r="H95" s="59"/>
      <c r="O95" s="57"/>
    </row>
    <row r="96" spans="4:15" x14ac:dyDescent="0.25">
      <c r="D96" s="58"/>
      <c r="H96" s="59"/>
      <c r="O96" s="57"/>
    </row>
    <row r="97" spans="4:15" x14ac:dyDescent="0.25">
      <c r="D97" s="58"/>
      <c r="H97" s="59"/>
      <c r="O97" s="57"/>
    </row>
    <row r="98" spans="4:15" x14ac:dyDescent="0.25">
      <c r="D98" s="58"/>
      <c r="H98" s="59"/>
      <c r="O98" s="57"/>
    </row>
    <row r="99" spans="4:15" x14ac:dyDescent="0.25">
      <c r="D99" s="58"/>
      <c r="H99" s="59"/>
      <c r="O99" s="57"/>
    </row>
    <row r="100" spans="4:15" x14ac:dyDescent="0.25">
      <c r="D100" s="58"/>
      <c r="H100" s="59"/>
      <c r="O100" s="57"/>
    </row>
    <row r="101" spans="4:15" x14ac:dyDescent="0.25">
      <c r="D101" s="58"/>
      <c r="H101" s="59"/>
      <c r="O101" s="57"/>
    </row>
    <row r="102" spans="4:15" x14ac:dyDescent="0.25">
      <c r="D102" s="58"/>
      <c r="H102" s="59"/>
      <c r="O102" s="57"/>
    </row>
    <row r="103" spans="4:15" x14ac:dyDescent="0.25">
      <c r="D103" s="58"/>
    </row>
  </sheetData>
  <dataConsolidate/>
  <dataValidations count="5">
    <dataValidation type="list" allowBlank="1" showInputMessage="1" showErrorMessage="1" sqref="H3:H44">
      <formula1>"Meet specified daily water storage targets (m^3), Meet specified daily water elevation (mamsl) targets, Meet daily energy (MWH) targets, Meet specified daily water elevation (mamsl) targets - annually recurring, Meet daily water release (m^3/s) targets"</formula1>
    </dataValidation>
    <dataValidation type="list" allowBlank="1" showInputMessage="1" showErrorMessage="1" sqref="H45:H102">
      <formula1>"Meet specified daily water storage targets (m^3), Meet specified daily water elevation (mamsl) targets"</formula1>
    </dataValidation>
    <dataValidation type="list" allowBlank="1" showInputMessage="1" showErrorMessage="1" sqref="Q2:Q98 N2:O102 P2:P44 R2:R122">
      <formula1>"Yes, No"</formula1>
    </dataValidation>
    <dataValidation type="list" allowBlank="1" showInputMessage="1" showErrorMessage="1" sqref="J45:J102">
      <formula1>"Power Generation Only, Diversion Only, Power Generation &amp; Diversion"</formula1>
    </dataValidation>
    <dataValidation type="list" allowBlank="1" showInputMessage="1" showErrorMessage="1" sqref="G2:G44">
      <formula1>"Power generation only, Diversion only, Power generation &amp; diversion, "</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00000"/>
  </sheetPr>
  <dimension ref="A1:P10"/>
  <sheetViews>
    <sheetView workbookViewId="0"/>
  </sheetViews>
  <sheetFormatPr defaultColWidth="9" defaultRowHeight="12.75" x14ac:dyDescent="0.2"/>
  <cols>
    <col min="1" max="1" width="19.625" style="31" bestFit="1" customWidth="1"/>
    <col min="2" max="2" width="7.75" style="31" bestFit="1" customWidth="1"/>
    <col min="3" max="3" width="14" style="31" customWidth="1"/>
    <col min="4" max="4" width="12.75" style="31" customWidth="1"/>
    <col min="5" max="5" width="9.125" style="31" bestFit="1" customWidth="1"/>
    <col min="6" max="6" width="11.5" style="31" bestFit="1" customWidth="1"/>
    <col min="7" max="7" width="12" style="31" bestFit="1" customWidth="1"/>
    <col min="8" max="8" width="24.125" style="31" customWidth="1"/>
    <col min="9" max="9" width="15.625" style="31" bestFit="1" customWidth="1"/>
    <col min="10" max="10" width="12.5" style="31" bestFit="1" customWidth="1"/>
    <col min="11" max="11" width="21.875" style="31" customWidth="1"/>
    <col min="12" max="12" width="16.125" style="31" customWidth="1"/>
    <col min="13" max="13" width="12.375" style="31" customWidth="1"/>
    <col min="14" max="14" width="12.25" style="31" customWidth="1"/>
    <col min="15" max="15" width="6.25" style="31" bestFit="1" customWidth="1"/>
    <col min="16" max="16" width="7.75" style="31" bestFit="1" customWidth="1"/>
    <col min="17" max="16384" width="9" style="31"/>
  </cols>
  <sheetData>
    <row r="1" spans="1:16" x14ac:dyDescent="0.2">
      <c r="A1" s="84" t="s">
        <v>148</v>
      </c>
      <c r="B1" s="84"/>
      <c r="C1" s="84"/>
      <c r="D1" s="84"/>
      <c r="E1" s="84"/>
      <c r="F1" s="84"/>
      <c r="G1" s="84"/>
      <c r="H1" s="84"/>
      <c r="I1" s="84"/>
      <c r="J1" s="84"/>
      <c r="K1" s="84"/>
      <c r="L1" s="84"/>
    </row>
    <row r="2" spans="1:16" ht="66" x14ac:dyDescent="0.2">
      <c r="A2" s="32" t="s">
        <v>23</v>
      </c>
      <c r="B2" s="32" t="s">
        <v>21</v>
      </c>
      <c r="C2" s="32" t="s">
        <v>38</v>
      </c>
      <c r="D2" s="32" t="s">
        <v>24</v>
      </c>
      <c r="E2" s="32" t="s">
        <v>66</v>
      </c>
      <c r="F2" s="32" t="s">
        <v>67</v>
      </c>
      <c r="G2" s="32" t="s">
        <v>68</v>
      </c>
      <c r="H2" s="32" t="s">
        <v>48</v>
      </c>
      <c r="I2" s="33" t="s">
        <v>69</v>
      </c>
      <c r="J2" s="33" t="s">
        <v>70</v>
      </c>
      <c r="K2" s="33" t="s">
        <v>44</v>
      </c>
      <c r="L2" s="33" t="s">
        <v>45</v>
      </c>
      <c r="M2" s="33" t="s">
        <v>134</v>
      </c>
      <c r="N2" s="33" t="s">
        <v>135</v>
      </c>
      <c r="O2" s="33" t="s">
        <v>136</v>
      </c>
      <c r="P2" s="33" t="s">
        <v>137</v>
      </c>
    </row>
    <row r="3" spans="1:16" x14ac:dyDescent="0.2">
      <c r="A3" s="44">
        <v>7791</v>
      </c>
      <c r="B3" s="34">
        <v>5</v>
      </c>
      <c r="C3" s="34">
        <v>22</v>
      </c>
      <c r="D3" s="35">
        <v>8000</v>
      </c>
      <c r="E3" s="84"/>
      <c r="F3" s="36"/>
      <c r="G3" s="35">
        <v>2</v>
      </c>
      <c r="H3" s="45">
        <v>7000</v>
      </c>
      <c r="I3" s="35">
        <v>1000</v>
      </c>
      <c r="J3" s="37">
        <v>0.1</v>
      </c>
      <c r="K3" s="34"/>
      <c r="L3" s="84"/>
      <c r="M3" s="34" t="s">
        <v>80</v>
      </c>
      <c r="N3" s="34">
        <v>1</v>
      </c>
      <c r="O3" s="34">
        <v>120</v>
      </c>
      <c r="P3" s="34">
        <v>6000</v>
      </c>
    </row>
    <row r="4" spans="1:16" x14ac:dyDescent="0.2">
      <c r="A4" s="44">
        <f t="shared" ref="A4:A9" si="0">DATE(YEAR(A3)+15,MONTH(A3), DAY(A3))</f>
        <v>13270</v>
      </c>
      <c r="B4" s="34"/>
      <c r="C4" s="34"/>
      <c r="D4" s="35"/>
      <c r="E4" s="34"/>
      <c r="F4" s="36"/>
      <c r="G4" s="36"/>
      <c r="H4" s="35"/>
      <c r="I4" s="35"/>
      <c r="J4" s="35"/>
      <c r="K4" s="34"/>
      <c r="L4" s="84"/>
      <c r="M4" s="84"/>
      <c r="N4" s="34">
        <v>15</v>
      </c>
      <c r="O4" s="34">
        <v>225</v>
      </c>
      <c r="P4" s="34">
        <v>10000</v>
      </c>
    </row>
    <row r="5" spans="1:16" x14ac:dyDescent="0.2">
      <c r="A5" s="44">
        <f t="shared" si="0"/>
        <v>18748</v>
      </c>
      <c r="B5" s="34"/>
      <c r="C5" s="34"/>
      <c r="D5" s="35"/>
      <c r="E5" s="34"/>
      <c r="F5" s="36"/>
      <c r="G5" s="36"/>
      <c r="H5" s="35"/>
      <c r="I5" s="35"/>
      <c r="J5" s="69"/>
      <c r="K5" s="34"/>
      <c r="L5" s="84"/>
    </row>
    <row r="6" spans="1:16" x14ac:dyDescent="0.2">
      <c r="A6" s="44">
        <f t="shared" si="0"/>
        <v>24227</v>
      </c>
      <c r="B6" s="34"/>
      <c r="C6" s="34"/>
      <c r="D6" s="35"/>
      <c r="E6" s="34"/>
      <c r="F6" s="36"/>
      <c r="G6" s="36"/>
      <c r="H6" s="35"/>
      <c r="I6" s="35"/>
      <c r="J6" s="35"/>
      <c r="K6" s="34"/>
      <c r="L6" s="84"/>
    </row>
    <row r="7" spans="1:16" x14ac:dyDescent="0.2">
      <c r="A7" s="44">
        <f t="shared" si="0"/>
        <v>29706</v>
      </c>
      <c r="B7" s="34"/>
      <c r="C7" s="34"/>
      <c r="D7" s="69"/>
      <c r="E7" s="34"/>
      <c r="F7" s="36"/>
      <c r="G7" s="36"/>
      <c r="H7" s="35"/>
      <c r="I7" s="69"/>
      <c r="J7" s="35"/>
      <c r="K7" s="34"/>
      <c r="L7" s="84"/>
    </row>
    <row r="8" spans="1:16" x14ac:dyDescent="0.2">
      <c r="A8" s="44">
        <f t="shared" si="0"/>
        <v>35185</v>
      </c>
      <c r="B8" s="34"/>
      <c r="C8" s="34"/>
      <c r="D8" s="69"/>
      <c r="E8" s="34"/>
      <c r="F8" s="36"/>
      <c r="G8" s="36"/>
      <c r="H8" s="35"/>
      <c r="I8" s="35"/>
      <c r="J8" s="35"/>
      <c r="K8" s="84"/>
      <c r="L8" s="84"/>
    </row>
    <row r="9" spans="1:16" x14ac:dyDescent="0.2">
      <c r="A9" s="44">
        <f t="shared" si="0"/>
        <v>40663</v>
      </c>
      <c r="B9" s="34"/>
      <c r="C9" s="34"/>
      <c r="D9" s="35"/>
      <c r="E9" s="34"/>
      <c r="F9" s="36"/>
      <c r="G9" s="36"/>
      <c r="H9" s="35"/>
      <c r="I9" s="35"/>
      <c r="J9" s="35"/>
      <c r="K9" s="84"/>
      <c r="L9" s="84"/>
    </row>
    <row r="10" spans="1:16" x14ac:dyDescent="0.2">
      <c r="A10" s="44">
        <f>DATE(YEAR(A9)+9,MONTH(A9), DAY(A9))</f>
        <v>43951</v>
      </c>
      <c r="B10" s="34"/>
      <c r="C10" s="34"/>
      <c r="D10" s="35"/>
      <c r="E10" s="34"/>
      <c r="F10" s="36"/>
      <c r="G10" s="36"/>
      <c r="H10" s="35"/>
      <c r="I10" s="35"/>
      <c r="J10" s="35"/>
      <c r="K10" s="84"/>
      <c r="L10" s="8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Simulation Specifications</vt:lpstr>
      <vt:lpstr>Network connectivity</vt:lpstr>
      <vt:lpstr>Sediment Loads</vt:lpstr>
      <vt:lpstr>Reach Specifications</vt:lpstr>
      <vt:lpstr>E-V-A-S</vt:lpstr>
      <vt:lpstr>Evaporation Data</vt:lpstr>
      <vt:lpstr>Outlet Capacity Data</vt:lpstr>
      <vt:lpstr>Reservoir Specifications</vt:lpstr>
      <vt:lpstr>Flushing</vt:lpstr>
      <vt:lpstr>Sluicing</vt:lpstr>
      <vt:lpstr>Tailwater Rating Curve</vt:lpstr>
      <vt:lpstr>Max Reservoir WSE</vt:lpstr>
      <vt:lpstr>Junction Flow Distribution</vt:lpstr>
      <vt:lpstr>Reservoir Natural Bypass</vt:lpstr>
      <vt:lpstr>Egg Passage Targets</vt:lpstr>
      <vt:lpstr>WSE-Inflow Policy</vt:lpstr>
      <vt:lpstr>Export Preferences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Wild</dc:creator>
  <cp:lastModifiedBy>Thomas Bernard Wild</cp:lastModifiedBy>
  <dcterms:created xsi:type="dcterms:W3CDTF">2011-09-12T00:06:10Z</dcterms:created>
  <dcterms:modified xsi:type="dcterms:W3CDTF">2019-03-15T18:43:58Z</dcterms:modified>
</cp:coreProperties>
</file>