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eb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Administración de sistemas de computo\Tarea\"/>
    </mc:Choice>
  </mc:AlternateContent>
  <xr:revisionPtr revIDLastSave="0" documentId="13_ncr:1_{0D38625E-2FC6-4618-A9CE-E32403AAE0A5}" xr6:coauthVersionLast="45" xr6:coauthVersionMax="45" xr10:uidLastSave="{00000000-0000-0000-0000-000000000000}"/>
  <bookViews>
    <workbookView xWindow="-120" yWindow="-120" windowWidth="20730" windowHeight="11160" xr2:uid="{22C7AC29-B0E2-413F-8CB9-D2120E9F89BB}"/>
  </bookViews>
  <sheets>
    <sheet name="Hoja6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6" l="1"/>
  <c r="L59" i="6"/>
  <c r="L53" i="6"/>
  <c r="L51" i="6"/>
  <c r="L49" i="6"/>
  <c r="L47" i="6"/>
  <c r="L45" i="6"/>
  <c r="L43" i="6"/>
  <c r="L41" i="6"/>
  <c r="L39" i="6"/>
  <c r="L37" i="6"/>
  <c r="L35" i="6"/>
  <c r="L33" i="6"/>
  <c r="L31" i="6"/>
  <c r="L29" i="6"/>
  <c r="L27" i="6"/>
  <c r="L25" i="6"/>
  <c r="L23" i="6"/>
  <c r="L21" i="6"/>
  <c r="L19" i="6"/>
  <c r="L17" i="6"/>
  <c r="L15" i="6"/>
  <c r="L13" i="6"/>
</calcChain>
</file>

<file path=xl/sharedStrings.xml><?xml version="1.0" encoding="utf-8"?>
<sst xmlns="http://schemas.openxmlformats.org/spreadsheetml/2006/main" count="414" uniqueCount="81">
  <si>
    <t>RAM</t>
  </si>
  <si>
    <t>Core I7</t>
  </si>
  <si>
    <t>CPU</t>
  </si>
  <si>
    <t>CPU Lenovo ThinkCentre M83p SFF</t>
  </si>
  <si>
    <t xml:space="preserve">8GB </t>
  </si>
  <si>
    <t>500GB</t>
  </si>
  <si>
    <t>Combo de teclado y mouse con cable esencial Lenovo (español de Latinoamérica 171)</t>
  </si>
  <si>
    <t>Precio en oferta: $689.00</t>
  </si>
  <si>
    <t>$6,333 MXN</t>
  </si>
  <si>
    <t>Panda Advance</t>
  </si>
  <si>
    <t>$449,49 MXN</t>
  </si>
  <si>
    <t>Licencia Office 2016 Professional Plus</t>
  </si>
  <si>
    <t>Monitor LCD ThinkVision S24e-10 de 60,5 cm (23,8") con retroiluminación LED</t>
  </si>
  <si>
    <t>Precio en oferta: $3,929.00</t>
  </si>
  <si>
    <t>Lenovo</t>
  </si>
  <si>
    <t>Intel</t>
  </si>
  <si>
    <t>Intel Celeron</t>
  </si>
  <si>
    <t>8GB</t>
  </si>
  <si>
    <t>1TB</t>
  </si>
  <si>
    <t>$5,390 MXN</t>
  </si>
  <si>
    <t>Computadora Escritorio Cpu Intel Dual Core 8gb 1tb Wifi Slim</t>
  </si>
  <si>
    <t>$5,649 MXN</t>
  </si>
  <si>
    <t>Thinkcentre</t>
  </si>
  <si>
    <t>PC Thinkcentre M83 Sff Core i7-4770, 8Gb 500Gb Dd Reacondicionado</t>
  </si>
  <si>
    <t>$7,299MXN</t>
  </si>
  <si>
    <t>Pc Escritorio Cpu Intel Dual Core 8gb 1tb Wifi Windows Ofice</t>
  </si>
  <si>
    <t>Computadora Pc Escritorio Cpu Intel 8gb 1tb Dvdrw Wifi</t>
  </si>
  <si>
    <t>$466,00 MXN</t>
  </si>
  <si>
    <t>PROCESADOR</t>
  </si>
  <si>
    <t>MEMORIA</t>
  </si>
  <si>
    <t>TECLADO</t>
  </si>
  <si>
    <t>MOUSE</t>
  </si>
  <si>
    <t>ANTIVIRUS</t>
  </si>
  <si>
    <t xml:space="preserve">OFFICE </t>
  </si>
  <si>
    <t>MONITOR</t>
  </si>
  <si>
    <t>COSTO TOTAL</t>
  </si>
  <si>
    <t>MARCA</t>
  </si>
  <si>
    <t>NO</t>
  </si>
  <si>
    <t>$5,999MXN</t>
  </si>
  <si>
    <t xml:space="preserve">CPU Lenovo Thinkcentre M72E </t>
  </si>
  <si>
    <t>CPU DELL Optiplex 9020, SFF</t>
  </si>
  <si>
    <t>DELL</t>
  </si>
  <si>
    <t>Core I5</t>
  </si>
  <si>
    <t>$4,999MXN</t>
  </si>
  <si>
    <t>CPU armado I3 10100f INTEL</t>
  </si>
  <si>
    <t>Core I3</t>
  </si>
  <si>
    <t>2TB</t>
  </si>
  <si>
    <t>Computadora Dell OptiPlex 7080</t>
  </si>
  <si>
    <t>Mini CPU Dell OptiPlex 7060 tiny</t>
  </si>
  <si>
    <t>16GB</t>
  </si>
  <si>
    <t>256GB</t>
  </si>
  <si>
    <t>$9,999 MXN</t>
  </si>
  <si>
    <t>Computadora Dell Vostro 3681</t>
  </si>
  <si>
    <t xml:space="preserve">Pc cpu Computadora DUAL </t>
  </si>
  <si>
    <t>core pentium</t>
  </si>
  <si>
    <t>$9,990 MXN</t>
  </si>
  <si>
    <t>Computadora Gamer Xtreme PC Gaming CM-91006</t>
  </si>
  <si>
    <t>Xtreme</t>
  </si>
  <si>
    <t>AMD A10</t>
  </si>
  <si>
    <t>240GB</t>
  </si>
  <si>
    <t>Lenovo Cpu Thinkcentre M710s</t>
  </si>
  <si>
    <t>Computadora Desktop Dell Optiplex 7070 Sf</t>
  </si>
  <si>
    <t>$16,899MXN</t>
  </si>
  <si>
    <t>Dell Desktop Vostro 3681</t>
  </si>
  <si>
    <t>Pc Escritorio Cpu Intel</t>
  </si>
  <si>
    <t>Intel BXNUC10I7FNH1</t>
  </si>
  <si>
    <t>8BG</t>
  </si>
  <si>
    <t>64GB</t>
  </si>
  <si>
    <t>DESKTOP HP HP 280 G4 SFF I</t>
  </si>
  <si>
    <t>HP</t>
  </si>
  <si>
    <t>Computadora Lenovo ThinkCentre M725s</t>
  </si>
  <si>
    <t>AMD PRO A12</t>
  </si>
  <si>
    <t>Computadora HP 280 G4,</t>
  </si>
  <si>
    <t>Dell Xps 8920 I7-7700</t>
  </si>
  <si>
    <t>24GB</t>
  </si>
  <si>
    <t>CPU armado I3 10100f</t>
  </si>
  <si>
    <t>Computadora SMX I7802S24016-03</t>
  </si>
  <si>
    <t>SMX</t>
  </si>
  <si>
    <t>Latest_Dell Inspiron 3471 computadora pequeño</t>
  </si>
  <si>
    <t>4GB</t>
  </si>
  <si>
    <t>PC Thinkcentre M83 Sff Reacondicionado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</si>
</sst>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71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171" fontId="0" fillId="3" borderId="4" xfId="0" applyNumberFormat="1" applyFill="1" applyBorder="1" applyAlignment="1">
      <alignment horizontal="center" vertical="center" wrapText="1"/>
    </xf>
    <xf numFmtId="171" fontId="0" fillId="3" borderId="3" xfId="0" applyNumberFormat="1" applyFill="1" applyBorder="1" applyAlignment="1">
      <alignment horizontal="center" vertical="center" wrapText="1"/>
    </xf>
    <xf numFmtId="1" fontId="0" fillId="3" borderId="4" xfId="0" applyNumberForma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8" fontId="1" fillId="2" borderId="1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6" fontId="1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eb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web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168088</xdr:colOff>
      <xdr:row>1</xdr:row>
      <xdr:rowOff>212911</xdr:rowOff>
    </xdr:from>
    <xdr:to>
      <xdr:col>14</xdr:col>
      <xdr:colOff>282388</xdr:colOff>
      <xdr:row>7</xdr:row>
      <xdr:rowOff>58270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73A5BD-FB8D-4D0F-9B6D-879BFBEC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3323" y="414617"/>
          <a:ext cx="1638300" cy="1638300"/>
        </a:xfrm>
        <a:prstGeom prst="rect">
          <a:avLst/>
        </a:prstGeom>
      </xdr:spPr>
    </xdr:pic>
    <xdr:clientData/>
  </xdr:twoCellAnchor>
  <xdr:twoCellAnchor editAs="oneCell">
    <xdr:from>
      <xdr:col>12</xdr:col>
      <xdr:colOff>246529</xdr:colOff>
      <xdr:row>8</xdr:row>
      <xdr:rowOff>257735</xdr:rowOff>
    </xdr:from>
    <xdr:to>
      <xdr:col>13</xdr:col>
      <xdr:colOff>741829</xdr:colOff>
      <xdr:row>9</xdr:row>
      <xdr:rowOff>6723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DD3DC2-6858-4478-A9C6-1C00C13D1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1764" y="2465294"/>
          <a:ext cx="1257300" cy="342900"/>
        </a:xfrm>
        <a:prstGeom prst="rect">
          <a:avLst/>
        </a:prstGeom>
      </xdr:spPr>
    </xdr:pic>
    <xdr:clientData/>
  </xdr:twoCellAnchor>
  <xdr:twoCellAnchor editAs="oneCell">
    <xdr:from>
      <xdr:col>12</xdr:col>
      <xdr:colOff>56030</xdr:colOff>
      <xdr:row>10</xdr:row>
      <xdr:rowOff>33618</xdr:rowOff>
    </xdr:from>
    <xdr:to>
      <xdr:col>14</xdr:col>
      <xdr:colOff>179855</xdr:colOff>
      <xdr:row>14</xdr:row>
      <xdr:rowOff>36840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2491EE-338A-4E6C-A611-6AAC3F77E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1265" y="3048000"/>
          <a:ext cx="1647825" cy="1235869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15</xdr:row>
      <xdr:rowOff>156882</xdr:rowOff>
    </xdr:from>
    <xdr:to>
      <xdr:col>14</xdr:col>
      <xdr:colOff>597833</xdr:colOff>
      <xdr:row>20</xdr:row>
      <xdr:rowOff>319143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E6373D-CBB0-48F6-B304-5A046FAF8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7293" y="4426323"/>
          <a:ext cx="2009775" cy="1607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6321-EF7C-4713-B4DE-4C0EDE8AEC41}">
  <dimension ref="A1:L63"/>
  <sheetViews>
    <sheetView tabSelected="1" zoomScale="85" zoomScaleNormal="85" workbookViewId="0">
      <selection activeCell="C10" sqref="C10:F10"/>
    </sheetView>
  </sheetViews>
  <sheetFormatPr baseColWidth="10" defaultRowHeight="15" x14ac:dyDescent="0.25"/>
  <cols>
    <col min="1" max="1" width="4.140625" style="9" bestFit="1" customWidth="1"/>
    <col min="2" max="2" width="11.85546875" style="9" bestFit="1" customWidth="1"/>
    <col min="3" max="3" width="32" style="9" bestFit="1" customWidth="1"/>
    <col min="4" max="4" width="13" style="9" bestFit="1" customWidth="1"/>
    <col min="5" max="5" width="5.140625" style="9" bestFit="1" customWidth="1"/>
    <col min="6" max="6" width="9.85546875" style="9" bestFit="1" customWidth="1"/>
    <col min="7" max="7" width="16.7109375" style="9" customWidth="1"/>
    <col min="8" max="8" width="7.42578125" style="9" bestFit="1" customWidth="1"/>
    <col min="9" max="9" width="14.42578125" style="9" bestFit="1" customWidth="1"/>
    <col min="10" max="10" width="34.42578125" style="9" bestFit="1" customWidth="1"/>
    <col min="11" max="11" width="44.7109375" style="9" customWidth="1"/>
    <col min="12" max="12" width="13" style="9" bestFit="1" customWidth="1"/>
    <col min="13" max="16384" width="11.42578125" style="9"/>
  </cols>
  <sheetData>
    <row r="1" spans="1:12" ht="15.75" thickBot="1" x14ac:dyDescent="0.3"/>
    <row r="2" spans="1:12" ht="16.5" thickTop="1" thickBot="1" x14ac:dyDescent="0.3">
      <c r="A2" s="1" t="s">
        <v>37</v>
      </c>
      <c r="B2" s="1" t="s">
        <v>36</v>
      </c>
      <c r="C2" s="1" t="s">
        <v>2</v>
      </c>
      <c r="D2" s="1" t="s">
        <v>28</v>
      </c>
      <c r="E2" s="1" t="s">
        <v>0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</row>
    <row r="3" spans="1:12" s="10" customFormat="1" ht="27.75" customHeight="1" thickTop="1" thickBot="1" x14ac:dyDescent="0.3">
      <c r="A3" s="13">
        <v>1</v>
      </c>
      <c r="B3" s="11" t="s">
        <v>14</v>
      </c>
      <c r="C3" s="3" t="s">
        <v>3</v>
      </c>
      <c r="D3" s="2" t="s">
        <v>1</v>
      </c>
      <c r="E3" s="2" t="s">
        <v>4</v>
      </c>
      <c r="F3" s="2" t="s">
        <v>5</v>
      </c>
      <c r="G3" s="4" t="s">
        <v>6</v>
      </c>
      <c r="H3" s="4"/>
      <c r="I3" s="3" t="s">
        <v>9</v>
      </c>
      <c r="J3" s="3" t="s">
        <v>11</v>
      </c>
      <c r="K3" s="3" t="s">
        <v>12</v>
      </c>
      <c r="L3" s="11">
        <v>11866.49</v>
      </c>
    </row>
    <row r="4" spans="1:12" ht="16.5" thickTop="1" thickBot="1" x14ac:dyDescent="0.3">
      <c r="A4" s="14"/>
      <c r="B4" s="12"/>
      <c r="C4" s="5" t="s">
        <v>8</v>
      </c>
      <c r="D4" s="5"/>
      <c r="E4" s="5"/>
      <c r="F4" s="5"/>
      <c r="G4" s="6" t="s">
        <v>7</v>
      </c>
      <c r="H4" s="5"/>
      <c r="I4" s="1" t="s">
        <v>10</v>
      </c>
      <c r="J4" s="1" t="s">
        <v>27</v>
      </c>
      <c r="K4" s="7" t="s">
        <v>13</v>
      </c>
      <c r="L4" s="12"/>
    </row>
    <row r="5" spans="1:12" ht="31.5" thickTop="1" thickBot="1" x14ac:dyDescent="0.3">
      <c r="A5" s="13">
        <v>2</v>
      </c>
      <c r="B5" s="11" t="s">
        <v>15</v>
      </c>
      <c r="C5" s="3" t="s">
        <v>25</v>
      </c>
      <c r="D5" s="3" t="s">
        <v>16</v>
      </c>
      <c r="E5" s="2" t="s">
        <v>4</v>
      </c>
      <c r="F5" s="2" t="s">
        <v>18</v>
      </c>
      <c r="G5" s="4" t="s">
        <v>6</v>
      </c>
      <c r="H5" s="4"/>
      <c r="I5" s="3" t="s">
        <v>9</v>
      </c>
      <c r="J5" s="3" t="s">
        <v>11</v>
      </c>
      <c r="K5" s="3" t="s">
        <v>12</v>
      </c>
      <c r="L5" s="11">
        <v>10923.49</v>
      </c>
    </row>
    <row r="6" spans="1:12" ht="16.5" thickTop="1" thickBot="1" x14ac:dyDescent="0.3">
      <c r="A6" s="14"/>
      <c r="B6" s="12"/>
      <c r="C6" s="5" t="s">
        <v>19</v>
      </c>
      <c r="D6" s="5"/>
      <c r="E6" s="5"/>
      <c r="F6" s="5"/>
      <c r="G6" s="6" t="s">
        <v>7</v>
      </c>
      <c r="H6" s="5"/>
      <c r="I6" s="1" t="s">
        <v>10</v>
      </c>
      <c r="J6" s="1" t="s">
        <v>27</v>
      </c>
      <c r="K6" s="7" t="s">
        <v>13</v>
      </c>
      <c r="L6" s="12"/>
    </row>
    <row r="7" spans="1:12" ht="31.5" thickTop="1" thickBot="1" x14ac:dyDescent="0.3">
      <c r="A7" s="13">
        <v>3</v>
      </c>
      <c r="B7" s="11" t="s">
        <v>15</v>
      </c>
      <c r="C7" s="3" t="s">
        <v>20</v>
      </c>
      <c r="D7" s="3" t="s">
        <v>16</v>
      </c>
      <c r="E7" s="2" t="s">
        <v>4</v>
      </c>
      <c r="F7" s="2" t="s">
        <v>18</v>
      </c>
      <c r="G7" s="4" t="s">
        <v>6</v>
      </c>
      <c r="H7" s="4"/>
      <c r="I7" s="3" t="s">
        <v>9</v>
      </c>
      <c r="J7" s="3" t="s">
        <v>11</v>
      </c>
      <c r="K7" s="3" t="s">
        <v>12</v>
      </c>
      <c r="L7" s="11">
        <v>11182.49</v>
      </c>
    </row>
    <row r="8" spans="1:12" ht="16.5" thickTop="1" thickBot="1" x14ac:dyDescent="0.3">
      <c r="A8" s="14"/>
      <c r="B8" s="12"/>
      <c r="C8" s="5" t="s">
        <v>21</v>
      </c>
      <c r="D8" s="5"/>
      <c r="E8" s="5"/>
      <c r="F8" s="5"/>
      <c r="G8" s="6" t="s">
        <v>7</v>
      </c>
      <c r="H8" s="5"/>
      <c r="I8" s="1" t="s">
        <v>10</v>
      </c>
      <c r="J8" s="1" t="s">
        <v>27</v>
      </c>
      <c r="K8" s="7" t="s">
        <v>13</v>
      </c>
      <c r="L8" s="12"/>
    </row>
    <row r="9" spans="1:12" ht="46.5" thickTop="1" thickBot="1" x14ac:dyDescent="0.3">
      <c r="A9" s="13">
        <v>4</v>
      </c>
      <c r="B9" s="11" t="s">
        <v>22</v>
      </c>
      <c r="C9" s="3" t="s">
        <v>23</v>
      </c>
      <c r="D9" s="3" t="s">
        <v>16</v>
      </c>
      <c r="E9" s="2" t="s">
        <v>4</v>
      </c>
      <c r="F9" s="2" t="s">
        <v>5</v>
      </c>
      <c r="G9" s="4" t="s">
        <v>6</v>
      </c>
      <c r="H9" s="4"/>
      <c r="I9" s="3" t="s">
        <v>9</v>
      </c>
      <c r="J9" s="3" t="s">
        <v>11</v>
      </c>
      <c r="K9" s="3" t="s">
        <v>12</v>
      </c>
      <c r="L9" s="11">
        <v>12832.49</v>
      </c>
    </row>
    <row r="10" spans="1:12" ht="16.5" thickTop="1" thickBot="1" x14ac:dyDescent="0.3">
      <c r="A10" s="14"/>
      <c r="B10" s="12"/>
      <c r="C10" s="5" t="s">
        <v>24</v>
      </c>
      <c r="D10" s="5"/>
      <c r="E10" s="5"/>
      <c r="F10" s="5"/>
      <c r="G10" s="6" t="s">
        <v>7</v>
      </c>
      <c r="H10" s="5"/>
      <c r="I10" s="1" t="s">
        <v>10</v>
      </c>
      <c r="J10" s="1" t="s">
        <v>27</v>
      </c>
      <c r="K10" s="7" t="s">
        <v>13</v>
      </c>
      <c r="L10" s="12"/>
    </row>
    <row r="11" spans="1:12" ht="31.5" thickTop="1" thickBot="1" x14ac:dyDescent="0.3">
      <c r="A11" s="13">
        <v>5</v>
      </c>
      <c r="B11" s="11" t="s">
        <v>15</v>
      </c>
      <c r="C11" s="3" t="s">
        <v>26</v>
      </c>
      <c r="D11" s="3" t="s">
        <v>16</v>
      </c>
      <c r="E11" s="2" t="s">
        <v>17</v>
      </c>
      <c r="F11" s="2" t="s">
        <v>18</v>
      </c>
      <c r="G11" s="4" t="s">
        <v>6</v>
      </c>
      <c r="H11" s="4"/>
      <c r="I11" s="3" t="s">
        <v>9</v>
      </c>
      <c r="J11" s="3" t="s">
        <v>11</v>
      </c>
      <c r="K11" s="3" t="s">
        <v>12</v>
      </c>
      <c r="L11" s="11">
        <v>11623.49</v>
      </c>
    </row>
    <row r="12" spans="1:12" ht="16.5" thickTop="1" thickBot="1" x14ac:dyDescent="0.3">
      <c r="A12" s="14"/>
      <c r="B12" s="12"/>
      <c r="C12" s="8">
        <v>6090</v>
      </c>
      <c r="D12" s="5"/>
      <c r="E12" s="5"/>
      <c r="F12" s="5"/>
      <c r="G12" s="6" t="s">
        <v>7</v>
      </c>
      <c r="H12" s="5"/>
      <c r="I12" s="1" t="s">
        <v>10</v>
      </c>
      <c r="J12" s="1" t="s">
        <v>27</v>
      </c>
      <c r="K12" s="7" t="s">
        <v>13</v>
      </c>
      <c r="L12" s="12"/>
    </row>
    <row r="13" spans="1:12" ht="31.5" thickTop="1" thickBot="1" x14ac:dyDescent="0.3">
      <c r="A13" s="13">
        <v>6</v>
      </c>
      <c r="B13" s="11" t="s">
        <v>14</v>
      </c>
      <c r="C13" s="3" t="s">
        <v>39</v>
      </c>
      <c r="D13" s="2" t="s">
        <v>1</v>
      </c>
      <c r="E13" s="2" t="s">
        <v>17</v>
      </c>
      <c r="F13" s="2" t="s">
        <v>5</v>
      </c>
      <c r="G13" s="4" t="s">
        <v>6</v>
      </c>
      <c r="H13" s="4"/>
      <c r="I13" s="3" t="s">
        <v>9</v>
      </c>
      <c r="J13" s="3" t="s">
        <v>11</v>
      </c>
      <c r="K13" s="3" t="s">
        <v>12</v>
      </c>
      <c r="L13" s="11">
        <f>SUM(5999+689+449.49+466+3929)</f>
        <v>11532.49</v>
      </c>
    </row>
    <row r="14" spans="1:12" ht="16.5" thickTop="1" thickBot="1" x14ac:dyDescent="0.3">
      <c r="A14" s="14"/>
      <c r="B14" s="12"/>
      <c r="C14" s="5" t="s">
        <v>38</v>
      </c>
      <c r="D14" s="5"/>
      <c r="E14" s="5"/>
      <c r="F14" s="5"/>
      <c r="G14" s="6" t="s">
        <v>7</v>
      </c>
      <c r="H14" s="5"/>
      <c r="I14" s="1" t="s">
        <v>10</v>
      </c>
      <c r="J14" s="1" t="s">
        <v>27</v>
      </c>
      <c r="K14" s="7" t="s">
        <v>13</v>
      </c>
      <c r="L14" s="12"/>
    </row>
    <row r="15" spans="1:12" ht="31.5" thickTop="1" thickBot="1" x14ac:dyDescent="0.3">
      <c r="A15" s="13">
        <v>7</v>
      </c>
      <c r="B15" s="11" t="s">
        <v>41</v>
      </c>
      <c r="C15" s="3" t="s">
        <v>40</v>
      </c>
      <c r="D15" s="2" t="s">
        <v>42</v>
      </c>
      <c r="E15" s="2" t="s">
        <v>17</v>
      </c>
      <c r="F15" s="2" t="s">
        <v>5</v>
      </c>
      <c r="G15" s="4" t="s">
        <v>6</v>
      </c>
      <c r="H15" s="4"/>
      <c r="I15" s="3" t="s">
        <v>9</v>
      </c>
      <c r="J15" s="3" t="s">
        <v>11</v>
      </c>
      <c r="K15" s="3" t="s">
        <v>12</v>
      </c>
      <c r="L15" s="11">
        <f>SUM(4999+689+449.49+466+3929)</f>
        <v>10532.49</v>
      </c>
    </row>
    <row r="16" spans="1:12" ht="16.5" thickTop="1" thickBot="1" x14ac:dyDescent="0.3">
      <c r="A16" s="14"/>
      <c r="B16" s="12"/>
      <c r="C16" s="5" t="s">
        <v>43</v>
      </c>
      <c r="D16" s="5"/>
      <c r="E16" s="5"/>
      <c r="F16" s="5"/>
      <c r="G16" s="6" t="s">
        <v>7</v>
      </c>
      <c r="H16" s="5"/>
      <c r="I16" s="1" t="s">
        <v>10</v>
      </c>
      <c r="J16" s="1" t="s">
        <v>27</v>
      </c>
      <c r="K16" s="7" t="s">
        <v>13</v>
      </c>
      <c r="L16" s="12"/>
    </row>
    <row r="17" spans="1:12" ht="31.5" thickTop="1" thickBot="1" x14ac:dyDescent="0.3">
      <c r="A17" s="13">
        <v>8</v>
      </c>
      <c r="B17" s="11" t="s">
        <v>15</v>
      </c>
      <c r="C17" s="3" t="s">
        <v>44</v>
      </c>
      <c r="D17" s="2" t="s">
        <v>45</v>
      </c>
      <c r="E17" s="2" t="s">
        <v>17</v>
      </c>
      <c r="F17" s="2" t="s">
        <v>46</v>
      </c>
      <c r="G17" s="4" t="s">
        <v>6</v>
      </c>
      <c r="H17" s="4"/>
      <c r="I17" s="3" t="s">
        <v>9</v>
      </c>
      <c r="J17" s="3" t="s">
        <v>11</v>
      </c>
      <c r="K17" s="3" t="s">
        <v>12</v>
      </c>
      <c r="L17" s="11">
        <f>SUM(10295+689+449.49+466+3929)</f>
        <v>15828.49</v>
      </c>
    </row>
    <row r="18" spans="1:12" ht="16.5" thickTop="1" thickBot="1" x14ac:dyDescent="0.3">
      <c r="A18" s="14"/>
      <c r="B18" s="12"/>
      <c r="C18" s="15">
        <v>10295</v>
      </c>
      <c r="D18" s="5"/>
      <c r="E18" s="5"/>
      <c r="F18" s="5"/>
      <c r="G18" s="6" t="s">
        <v>7</v>
      </c>
      <c r="H18" s="5"/>
      <c r="I18" s="1" t="s">
        <v>10</v>
      </c>
      <c r="J18" s="1" t="s">
        <v>27</v>
      </c>
      <c r="K18" s="7" t="s">
        <v>13</v>
      </c>
      <c r="L18" s="12"/>
    </row>
    <row r="19" spans="1:12" ht="31.5" thickTop="1" thickBot="1" x14ac:dyDescent="0.3">
      <c r="A19" s="13">
        <v>9</v>
      </c>
      <c r="B19" s="11" t="s">
        <v>41</v>
      </c>
      <c r="C19" s="3" t="s">
        <v>47</v>
      </c>
      <c r="D19" s="2" t="s">
        <v>1</v>
      </c>
      <c r="E19" s="2" t="s">
        <v>17</v>
      </c>
      <c r="F19" s="2" t="s">
        <v>18</v>
      </c>
      <c r="G19" s="4" t="s">
        <v>6</v>
      </c>
      <c r="H19" s="4"/>
      <c r="I19" s="3" t="s">
        <v>9</v>
      </c>
      <c r="J19" s="3" t="s">
        <v>11</v>
      </c>
      <c r="K19" s="3" t="s">
        <v>12</v>
      </c>
      <c r="L19" s="11">
        <f>SUM(20369+689+449.49+466+3929)</f>
        <v>25902.49</v>
      </c>
    </row>
    <row r="20" spans="1:12" ht="16.5" thickTop="1" thickBot="1" x14ac:dyDescent="0.3">
      <c r="A20" s="14"/>
      <c r="B20" s="12"/>
      <c r="C20" s="15">
        <v>20369</v>
      </c>
      <c r="D20" s="5"/>
      <c r="E20" s="5"/>
      <c r="F20" s="5"/>
      <c r="G20" s="6" t="s">
        <v>7</v>
      </c>
      <c r="H20" s="5"/>
      <c r="I20" s="1" t="s">
        <v>10</v>
      </c>
      <c r="J20" s="1" t="s">
        <v>27</v>
      </c>
      <c r="K20" s="7" t="s">
        <v>13</v>
      </c>
      <c r="L20" s="12"/>
    </row>
    <row r="21" spans="1:12" ht="31.5" thickTop="1" thickBot="1" x14ac:dyDescent="0.3">
      <c r="A21" s="13">
        <v>10</v>
      </c>
      <c r="B21" s="11" t="s">
        <v>41</v>
      </c>
      <c r="C21" s="3" t="s">
        <v>48</v>
      </c>
      <c r="D21" s="2" t="s">
        <v>42</v>
      </c>
      <c r="E21" s="2" t="s">
        <v>49</v>
      </c>
      <c r="F21" s="2" t="s">
        <v>50</v>
      </c>
      <c r="G21" s="4" t="s">
        <v>6</v>
      </c>
      <c r="H21" s="4"/>
      <c r="I21" s="3" t="s">
        <v>9</v>
      </c>
      <c r="J21" s="3" t="s">
        <v>11</v>
      </c>
      <c r="K21" s="3" t="s">
        <v>12</v>
      </c>
      <c r="L21" s="11">
        <f>SUM(9999+689+449.49+466+3929)</f>
        <v>15532.49</v>
      </c>
    </row>
    <row r="22" spans="1:12" ht="16.5" thickTop="1" thickBot="1" x14ac:dyDescent="0.3">
      <c r="A22" s="14"/>
      <c r="B22" s="12"/>
      <c r="C22" s="5" t="s">
        <v>51</v>
      </c>
      <c r="D22" s="5"/>
      <c r="E22" s="5"/>
      <c r="F22" s="5"/>
      <c r="G22" s="6" t="s">
        <v>7</v>
      </c>
      <c r="H22" s="5"/>
      <c r="I22" s="1" t="s">
        <v>10</v>
      </c>
      <c r="J22" s="1" t="s">
        <v>27</v>
      </c>
      <c r="K22" s="7" t="s">
        <v>13</v>
      </c>
      <c r="L22" s="12"/>
    </row>
    <row r="23" spans="1:12" ht="31.5" thickTop="1" thickBot="1" x14ac:dyDescent="0.3">
      <c r="A23" s="13">
        <v>11</v>
      </c>
      <c r="B23" s="11" t="s">
        <v>41</v>
      </c>
      <c r="C23" s="3" t="s">
        <v>52</v>
      </c>
      <c r="D23" s="2" t="s">
        <v>42</v>
      </c>
      <c r="E23" s="2" t="s">
        <v>17</v>
      </c>
      <c r="F23" s="2" t="s">
        <v>18</v>
      </c>
      <c r="G23" s="4" t="s">
        <v>6</v>
      </c>
      <c r="H23" s="4"/>
      <c r="I23" s="3" t="s">
        <v>9</v>
      </c>
      <c r="J23" s="3" t="s">
        <v>11</v>
      </c>
      <c r="K23" s="3" t="s">
        <v>12</v>
      </c>
      <c r="L23" s="11">
        <f>SUM(13659+689+449.49+466+3929)</f>
        <v>19192.489999999998</v>
      </c>
    </row>
    <row r="24" spans="1:12" ht="16.5" thickTop="1" thickBot="1" x14ac:dyDescent="0.3">
      <c r="A24" s="14"/>
      <c r="B24" s="12"/>
      <c r="C24" s="15">
        <v>13659</v>
      </c>
      <c r="D24" s="5"/>
      <c r="E24" s="5"/>
      <c r="F24" s="5"/>
      <c r="G24" s="6" t="s">
        <v>7</v>
      </c>
      <c r="H24" s="5"/>
      <c r="I24" s="1" t="s">
        <v>10</v>
      </c>
      <c r="J24" s="1" t="s">
        <v>27</v>
      </c>
      <c r="K24" s="7" t="s">
        <v>13</v>
      </c>
      <c r="L24" s="12"/>
    </row>
    <row r="25" spans="1:12" ht="31.5" thickTop="1" thickBot="1" x14ac:dyDescent="0.3">
      <c r="A25" s="13">
        <v>12</v>
      </c>
      <c r="B25" s="11" t="s">
        <v>41</v>
      </c>
      <c r="C25" s="3" t="s">
        <v>53</v>
      </c>
      <c r="D25" s="2" t="s">
        <v>54</v>
      </c>
      <c r="E25" s="2" t="s">
        <v>17</v>
      </c>
      <c r="F25" s="2" t="s">
        <v>18</v>
      </c>
      <c r="G25" s="4" t="s">
        <v>6</v>
      </c>
      <c r="H25" s="4"/>
      <c r="I25" s="3" t="s">
        <v>9</v>
      </c>
      <c r="J25" s="3" t="s">
        <v>11</v>
      </c>
      <c r="K25" s="3" t="s">
        <v>12</v>
      </c>
      <c r="L25" s="11">
        <f>SUM(9990+689+449.49+466+3929)</f>
        <v>15523.49</v>
      </c>
    </row>
    <row r="26" spans="1:12" ht="16.5" thickTop="1" thickBot="1" x14ac:dyDescent="0.3">
      <c r="A26" s="14"/>
      <c r="B26" s="12"/>
      <c r="C26" s="5" t="s">
        <v>55</v>
      </c>
      <c r="D26" s="5"/>
      <c r="E26" s="5"/>
      <c r="F26" s="5"/>
      <c r="G26" s="6" t="s">
        <v>7</v>
      </c>
      <c r="H26" s="5"/>
      <c r="I26" s="1" t="s">
        <v>10</v>
      </c>
      <c r="J26" s="1" t="s">
        <v>27</v>
      </c>
      <c r="K26" s="7" t="s">
        <v>13</v>
      </c>
      <c r="L26" s="12"/>
    </row>
    <row r="27" spans="1:12" ht="31.5" thickTop="1" thickBot="1" x14ac:dyDescent="0.3">
      <c r="A27" s="13">
        <v>13</v>
      </c>
      <c r="B27" s="11" t="s">
        <v>57</v>
      </c>
      <c r="C27" s="3" t="s">
        <v>56</v>
      </c>
      <c r="D27" s="2" t="s">
        <v>58</v>
      </c>
      <c r="E27" s="2" t="s">
        <v>17</v>
      </c>
      <c r="F27" s="2" t="s">
        <v>59</v>
      </c>
      <c r="G27" s="4" t="s">
        <v>6</v>
      </c>
      <c r="H27" s="4"/>
      <c r="I27" s="3" t="s">
        <v>9</v>
      </c>
      <c r="J27" s="3" t="s">
        <v>11</v>
      </c>
      <c r="K27" s="3" t="s">
        <v>12</v>
      </c>
      <c r="L27" s="11">
        <f>SUM(5739+689+449.49+466+3929)</f>
        <v>11272.49</v>
      </c>
    </row>
    <row r="28" spans="1:12" ht="16.5" thickTop="1" thickBot="1" x14ac:dyDescent="0.3">
      <c r="A28" s="14"/>
      <c r="B28" s="12"/>
      <c r="C28" s="15">
        <v>5739</v>
      </c>
      <c r="D28" s="5"/>
      <c r="E28" s="5"/>
      <c r="F28" s="5"/>
      <c r="G28" s="6" t="s">
        <v>7</v>
      </c>
      <c r="H28" s="5"/>
      <c r="I28" s="1" t="s">
        <v>10</v>
      </c>
      <c r="J28" s="1" t="s">
        <v>27</v>
      </c>
      <c r="K28" s="7" t="s">
        <v>13</v>
      </c>
      <c r="L28" s="12"/>
    </row>
    <row r="29" spans="1:12" ht="31.5" thickTop="1" thickBot="1" x14ac:dyDescent="0.3">
      <c r="A29" s="13">
        <v>14</v>
      </c>
      <c r="B29" s="11" t="s">
        <v>14</v>
      </c>
      <c r="C29" s="3" t="s">
        <v>60</v>
      </c>
      <c r="D29" s="2" t="s">
        <v>1</v>
      </c>
      <c r="E29" s="2" t="s">
        <v>17</v>
      </c>
      <c r="F29" s="2" t="s">
        <v>18</v>
      </c>
      <c r="G29" s="4" t="s">
        <v>6</v>
      </c>
      <c r="H29" s="4"/>
      <c r="I29" s="3" t="s">
        <v>9</v>
      </c>
      <c r="J29" s="3" t="s">
        <v>11</v>
      </c>
      <c r="K29" s="3" t="s">
        <v>12</v>
      </c>
      <c r="L29" s="11">
        <f>SUM(18999+689+449.49+466+3929)</f>
        <v>24532.49</v>
      </c>
    </row>
    <row r="30" spans="1:12" ht="16.5" thickTop="1" thickBot="1" x14ac:dyDescent="0.3">
      <c r="A30" s="14"/>
      <c r="B30" s="12"/>
      <c r="C30" s="8">
        <v>18999</v>
      </c>
      <c r="D30" s="5"/>
      <c r="E30" s="5"/>
      <c r="F30" s="5"/>
      <c r="G30" s="6" t="s">
        <v>7</v>
      </c>
      <c r="H30" s="5"/>
      <c r="I30" s="1" t="s">
        <v>10</v>
      </c>
      <c r="J30" s="1" t="s">
        <v>27</v>
      </c>
      <c r="K30" s="7" t="s">
        <v>13</v>
      </c>
      <c r="L30" s="12"/>
    </row>
    <row r="31" spans="1:12" ht="31.5" thickTop="1" thickBot="1" x14ac:dyDescent="0.3">
      <c r="A31" s="13">
        <v>15</v>
      </c>
      <c r="B31" s="11" t="s">
        <v>41</v>
      </c>
      <c r="C31" s="3" t="s">
        <v>61</v>
      </c>
      <c r="D31" s="2" t="s">
        <v>42</v>
      </c>
      <c r="E31" s="2" t="s">
        <v>17</v>
      </c>
      <c r="F31" s="2" t="s">
        <v>18</v>
      </c>
      <c r="G31" s="4" t="s">
        <v>6</v>
      </c>
      <c r="H31" s="4"/>
      <c r="I31" s="3" t="s">
        <v>9</v>
      </c>
      <c r="J31" s="3" t="s">
        <v>11</v>
      </c>
      <c r="K31" s="3" t="s">
        <v>12</v>
      </c>
      <c r="L31" s="11">
        <f>SUM(16899+689+449.49+466+3929)</f>
        <v>22432.49</v>
      </c>
    </row>
    <row r="32" spans="1:12" ht="16.5" thickTop="1" thickBot="1" x14ac:dyDescent="0.3">
      <c r="A32" s="14"/>
      <c r="B32" s="12"/>
      <c r="C32" s="5" t="s">
        <v>62</v>
      </c>
      <c r="D32" s="5"/>
      <c r="E32" s="5"/>
      <c r="F32" s="5"/>
      <c r="G32" s="6" t="s">
        <v>7</v>
      </c>
      <c r="H32" s="5"/>
      <c r="I32" s="1" t="s">
        <v>10</v>
      </c>
      <c r="J32" s="1" t="s">
        <v>27</v>
      </c>
      <c r="K32" s="7" t="s">
        <v>13</v>
      </c>
      <c r="L32" s="12"/>
    </row>
    <row r="33" spans="1:12" ht="31.5" thickTop="1" thickBot="1" x14ac:dyDescent="0.3">
      <c r="A33" s="13">
        <v>16</v>
      </c>
      <c r="B33" s="11" t="s">
        <v>41</v>
      </c>
      <c r="C33" s="3" t="s">
        <v>63</v>
      </c>
      <c r="D33" s="2" t="s">
        <v>42</v>
      </c>
      <c r="E33" s="2" t="s">
        <v>17</v>
      </c>
      <c r="F33" s="2" t="s">
        <v>18</v>
      </c>
      <c r="G33" s="4" t="s">
        <v>6</v>
      </c>
      <c r="H33" s="4"/>
      <c r="I33" s="3" t="s">
        <v>9</v>
      </c>
      <c r="J33" s="3" t="s">
        <v>11</v>
      </c>
      <c r="K33" s="3" t="s">
        <v>12</v>
      </c>
      <c r="L33" s="11">
        <f>SUM(16083+689+449.49+466+3929)</f>
        <v>21616.49</v>
      </c>
    </row>
    <row r="34" spans="1:12" ht="16.5" thickTop="1" thickBot="1" x14ac:dyDescent="0.3">
      <c r="A34" s="14"/>
      <c r="B34" s="12"/>
      <c r="C34" s="15">
        <v>16083</v>
      </c>
      <c r="D34" s="5"/>
      <c r="E34" s="5"/>
      <c r="F34" s="5"/>
      <c r="G34" s="6" t="s">
        <v>7</v>
      </c>
      <c r="H34" s="5"/>
      <c r="I34" s="1" t="s">
        <v>10</v>
      </c>
      <c r="J34" s="1" t="s">
        <v>27</v>
      </c>
      <c r="K34" s="7" t="s">
        <v>13</v>
      </c>
      <c r="L34" s="12"/>
    </row>
    <row r="35" spans="1:12" ht="31.5" thickTop="1" thickBot="1" x14ac:dyDescent="0.3">
      <c r="A35" s="13">
        <v>17</v>
      </c>
      <c r="B35" s="11" t="s">
        <v>15</v>
      </c>
      <c r="C35" s="3" t="s">
        <v>64</v>
      </c>
      <c r="D35" s="2" t="s">
        <v>16</v>
      </c>
      <c r="E35" s="2" t="s">
        <v>17</v>
      </c>
      <c r="F35" s="2" t="s">
        <v>18</v>
      </c>
      <c r="G35" s="4" t="s">
        <v>6</v>
      </c>
      <c r="H35" s="4"/>
      <c r="I35" s="3" t="s">
        <v>9</v>
      </c>
      <c r="J35" s="3" t="s">
        <v>11</v>
      </c>
      <c r="K35" s="3" t="s">
        <v>12</v>
      </c>
      <c r="L35" s="11">
        <f>SUM(5850+689+449.49+466+3929)</f>
        <v>11383.49</v>
      </c>
    </row>
    <row r="36" spans="1:12" ht="16.5" thickTop="1" thickBot="1" x14ac:dyDescent="0.3">
      <c r="A36" s="14"/>
      <c r="B36" s="12"/>
      <c r="C36" s="18">
        <v>5850</v>
      </c>
      <c r="D36" s="16"/>
      <c r="E36" s="16"/>
      <c r="F36" s="17"/>
      <c r="G36" s="6" t="s">
        <v>7</v>
      </c>
      <c r="H36" s="5"/>
      <c r="I36" s="1" t="s">
        <v>10</v>
      </c>
      <c r="J36" s="1" t="s">
        <v>27</v>
      </c>
      <c r="K36" s="7" t="s">
        <v>13</v>
      </c>
      <c r="L36" s="12"/>
    </row>
    <row r="37" spans="1:12" ht="31.5" thickTop="1" thickBot="1" x14ac:dyDescent="0.3">
      <c r="A37" s="13">
        <v>18</v>
      </c>
      <c r="B37" s="11" t="s">
        <v>15</v>
      </c>
      <c r="C37" s="3" t="s">
        <v>65</v>
      </c>
      <c r="D37" s="2" t="s">
        <v>1</v>
      </c>
      <c r="E37" s="2" t="s">
        <v>66</v>
      </c>
      <c r="F37" s="2" t="s">
        <v>67</v>
      </c>
      <c r="G37" s="4" t="s">
        <v>6</v>
      </c>
      <c r="H37" s="4"/>
      <c r="I37" s="3" t="s">
        <v>9</v>
      </c>
      <c r="J37" s="3" t="s">
        <v>11</v>
      </c>
      <c r="K37" s="3" t="s">
        <v>12</v>
      </c>
      <c r="L37" s="11">
        <f>SUM(12229+689+449.49+466+3929)</f>
        <v>17762.489999999998</v>
      </c>
    </row>
    <row r="38" spans="1:12" ht="16.5" thickTop="1" thickBot="1" x14ac:dyDescent="0.3">
      <c r="A38" s="14"/>
      <c r="B38" s="12"/>
      <c r="C38" s="15">
        <v>12229</v>
      </c>
      <c r="D38" s="5"/>
      <c r="E38" s="5"/>
      <c r="F38" s="5"/>
      <c r="G38" s="6" t="s">
        <v>7</v>
      </c>
      <c r="H38" s="5"/>
      <c r="I38" s="1" t="s">
        <v>10</v>
      </c>
      <c r="J38" s="1" t="s">
        <v>27</v>
      </c>
      <c r="K38" s="7" t="s">
        <v>13</v>
      </c>
      <c r="L38" s="12"/>
    </row>
    <row r="39" spans="1:12" ht="31.5" thickTop="1" thickBot="1" x14ac:dyDescent="0.3">
      <c r="A39" s="13">
        <v>19</v>
      </c>
      <c r="B39" s="11" t="s">
        <v>69</v>
      </c>
      <c r="C39" s="3" t="s">
        <v>68</v>
      </c>
      <c r="D39" s="2" t="s">
        <v>1</v>
      </c>
      <c r="E39" s="2" t="s">
        <v>66</v>
      </c>
      <c r="F39" s="2" t="s">
        <v>18</v>
      </c>
      <c r="G39" s="4" t="s">
        <v>6</v>
      </c>
      <c r="H39" s="4"/>
      <c r="I39" s="3" t="s">
        <v>9</v>
      </c>
      <c r="J39" s="3" t="s">
        <v>11</v>
      </c>
      <c r="K39" s="3" t="s">
        <v>12</v>
      </c>
      <c r="L39" s="11">
        <f>SUM(18547.4+689+449.49+466+3929)</f>
        <v>24080.890000000003</v>
      </c>
    </row>
    <row r="40" spans="1:12" ht="16.5" thickTop="1" thickBot="1" x14ac:dyDescent="0.3">
      <c r="A40" s="14"/>
      <c r="B40" s="12"/>
      <c r="C40" s="15">
        <v>18547.400000000001</v>
      </c>
      <c r="D40" s="5"/>
      <c r="E40" s="5"/>
      <c r="F40" s="5"/>
      <c r="G40" s="6" t="s">
        <v>7</v>
      </c>
      <c r="H40" s="5"/>
      <c r="I40" s="1" t="s">
        <v>10</v>
      </c>
      <c r="J40" s="1" t="s">
        <v>27</v>
      </c>
      <c r="K40" s="7" t="s">
        <v>13</v>
      </c>
      <c r="L40" s="12"/>
    </row>
    <row r="41" spans="1:12" ht="31.5" thickTop="1" thickBot="1" x14ac:dyDescent="0.3">
      <c r="A41" s="13">
        <v>20</v>
      </c>
      <c r="B41" s="11" t="s">
        <v>41</v>
      </c>
      <c r="C41" s="3" t="s">
        <v>63</v>
      </c>
      <c r="D41" s="2" t="s">
        <v>42</v>
      </c>
      <c r="E41" s="2" t="s">
        <v>17</v>
      </c>
      <c r="F41" s="2" t="s">
        <v>18</v>
      </c>
      <c r="G41" s="4" t="s">
        <v>6</v>
      </c>
      <c r="H41" s="4"/>
      <c r="I41" s="3" t="s">
        <v>9</v>
      </c>
      <c r="J41" s="3" t="s">
        <v>11</v>
      </c>
      <c r="K41" s="3" t="s">
        <v>12</v>
      </c>
      <c r="L41" s="11">
        <f>SUM(15399+689+449.49+466+3929)</f>
        <v>20932.490000000002</v>
      </c>
    </row>
    <row r="42" spans="1:12" ht="16.5" thickTop="1" thickBot="1" x14ac:dyDescent="0.3">
      <c r="A42" s="14"/>
      <c r="B42" s="12"/>
      <c r="C42" s="15">
        <v>15399</v>
      </c>
      <c r="D42" s="5"/>
      <c r="E42" s="5"/>
      <c r="F42" s="5"/>
      <c r="G42" s="6" t="s">
        <v>7</v>
      </c>
      <c r="H42" s="5"/>
      <c r="I42" s="1" t="s">
        <v>10</v>
      </c>
      <c r="J42" s="1" t="s">
        <v>27</v>
      </c>
      <c r="K42" s="7" t="s">
        <v>13</v>
      </c>
      <c r="L42" s="12"/>
    </row>
    <row r="43" spans="1:12" ht="31.5" thickTop="1" thickBot="1" x14ac:dyDescent="0.3">
      <c r="A43" s="13">
        <v>21</v>
      </c>
      <c r="B43" s="11" t="s">
        <v>14</v>
      </c>
      <c r="C43" s="3" t="s">
        <v>70</v>
      </c>
      <c r="D43" s="2" t="s">
        <v>71</v>
      </c>
      <c r="E43" s="2" t="s">
        <v>17</v>
      </c>
      <c r="F43" s="2" t="s">
        <v>18</v>
      </c>
      <c r="G43" s="4" t="s">
        <v>6</v>
      </c>
      <c r="H43" s="4"/>
      <c r="I43" s="3" t="s">
        <v>9</v>
      </c>
      <c r="J43" s="3" t="s">
        <v>11</v>
      </c>
      <c r="K43" s="3" t="s">
        <v>12</v>
      </c>
      <c r="L43" s="11">
        <f>SUM(8269+689+449.49+466+3929)</f>
        <v>13802.49</v>
      </c>
    </row>
    <row r="44" spans="1:12" ht="16.5" thickTop="1" thickBot="1" x14ac:dyDescent="0.3">
      <c r="A44" s="14"/>
      <c r="B44" s="12"/>
      <c r="C44" s="15">
        <v>8269</v>
      </c>
      <c r="D44" s="5"/>
      <c r="E44" s="5"/>
      <c r="F44" s="5"/>
      <c r="G44" s="6" t="s">
        <v>7</v>
      </c>
      <c r="H44" s="5"/>
      <c r="I44" s="1" t="s">
        <v>10</v>
      </c>
      <c r="J44" s="1" t="s">
        <v>27</v>
      </c>
      <c r="K44" s="7" t="s">
        <v>13</v>
      </c>
      <c r="L44" s="12"/>
    </row>
    <row r="45" spans="1:12" ht="31.5" thickTop="1" thickBot="1" x14ac:dyDescent="0.3">
      <c r="A45" s="13">
        <v>22</v>
      </c>
      <c r="B45" s="11" t="s">
        <v>69</v>
      </c>
      <c r="C45" s="3" t="s">
        <v>72</v>
      </c>
      <c r="D45" s="2" t="s">
        <v>1</v>
      </c>
      <c r="E45" s="2" t="s">
        <v>66</v>
      </c>
      <c r="F45" s="2" t="s">
        <v>18</v>
      </c>
      <c r="G45" s="4" t="s">
        <v>6</v>
      </c>
      <c r="H45" s="4"/>
      <c r="I45" s="3" t="s">
        <v>9</v>
      </c>
      <c r="J45" s="3" t="s">
        <v>11</v>
      </c>
      <c r="K45" s="3" t="s">
        <v>12</v>
      </c>
      <c r="L45" s="11">
        <f>SUM(21199+689+449.49+466+3929)</f>
        <v>26732.49</v>
      </c>
    </row>
    <row r="46" spans="1:12" ht="16.5" thickTop="1" thickBot="1" x14ac:dyDescent="0.3">
      <c r="A46" s="14"/>
      <c r="B46" s="12"/>
      <c r="C46" s="15">
        <v>21199</v>
      </c>
      <c r="D46" s="5"/>
      <c r="E46" s="5"/>
      <c r="F46" s="5"/>
      <c r="G46" s="6" t="s">
        <v>7</v>
      </c>
      <c r="H46" s="5"/>
      <c r="I46" s="1" t="s">
        <v>10</v>
      </c>
      <c r="J46" s="1" t="s">
        <v>27</v>
      </c>
      <c r="K46" s="7" t="s">
        <v>13</v>
      </c>
      <c r="L46" s="12"/>
    </row>
    <row r="47" spans="1:12" ht="31.5" thickTop="1" thickBot="1" x14ac:dyDescent="0.3">
      <c r="A47" s="13">
        <v>23</v>
      </c>
      <c r="B47" s="11" t="s">
        <v>41</v>
      </c>
      <c r="C47" s="3" t="s">
        <v>73</v>
      </c>
      <c r="D47" s="2" t="s">
        <v>1</v>
      </c>
      <c r="E47" s="2" t="s">
        <v>74</v>
      </c>
      <c r="F47" s="2" t="s">
        <v>18</v>
      </c>
      <c r="G47" s="4" t="s">
        <v>6</v>
      </c>
      <c r="H47" s="4"/>
      <c r="I47" s="3" t="s">
        <v>9</v>
      </c>
      <c r="J47" s="3" t="s">
        <v>11</v>
      </c>
      <c r="K47" s="3" t="s">
        <v>12</v>
      </c>
      <c r="L47" s="11">
        <f>SUM(19204.08+689+449.49+466+3929)</f>
        <v>24737.570000000003</v>
      </c>
    </row>
    <row r="48" spans="1:12" ht="16.5" thickTop="1" thickBot="1" x14ac:dyDescent="0.3">
      <c r="A48" s="14"/>
      <c r="B48" s="12"/>
      <c r="C48" s="15">
        <v>19204.080000000002</v>
      </c>
      <c r="D48" s="5"/>
      <c r="E48" s="5"/>
      <c r="F48" s="5"/>
      <c r="G48" s="6" t="s">
        <v>7</v>
      </c>
      <c r="H48" s="5"/>
      <c r="I48" s="1" t="s">
        <v>10</v>
      </c>
      <c r="J48" s="1" t="s">
        <v>27</v>
      </c>
      <c r="K48" s="7" t="s">
        <v>13</v>
      </c>
      <c r="L48" s="12"/>
    </row>
    <row r="49" spans="1:12" ht="31.5" thickTop="1" thickBot="1" x14ac:dyDescent="0.3">
      <c r="A49" s="13">
        <v>24</v>
      </c>
      <c r="B49" s="11" t="s">
        <v>15</v>
      </c>
      <c r="C49" s="3" t="s">
        <v>75</v>
      </c>
      <c r="D49" s="2" t="s">
        <v>45</v>
      </c>
      <c r="E49" s="2" t="s">
        <v>17</v>
      </c>
      <c r="F49" s="2" t="s">
        <v>46</v>
      </c>
      <c r="G49" s="4" t="s">
        <v>6</v>
      </c>
      <c r="H49" s="4"/>
      <c r="I49" s="3" t="s">
        <v>9</v>
      </c>
      <c r="J49" s="3" t="s">
        <v>11</v>
      </c>
      <c r="K49" s="3" t="s">
        <v>12</v>
      </c>
      <c r="L49" s="11">
        <f>SUM(10295+689+449.49+466+3929)</f>
        <v>15828.49</v>
      </c>
    </row>
    <row r="50" spans="1:12" ht="16.5" thickTop="1" thickBot="1" x14ac:dyDescent="0.3">
      <c r="A50" s="14"/>
      <c r="B50" s="12"/>
      <c r="C50" s="15">
        <v>10295</v>
      </c>
      <c r="D50" s="5"/>
      <c r="E50" s="5"/>
      <c r="F50" s="5"/>
      <c r="G50" s="6" t="s">
        <v>7</v>
      </c>
      <c r="H50" s="5"/>
      <c r="I50" s="1" t="s">
        <v>10</v>
      </c>
      <c r="J50" s="1" t="s">
        <v>27</v>
      </c>
      <c r="K50" s="7" t="s">
        <v>13</v>
      </c>
      <c r="L50" s="12"/>
    </row>
    <row r="51" spans="1:12" ht="31.5" thickTop="1" thickBot="1" x14ac:dyDescent="0.3">
      <c r="A51" s="13">
        <v>25</v>
      </c>
      <c r="B51" s="11" t="s">
        <v>77</v>
      </c>
      <c r="C51" s="3" t="s">
        <v>76</v>
      </c>
      <c r="D51" s="2" t="s">
        <v>1</v>
      </c>
      <c r="E51" s="2" t="s">
        <v>49</v>
      </c>
      <c r="F51" s="2" t="s">
        <v>46</v>
      </c>
      <c r="G51" s="4" t="s">
        <v>6</v>
      </c>
      <c r="H51" s="4"/>
      <c r="I51" s="3" t="s">
        <v>9</v>
      </c>
      <c r="J51" s="3" t="s">
        <v>11</v>
      </c>
      <c r="K51" s="3" t="s">
        <v>12</v>
      </c>
      <c r="L51" s="11">
        <f>SUM(19439+689+449.49+466+3929)</f>
        <v>24972.49</v>
      </c>
    </row>
    <row r="52" spans="1:12" ht="16.5" thickTop="1" thickBot="1" x14ac:dyDescent="0.3">
      <c r="A52" s="14"/>
      <c r="B52" s="12"/>
      <c r="C52" s="15">
        <v>19439</v>
      </c>
      <c r="D52" s="5"/>
      <c r="E52" s="5"/>
      <c r="F52" s="5"/>
      <c r="G52" s="6" t="s">
        <v>7</v>
      </c>
      <c r="H52" s="5"/>
      <c r="I52" s="1" t="s">
        <v>10</v>
      </c>
      <c r="J52" s="1" t="s">
        <v>27</v>
      </c>
      <c r="K52" s="7" t="s">
        <v>13</v>
      </c>
      <c r="L52" s="12"/>
    </row>
    <row r="53" spans="1:12" ht="31.5" thickTop="1" thickBot="1" x14ac:dyDescent="0.3">
      <c r="A53" s="13">
        <v>26</v>
      </c>
      <c r="B53" s="11" t="s">
        <v>41</v>
      </c>
      <c r="C53" s="3" t="s">
        <v>78</v>
      </c>
      <c r="D53" s="2" t="s">
        <v>45</v>
      </c>
      <c r="E53" s="2" t="s">
        <v>79</v>
      </c>
      <c r="F53" s="2" t="s">
        <v>18</v>
      </c>
      <c r="G53" s="4" t="s">
        <v>6</v>
      </c>
      <c r="H53" s="4"/>
      <c r="I53" s="3" t="s">
        <v>9</v>
      </c>
      <c r="J53" s="3" t="s">
        <v>11</v>
      </c>
      <c r="K53" s="3" t="s">
        <v>12</v>
      </c>
      <c r="L53" s="11">
        <f>SUM(9655.62+689+449.49+466+3929)</f>
        <v>15189.11</v>
      </c>
    </row>
    <row r="54" spans="1:12" ht="16.5" thickTop="1" thickBot="1" x14ac:dyDescent="0.3">
      <c r="A54" s="14"/>
      <c r="B54" s="12"/>
      <c r="C54" s="15">
        <v>9655.6200000000008</v>
      </c>
      <c r="D54" s="5"/>
      <c r="E54" s="5"/>
      <c r="F54" s="5"/>
      <c r="G54" s="6" t="s">
        <v>7</v>
      </c>
      <c r="H54" s="5"/>
      <c r="I54" s="1" t="s">
        <v>10</v>
      </c>
      <c r="J54" s="1" t="s">
        <v>27</v>
      </c>
      <c r="K54" s="7" t="s">
        <v>13</v>
      </c>
      <c r="L54" s="12"/>
    </row>
    <row r="55" spans="1:12" ht="31.5" thickTop="1" thickBot="1" x14ac:dyDescent="0.3">
      <c r="A55" s="13">
        <v>27</v>
      </c>
      <c r="B55" s="11" t="s">
        <v>22</v>
      </c>
      <c r="C55" s="3" t="s">
        <v>80</v>
      </c>
      <c r="D55" s="3" t="s">
        <v>16</v>
      </c>
      <c r="E55" s="2" t="s">
        <v>4</v>
      </c>
      <c r="F55" s="2" t="s">
        <v>5</v>
      </c>
      <c r="G55" s="4" t="s">
        <v>6</v>
      </c>
      <c r="H55" s="4"/>
      <c r="I55" s="3" t="s">
        <v>9</v>
      </c>
      <c r="J55" s="3" t="s">
        <v>11</v>
      </c>
      <c r="K55" s="3" t="s">
        <v>12</v>
      </c>
      <c r="L55" s="11">
        <v>12832.49</v>
      </c>
    </row>
    <row r="56" spans="1:12" ht="16.5" thickTop="1" thickBot="1" x14ac:dyDescent="0.3">
      <c r="A56" s="14"/>
      <c r="B56" s="12"/>
      <c r="C56" s="5" t="s">
        <v>24</v>
      </c>
      <c r="D56" s="5"/>
      <c r="E56" s="5"/>
      <c r="F56" s="5"/>
      <c r="G56" s="6" t="s">
        <v>7</v>
      </c>
      <c r="H56" s="5"/>
      <c r="I56" s="1" t="s">
        <v>10</v>
      </c>
      <c r="J56" s="1" t="s">
        <v>27</v>
      </c>
      <c r="K56" s="7" t="s">
        <v>13</v>
      </c>
      <c r="L56" s="12"/>
    </row>
    <row r="57" spans="1:12" ht="31.5" thickTop="1" thickBot="1" x14ac:dyDescent="0.3">
      <c r="A57" s="13">
        <v>28</v>
      </c>
      <c r="B57" s="11" t="s">
        <v>15</v>
      </c>
      <c r="C57" s="3" t="s">
        <v>25</v>
      </c>
      <c r="D57" s="3" t="s">
        <v>16</v>
      </c>
      <c r="E57" s="2" t="s">
        <v>4</v>
      </c>
      <c r="F57" s="2" t="s">
        <v>18</v>
      </c>
      <c r="G57" s="4" t="s">
        <v>6</v>
      </c>
      <c r="H57" s="4"/>
      <c r="I57" s="3" t="s">
        <v>9</v>
      </c>
      <c r="J57" s="3" t="s">
        <v>11</v>
      </c>
      <c r="K57" s="3" t="s">
        <v>12</v>
      </c>
      <c r="L57" s="11">
        <v>10923.49</v>
      </c>
    </row>
    <row r="58" spans="1:12" ht="16.5" thickTop="1" thickBot="1" x14ac:dyDescent="0.3">
      <c r="A58" s="14"/>
      <c r="B58" s="12"/>
      <c r="C58" s="5" t="s">
        <v>19</v>
      </c>
      <c r="D58" s="5"/>
      <c r="E58" s="5"/>
      <c r="F58" s="5"/>
      <c r="G58" s="6" t="s">
        <v>7</v>
      </c>
      <c r="H58" s="5"/>
      <c r="I58" s="1" t="s">
        <v>10</v>
      </c>
      <c r="J58" s="1" t="s">
        <v>27</v>
      </c>
      <c r="K58" s="7" t="s">
        <v>13</v>
      </c>
      <c r="L58" s="12"/>
    </row>
    <row r="59" spans="1:12" ht="31.5" thickTop="1" thickBot="1" x14ac:dyDescent="0.3">
      <c r="A59" s="13">
        <v>29</v>
      </c>
      <c r="B59" s="11" t="s">
        <v>41</v>
      </c>
      <c r="C59" s="3" t="s">
        <v>40</v>
      </c>
      <c r="D59" s="2" t="s">
        <v>42</v>
      </c>
      <c r="E59" s="2" t="s">
        <v>17</v>
      </c>
      <c r="F59" s="2" t="s">
        <v>5</v>
      </c>
      <c r="G59" s="4" t="s">
        <v>6</v>
      </c>
      <c r="H59" s="4"/>
      <c r="I59" s="3" t="s">
        <v>9</v>
      </c>
      <c r="J59" s="3" t="s">
        <v>11</v>
      </c>
      <c r="K59" s="3" t="s">
        <v>12</v>
      </c>
      <c r="L59" s="11">
        <f>SUM(4999+689+449.49+466+3929)</f>
        <v>10532.49</v>
      </c>
    </row>
    <row r="60" spans="1:12" ht="16.5" thickTop="1" thickBot="1" x14ac:dyDescent="0.3">
      <c r="A60" s="14"/>
      <c r="B60" s="12"/>
      <c r="C60" s="5" t="s">
        <v>43</v>
      </c>
      <c r="D60" s="5"/>
      <c r="E60" s="5"/>
      <c r="F60" s="5"/>
      <c r="G60" s="6" t="s">
        <v>7</v>
      </c>
      <c r="H60" s="5"/>
      <c r="I60" s="1" t="s">
        <v>10</v>
      </c>
      <c r="J60" s="1" t="s">
        <v>27</v>
      </c>
      <c r="K60" s="7" t="s">
        <v>13</v>
      </c>
      <c r="L60" s="12"/>
    </row>
    <row r="61" spans="1:12" ht="31.5" thickTop="1" thickBot="1" x14ac:dyDescent="0.3">
      <c r="A61" s="13">
        <v>30</v>
      </c>
      <c r="B61" s="11" t="s">
        <v>41</v>
      </c>
      <c r="C61" s="3" t="s">
        <v>63</v>
      </c>
      <c r="D61" s="2" t="s">
        <v>42</v>
      </c>
      <c r="E61" s="2" t="s">
        <v>17</v>
      </c>
      <c r="F61" s="2" t="s">
        <v>18</v>
      </c>
      <c r="G61" s="4" t="s">
        <v>6</v>
      </c>
      <c r="H61" s="4"/>
      <c r="I61" s="3" t="s">
        <v>9</v>
      </c>
      <c r="J61" s="3" t="s">
        <v>11</v>
      </c>
      <c r="K61" s="3" t="s">
        <v>12</v>
      </c>
      <c r="L61" s="11">
        <f>SUM(16083+689+449.49+466+3929)</f>
        <v>21616.49</v>
      </c>
    </row>
    <row r="62" spans="1:12" ht="16.5" thickTop="1" thickBot="1" x14ac:dyDescent="0.3">
      <c r="A62" s="14"/>
      <c r="B62" s="12"/>
      <c r="C62" s="15">
        <v>16083</v>
      </c>
      <c r="D62" s="5"/>
      <c r="E62" s="5"/>
      <c r="F62" s="5"/>
      <c r="G62" s="6" t="s">
        <v>7</v>
      </c>
      <c r="H62" s="5"/>
      <c r="I62" s="1" t="s">
        <v>10</v>
      </c>
      <c r="J62" s="1" t="s">
        <v>27</v>
      </c>
      <c r="K62" s="7" t="s">
        <v>13</v>
      </c>
      <c r="L62" s="12"/>
    </row>
    <row r="63" spans="1:12" ht="15.75" thickTop="1" x14ac:dyDescent="0.25"/>
  </sheetData>
  <mergeCells count="180">
    <mergeCell ref="A51:A52"/>
    <mergeCell ref="A53:A54"/>
    <mergeCell ref="A55:A56"/>
    <mergeCell ref="A57:A58"/>
    <mergeCell ref="A59:A60"/>
    <mergeCell ref="A61:A62"/>
    <mergeCell ref="A39:A40"/>
    <mergeCell ref="A41:A42"/>
    <mergeCell ref="A43:A44"/>
    <mergeCell ref="A45:A46"/>
    <mergeCell ref="A47:A48"/>
    <mergeCell ref="A49:A50"/>
    <mergeCell ref="A27:A28"/>
    <mergeCell ref="A29:A30"/>
    <mergeCell ref="A31:A32"/>
    <mergeCell ref="A33:A34"/>
    <mergeCell ref="A35:A36"/>
    <mergeCell ref="A37:A38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B61:B62"/>
    <mergeCell ref="G61:H61"/>
    <mergeCell ref="L61:L62"/>
    <mergeCell ref="C62:F62"/>
    <mergeCell ref="G62:H62"/>
    <mergeCell ref="B57:B58"/>
    <mergeCell ref="G57:H57"/>
    <mergeCell ref="L57:L58"/>
    <mergeCell ref="C58:F58"/>
    <mergeCell ref="G58:H58"/>
    <mergeCell ref="B59:B60"/>
    <mergeCell ref="G59:H59"/>
    <mergeCell ref="L59:L60"/>
    <mergeCell ref="C60:F60"/>
    <mergeCell ref="G60:H60"/>
    <mergeCell ref="B53:B54"/>
    <mergeCell ref="G53:H53"/>
    <mergeCell ref="L53:L54"/>
    <mergeCell ref="C54:F54"/>
    <mergeCell ref="G54:H54"/>
    <mergeCell ref="B55:B56"/>
    <mergeCell ref="G55:H55"/>
    <mergeCell ref="L55:L56"/>
    <mergeCell ref="C56:F56"/>
    <mergeCell ref="G56:H56"/>
    <mergeCell ref="B49:B50"/>
    <mergeCell ref="G49:H49"/>
    <mergeCell ref="L49:L50"/>
    <mergeCell ref="C50:F50"/>
    <mergeCell ref="G50:H50"/>
    <mergeCell ref="B51:B52"/>
    <mergeCell ref="G51:H51"/>
    <mergeCell ref="L51:L52"/>
    <mergeCell ref="C52:F52"/>
    <mergeCell ref="G52:H52"/>
    <mergeCell ref="B45:B46"/>
    <mergeCell ref="G45:H45"/>
    <mergeCell ref="L45:L46"/>
    <mergeCell ref="C46:F46"/>
    <mergeCell ref="G46:H46"/>
    <mergeCell ref="B47:B48"/>
    <mergeCell ref="G47:H47"/>
    <mergeCell ref="L47:L48"/>
    <mergeCell ref="C48:F48"/>
    <mergeCell ref="G48:H48"/>
    <mergeCell ref="B41:B42"/>
    <mergeCell ref="G41:H41"/>
    <mergeCell ref="L41:L42"/>
    <mergeCell ref="C42:F42"/>
    <mergeCell ref="G42:H42"/>
    <mergeCell ref="B43:B44"/>
    <mergeCell ref="G43:H43"/>
    <mergeCell ref="L43:L44"/>
    <mergeCell ref="C44:F44"/>
    <mergeCell ref="G44:H44"/>
    <mergeCell ref="B37:B38"/>
    <mergeCell ref="G37:H37"/>
    <mergeCell ref="L37:L38"/>
    <mergeCell ref="C38:F38"/>
    <mergeCell ref="G38:H38"/>
    <mergeCell ref="B39:B40"/>
    <mergeCell ref="G39:H39"/>
    <mergeCell ref="L39:L40"/>
    <mergeCell ref="C40:F40"/>
    <mergeCell ref="G40:H40"/>
    <mergeCell ref="B33:B34"/>
    <mergeCell ref="G33:H33"/>
    <mergeCell ref="L33:L34"/>
    <mergeCell ref="C34:F34"/>
    <mergeCell ref="G34:H34"/>
    <mergeCell ref="B35:B36"/>
    <mergeCell ref="G35:H35"/>
    <mergeCell ref="L35:L36"/>
    <mergeCell ref="C36:F36"/>
    <mergeCell ref="G36:H36"/>
    <mergeCell ref="B29:B30"/>
    <mergeCell ref="G29:H29"/>
    <mergeCell ref="L29:L30"/>
    <mergeCell ref="C30:F30"/>
    <mergeCell ref="G30:H30"/>
    <mergeCell ref="B31:B32"/>
    <mergeCell ref="G31:H31"/>
    <mergeCell ref="L31:L32"/>
    <mergeCell ref="C32:F32"/>
    <mergeCell ref="G32:H32"/>
    <mergeCell ref="B25:B26"/>
    <mergeCell ref="G25:H25"/>
    <mergeCell ref="L25:L26"/>
    <mergeCell ref="C26:F26"/>
    <mergeCell ref="G26:H26"/>
    <mergeCell ref="B27:B28"/>
    <mergeCell ref="G27:H27"/>
    <mergeCell ref="L27:L28"/>
    <mergeCell ref="C28:F28"/>
    <mergeCell ref="G28:H28"/>
    <mergeCell ref="B21:B22"/>
    <mergeCell ref="G21:H21"/>
    <mergeCell ref="L21:L22"/>
    <mergeCell ref="C22:F22"/>
    <mergeCell ref="G22:H22"/>
    <mergeCell ref="B23:B24"/>
    <mergeCell ref="G23:H23"/>
    <mergeCell ref="L23:L24"/>
    <mergeCell ref="C24:F24"/>
    <mergeCell ref="G24:H24"/>
    <mergeCell ref="B17:B18"/>
    <mergeCell ref="G17:H17"/>
    <mergeCell ref="L17:L18"/>
    <mergeCell ref="C18:F18"/>
    <mergeCell ref="G18:H18"/>
    <mergeCell ref="B19:B20"/>
    <mergeCell ref="G19:H19"/>
    <mergeCell ref="L19:L20"/>
    <mergeCell ref="C20:F20"/>
    <mergeCell ref="G20:H20"/>
    <mergeCell ref="B13:B14"/>
    <mergeCell ref="G13:H13"/>
    <mergeCell ref="L13:L14"/>
    <mergeCell ref="C14:F14"/>
    <mergeCell ref="G14:H14"/>
    <mergeCell ref="B15:B16"/>
    <mergeCell ref="G15:H15"/>
    <mergeCell ref="L15:L16"/>
    <mergeCell ref="C16:F16"/>
    <mergeCell ref="G16:H16"/>
    <mergeCell ref="B9:B10"/>
    <mergeCell ref="G9:H9"/>
    <mergeCell ref="L9:L10"/>
    <mergeCell ref="C10:F10"/>
    <mergeCell ref="G10:H10"/>
    <mergeCell ref="B11:B12"/>
    <mergeCell ref="G11:H11"/>
    <mergeCell ref="L11:L12"/>
    <mergeCell ref="C12:F12"/>
    <mergeCell ref="G12:H12"/>
    <mergeCell ref="B5:B6"/>
    <mergeCell ref="G5:H5"/>
    <mergeCell ref="L5:L6"/>
    <mergeCell ref="C6:F6"/>
    <mergeCell ref="G6:H6"/>
    <mergeCell ref="B7:B8"/>
    <mergeCell ref="G7:H7"/>
    <mergeCell ref="L7:L8"/>
    <mergeCell ref="C8:F8"/>
    <mergeCell ref="G8:H8"/>
    <mergeCell ref="G3:H3"/>
    <mergeCell ref="C4:F4"/>
    <mergeCell ref="G4:H4"/>
    <mergeCell ref="B3:B4"/>
    <mergeCell ref="L3:L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Camarena Díaz</dc:creator>
  <cp:lastModifiedBy>Luis Fernando Camarena Díaz</cp:lastModifiedBy>
  <dcterms:created xsi:type="dcterms:W3CDTF">2021-02-06T02:57:01Z</dcterms:created>
  <dcterms:modified xsi:type="dcterms:W3CDTF">2021-02-06T07:55:44Z</dcterms:modified>
</cp:coreProperties>
</file>